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A95" lockStructure="1"/>
  <bookViews>
    <workbookView xWindow="240" yWindow="60" windowWidth="19410" windowHeight="8010" tabRatio="930" firstSheet="2" activeTab="2"/>
  </bookViews>
  <sheets>
    <sheet name="Transferir" sheetId="5" state="hidden" r:id="rId1"/>
    <sheet name="Base" sheetId="1" state="hidden" r:id="rId2"/>
    <sheet name="INGRESOS" sheetId="18" r:id="rId3"/>
    <sheet name="ADMINISTRATIVA" sheetId="7" r:id="rId4"/>
    <sheet name="CAPÍTULO" sheetId="8" r:id="rId5"/>
    <sheet name="DEUDA" sheetId="9" r:id="rId6"/>
    <sheet name="ECONÓMICA" sheetId="10" r:id="rId7"/>
    <sheet name="ESTADO PRESUPUESTO" sheetId="11" r:id="rId8"/>
    <sheet name="FUENTE FINANCIAMIENTO" sheetId="12" r:id="rId9"/>
    <sheet name="OBJETO GASTO" sheetId="13" r:id="rId10"/>
    <sheet name="PROGRAMAS PROYECTOS" sheetId="14" r:id="rId11"/>
    <sheet name="SUBSIDIOS" sheetId="15" r:id="rId12"/>
    <sheet name="TIPO DE GASTO" sheetId="17" r:id="rId13"/>
    <sheet name="ARCHIVO DE TRABAJO" sheetId="2" state="hidden" r:id="rId14"/>
    <sheet name="PRECARGADOS" sheetId="4" state="hidden" r:id="rId15"/>
  </sheets>
  <definedNames>
    <definedName name="_xlnm._FilterDatabase" localSheetId="13" hidden="1">'ARCHIVO DE TRABAJO'!$A$1:$AJ$1046</definedName>
    <definedName name="_xlnm._FilterDatabase" localSheetId="1" hidden="1">Base!$A$1:$AN$1057</definedName>
    <definedName name="_xlnm._FilterDatabase" localSheetId="2" hidden="1">INGRESOS!$A$3:$C$279</definedName>
    <definedName name="_xlnm._FilterDatabase" localSheetId="14" hidden="1">PRECARGADOS!$A$1:$S$118</definedName>
    <definedName name="_xlnm._FilterDatabase" localSheetId="0" hidden="1">Transferir!$A$1:$T$56</definedName>
    <definedName name="_xlnm.Print_Area" localSheetId="3">ADMINISTRATIVA!$A$3:$B$69</definedName>
    <definedName name="_xlnm.Print_Area" localSheetId="4">CAPÍTULO!$A$3:$B$11</definedName>
    <definedName name="_xlnm.Print_Area" localSheetId="5">DEUDA!$A$3:$B$8</definedName>
    <definedName name="_xlnm.Print_Area" localSheetId="6">ECONÓMICA!$A$3:$E$12</definedName>
    <definedName name="_xlnm.Print_Area" localSheetId="7">'ESTADO PRESUPUESTO'!$A$3:$G$1321</definedName>
    <definedName name="_xlnm.Print_Area" localSheetId="8">'FUENTE FINANCIAMIENTO'!$A$3:$B$23</definedName>
    <definedName name="_xlnm.Print_Area" localSheetId="2">INGRESOS!$A$1:$E$279</definedName>
    <definedName name="_xlnm.Print_Area" localSheetId="9">'OBJETO GASTO'!$A$3:$C$154</definedName>
    <definedName name="_xlnm.Print_Area" localSheetId="10">'PROGRAMAS PROYECTOS'!$A$3:$B$88</definedName>
    <definedName name="_xlnm.Print_Area" localSheetId="11">SUBSIDIOS!$A$3:$B$40</definedName>
    <definedName name="_xlnm.Print_Area" localSheetId="12">'TIPO DE GASTO'!$A$3:$B$7</definedName>
  </definedNames>
  <calcPr calcId="145621" calcMode="manual"/>
  <pivotCaches>
    <pivotCache cacheId="20" r:id="rId16"/>
  </pivotCaches>
</workbook>
</file>

<file path=xl/calcChain.xml><?xml version="1.0" encoding="utf-8"?>
<calcChain xmlns="http://schemas.openxmlformats.org/spreadsheetml/2006/main">
  <c r="AF1056" i="1" l="1"/>
  <c r="AG1050" i="1"/>
  <c r="AH1050" i="1" l="1"/>
  <c r="A1047" i="1"/>
  <c r="AF1050" i="1" l="1"/>
  <c r="E276" i="18" l="1"/>
  <c r="D273" i="18"/>
  <c r="E273" i="18" s="1"/>
  <c r="D272" i="18" l="1"/>
  <c r="E18" i="18"/>
  <c r="D16" i="18"/>
  <c r="E16" i="18" s="1"/>
  <c r="E256" i="18"/>
  <c r="D254" i="18"/>
  <c r="D217" i="18"/>
  <c r="E209" i="18"/>
  <c r="E228" i="18"/>
  <c r="E210" i="18"/>
  <c r="E217" i="18"/>
  <c r="E218" i="18"/>
  <c r="D209" i="18"/>
  <c r="D271" i="18" l="1"/>
  <c r="E271" i="18" s="1"/>
  <c r="E272" i="18"/>
  <c r="D15" i="18"/>
  <c r="E15" i="18" l="1"/>
  <c r="D5" i="18"/>
  <c r="E5" i="18" s="1"/>
  <c r="D243" i="18" l="1"/>
  <c r="D244" i="18"/>
  <c r="D247" i="18"/>
  <c r="D248" i="18"/>
  <c r="D253" i="18"/>
  <c r="D242" i="18" s="1"/>
  <c r="C279" i="18" l="1"/>
  <c r="E255" i="18"/>
  <c r="E254" i="18"/>
  <c r="E253" i="18"/>
  <c r="E242" i="18" s="1"/>
  <c r="E279" i="18" s="1"/>
  <c r="E252" i="18"/>
  <c r="E251" i="18"/>
  <c r="E250" i="18"/>
  <c r="E249" i="18"/>
  <c r="V70" i="4" l="1"/>
  <c r="U70" i="4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851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501" i="1"/>
  <c r="AI502" i="1"/>
  <c r="AI503" i="1"/>
  <c r="AI504" i="1"/>
  <c r="AI505" i="1"/>
  <c r="AI506" i="1"/>
  <c r="AI507" i="1"/>
  <c r="AI508" i="1"/>
  <c r="AI509" i="1"/>
  <c r="AI510" i="1"/>
  <c r="AI511" i="1"/>
  <c r="AI512" i="1"/>
  <c r="AI513" i="1"/>
  <c r="AI514" i="1"/>
  <c r="AI515" i="1"/>
  <c r="AI516" i="1"/>
  <c r="AI517" i="1"/>
  <c r="AI518" i="1"/>
  <c r="AI519" i="1"/>
  <c r="AI520" i="1"/>
  <c r="AI521" i="1"/>
  <c r="AI522" i="1"/>
  <c r="AI523" i="1"/>
  <c r="AI524" i="1"/>
  <c r="AI525" i="1"/>
  <c r="AI526" i="1"/>
  <c r="AI527" i="1"/>
  <c r="AI528" i="1"/>
  <c r="AI529" i="1"/>
  <c r="AI530" i="1"/>
  <c r="AI531" i="1"/>
  <c r="AI532" i="1"/>
  <c r="AI935" i="1"/>
  <c r="AI534" i="1"/>
  <c r="AI535" i="1"/>
  <c r="AI536" i="1"/>
  <c r="AI537" i="1"/>
  <c r="AI538" i="1"/>
  <c r="AI539" i="1"/>
  <c r="AI540" i="1"/>
  <c r="AI541" i="1"/>
  <c r="AI542" i="1"/>
  <c r="AI543" i="1"/>
  <c r="AI544" i="1"/>
  <c r="AI545" i="1"/>
  <c r="AI546" i="1"/>
  <c r="AI547" i="1"/>
  <c r="AI548" i="1"/>
  <c r="AI549" i="1"/>
  <c r="AI550" i="1"/>
  <c r="AI551" i="1"/>
  <c r="AI552" i="1"/>
  <c r="AI553" i="1"/>
  <c r="AI554" i="1"/>
  <c r="AI555" i="1"/>
  <c r="AI556" i="1"/>
  <c r="AI557" i="1"/>
  <c r="AI558" i="1"/>
  <c r="AI559" i="1"/>
  <c r="AI560" i="1"/>
  <c r="AI561" i="1"/>
  <c r="AI562" i="1"/>
  <c r="AI563" i="1"/>
  <c r="AI564" i="1"/>
  <c r="AI868" i="1"/>
  <c r="AI566" i="1"/>
  <c r="AI567" i="1"/>
  <c r="AI568" i="1"/>
  <c r="AI569" i="1"/>
  <c r="AI882" i="1"/>
  <c r="AI787" i="1"/>
  <c r="AI572" i="1"/>
  <c r="AI850" i="1"/>
  <c r="AI574" i="1"/>
  <c r="AI575" i="1"/>
  <c r="AI576" i="1"/>
  <c r="AI577" i="1"/>
  <c r="AI578" i="1"/>
  <c r="AI579" i="1"/>
  <c r="AI580" i="1"/>
  <c r="AI581" i="1"/>
  <c r="AI582" i="1"/>
  <c r="AI583" i="1"/>
  <c r="AI584" i="1"/>
  <c r="AI883" i="1"/>
  <c r="AI586" i="1"/>
  <c r="AI792" i="1"/>
  <c r="AI588" i="1"/>
  <c r="AI589" i="1"/>
  <c r="AI590" i="1"/>
  <c r="AI591" i="1"/>
  <c r="AI592" i="1"/>
  <c r="AI815" i="1"/>
  <c r="AI594" i="1"/>
  <c r="AI595" i="1"/>
  <c r="AI596" i="1"/>
  <c r="AI597" i="1"/>
  <c r="AI598" i="1"/>
  <c r="AI718" i="1"/>
  <c r="AI600" i="1"/>
  <c r="AI601" i="1"/>
  <c r="AI717" i="1"/>
  <c r="AI603" i="1"/>
  <c r="AI723" i="1"/>
  <c r="AI605" i="1"/>
  <c r="AI855" i="1"/>
  <c r="AI607" i="1"/>
  <c r="AI608" i="1"/>
  <c r="AI609" i="1"/>
  <c r="AI610" i="1"/>
  <c r="AI611" i="1"/>
  <c r="AI612" i="1"/>
  <c r="AI613" i="1"/>
  <c r="AI614" i="1"/>
  <c r="AI615" i="1"/>
  <c r="AI616" i="1"/>
  <c r="AI617" i="1"/>
  <c r="AI618" i="1"/>
  <c r="AI619" i="1"/>
  <c r="AI620" i="1"/>
  <c r="AI621" i="1"/>
  <c r="AI622" i="1"/>
  <c r="AI623" i="1"/>
  <c r="AI624" i="1"/>
  <c r="AI915" i="1"/>
  <c r="AI626" i="1"/>
  <c r="AI627" i="1"/>
  <c r="AI628" i="1"/>
  <c r="AI629" i="1"/>
  <c r="AI630" i="1"/>
  <c r="AI631" i="1"/>
  <c r="AI632" i="1"/>
  <c r="AI633" i="1"/>
  <c r="AI634" i="1"/>
  <c r="AI635" i="1"/>
  <c r="AI636" i="1"/>
  <c r="AI637" i="1"/>
  <c r="AI638" i="1"/>
  <c r="AI639" i="1"/>
  <c r="AI640" i="1"/>
  <c r="AI641" i="1"/>
  <c r="AI642" i="1"/>
  <c r="AI643" i="1"/>
  <c r="AI644" i="1"/>
  <c r="AI645" i="1"/>
  <c r="AI646" i="1"/>
  <c r="AI647" i="1"/>
  <c r="AI648" i="1"/>
  <c r="AI649" i="1"/>
  <c r="AI650" i="1"/>
  <c r="AI919" i="1"/>
  <c r="AI652" i="1"/>
  <c r="AI653" i="1"/>
  <c r="AI654" i="1"/>
  <c r="AI655" i="1"/>
  <c r="AI656" i="1"/>
  <c r="AI657" i="1"/>
  <c r="AI658" i="1"/>
  <c r="AI659" i="1"/>
  <c r="AI660" i="1"/>
  <c r="AI661" i="1"/>
  <c r="AI662" i="1"/>
  <c r="AI606" i="1"/>
  <c r="AI664" i="1"/>
  <c r="AI665" i="1"/>
  <c r="AI666" i="1"/>
  <c r="AI667" i="1"/>
  <c r="AI871" i="1"/>
  <c r="AI669" i="1"/>
  <c r="AI670" i="1"/>
  <c r="AI671" i="1"/>
  <c r="AI672" i="1"/>
  <c r="AI673" i="1"/>
  <c r="AI674" i="1"/>
  <c r="AI675" i="1"/>
  <c r="AI697" i="1"/>
  <c r="AI677" i="1"/>
  <c r="AI678" i="1"/>
  <c r="AI679" i="1"/>
  <c r="AI680" i="1"/>
  <c r="AI681" i="1"/>
  <c r="AI682" i="1"/>
  <c r="AI683" i="1"/>
  <c r="AI684" i="1"/>
  <c r="AI685" i="1"/>
  <c r="AI686" i="1"/>
  <c r="AI687" i="1"/>
  <c r="AI688" i="1"/>
  <c r="AI689" i="1"/>
  <c r="AI690" i="1"/>
  <c r="AI691" i="1"/>
  <c r="AI692" i="1"/>
  <c r="AI693" i="1"/>
  <c r="AI694" i="1"/>
  <c r="AI695" i="1"/>
  <c r="AI696" i="1"/>
  <c r="AI800" i="1"/>
  <c r="AI698" i="1"/>
  <c r="AI699" i="1"/>
  <c r="AI700" i="1"/>
  <c r="AI701" i="1"/>
  <c r="AI702" i="1"/>
  <c r="AI703" i="1"/>
  <c r="AI704" i="1"/>
  <c r="AI705" i="1"/>
  <c r="AI945" i="1"/>
  <c r="AI707" i="1"/>
  <c r="AI708" i="1"/>
  <c r="AI709" i="1"/>
  <c r="AI710" i="1"/>
  <c r="AI711" i="1"/>
  <c r="AI712" i="1"/>
  <c r="AI713" i="1"/>
  <c r="AI706" i="1"/>
  <c r="AI802" i="1"/>
  <c r="AI716" i="1"/>
  <c r="AI920" i="1"/>
  <c r="AI916" i="1"/>
  <c r="AI884" i="1"/>
  <c r="AI676" i="1"/>
  <c r="AI721" i="1"/>
  <c r="AI722" i="1"/>
  <c r="AI714" i="1"/>
  <c r="AI724" i="1"/>
  <c r="AI725" i="1"/>
  <c r="AI726" i="1"/>
  <c r="AI727" i="1"/>
  <c r="AI728" i="1"/>
  <c r="AI729" i="1"/>
  <c r="AI730" i="1"/>
  <c r="AI731" i="1"/>
  <c r="AI732" i="1"/>
  <c r="AI733" i="1"/>
  <c r="AI734" i="1"/>
  <c r="AI735" i="1"/>
  <c r="AI736" i="1"/>
  <c r="AI737" i="1"/>
  <c r="AI738" i="1"/>
  <c r="AI739" i="1"/>
  <c r="AI740" i="1"/>
  <c r="AI741" i="1"/>
  <c r="AI742" i="1"/>
  <c r="AI743" i="1"/>
  <c r="AI744" i="1"/>
  <c r="AI745" i="1"/>
  <c r="AI746" i="1"/>
  <c r="AI747" i="1"/>
  <c r="AI748" i="1"/>
  <c r="AI749" i="1"/>
  <c r="AI750" i="1"/>
  <c r="AI751" i="1"/>
  <c r="AI752" i="1"/>
  <c r="AI753" i="1"/>
  <c r="AI754" i="1"/>
  <c r="AI755" i="1"/>
  <c r="AI756" i="1"/>
  <c r="AI757" i="1"/>
  <c r="AI758" i="1"/>
  <c r="AI759" i="1"/>
  <c r="AI760" i="1"/>
  <c r="AI761" i="1"/>
  <c r="AI762" i="1"/>
  <c r="AI763" i="1"/>
  <c r="AI764" i="1"/>
  <c r="AI765" i="1"/>
  <c r="AI766" i="1"/>
  <c r="AI767" i="1"/>
  <c r="AI768" i="1"/>
  <c r="AI769" i="1"/>
  <c r="AI770" i="1"/>
  <c r="AI771" i="1"/>
  <c r="AI772" i="1"/>
  <c r="AI773" i="1"/>
  <c r="AI774" i="1"/>
  <c r="AI775" i="1"/>
  <c r="AI776" i="1"/>
  <c r="AI777" i="1"/>
  <c r="AI778" i="1"/>
  <c r="AI779" i="1"/>
  <c r="AI780" i="1"/>
  <c r="AI781" i="1"/>
  <c r="AI782" i="1"/>
  <c r="AI783" i="1"/>
  <c r="AI784" i="1"/>
  <c r="AI785" i="1"/>
  <c r="AI786" i="1"/>
  <c r="AI899" i="1"/>
  <c r="AI788" i="1"/>
  <c r="AI789" i="1"/>
  <c r="AI790" i="1"/>
  <c r="AI791" i="1"/>
  <c r="AI573" i="1"/>
  <c r="AI793" i="1"/>
  <c r="AI794" i="1"/>
  <c r="AI795" i="1"/>
  <c r="AI796" i="1"/>
  <c r="AI797" i="1"/>
  <c r="AI798" i="1"/>
  <c r="AI799" i="1"/>
  <c r="AI1012" i="1"/>
  <c r="AI801" i="1"/>
  <c r="AI585" i="1"/>
  <c r="AI803" i="1"/>
  <c r="AI804" i="1"/>
  <c r="AI805" i="1"/>
  <c r="AI806" i="1"/>
  <c r="AI807" i="1"/>
  <c r="AI808" i="1"/>
  <c r="AI809" i="1"/>
  <c r="AI810" i="1"/>
  <c r="AI811" i="1"/>
  <c r="AI812" i="1"/>
  <c r="AI813" i="1"/>
  <c r="AI814" i="1"/>
  <c r="AI663" i="1"/>
  <c r="AI816" i="1"/>
  <c r="AI817" i="1"/>
  <c r="AI818" i="1"/>
  <c r="AI819" i="1"/>
  <c r="AI820" i="1"/>
  <c r="AI821" i="1"/>
  <c r="AI822" i="1"/>
  <c r="AI969" i="1"/>
  <c r="AI824" i="1"/>
  <c r="AI825" i="1"/>
  <c r="AI826" i="1"/>
  <c r="AI827" i="1"/>
  <c r="AI828" i="1"/>
  <c r="AI829" i="1"/>
  <c r="AI830" i="1"/>
  <c r="AI831" i="1"/>
  <c r="AI832" i="1"/>
  <c r="AI833" i="1"/>
  <c r="AI834" i="1"/>
  <c r="AI835" i="1"/>
  <c r="AI836" i="1"/>
  <c r="AI837" i="1"/>
  <c r="AI838" i="1"/>
  <c r="AI839" i="1"/>
  <c r="AI840" i="1"/>
  <c r="AI841" i="1"/>
  <c r="AI842" i="1"/>
  <c r="AI843" i="1"/>
  <c r="AI844" i="1"/>
  <c r="AI845" i="1"/>
  <c r="AI846" i="1"/>
  <c r="AI847" i="1"/>
  <c r="AI848" i="1"/>
  <c r="AI849" i="1"/>
  <c r="AI720" i="1"/>
  <c r="AI599" i="1"/>
  <c r="AI852" i="1"/>
  <c r="AI853" i="1"/>
  <c r="AI854" i="1"/>
  <c r="AI602" i="1"/>
  <c r="AI856" i="1"/>
  <c r="AI857" i="1"/>
  <c r="AI858" i="1"/>
  <c r="AI1030" i="1"/>
  <c r="AI860" i="1"/>
  <c r="AI861" i="1"/>
  <c r="AI862" i="1"/>
  <c r="AI587" i="1"/>
  <c r="AI875" i="1"/>
  <c r="AI865" i="1"/>
  <c r="AI866" i="1"/>
  <c r="AI864" i="1"/>
  <c r="AI876" i="1"/>
  <c r="AI869" i="1"/>
  <c r="AI870" i="1"/>
  <c r="AI891" i="1"/>
  <c r="AI872" i="1"/>
  <c r="AI873" i="1"/>
  <c r="AI874" i="1"/>
  <c r="AI898" i="1"/>
  <c r="AI565" i="1"/>
  <c r="AI877" i="1"/>
  <c r="AI878" i="1"/>
  <c r="AI879" i="1"/>
  <c r="AI880" i="1"/>
  <c r="AI881" i="1"/>
  <c r="AI859" i="1"/>
  <c r="AI571" i="1"/>
  <c r="AI925" i="1"/>
  <c r="AI885" i="1"/>
  <c r="AI886" i="1"/>
  <c r="AI887" i="1"/>
  <c r="AI888" i="1"/>
  <c r="AI889" i="1"/>
  <c r="AI890" i="1"/>
  <c r="AI604" i="1"/>
  <c r="AI892" i="1"/>
  <c r="AI893" i="1"/>
  <c r="AI894" i="1"/>
  <c r="AI895" i="1"/>
  <c r="AI896" i="1"/>
  <c r="AI897" i="1"/>
  <c r="AI967" i="1"/>
  <c r="AI863" i="1"/>
  <c r="AI900" i="1"/>
  <c r="AI901" i="1"/>
  <c r="AI902" i="1"/>
  <c r="AI533" i="1"/>
  <c r="AI904" i="1"/>
  <c r="AI905" i="1"/>
  <c r="AI906" i="1"/>
  <c r="AI907" i="1"/>
  <c r="AI908" i="1"/>
  <c r="AI909" i="1"/>
  <c r="AI910" i="1"/>
  <c r="AI911" i="1"/>
  <c r="AI912" i="1"/>
  <c r="AI913" i="1"/>
  <c r="AI914" i="1"/>
  <c r="AI625" i="1"/>
  <c r="AI570" i="1"/>
  <c r="AI917" i="1"/>
  <c r="AI918" i="1"/>
  <c r="AI447" i="1"/>
  <c r="AI651" i="1"/>
  <c r="AI921" i="1"/>
  <c r="AI922" i="1"/>
  <c r="AI923" i="1"/>
  <c r="AI924" i="1"/>
  <c r="AI719" i="1"/>
  <c r="AI926" i="1"/>
  <c r="AI927" i="1"/>
  <c r="AI966" i="1"/>
  <c r="AI929" i="1"/>
  <c r="AI930" i="1"/>
  <c r="AI931" i="1"/>
  <c r="AI932" i="1"/>
  <c r="AI933" i="1"/>
  <c r="AI934" i="1"/>
  <c r="AI715" i="1"/>
  <c r="AI936" i="1"/>
  <c r="AI937" i="1"/>
  <c r="AI938" i="1"/>
  <c r="AI939" i="1"/>
  <c r="AI940" i="1"/>
  <c r="AI941" i="1"/>
  <c r="AI942" i="1"/>
  <c r="AI943" i="1"/>
  <c r="AI944" i="1"/>
  <c r="AI903" i="1"/>
  <c r="AI946" i="1"/>
  <c r="AI947" i="1"/>
  <c r="AI948" i="1"/>
  <c r="AI949" i="1"/>
  <c r="AI950" i="1"/>
  <c r="AI951" i="1"/>
  <c r="AI952" i="1"/>
  <c r="AI953" i="1"/>
  <c r="AI954" i="1"/>
  <c r="AI955" i="1"/>
  <c r="AI956" i="1"/>
  <c r="AI957" i="1"/>
  <c r="AI958" i="1"/>
  <c r="AI959" i="1"/>
  <c r="AI960" i="1"/>
  <c r="AI961" i="1"/>
  <c r="AI962" i="1"/>
  <c r="AI963" i="1"/>
  <c r="AI964" i="1"/>
  <c r="AI965" i="1"/>
  <c r="AI867" i="1"/>
  <c r="AI823" i="1"/>
  <c r="AI668" i="1"/>
  <c r="AI593" i="1"/>
  <c r="AI970" i="1"/>
  <c r="AI971" i="1"/>
  <c r="AI972" i="1"/>
  <c r="AI973" i="1"/>
  <c r="AI974" i="1"/>
  <c r="AI975" i="1"/>
  <c r="AI976" i="1"/>
  <c r="AI977" i="1"/>
  <c r="AI978" i="1"/>
  <c r="AI979" i="1"/>
  <c r="AI980" i="1"/>
  <c r="AI981" i="1"/>
  <c r="AI982" i="1"/>
  <c r="AI983" i="1"/>
  <c r="AI984" i="1"/>
  <c r="AI985" i="1"/>
  <c r="AI986" i="1"/>
  <c r="AI987" i="1"/>
  <c r="AI988" i="1"/>
  <c r="AI989" i="1"/>
  <c r="AI990" i="1"/>
  <c r="AI991" i="1"/>
  <c r="AI992" i="1"/>
  <c r="AI993" i="1"/>
  <c r="AI994" i="1"/>
  <c r="AI995" i="1"/>
  <c r="AI996" i="1"/>
  <c r="AI997" i="1"/>
  <c r="AI998" i="1"/>
  <c r="AI999" i="1"/>
  <c r="AI1000" i="1"/>
  <c r="AI1001" i="1"/>
  <c r="AI1002" i="1"/>
  <c r="AI1003" i="1"/>
  <c r="AI1004" i="1"/>
  <c r="AI1005" i="1"/>
  <c r="AI1006" i="1"/>
  <c r="AI1007" i="1"/>
  <c r="AI1008" i="1"/>
  <c r="AI1009" i="1"/>
  <c r="AI1010" i="1"/>
  <c r="AI1011" i="1"/>
  <c r="AI968" i="1"/>
  <c r="AI1013" i="1"/>
  <c r="AI1014" i="1"/>
  <c r="AI1015" i="1"/>
  <c r="AI1016" i="1"/>
  <c r="AI1017" i="1"/>
  <c r="AI1018" i="1"/>
  <c r="AI1019" i="1"/>
  <c r="AI1020" i="1"/>
  <c r="AI1021" i="1"/>
  <c r="AI1022" i="1"/>
  <c r="AI1023" i="1"/>
  <c r="AI1024" i="1"/>
  <c r="AI1025" i="1"/>
  <c r="AI1026" i="1"/>
  <c r="AI1027" i="1"/>
  <c r="AI1028" i="1"/>
  <c r="AI1029" i="1"/>
  <c r="AI928" i="1"/>
  <c r="AI1031" i="1"/>
  <c r="AI1032" i="1"/>
  <c r="AI1033" i="1"/>
  <c r="AI1034" i="1"/>
  <c r="AI1035" i="1"/>
  <c r="AI1036" i="1"/>
  <c r="AI1037" i="1"/>
  <c r="AI1038" i="1"/>
  <c r="AI1039" i="1"/>
  <c r="AI1040" i="1"/>
  <c r="AI1041" i="1"/>
  <c r="AI1042" i="1"/>
  <c r="AI1043" i="1"/>
  <c r="AI1044" i="1"/>
  <c r="AI1045" i="1"/>
  <c r="AI1046" i="1"/>
  <c r="AI1047" i="1"/>
  <c r="AI1048" i="1"/>
  <c r="AI1049" i="1"/>
  <c r="AI2" i="1"/>
  <c r="A1049" i="1"/>
  <c r="A1048" i="1"/>
  <c r="AI1056" i="1"/>
  <c r="AI1057" i="1" s="1"/>
  <c r="S58" i="5"/>
  <c r="S56" i="5"/>
  <c r="V604" i="1"/>
  <c r="V1009" i="1"/>
  <c r="AF1055" i="1"/>
  <c r="AI1050" i="1" l="1"/>
  <c r="A32" i="5"/>
  <c r="A10" i="5"/>
  <c r="A23" i="5"/>
  <c r="A6" i="5"/>
  <c r="A15" i="5"/>
  <c r="A25" i="5"/>
  <c r="A8" i="5"/>
  <c r="A2" i="5"/>
  <c r="A16" i="5"/>
  <c r="A18" i="5"/>
  <c r="A7" i="5"/>
  <c r="A20" i="5"/>
  <c r="A42" i="5"/>
  <c r="A13" i="5"/>
  <c r="A4" i="5"/>
  <c r="A5" i="5"/>
  <c r="A33" i="5"/>
  <c r="A36" i="5"/>
  <c r="A11" i="5"/>
  <c r="A26" i="5"/>
  <c r="A37" i="5"/>
  <c r="A38" i="5"/>
  <c r="A29" i="5"/>
  <c r="A39" i="5"/>
  <c r="A47" i="5"/>
  <c r="A27" i="5"/>
  <c r="A34" i="5"/>
  <c r="A24" i="5"/>
  <c r="A49" i="5"/>
  <c r="A54" i="5"/>
  <c r="A52" i="5"/>
  <c r="A14" i="5"/>
  <c r="A55" i="5"/>
  <c r="A51" i="5"/>
  <c r="A19" i="5"/>
  <c r="A45" i="5"/>
  <c r="A53" i="5"/>
  <c r="A48" i="5"/>
  <c r="A9" i="5"/>
  <c r="A43" i="5"/>
  <c r="A22" i="5"/>
  <c r="A44" i="5"/>
  <c r="A35" i="5"/>
  <c r="A46" i="5"/>
  <c r="A12" i="5"/>
  <c r="A40" i="5"/>
  <c r="A41" i="5"/>
  <c r="A28" i="5"/>
  <c r="A50" i="5"/>
  <c r="A30" i="5"/>
  <c r="A21" i="5"/>
  <c r="A17" i="5"/>
  <c r="A31" i="5"/>
  <c r="A3" i="5"/>
  <c r="U63" i="4"/>
  <c r="S5" i="4" l="1"/>
  <c r="S8" i="4"/>
  <c r="S17" i="4"/>
  <c r="S57" i="4"/>
  <c r="S22" i="4"/>
  <c r="S23" i="4"/>
  <c r="S25" i="4"/>
  <c r="S26" i="4"/>
  <c r="S27" i="4"/>
  <c r="S29" i="4"/>
  <c r="S30" i="4"/>
  <c r="S12" i="4"/>
  <c r="S31" i="4"/>
  <c r="S16" i="4"/>
  <c r="S32" i="4"/>
  <c r="S18" i="4"/>
  <c r="S33" i="4"/>
  <c r="S34" i="4"/>
  <c r="S35" i="4"/>
  <c r="S37" i="4"/>
  <c r="S38" i="4"/>
  <c r="S40" i="4"/>
  <c r="S41" i="4"/>
  <c r="S43" i="4"/>
  <c r="S45" i="4"/>
  <c r="S28" i="4"/>
  <c r="S46" i="4"/>
  <c r="S48" i="4"/>
  <c r="S49" i="4"/>
  <c r="S51" i="4"/>
  <c r="S52" i="4"/>
  <c r="S53" i="4"/>
  <c r="S55" i="4"/>
  <c r="S36" i="4"/>
  <c r="S56" i="4"/>
  <c r="S58" i="4"/>
  <c r="S60" i="4"/>
  <c r="S63" i="4"/>
  <c r="S67" i="4"/>
  <c r="S69" i="4"/>
  <c r="S70" i="4"/>
  <c r="S44" i="4"/>
  <c r="S75" i="4"/>
  <c r="S78" i="4"/>
  <c r="S80" i="4"/>
  <c r="S88" i="4"/>
  <c r="S104" i="4"/>
  <c r="S50" i="4"/>
  <c r="S105" i="4"/>
  <c r="S106" i="4"/>
  <c r="S107" i="4"/>
  <c r="S108" i="4"/>
  <c r="S2" i="4"/>
  <c r="S4" i="4"/>
  <c r="S7" i="4"/>
  <c r="S6" i="4"/>
  <c r="S59" i="4"/>
  <c r="S13" i="4"/>
  <c r="S9" i="4"/>
  <c r="S10" i="4"/>
  <c r="S11" i="4"/>
  <c r="S64" i="4"/>
  <c r="S65" i="4"/>
  <c r="S66" i="4"/>
  <c r="S62" i="4"/>
  <c r="S68" i="4"/>
  <c r="S14" i="4"/>
  <c r="S15" i="4"/>
  <c r="S19" i="4"/>
  <c r="S20" i="4"/>
  <c r="S21" i="4"/>
  <c r="S74" i="4"/>
  <c r="S24" i="4"/>
  <c r="S39" i="4"/>
  <c r="S77" i="4"/>
  <c r="S42" i="4"/>
  <c r="S79" i="4"/>
  <c r="S47" i="4"/>
  <c r="S54" i="4"/>
  <c r="S82" i="4"/>
  <c r="S61" i="4"/>
  <c r="S71" i="4"/>
  <c r="S72" i="4"/>
  <c r="S73" i="4"/>
  <c r="S76" i="4"/>
  <c r="S81" i="4"/>
  <c r="S83" i="4"/>
  <c r="S84" i="4"/>
  <c r="S91" i="4"/>
  <c r="S92" i="4"/>
  <c r="S85" i="4"/>
  <c r="S86" i="4"/>
  <c r="S87" i="4"/>
  <c r="S96" i="4"/>
  <c r="S97" i="4"/>
  <c r="S98" i="4"/>
  <c r="S99" i="4"/>
  <c r="S90" i="4"/>
  <c r="S93" i="4"/>
  <c r="S102" i="4"/>
  <c r="S103" i="4"/>
  <c r="S94" i="4"/>
  <c r="S95" i="4"/>
  <c r="S100" i="4"/>
  <c r="S101" i="4"/>
  <c r="S109" i="4"/>
  <c r="S110" i="4"/>
  <c r="S111" i="4"/>
  <c r="S112" i="4"/>
  <c r="S113" i="4"/>
  <c r="S89" i="4"/>
  <c r="S114" i="4"/>
  <c r="S115" i="4"/>
  <c r="S116" i="4"/>
  <c r="S117" i="4"/>
  <c r="S118" i="4"/>
  <c r="S3" i="4"/>
  <c r="A5" i="4" l="1"/>
  <c r="A8" i="4"/>
  <c r="A17" i="4"/>
  <c r="A57" i="4"/>
  <c r="A22" i="4"/>
  <c r="A23" i="4"/>
  <c r="A25" i="4"/>
  <c r="A26" i="4"/>
  <c r="A27" i="4"/>
  <c r="A29" i="4"/>
  <c r="A30" i="4"/>
  <c r="A12" i="4"/>
  <c r="A31" i="4"/>
  <c r="A16" i="4"/>
  <c r="A32" i="4"/>
  <c r="A18" i="4"/>
  <c r="A33" i="4"/>
  <c r="A34" i="4"/>
  <c r="A35" i="4"/>
  <c r="A37" i="4"/>
  <c r="A38" i="4"/>
  <c r="A40" i="4"/>
  <c r="A41" i="4"/>
  <c r="A43" i="4"/>
  <c r="A45" i="4"/>
  <c r="A28" i="4"/>
  <c r="A46" i="4"/>
  <c r="A48" i="4"/>
  <c r="A49" i="4"/>
  <c r="A51" i="4"/>
  <c r="A52" i="4"/>
  <c r="A53" i="4"/>
  <c r="A55" i="4"/>
  <c r="A36" i="4"/>
  <c r="A56" i="4"/>
  <c r="A58" i="4"/>
  <c r="A60" i="4"/>
  <c r="A63" i="4"/>
  <c r="A67" i="4"/>
  <c r="A69" i="4"/>
  <c r="A70" i="4"/>
  <c r="A44" i="4"/>
  <c r="A75" i="4"/>
  <c r="A78" i="4"/>
  <c r="A80" i="4"/>
  <c r="A88" i="4"/>
  <c r="A104" i="4"/>
  <c r="A50" i="4"/>
  <c r="A105" i="4"/>
  <c r="A106" i="4"/>
  <c r="A107" i="4"/>
  <c r="A108" i="4"/>
  <c r="A2" i="4"/>
  <c r="A4" i="4"/>
  <c r="A7" i="4"/>
  <c r="A6" i="4"/>
  <c r="A59" i="4"/>
  <c r="A13" i="4"/>
  <c r="A9" i="4"/>
  <c r="A10" i="4"/>
  <c r="A11" i="4"/>
  <c r="A64" i="4"/>
  <c r="A65" i="4"/>
  <c r="A66" i="4"/>
  <c r="A62" i="4"/>
  <c r="A68" i="4"/>
  <c r="A14" i="4"/>
  <c r="A15" i="4"/>
  <c r="A19" i="4"/>
  <c r="A20" i="4"/>
  <c r="A21" i="4"/>
  <c r="A74" i="4"/>
  <c r="A24" i="4"/>
  <c r="A39" i="4"/>
  <c r="A77" i="4"/>
  <c r="A42" i="4"/>
  <c r="A79" i="4"/>
  <c r="A47" i="4"/>
  <c r="A54" i="4"/>
  <c r="A82" i="4"/>
  <c r="A61" i="4"/>
  <c r="A71" i="4"/>
  <c r="A72" i="4"/>
  <c r="A73" i="4"/>
  <c r="A76" i="4"/>
  <c r="A81" i="4"/>
  <c r="A83" i="4"/>
  <c r="A84" i="4"/>
  <c r="A91" i="4"/>
  <c r="A92" i="4"/>
  <c r="A85" i="4"/>
  <c r="A86" i="4"/>
  <c r="A87" i="4"/>
  <c r="A96" i="4"/>
  <c r="A97" i="4"/>
  <c r="A98" i="4"/>
  <c r="A99" i="4"/>
  <c r="A90" i="4"/>
  <c r="A93" i="4"/>
  <c r="A102" i="4"/>
  <c r="A103" i="4"/>
  <c r="A94" i="4"/>
  <c r="A95" i="4"/>
  <c r="A100" i="4"/>
  <c r="A101" i="4"/>
  <c r="A109" i="4"/>
  <c r="A110" i="4"/>
  <c r="A111" i="4"/>
  <c r="A112" i="4"/>
  <c r="A113" i="4"/>
  <c r="A89" i="4"/>
  <c r="A114" i="4"/>
  <c r="A115" i="4"/>
  <c r="A116" i="4"/>
  <c r="A117" i="4"/>
  <c r="A118" i="4"/>
  <c r="A3" i="4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3" i="2"/>
  <c r="A994" i="2"/>
  <c r="A998" i="2"/>
  <c r="A996" i="2"/>
  <c r="A997" i="2"/>
  <c r="A1000" i="2"/>
  <c r="A999" i="2"/>
  <c r="A1001" i="2"/>
  <c r="A1002" i="2"/>
  <c r="A1010" i="2"/>
  <c r="A1003" i="2"/>
  <c r="A1009" i="2"/>
  <c r="A1011" i="2"/>
  <c r="A995" i="2"/>
  <c r="A1004" i="2"/>
  <c r="A1008" i="2"/>
  <c r="A1005" i="2"/>
  <c r="A1006" i="2"/>
  <c r="A1007" i="2"/>
  <c r="A992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2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851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935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868" i="1"/>
  <c r="A566" i="1"/>
  <c r="A567" i="1"/>
  <c r="A568" i="1"/>
  <c r="A569" i="1"/>
  <c r="A882" i="1"/>
  <c r="A787" i="1"/>
  <c r="A572" i="1"/>
  <c r="A850" i="1"/>
  <c r="A574" i="1"/>
  <c r="A575" i="1"/>
  <c r="A576" i="1"/>
  <c r="A577" i="1"/>
  <c r="A578" i="1"/>
  <c r="A579" i="1"/>
  <c r="A580" i="1"/>
  <c r="A581" i="1"/>
  <c r="A582" i="1"/>
  <c r="A583" i="1"/>
  <c r="A584" i="1"/>
  <c r="A883" i="1"/>
  <c r="A586" i="1"/>
  <c r="A792" i="1"/>
  <c r="A588" i="1"/>
  <c r="A589" i="1"/>
  <c r="A590" i="1"/>
  <c r="A591" i="1"/>
  <c r="A592" i="1"/>
  <c r="A815" i="1"/>
  <c r="A594" i="1"/>
  <c r="A595" i="1"/>
  <c r="A596" i="1"/>
  <c r="A597" i="1"/>
  <c r="A598" i="1"/>
  <c r="A718" i="1"/>
  <c r="A600" i="1"/>
  <c r="A601" i="1"/>
  <c r="A717" i="1"/>
  <c r="A603" i="1"/>
  <c r="A723" i="1"/>
  <c r="A605" i="1"/>
  <c r="A855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91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919" i="1"/>
  <c r="A652" i="1"/>
  <c r="A653" i="1"/>
  <c r="A654" i="1"/>
  <c r="A655" i="1"/>
  <c r="A656" i="1"/>
  <c r="A657" i="1"/>
  <c r="A658" i="1"/>
  <c r="A659" i="1"/>
  <c r="A660" i="1"/>
  <c r="A661" i="1"/>
  <c r="A662" i="1"/>
  <c r="A966" i="1"/>
  <c r="A664" i="1"/>
  <c r="A665" i="1"/>
  <c r="A666" i="1"/>
  <c r="A667" i="1"/>
  <c r="A871" i="1"/>
  <c r="A669" i="1"/>
  <c r="A670" i="1"/>
  <c r="A671" i="1"/>
  <c r="A672" i="1"/>
  <c r="A673" i="1"/>
  <c r="A674" i="1"/>
  <c r="A675" i="1"/>
  <c r="A697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800" i="1"/>
  <c r="A698" i="1"/>
  <c r="A699" i="1"/>
  <c r="A700" i="1"/>
  <c r="A701" i="1"/>
  <c r="A702" i="1"/>
  <c r="A703" i="1"/>
  <c r="A704" i="1"/>
  <c r="A705" i="1"/>
  <c r="A945" i="1"/>
  <c r="A707" i="1"/>
  <c r="A708" i="1"/>
  <c r="A709" i="1"/>
  <c r="A710" i="1"/>
  <c r="A711" i="1"/>
  <c r="A712" i="1"/>
  <c r="A713" i="1"/>
  <c r="A706" i="1"/>
  <c r="A802" i="1"/>
  <c r="A716" i="1"/>
  <c r="A920" i="1"/>
  <c r="A916" i="1"/>
  <c r="A884" i="1"/>
  <c r="A676" i="1"/>
  <c r="A721" i="1"/>
  <c r="A722" i="1"/>
  <c r="A714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899" i="1"/>
  <c r="A788" i="1"/>
  <c r="A789" i="1"/>
  <c r="A790" i="1"/>
  <c r="A791" i="1"/>
  <c r="A573" i="1"/>
  <c r="A793" i="1"/>
  <c r="A794" i="1"/>
  <c r="A795" i="1"/>
  <c r="A796" i="1"/>
  <c r="A797" i="1"/>
  <c r="A798" i="1"/>
  <c r="A799" i="1"/>
  <c r="A1012" i="1"/>
  <c r="A801" i="1"/>
  <c r="A585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663" i="1"/>
  <c r="A816" i="1"/>
  <c r="A817" i="1"/>
  <c r="A818" i="1"/>
  <c r="A819" i="1"/>
  <c r="A820" i="1"/>
  <c r="A821" i="1"/>
  <c r="A822" i="1"/>
  <c r="A969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720" i="1"/>
  <c r="A599" i="1"/>
  <c r="A852" i="1"/>
  <c r="A853" i="1"/>
  <c r="A854" i="1"/>
  <c r="A602" i="1"/>
  <c r="A856" i="1"/>
  <c r="A857" i="1"/>
  <c r="A858" i="1"/>
  <c r="A1030" i="1"/>
  <c r="A860" i="1"/>
  <c r="A861" i="1"/>
  <c r="A862" i="1"/>
  <c r="A587" i="1"/>
  <c r="A875" i="1"/>
  <c r="A865" i="1"/>
  <c r="A866" i="1"/>
  <c r="A864" i="1"/>
  <c r="A876" i="1"/>
  <c r="A869" i="1"/>
  <c r="A870" i="1"/>
  <c r="A891" i="1"/>
  <c r="A872" i="1"/>
  <c r="A873" i="1"/>
  <c r="A874" i="1"/>
  <c r="A898" i="1"/>
  <c r="A565" i="1"/>
  <c r="A877" i="1"/>
  <c r="A878" i="1"/>
  <c r="A879" i="1"/>
  <c r="A880" i="1"/>
  <c r="A881" i="1"/>
  <c r="A859" i="1"/>
  <c r="A571" i="1"/>
  <c r="A925" i="1"/>
  <c r="A885" i="1"/>
  <c r="A886" i="1"/>
  <c r="A887" i="1"/>
  <c r="A888" i="1"/>
  <c r="A889" i="1"/>
  <c r="A890" i="1"/>
  <c r="A604" i="1"/>
  <c r="A892" i="1"/>
  <c r="A893" i="1"/>
  <c r="A894" i="1"/>
  <c r="A895" i="1"/>
  <c r="A896" i="1"/>
  <c r="A897" i="1"/>
  <c r="A967" i="1"/>
  <c r="A863" i="1"/>
  <c r="A900" i="1"/>
  <c r="A901" i="1"/>
  <c r="A902" i="1"/>
  <c r="A533" i="1"/>
  <c r="A904" i="1"/>
  <c r="A905" i="1"/>
  <c r="A906" i="1"/>
  <c r="A907" i="1"/>
  <c r="A908" i="1"/>
  <c r="A909" i="1"/>
  <c r="A910" i="1"/>
  <c r="A911" i="1"/>
  <c r="A912" i="1"/>
  <c r="A913" i="1"/>
  <c r="A914" i="1"/>
  <c r="A625" i="1"/>
  <c r="A570" i="1"/>
  <c r="A917" i="1"/>
  <c r="A918" i="1"/>
  <c r="A447" i="1"/>
  <c r="A651" i="1"/>
  <c r="A921" i="1"/>
  <c r="A922" i="1"/>
  <c r="A923" i="1"/>
  <c r="A924" i="1"/>
  <c r="A719" i="1"/>
  <c r="A926" i="1"/>
  <c r="A927" i="1"/>
  <c r="A606" i="1"/>
  <c r="A929" i="1"/>
  <c r="A930" i="1"/>
  <c r="A931" i="1"/>
  <c r="A932" i="1"/>
  <c r="A933" i="1"/>
  <c r="A934" i="1"/>
  <c r="A715" i="1"/>
  <c r="A936" i="1"/>
  <c r="A937" i="1"/>
  <c r="A938" i="1"/>
  <c r="A939" i="1"/>
  <c r="A940" i="1"/>
  <c r="A941" i="1"/>
  <c r="A942" i="1"/>
  <c r="A943" i="1"/>
  <c r="A944" i="1"/>
  <c r="A903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823" i="1"/>
  <c r="A668" i="1"/>
  <c r="A593" i="1"/>
  <c r="A867" i="1"/>
  <c r="A970" i="1"/>
  <c r="A976" i="1"/>
  <c r="A977" i="1"/>
  <c r="A978" i="1"/>
  <c r="A979" i="1"/>
  <c r="A980" i="1"/>
  <c r="A971" i="1"/>
  <c r="A981" i="1"/>
  <c r="A982" i="1"/>
  <c r="A972" i="1"/>
  <c r="A983" i="1"/>
  <c r="A984" i="1"/>
  <c r="A973" i="1"/>
  <c r="A985" i="1"/>
  <c r="A986" i="1"/>
  <c r="A987" i="1"/>
  <c r="A988" i="1"/>
  <c r="A974" i="1"/>
  <c r="A975" i="1"/>
  <c r="A989" i="1"/>
  <c r="A990" i="1"/>
  <c r="A991" i="1"/>
  <c r="A1007" i="1"/>
  <c r="A1005" i="1"/>
  <c r="A998" i="1"/>
  <c r="A1003" i="1"/>
  <c r="A1001" i="1"/>
  <c r="A996" i="1"/>
  <c r="A997" i="1"/>
  <c r="A999" i="1"/>
  <c r="A1000" i="1"/>
  <c r="A993" i="1"/>
  <c r="A1002" i="1"/>
  <c r="A994" i="1"/>
  <c r="A992" i="1"/>
  <c r="A1004" i="1"/>
  <c r="A1006" i="1"/>
  <c r="A995" i="1"/>
  <c r="A1008" i="1"/>
  <c r="A1009" i="1"/>
  <c r="A1010" i="1"/>
  <c r="A1011" i="1"/>
  <c r="A968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928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2" i="1"/>
  <c r="AE1048" i="1" l="1"/>
  <c r="AD1049" i="1"/>
  <c r="AD1048" i="1"/>
  <c r="AE1049" i="1"/>
  <c r="AD863" i="1"/>
  <c r="AD982" i="1"/>
  <c r="AD979" i="1"/>
  <c r="AD970" i="1"/>
  <c r="AD823" i="1"/>
  <c r="AD962" i="1"/>
  <c r="AD958" i="1"/>
  <c r="AD954" i="1"/>
  <c r="AD950" i="1"/>
  <c r="AD946" i="1"/>
  <c r="AD942" i="1"/>
  <c r="AD938" i="1"/>
  <c r="AD934" i="1"/>
  <c r="AD930" i="1"/>
  <c r="AD926" i="1"/>
  <c r="AD922" i="1"/>
  <c r="AD918" i="1"/>
  <c r="AD914" i="1"/>
  <c r="AD910" i="1"/>
  <c r="AD906" i="1"/>
  <c r="AD902" i="1"/>
  <c r="AD967" i="1"/>
  <c r="AD894" i="1"/>
  <c r="AD890" i="1"/>
  <c r="AD886" i="1"/>
  <c r="AD859" i="1"/>
  <c r="AD878" i="1"/>
  <c r="AD874" i="1"/>
  <c r="AD870" i="1"/>
  <c r="AD866" i="1"/>
  <c r="AD862" i="1"/>
  <c r="AD858" i="1"/>
  <c r="AD854" i="1"/>
  <c r="AD720" i="1"/>
  <c r="AD846" i="1"/>
  <c r="AD842" i="1"/>
  <c r="AD838" i="1"/>
  <c r="AD834" i="1"/>
  <c r="AD830" i="1"/>
  <c r="AD826" i="1"/>
  <c r="AD822" i="1"/>
  <c r="AD818" i="1"/>
  <c r="AD814" i="1"/>
  <c r="AD810" i="1"/>
  <c r="AD806" i="1"/>
  <c r="AD585" i="1"/>
  <c r="AD798" i="1"/>
  <c r="AD794" i="1"/>
  <c r="AD790" i="1"/>
  <c r="AD786" i="1"/>
  <c r="AD782" i="1"/>
  <c r="AD778" i="1"/>
  <c r="AD774" i="1"/>
  <c r="AD770" i="1"/>
  <c r="AD766" i="1"/>
  <c r="AD762" i="1"/>
  <c r="AD758" i="1"/>
  <c r="AD754" i="1"/>
  <c r="AD994" i="1"/>
  <c r="AD833" i="1"/>
  <c r="AD829" i="1"/>
  <c r="AD825" i="1"/>
  <c r="AD821" i="1"/>
  <c r="AD817" i="1"/>
  <c r="AD813" i="1"/>
  <c r="AD809" i="1"/>
  <c r="AD805" i="1"/>
  <c r="AD801" i="1"/>
  <c r="AD797" i="1"/>
  <c r="AD793" i="1"/>
  <c r="AD789" i="1"/>
  <c r="AD785" i="1"/>
  <c r="AD781" i="1"/>
  <c r="AD777" i="1"/>
  <c r="AD773" i="1"/>
  <c r="AD769" i="1"/>
  <c r="AD765" i="1"/>
  <c r="AD761" i="1"/>
  <c r="AD757" i="1"/>
  <c r="AD753" i="1"/>
  <c r="AD749" i="1"/>
  <c r="AD321" i="1"/>
  <c r="AD289" i="1"/>
  <c r="AD257" i="1"/>
  <c r="AD225" i="1"/>
  <c r="AD193" i="1"/>
  <c r="AD161" i="1"/>
  <c r="AD129" i="1"/>
  <c r="AD97" i="1"/>
  <c r="AD65" i="1"/>
  <c r="AD33" i="1"/>
  <c r="AD1015" i="1"/>
  <c r="AD1011" i="1"/>
  <c r="AD995" i="1"/>
  <c r="AD999" i="1"/>
  <c r="AD1003" i="1"/>
  <c r="AD991" i="1"/>
  <c r="AD974" i="1"/>
  <c r="AD985" i="1"/>
  <c r="AD972" i="1"/>
  <c r="AD980" i="1"/>
  <c r="AD976" i="1"/>
  <c r="AD668" i="1"/>
  <c r="AD963" i="1"/>
  <c r="AD959" i="1"/>
  <c r="AD955" i="1"/>
  <c r="AD951" i="1"/>
  <c r="AD947" i="1"/>
  <c r="AD943" i="1"/>
  <c r="AD939" i="1"/>
  <c r="AD715" i="1"/>
  <c r="AD931" i="1"/>
  <c r="AD927" i="1"/>
  <c r="AD923" i="1"/>
  <c r="AD447" i="1"/>
  <c r="AD625" i="1"/>
  <c r="AD911" i="1"/>
  <c r="AD907" i="1"/>
  <c r="AD533" i="1"/>
  <c r="AD895" i="1"/>
  <c r="AD604" i="1"/>
  <c r="AD887" i="1"/>
  <c r="AD571" i="1"/>
  <c r="AD879" i="1"/>
  <c r="AD898" i="1"/>
  <c r="AD891" i="1"/>
  <c r="AD864" i="1"/>
  <c r="AD587" i="1"/>
  <c r="AD1030" i="1"/>
  <c r="AD602" i="1"/>
  <c r="AD599" i="1"/>
  <c r="AD847" i="1"/>
  <c r="AD843" i="1"/>
  <c r="AD839" i="1"/>
  <c r="AD835" i="1"/>
  <c r="AD831" i="1"/>
  <c r="AD827" i="1"/>
  <c r="AD969" i="1"/>
  <c r="AD819" i="1"/>
  <c r="AD663" i="1"/>
  <c r="AD811" i="1"/>
  <c r="AD807" i="1"/>
  <c r="AD803" i="1"/>
  <c r="AD799" i="1"/>
  <c r="AD746" i="1"/>
  <c r="AD750" i="1"/>
  <c r="AD742" i="1"/>
  <c r="AD745" i="1"/>
  <c r="AD741" i="1"/>
  <c r="AD737" i="1"/>
  <c r="AD733" i="1"/>
  <c r="AD729" i="1"/>
  <c r="AD725" i="1"/>
  <c r="AD721" i="1"/>
  <c r="AD920" i="1"/>
  <c r="AD713" i="1"/>
  <c r="AD709" i="1"/>
  <c r="AD705" i="1"/>
  <c r="AD701" i="1"/>
  <c r="AD800" i="1"/>
  <c r="AD693" i="1"/>
  <c r="AD689" i="1"/>
  <c r="AD685" i="1"/>
  <c r="AD681" i="1"/>
  <c r="AD677" i="1"/>
  <c r="AD673" i="1"/>
  <c r="AD669" i="1"/>
  <c r="AD665" i="1"/>
  <c r="AD661" i="1"/>
  <c r="AD657" i="1"/>
  <c r="AD653" i="1"/>
  <c r="AD649" i="1"/>
  <c r="AD645" i="1"/>
  <c r="AD641" i="1"/>
  <c r="AD637" i="1"/>
  <c r="AD633" i="1"/>
  <c r="AD629" i="1"/>
  <c r="AD915" i="1"/>
  <c r="AD621" i="1"/>
  <c r="AD617" i="1"/>
  <c r="AD613" i="1"/>
  <c r="AD609" i="1"/>
  <c r="AD605" i="1"/>
  <c r="AD601" i="1"/>
  <c r="AD597" i="1"/>
  <c r="AD815" i="1"/>
  <c r="AD589" i="1"/>
  <c r="AD883" i="1"/>
  <c r="AD581" i="1"/>
  <c r="AD577" i="1"/>
  <c r="AD850" i="1"/>
  <c r="AD569" i="1"/>
  <c r="AD868" i="1"/>
  <c r="AD561" i="1"/>
  <c r="AD557" i="1"/>
  <c r="AD553" i="1"/>
  <c r="AD549" i="1"/>
  <c r="AD545" i="1"/>
  <c r="AD541" i="1"/>
  <c r="AD537" i="1"/>
  <c r="AD935" i="1"/>
  <c r="AD529" i="1"/>
  <c r="AD525" i="1"/>
  <c r="AD521" i="1"/>
  <c r="AD517" i="1"/>
  <c r="AD512" i="1"/>
  <c r="AD504" i="1"/>
  <c r="AD496" i="1"/>
  <c r="AD488" i="1"/>
  <c r="AD480" i="1"/>
  <c r="AD472" i="1"/>
  <c r="AD464" i="1"/>
  <c r="AD456" i="1"/>
  <c r="AD448" i="1"/>
  <c r="AD440" i="1"/>
  <c r="AD432" i="1"/>
  <c r="AD424" i="1"/>
  <c r="AD416" i="1"/>
  <c r="AD408" i="1"/>
  <c r="AD795" i="1"/>
  <c r="AD791" i="1"/>
  <c r="AD899" i="1"/>
  <c r="AD783" i="1"/>
  <c r="AD779" i="1"/>
  <c r="AD775" i="1"/>
  <c r="AD771" i="1"/>
  <c r="AD767" i="1"/>
  <c r="AD763" i="1"/>
  <c r="AD759" i="1"/>
  <c r="AD755" i="1"/>
  <c r="AD751" i="1"/>
  <c r="AD747" i="1"/>
  <c r="AD395" i="1"/>
  <c r="AD379" i="1"/>
  <c r="AD363" i="1"/>
  <c r="AD347" i="1"/>
  <c r="AE943" i="1"/>
  <c r="AE911" i="1"/>
  <c r="AE879" i="1"/>
  <c r="AE847" i="1"/>
  <c r="AE663" i="1"/>
  <c r="AE783" i="1"/>
  <c r="AE751" i="1"/>
  <c r="AE657" i="1"/>
  <c r="AE815" i="1"/>
  <c r="AE529" i="1"/>
  <c r="AE938" i="1"/>
  <c r="AE906" i="1"/>
  <c r="AE874" i="1"/>
  <c r="AE842" i="1"/>
  <c r="AE810" i="1"/>
  <c r="AE778" i="1"/>
  <c r="AE746" i="1"/>
  <c r="AE641" i="1"/>
  <c r="AE577" i="1"/>
  <c r="AE363" i="1"/>
  <c r="AE927" i="1"/>
  <c r="AE895" i="1"/>
  <c r="AE587" i="1"/>
  <c r="AE831" i="1"/>
  <c r="AE799" i="1"/>
  <c r="AE767" i="1"/>
  <c r="AE689" i="1"/>
  <c r="AE915" i="1"/>
  <c r="AE561" i="1"/>
  <c r="AE257" i="1"/>
  <c r="AE922" i="1"/>
  <c r="AE890" i="1"/>
  <c r="AE858" i="1"/>
  <c r="AE826" i="1"/>
  <c r="AE794" i="1"/>
  <c r="AE762" i="1"/>
  <c r="AE673" i="1"/>
  <c r="AE609" i="1"/>
  <c r="AE545" i="1"/>
  <c r="AE129" i="1"/>
  <c r="AD1033" i="1"/>
  <c r="AE1033" i="1"/>
  <c r="AD1029" i="1"/>
  <c r="AE1029" i="1"/>
  <c r="AD1025" i="1"/>
  <c r="AE1025" i="1"/>
  <c r="AD1009" i="1"/>
  <c r="AE1009" i="1"/>
  <c r="AD1004" i="1"/>
  <c r="AE1004" i="1"/>
  <c r="AD993" i="1"/>
  <c r="AE993" i="1"/>
  <c r="AD996" i="1"/>
  <c r="AE996" i="1"/>
  <c r="AD1005" i="1"/>
  <c r="AE1005" i="1"/>
  <c r="AD989" i="1"/>
  <c r="AE989" i="1"/>
  <c r="AD987" i="1"/>
  <c r="AE987" i="1"/>
  <c r="AD984" i="1"/>
  <c r="AE984" i="1"/>
  <c r="AD981" i="1"/>
  <c r="AE981" i="1"/>
  <c r="AD978" i="1"/>
  <c r="AE978" i="1"/>
  <c r="AD867" i="1"/>
  <c r="AE867" i="1"/>
  <c r="AD965" i="1"/>
  <c r="AE965" i="1"/>
  <c r="AD961" i="1"/>
  <c r="AE961" i="1"/>
  <c r="AD957" i="1"/>
  <c r="AE957" i="1"/>
  <c r="AD953" i="1"/>
  <c r="AE953" i="1"/>
  <c r="AD949" i="1"/>
  <c r="AE949" i="1"/>
  <c r="AD903" i="1"/>
  <c r="AE903" i="1"/>
  <c r="AD941" i="1"/>
  <c r="AE941" i="1"/>
  <c r="AD937" i="1"/>
  <c r="AE937" i="1"/>
  <c r="AD933" i="1"/>
  <c r="AE933" i="1"/>
  <c r="AD929" i="1"/>
  <c r="AE929" i="1"/>
  <c r="AD719" i="1"/>
  <c r="AE719" i="1"/>
  <c r="AD921" i="1"/>
  <c r="AE921" i="1"/>
  <c r="AD917" i="1"/>
  <c r="AE917" i="1"/>
  <c r="AD913" i="1"/>
  <c r="AE913" i="1"/>
  <c r="AD909" i="1"/>
  <c r="AE909" i="1"/>
  <c r="AD905" i="1"/>
  <c r="AE905" i="1"/>
  <c r="AD901" i="1"/>
  <c r="AE901" i="1"/>
  <c r="AD897" i="1"/>
  <c r="AE897" i="1"/>
  <c r="AD893" i="1"/>
  <c r="AE893" i="1"/>
  <c r="AD889" i="1"/>
  <c r="AE889" i="1"/>
  <c r="AD885" i="1"/>
  <c r="AE885" i="1"/>
  <c r="AD881" i="1"/>
  <c r="AE881" i="1"/>
  <c r="AD877" i="1"/>
  <c r="AE877" i="1"/>
  <c r="AD873" i="1"/>
  <c r="AE873" i="1"/>
  <c r="AD869" i="1"/>
  <c r="AE869" i="1"/>
  <c r="AD865" i="1"/>
  <c r="AE865" i="1"/>
  <c r="AD861" i="1"/>
  <c r="AE861" i="1"/>
  <c r="AD857" i="1"/>
  <c r="AE857" i="1"/>
  <c r="AD853" i="1"/>
  <c r="AE853" i="1"/>
  <c r="AD849" i="1"/>
  <c r="AE849" i="1"/>
  <c r="AD845" i="1"/>
  <c r="AE845" i="1"/>
  <c r="AD841" i="1"/>
  <c r="AE841" i="1"/>
  <c r="AD837" i="1"/>
  <c r="AE837" i="1"/>
  <c r="AD1041" i="1"/>
  <c r="AE1041" i="1"/>
  <c r="AD1013" i="1"/>
  <c r="AE1013" i="1"/>
  <c r="AD1040" i="1"/>
  <c r="AE1040" i="1"/>
  <c r="AD1028" i="1"/>
  <c r="AE1028" i="1"/>
  <c r="AD1016" i="1"/>
  <c r="AE1016" i="1"/>
  <c r="AD992" i="1"/>
  <c r="AE992" i="1"/>
  <c r="AD1007" i="1"/>
  <c r="AE1007" i="1"/>
  <c r="AD986" i="1"/>
  <c r="AE986" i="1"/>
  <c r="AD977" i="1"/>
  <c r="AE977" i="1"/>
  <c r="AD593" i="1"/>
  <c r="AE593" i="1"/>
  <c r="AD964" i="1"/>
  <c r="AE964" i="1"/>
  <c r="AD960" i="1"/>
  <c r="AE960" i="1"/>
  <c r="AD948" i="1"/>
  <c r="AE948" i="1"/>
  <c r="AD944" i="1"/>
  <c r="AE944" i="1"/>
  <c r="AD940" i="1"/>
  <c r="AE940" i="1"/>
  <c r="AD936" i="1"/>
  <c r="AE936" i="1"/>
  <c r="AD932" i="1"/>
  <c r="AE932" i="1"/>
  <c r="AD606" i="1"/>
  <c r="AE606" i="1"/>
  <c r="AD924" i="1"/>
  <c r="AE924" i="1"/>
  <c r="AD651" i="1"/>
  <c r="AE651" i="1"/>
  <c r="AD570" i="1"/>
  <c r="AE570" i="1"/>
  <c r="AD912" i="1"/>
  <c r="AE912" i="1"/>
  <c r="AD908" i="1"/>
  <c r="AE908" i="1"/>
  <c r="AD904" i="1"/>
  <c r="AE904" i="1"/>
  <c r="AD900" i="1"/>
  <c r="AE900" i="1"/>
  <c r="AD896" i="1"/>
  <c r="AE896" i="1"/>
  <c r="AD892" i="1"/>
  <c r="AE892" i="1"/>
  <c r="AD888" i="1"/>
  <c r="AE888" i="1"/>
  <c r="AD925" i="1"/>
  <c r="AE925" i="1"/>
  <c r="AD880" i="1"/>
  <c r="AE880" i="1"/>
  <c r="AD565" i="1"/>
  <c r="AE565" i="1"/>
  <c r="AD872" i="1"/>
  <c r="AE872" i="1"/>
  <c r="AD876" i="1"/>
  <c r="AE876" i="1"/>
  <c r="AD875" i="1"/>
  <c r="AE875" i="1"/>
  <c r="AD860" i="1"/>
  <c r="AE860" i="1"/>
  <c r="AD856" i="1"/>
  <c r="AE856" i="1"/>
  <c r="AD852" i="1"/>
  <c r="AE852" i="1"/>
  <c r="AD848" i="1"/>
  <c r="AE848" i="1"/>
  <c r="AD844" i="1"/>
  <c r="AE844" i="1"/>
  <c r="AD840" i="1"/>
  <c r="AE840" i="1"/>
  <c r="AD836" i="1"/>
  <c r="AE836" i="1"/>
  <c r="AD832" i="1"/>
  <c r="AE832" i="1"/>
  <c r="AD828" i="1"/>
  <c r="AE828" i="1"/>
  <c r="AD824" i="1"/>
  <c r="AE824" i="1"/>
  <c r="AD820" i="1"/>
  <c r="AE820" i="1"/>
  <c r="AD816" i="1"/>
  <c r="AE816" i="1"/>
  <c r="AD812" i="1"/>
  <c r="AE812" i="1"/>
  <c r="AD808" i="1"/>
  <c r="AE808" i="1"/>
  <c r="AD804" i="1"/>
  <c r="AE804" i="1"/>
  <c r="AD1012" i="1"/>
  <c r="AE1012" i="1"/>
  <c r="AD796" i="1"/>
  <c r="AE796" i="1"/>
  <c r="AD573" i="1"/>
  <c r="AE573" i="1"/>
  <c r="AD788" i="1"/>
  <c r="AE788" i="1"/>
  <c r="AD784" i="1"/>
  <c r="AE784" i="1"/>
  <c r="AD780" i="1"/>
  <c r="AE780" i="1"/>
  <c r="AD776" i="1"/>
  <c r="AE776" i="1"/>
  <c r="AD772" i="1"/>
  <c r="AE772" i="1"/>
  <c r="AD768" i="1"/>
  <c r="AE768" i="1"/>
  <c r="AD764" i="1"/>
  <c r="AE764" i="1"/>
  <c r="AD760" i="1"/>
  <c r="AE760" i="1"/>
  <c r="AD756" i="1"/>
  <c r="AE756" i="1"/>
  <c r="AD752" i="1"/>
  <c r="AE752" i="1"/>
  <c r="AD748" i="1"/>
  <c r="AE748" i="1"/>
  <c r="AD744" i="1"/>
  <c r="AE744" i="1"/>
  <c r="AD740" i="1"/>
  <c r="AE740" i="1"/>
  <c r="AD736" i="1"/>
  <c r="AE736" i="1"/>
  <c r="AD732" i="1"/>
  <c r="AE732" i="1"/>
  <c r="AD728" i="1"/>
  <c r="AE728" i="1"/>
  <c r="AD724" i="1"/>
  <c r="AE724" i="1"/>
  <c r="AD676" i="1"/>
  <c r="AE676" i="1"/>
  <c r="AD716" i="1"/>
  <c r="AE716" i="1"/>
  <c r="AD712" i="1"/>
  <c r="AE712" i="1"/>
  <c r="AD708" i="1"/>
  <c r="AE708" i="1"/>
  <c r="AD704" i="1"/>
  <c r="AE704" i="1"/>
  <c r="AD700" i="1"/>
  <c r="AE700" i="1"/>
  <c r="AD696" i="1"/>
  <c r="AE696" i="1"/>
  <c r="AD692" i="1"/>
  <c r="AE692" i="1"/>
  <c r="AD688" i="1"/>
  <c r="AE688" i="1"/>
  <c r="AD684" i="1"/>
  <c r="AE684" i="1"/>
  <c r="AD680" i="1"/>
  <c r="AE680" i="1"/>
  <c r="AD697" i="1"/>
  <c r="AE697" i="1"/>
  <c r="AD672" i="1"/>
  <c r="AE672" i="1"/>
  <c r="AD871" i="1"/>
  <c r="AE871" i="1"/>
  <c r="AD664" i="1"/>
  <c r="AE664" i="1"/>
  <c r="AD660" i="1"/>
  <c r="AE660" i="1"/>
  <c r="AD656" i="1"/>
  <c r="AE656" i="1"/>
  <c r="AD652" i="1"/>
  <c r="AE652" i="1"/>
  <c r="AD648" i="1"/>
  <c r="AE648" i="1"/>
  <c r="AD644" i="1"/>
  <c r="AE644" i="1"/>
  <c r="AD640" i="1"/>
  <c r="AE640" i="1"/>
  <c r="AD636" i="1"/>
  <c r="AE636" i="1"/>
  <c r="AD632" i="1"/>
  <c r="AE632" i="1"/>
  <c r="AD628" i="1"/>
  <c r="AE628" i="1"/>
  <c r="AD624" i="1"/>
  <c r="AE624" i="1"/>
  <c r="AD620" i="1"/>
  <c r="AE620" i="1"/>
  <c r="AD616" i="1"/>
  <c r="AE616" i="1"/>
  <c r="AD612" i="1"/>
  <c r="AE612" i="1"/>
  <c r="AD608" i="1"/>
  <c r="AE608" i="1"/>
  <c r="AD723" i="1"/>
  <c r="AE723" i="1"/>
  <c r="AD600" i="1"/>
  <c r="AE600" i="1"/>
  <c r="AD596" i="1"/>
  <c r="AE596" i="1"/>
  <c r="AD1045" i="1"/>
  <c r="AE1045" i="1"/>
  <c r="AD1021" i="1"/>
  <c r="AE1021" i="1"/>
  <c r="AD1044" i="1"/>
  <c r="AE1044" i="1"/>
  <c r="AD1032" i="1"/>
  <c r="AE1032" i="1"/>
  <c r="AD1020" i="1"/>
  <c r="AE1020" i="1"/>
  <c r="AD1008" i="1"/>
  <c r="AE1008" i="1"/>
  <c r="AD1001" i="1"/>
  <c r="AE1001" i="1"/>
  <c r="AD983" i="1"/>
  <c r="AE983" i="1"/>
  <c r="AD952" i="1"/>
  <c r="AE952" i="1"/>
  <c r="AD2" i="1"/>
  <c r="AE2" i="1"/>
  <c r="AD1043" i="1"/>
  <c r="AE1043" i="1"/>
  <c r="AD1039" i="1"/>
  <c r="AE1039" i="1"/>
  <c r="AD1035" i="1"/>
  <c r="AE1035" i="1"/>
  <c r="AD1031" i="1"/>
  <c r="AE1031" i="1"/>
  <c r="AD1027" i="1"/>
  <c r="AE1027" i="1"/>
  <c r="AD1023" i="1"/>
  <c r="AE1023" i="1"/>
  <c r="AD1019" i="1"/>
  <c r="AE1019" i="1"/>
  <c r="AD1037" i="1"/>
  <c r="AE1037" i="1"/>
  <c r="AD1017" i="1"/>
  <c r="AE1017" i="1"/>
  <c r="AD1036" i="1"/>
  <c r="AE1036" i="1"/>
  <c r="AD1024" i="1"/>
  <c r="AE1024" i="1"/>
  <c r="AD968" i="1"/>
  <c r="AE968" i="1"/>
  <c r="AD1000" i="1"/>
  <c r="AE1000" i="1"/>
  <c r="AD975" i="1"/>
  <c r="AE975" i="1"/>
  <c r="AD971" i="1"/>
  <c r="AE971" i="1"/>
  <c r="AD956" i="1"/>
  <c r="AE956" i="1"/>
  <c r="AD1046" i="1"/>
  <c r="AE1046" i="1"/>
  <c r="AD1042" i="1"/>
  <c r="AE1042" i="1"/>
  <c r="AD1038" i="1"/>
  <c r="AE1038" i="1"/>
  <c r="AD1034" i="1"/>
  <c r="AE1034" i="1"/>
  <c r="AD928" i="1"/>
  <c r="AE928" i="1"/>
  <c r="AD1026" i="1"/>
  <c r="AE1026" i="1"/>
  <c r="AD1022" i="1"/>
  <c r="AE1022" i="1"/>
  <c r="AD1018" i="1"/>
  <c r="AE1018" i="1"/>
  <c r="AD1014" i="1"/>
  <c r="AE1014" i="1"/>
  <c r="AD1010" i="1"/>
  <c r="AE1010" i="1"/>
  <c r="AD1006" i="1"/>
  <c r="AE1006" i="1"/>
  <c r="AD1002" i="1"/>
  <c r="AE1002" i="1"/>
  <c r="AD997" i="1"/>
  <c r="AE997" i="1"/>
  <c r="AD998" i="1"/>
  <c r="AE998" i="1"/>
  <c r="AD990" i="1"/>
  <c r="AE990" i="1"/>
  <c r="AD988" i="1"/>
  <c r="AE988" i="1"/>
  <c r="AD973" i="1"/>
  <c r="AE973" i="1"/>
  <c r="AD592" i="1"/>
  <c r="AE592" i="1"/>
  <c r="AD588" i="1"/>
  <c r="AE588" i="1"/>
  <c r="AD584" i="1"/>
  <c r="AE584" i="1"/>
  <c r="AD580" i="1"/>
  <c r="AE580" i="1"/>
  <c r="AD576" i="1"/>
  <c r="AE576" i="1"/>
  <c r="AD572" i="1"/>
  <c r="AE572" i="1"/>
  <c r="AD568" i="1"/>
  <c r="AE568" i="1"/>
  <c r="AD564" i="1"/>
  <c r="AE564" i="1"/>
  <c r="AD560" i="1"/>
  <c r="AE560" i="1"/>
  <c r="AD556" i="1"/>
  <c r="AE556" i="1"/>
  <c r="AD552" i="1"/>
  <c r="AE552" i="1"/>
  <c r="AD548" i="1"/>
  <c r="AE548" i="1"/>
  <c r="AD544" i="1"/>
  <c r="AE544" i="1"/>
  <c r="AD540" i="1"/>
  <c r="AE540" i="1"/>
  <c r="AD536" i="1"/>
  <c r="AE536" i="1"/>
  <c r="AD532" i="1"/>
  <c r="AE532" i="1"/>
  <c r="AD528" i="1"/>
  <c r="AE528" i="1"/>
  <c r="AD524" i="1"/>
  <c r="AE524" i="1"/>
  <c r="AD520" i="1"/>
  <c r="AE520" i="1"/>
  <c r="AD516" i="1"/>
  <c r="AE516" i="1"/>
  <c r="AD508" i="1"/>
  <c r="AE508" i="1"/>
  <c r="AD500" i="1"/>
  <c r="AE500" i="1"/>
  <c r="AD492" i="1"/>
  <c r="AE492" i="1"/>
  <c r="AD484" i="1"/>
  <c r="AE484" i="1"/>
  <c r="AD476" i="1"/>
  <c r="AE476" i="1"/>
  <c r="AD468" i="1"/>
  <c r="AE468" i="1"/>
  <c r="AD460" i="1"/>
  <c r="AE460" i="1"/>
  <c r="AD452" i="1"/>
  <c r="AE452" i="1"/>
  <c r="AD444" i="1"/>
  <c r="AE444" i="1"/>
  <c r="AD436" i="1"/>
  <c r="AE436" i="1"/>
  <c r="AD428" i="1"/>
  <c r="AE428" i="1"/>
  <c r="AD420" i="1"/>
  <c r="AE420" i="1"/>
  <c r="AD412" i="1"/>
  <c r="AE412" i="1"/>
  <c r="AD404" i="1"/>
  <c r="AE404" i="1"/>
  <c r="AD400" i="1"/>
  <c r="AE400" i="1"/>
  <c r="AD396" i="1"/>
  <c r="AE396" i="1"/>
  <c r="AD392" i="1"/>
  <c r="AE392" i="1"/>
  <c r="AD388" i="1"/>
  <c r="AE388" i="1"/>
  <c r="AD384" i="1"/>
  <c r="AE384" i="1"/>
  <c r="AD380" i="1"/>
  <c r="AE380" i="1"/>
  <c r="AD376" i="1"/>
  <c r="AE376" i="1"/>
  <c r="AD372" i="1"/>
  <c r="AE372" i="1"/>
  <c r="AD368" i="1"/>
  <c r="AE368" i="1"/>
  <c r="AD364" i="1"/>
  <c r="AE364" i="1"/>
  <c r="AD360" i="1"/>
  <c r="AE360" i="1"/>
  <c r="AD356" i="1"/>
  <c r="AE356" i="1"/>
  <c r="AD352" i="1"/>
  <c r="AE352" i="1"/>
  <c r="AD348" i="1"/>
  <c r="AE348" i="1"/>
  <c r="AD344" i="1"/>
  <c r="AE344" i="1"/>
  <c r="AD340" i="1"/>
  <c r="AE340" i="1"/>
  <c r="AD336" i="1"/>
  <c r="AE336" i="1"/>
  <c r="AD332" i="1"/>
  <c r="AE332" i="1"/>
  <c r="AD328" i="1"/>
  <c r="AE328" i="1"/>
  <c r="AD324" i="1"/>
  <c r="AE324" i="1"/>
  <c r="AD320" i="1"/>
  <c r="AE320" i="1"/>
  <c r="AD316" i="1"/>
  <c r="AE316" i="1"/>
  <c r="AD312" i="1"/>
  <c r="AE312" i="1"/>
  <c r="AD308" i="1"/>
  <c r="AE308" i="1"/>
  <c r="AD304" i="1"/>
  <c r="AE304" i="1"/>
  <c r="AD300" i="1"/>
  <c r="AE300" i="1"/>
  <c r="AD296" i="1"/>
  <c r="AE296" i="1"/>
  <c r="AD292" i="1"/>
  <c r="AE292" i="1"/>
  <c r="AD288" i="1"/>
  <c r="AE288" i="1"/>
  <c r="AD284" i="1"/>
  <c r="AE284" i="1"/>
  <c r="AD280" i="1"/>
  <c r="AE280" i="1"/>
  <c r="AD276" i="1"/>
  <c r="AE276" i="1"/>
  <c r="AD272" i="1"/>
  <c r="AE272" i="1"/>
  <c r="AD268" i="1"/>
  <c r="AE268" i="1"/>
  <c r="AD264" i="1"/>
  <c r="AE264" i="1"/>
  <c r="AD260" i="1"/>
  <c r="AE260" i="1"/>
  <c r="AD256" i="1"/>
  <c r="AE256" i="1"/>
  <c r="AD252" i="1"/>
  <c r="AE252" i="1"/>
  <c r="AD248" i="1"/>
  <c r="AE248" i="1"/>
  <c r="AD244" i="1"/>
  <c r="AE244" i="1"/>
  <c r="AD240" i="1"/>
  <c r="AE240" i="1"/>
  <c r="AD236" i="1"/>
  <c r="AE236" i="1"/>
  <c r="AD232" i="1"/>
  <c r="AE232" i="1"/>
  <c r="AD228" i="1"/>
  <c r="AE228" i="1"/>
  <c r="AD224" i="1"/>
  <c r="AE224" i="1"/>
  <c r="AD220" i="1"/>
  <c r="AE220" i="1"/>
  <c r="AD216" i="1"/>
  <c r="AE216" i="1"/>
  <c r="AD212" i="1"/>
  <c r="AE212" i="1"/>
  <c r="AD208" i="1"/>
  <c r="AE208" i="1"/>
  <c r="AD204" i="1"/>
  <c r="AE204" i="1"/>
  <c r="AD200" i="1"/>
  <c r="AE200" i="1"/>
  <c r="AD196" i="1"/>
  <c r="AE196" i="1"/>
  <c r="AD192" i="1"/>
  <c r="AE192" i="1"/>
  <c r="AD188" i="1"/>
  <c r="AE188" i="1"/>
  <c r="AD184" i="1"/>
  <c r="AE184" i="1"/>
  <c r="AD180" i="1"/>
  <c r="AE180" i="1"/>
  <c r="AD176" i="1"/>
  <c r="AE176" i="1"/>
  <c r="AD172" i="1"/>
  <c r="AE172" i="1"/>
  <c r="AD168" i="1"/>
  <c r="AE168" i="1"/>
  <c r="AD164" i="1"/>
  <c r="AE164" i="1"/>
  <c r="AD160" i="1"/>
  <c r="AE160" i="1"/>
  <c r="AD156" i="1"/>
  <c r="AE156" i="1"/>
  <c r="AD152" i="1"/>
  <c r="AE152" i="1"/>
  <c r="AD148" i="1"/>
  <c r="AE148" i="1"/>
  <c r="AD144" i="1"/>
  <c r="AE144" i="1"/>
  <c r="AD140" i="1"/>
  <c r="AE140" i="1"/>
  <c r="AD136" i="1"/>
  <c r="AE136" i="1"/>
  <c r="AD132" i="1"/>
  <c r="AE132" i="1"/>
  <c r="AD128" i="1"/>
  <c r="AE128" i="1"/>
  <c r="AD124" i="1"/>
  <c r="AE124" i="1"/>
  <c r="AD120" i="1"/>
  <c r="AE120" i="1"/>
  <c r="AD116" i="1"/>
  <c r="AE116" i="1"/>
  <c r="AD112" i="1"/>
  <c r="AE112" i="1"/>
  <c r="AD108" i="1"/>
  <c r="AE108" i="1"/>
  <c r="AD104" i="1"/>
  <c r="AE104" i="1"/>
  <c r="AD100" i="1"/>
  <c r="AE100" i="1"/>
  <c r="AD96" i="1"/>
  <c r="AE96" i="1"/>
  <c r="AD92" i="1"/>
  <c r="AE92" i="1"/>
  <c r="AD88" i="1"/>
  <c r="AE88" i="1"/>
  <c r="AD84" i="1"/>
  <c r="AE84" i="1"/>
  <c r="AD80" i="1"/>
  <c r="AE80" i="1"/>
  <c r="AD76" i="1"/>
  <c r="AE76" i="1"/>
  <c r="AD72" i="1"/>
  <c r="AE72" i="1"/>
  <c r="AD68" i="1"/>
  <c r="AE68" i="1"/>
  <c r="AD64" i="1"/>
  <c r="AE64" i="1"/>
  <c r="AD60" i="1"/>
  <c r="AE60" i="1"/>
  <c r="AD56" i="1"/>
  <c r="AE56" i="1"/>
  <c r="AD52" i="1"/>
  <c r="AE52" i="1"/>
  <c r="AD48" i="1"/>
  <c r="AE48" i="1"/>
  <c r="AD44" i="1"/>
  <c r="AE44" i="1"/>
  <c r="AD40" i="1"/>
  <c r="AE40" i="1"/>
  <c r="AD36" i="1"/>
  <c r="AE36" i="1"/>
  <c r="AD32" i="1"/>
  <c r="AE32" i="1"/>
  <c r="AD28" i="1"/>
  <c r="AE28" i="1"/>
  <c r="AD24" i="1"/>
  <c r="AE24" i="1"/>
  <c r="AD20" i="1"/>
  <c r="AE20" i="1"/>
  <c r="AD16" i="1"/>
  <c r="AE16" i="1"/>
  <c r="AD12" i="1"/>
  <c r="AE12" i="1"/>
  <c r="AD8" i="1"/>
  <c r="AE8" i="1"/>
  <c r="AD4" i="1"/>
  <c r="AE4" i="1"/>
  <c r="AE991" i="1"/>
  <c r="AE980" i="1"/>
  <c r="AE970" i="1"/>
  <c r="AE959" i="1"/>
  <c r="AE954" i="1"/>
  <c r="AE821" i="1"/>
  <c r="AE805" i="1"/>
  <c r="AE789" i="1"/>
  <c r="AE773" i="1"/>
  <c r="AE757" i="1"/>
  <c r="AE737" i="1"/>
  <c r="AE721" i="1"/>
  <c r="AE705" i="1"/>
  <c r="AE512" i="1"/>
  <c r="AE480" i="1"/>
  <c r="AE448" i="1"/>
  <c r="AE416" i="1"/>
  <c r="AD743" i="1"/>
  <c r="AE743" i="1"/>
  <c r="AD739" i="1"/>
  <c r="AE739" i="1"/>
  <c r="AD735" i="1"/>
  <c r="AE735" i="1"/>
  <c r="AD731" i="1"/>
  <c r="AE731" i="1"/>
  <c r="AD727" i="1"/>
  <c r="AE727" i="1"/>
  <c r="AD714" i="1"/>
  <c r="AE714" i="1"/>
  <c r="AD884" i="1"/>
  <c r="AE884" i="1"/>
  <c r="AD802" i="1"/>
  <c r="AE802" i="1"/>
  <c r="AD711" i="1"/>
  <c r="AE711" i="1"/>
  <c r="AD707" i="1"/>
  <c r="AE707" i="1"/>
  <c r="AD703" i="1"/>
  <c r="AE703" i="1"/>
  <c r="AD699" i="1"/>
  <c r="AE699" i="1"/>
  <c r="AD695" i="1"/>
  <c r="AE695" i="1"/>
  <c r="AD691" i="1"/>
  <c r="AE691" i="1"/>
  <c r="AD687" i="1"/>
  <c r="AE687" i="1"/>
  <c r="AD683" i="1"/>
  <c r="AE683" i="1"/>
  <c r="AD679" i="1"/>
  <c r="AE679" i="1"/>
  <c r="AD675" i="1"/>
  <c r="AE675" i="1"/>
  <c r="AD671" i="1"/>
  <c r="AE671" i="1"/>
  <c r="AD667" i="1"/>
  <c r="AE667" i="1"/>
  <c r="AD966" i="1"/>
  <c r="AE966" i="1"/>
  <c r="AD659" i="1"/>
  <c r="AE659" i="1"/>
  <c r="AD655" i="1"/>
  <c r="AE655" i="1"/>
  <c r="AD919" i="1"/>
  <c r="AE919" i="1"/>
  <c r="AD647" i="1"/>
  <c r="AE647" i="1"/>
  <c r="AD643" i="1"/>
  <c r="AE643" i="1"/>
  <c r="AD639" i="1"/>
  <c r="AE639" i="1"/>
  <c r="AD635" i="1"/>
  <c r="AE635" i="1"/>
  <c r="AD631" i="1"/>
  <c r="AE631" i="1"/>
  <c r="AD627" i="1"/>
  <c r="AE627" i="1"/>
  <c r="AD623" i="1"/>
  <c r="AE623" i="1"/>
  <c r="AD619" i="1"/>
  <c r="AE619" i="1"/>
  <c r="AD615" i="1"/>
  <c r="AE615" i="1"/>
  <c r="AD611" i="1"/>
  <c r="AE611" i="1"/>
  <c r="AD607" i="1"/>
  <c r="AE607" i="1"/>
  <c r="AD603" i="1"/>
  <c r="AE603" i="1"/>
  <c r="AD718" i="1"/>
  <c r="AE718" i="1"/>
  <c r="AD595" i="1"/>
  <c r="AE595" i="1"/>
  <c r="AD591" i="1"/>
  <c r="AE591" i="1"/>
  <c r="AD792" i="1"/>
  <c r="AE792" i="1"/>
  <c r="AD583" i="1"/>
  <c r="AE583" i="1"/>
  <c r="AD579" i="1"/>
  <c r="AE579" i="1"/>
  <c r="AD575" i="1"/>
  <c r="AE575" i="1"/>
  <c r="AD787" i="1"/>
  <c r="AE787" i="1"/>
  <c r="AD567" i="1"/>
  <c r="AE567" i="1"/>
  <c r="AD563" i="1"/>
  <c r="AE563" i="1"/>
  <c r="AD559" i="1"/>
  <c r="AE559" i="1"/>
  <c r="AD555" i="1"/>
  <c r="AE555" i="1"/>
  <c r="AD551" i="1"/>
  <c r="AE551" i="1"/>
  <c r="AD547" i="1"/>
  <c r="AE547" i="1"/>
  <c r="AD543" i="1"/>
  <c r="AE543" i="1"/>
  <c r="AD539" i="1"/>
  <c r="AE539" i="1"/>
  <c r="AD535" i="1"/>
  <c r="AE535" i="1"/>
  <c r="AD531" i="1"/>
  <c r="AE531" i="1"/>
  <c r="AD527" i="1"/>
  <c r="AE527" i="1"/>
  <c r="AD523" i="1"/>
  <c r="AE523" i="1"/>
  <c r="AD519" i="1"/>
  <c r="AE519" i="1"/>
  <c r="AD515" i="1"/>
  <c r="AE515" i="1"/>
  <c r="AD511" i="1"/>
  <c r="AE511" i="1"/>
  <c r="AD507" i="1"/>
  <c r="AE507" i="1"/>
  <c r="AD503" i="1"/>
  <c r="AE503" i="1"/>
  <c r="AD499" i="1"/>
  <c r="AE499" i="1"/>
  <c r="AD495" i="1"/>
  <c r="AE495" i="1"/>
  <c r="AD491" i="1"/>
  <c r="AE491" i="1"/>
  <c r="AD487" i="1"/>
  <c r="AE487" i="1"/>
  <c r="AD483" i="1"/>
  <c r="AE483" i="1"/>
  <c r="AD479" i="1"/>
  <c r="AE479" i="1"/>
  <c r="AD475" i="1"/>
  <c r="AE475" i="1"/>
  <c r="AD471" i="1"/>
  <c r="AE471" i="1"/>
  <c r="AD467" i="1"/>
  <c r="AE467" i="1"/>
  <c r="AD463" i="1"/>
  <c r="AE463" i="1"/>
  <c r="AD459" i="1"/>
  <c r="AE459" i="1"/>
  <c r="AD455" i="1"/>
  <c r="AE455" i="1"/>
  <c r="AD451" i="1"/>
  <c r="AE451" i="1"/>
  <c r="AD851" i="1"/>
  <c r="AE851" i="1"/>
  <c r="AD443" i="1"/>
  <c r="AE443" i="1"/>
  <c r="AD439" i="1"/>
  <c r="AE439" i="1"/>
  <c r="AD435" i="1"/>
  <c r="AE435" i="1"/>
  <c r="AD431" i="1"/>
  <c r="AE431" i="1"/>
  <c r="AD427" i="1"/>
  <c r="AE427" i="1"/>
  <c r="AD423" i="1"/>
  <c r="AE423" i="1"/>
  <c r="AD419" i="1"/>
  <c r="AE419" i="1"/>
  <c r="AD415" i="1"/>
  <c r="AE415" i="1"/>
  <c r="AD411" i="1"/>
  <c r="AE411" i="1"/>
  <c r="AD407" i="1"/>
  <c r="AE407" i="1"/>
  <c r="AD403" i="1"/>
  <c r="AE403" i="1"/>
  <c r="AD399" i="1"/>
  <c r="AE399" i="1"/>
  <c r="AD391" i="1"/>
  <c r="AE391" i="1"/>
  <c r="AD387" i="1"/>
  <c r="AE387" i="1"/>
  <c r="AD383" i="1"/>
  <c r="AE383" i="1"/>
  <c r="AD375" i="1"/>
  <c r="AE375" i="1"/>
  <c r="AD371" i="1"/>
  <c r="AE371" i="1"/>
  <c r="AD367" i="1"/>
  <c r="AE367" i="1"/>
  <c r="AD359" i="1"/>
  <c r="AE359" i="1"/>
  <c r="AD355" i="1"/>
  <c r="AE355" i="1"/>
  <c r="AD351" i="1"/>
  <c r="AE351" i="1"/>
  <c r="AD343" i="1"/>
  <c r="AE343" i="1"/>
  <c r="AD339" i="1"/>
  <c r="AE339" i="1"/>
  <c r="AD335" i="1"/>
  <c r="AE335" i="1"/>
  <c r="AD331" i="1"/>
  <c r="AE331" i="1"/>
  <c r="AD327" i="1"/>
  <c r="AE327" i="1"/>
  <c r="AD323" i="1"/>
  <c r="AE323" i="1"/>
  <c r="AD319" i="1"/>
  <c r="AE319" i="1"/>
  <c r="AD315" i="1"/>
  <c r="AE315" i="1"/>
  <c r="AD311" i="1"/>
  <c r="AE311" i="1"/>
  <c r="AD307" i="1"/>
  <c r="AE307" i="1"/>
  <c r="AD303" i="1"/>
  <c r="AE303" i="1"/>
  <c r="AD299" i="1"/>
  <c r="AE299" i="1"/>
  <c r="AD295" i="1"/>
  <c r="AE295" i="1"/>
  <c r="AD291" i="1"/>
  <c r="AE291" i="1"/>
  <c r="AD287" i="1"/>
  <c r="AE287" i="1"/>
  <c r="AD283" i="1"/>
  <c r="AE283" i="1"/>
  <c r="AD279" i="1"/>
  <c r="AE279" i="1"/>
  <c r="AD275" i="1"/>
  <c r="AE275" i="1"/>
  <c r="AD271" i="1"/>
  <c r="AE271" i="1"/>
  <c r="AD267" i="1"/>
  <c r="AE267" i="1"/>
  <c r="AD263" i="1"/>
  <c r="AE263" i="1"/>
  <c r="AD259" i="1"/>
  <c r="AE259" i="1"/>
  <c r="AD255" i="1"/>
  <c r="AE255" i="1"/>
  <c r="AD251" i="1"/>
  <c r="AE251" i="1"/>
  <c r="AD247" i="1"/>
  <c r="AE247" i="1"/>
  <c r="AD243" i="1"/>
  <c r="AE243" i="1"/>
  <c r="AD239" i="1"/>
  <c r="AE239" i="1"/>
  <c r="AD235" i="1"/>
  <c r="AE235" i="1"/>
  <c r="AD231" i="1"/>
  <c r="AE231" i="1"/>
  <c r="AD227" i="1"/>
  <c r="AE227" i="1"/>
  <c r="AD223" i="1"/>
  <c r="AE223" i="1"/>
  <c r="AD219" i="1"/>
  <c r="AE219" i="1"/>
  <c r="AD215" i="1"/>
  <c r="AE215" i="1"/>
  <c r="AD211" i="1"/>
  <c r="AE211" i="1"/>
  <c r="AD207" i="1"/>
  <c r="AE207" i="1"/>
  <c r="AD203" i="1"/>
  <c r="AE203" i="1"/>
  <c r="AD199" i="1"/>
  <c r="AE199" i="1"/>
  <c r="AD195" i="1"/>
  <c r="AE195" i="1"/>
  <c r="AD191" i="1"/>
  <c r="AE191" i="1"/>
  <c r="AD187" i="1"/>
  <c r="AE187" i="1"/>
  <c r="AD183" i="1"/>
  <c r="AE183" i="1"/>
  <c r="AD179" i="1"/>
  <c r="AE179" i="1"/>
  <c r="AD175" i="1"/>
  <c r="AE175" i="1"/>
  <c r="AD171" i="1"/>
  <c r="AE171" i="1"/>
  <c r="AD167" i="1"/>
  <c r="AE167" i="1"/>
  <c r="AD163" i="1"/>
  <c r="AE163" i="1"/>
  <c r="AD159" i="1"/>
  <c r="AE159" i="1"/>
  <c r="AD155" i="1"/>
  <c r="AE155" i="1"/>
  <c r="AD151" i="1"/>
  <c r="AE151" i="1"/>
  <c r="AD147" i="1"/>
  <c r="AE147" i="1"/>
  <c r="AD143" i="1"/>
  <c r="AE143" i="1"/>
  <c r="AD139" i="1"/>
  <c r="AE139" i="1"/>
  <c r="AD135" i="1"/>
  <c r="AE135" i="1"/>
  <c r="AD131" i="1"/>
  <c r="AE131" i="1"/>
  <c r="AD127" i="1"/>
  <c r="AE127" i="1"/>
  <c r="AD123" i="1"/>
  <c r="AE123" i="1"/>
  <c r="AD119" i="1"/>
  <c r="AE119" i="1"/>
  <c r="AD115" i="1"/>
  <c r="AE115" i="1"/>
  <c r="AD111" i="1"/>
  <c r="AE111" i="1"/>
  <c r="AD107" i="1"/>
  <c r="AE107" i="1"/>
  <c r="AD103" i="1"/>
  <c r="AE103" i="1"/>
  <c r="AD99" i="1"/>
  <c r="AE99" i="1"/>
  <c r="AD95" i="1"/>
  <c r="AE95" i="1"/>
  <c r="AD91" i="1"/>
  <c r="AE91" i="1"/>
  <c r="AD87" i="1"/>
  <c r="AE87" i="1"/>
  <c r="AD83" i="1"/>
  <c r="AE83" i="1"/>
  <c r="AD79" i="1"/>
  <c r="AE79" i="1"/>
  <c r="AD75" i="1"/>
  <c r="AE75" i="1"/>
  <c r="AD71" i="1"/>
  <c r="AE71" i="1"/>
  <c r="AD67" i="1"/>
  <c r="AE67" i="1"/>
  <c r="AD63" i="1"/>
  <c r="AE63" i="1"/>
  <c r="AD59" i="1"/>
  <c r="AE59" i="1"/>
  <c r="AD55" i="1"/>
  <c r="AE55" i="1"/>
  <c r="AD51" i="1"/>
  <c r="AE51" i="1"/>
  <c r="AD47" i="1"/>
  <c r="AE47" i="1"/>
  <c r="AD43" i="1"/>
  <c r="AE43" i="1"/>
  <c r="AD39" i="1"/>
  <c r="AE39" i="1"/>
  <c r="AD35" i="1"/>
  <c r="AE35" i="1"/>
  <c r="AD31" i="1"/>
  <c r="AE31" i="1"/>
  <c r="AD27" i="1"/>
  <c r="AE27" i="1"/>
  <c r="AD23" i="1"/>
  <c r="AE23" i="1"/>
  <c r="AD19" i="1"/>
  <c r="AE19" i="1"/>
  <c r="AD15" i="1"/>
  <c r="AE15" i="1"/>
  <c r="AD11" i="1"/>
  <c r="AE11" i="1"/>
  <c r="AD7" i="1"/>
  <c r="AE7" i="1"/>
  <c r="AD3" i="1"/>
  <c r="AE3" i="1"/>
  <c r="AE1011" i="1"/>
  <c r="AE995" i="1"/>
  <c r="AE972" i="1"/>
  <c r="AE979" i="1"/>
  <c r="AE963" i="1"/>
  <c r="AE958" i="1"/>
  <c r="AE947" i="1"/>
  <c r="AE942" i="1"/>
  <c r="AE931" i="1"/>
  <c r="AE926" i="1"/>
  <c r="AE625" i="1"/>
  <c r="AE910" i="1"/>
  <c r="AE863" i="1"/>
  <c r="AE894" i="1"/>
  <c r="AE571" i="1"/>
  <c r="AE878" i="1"/>
  <c r="AE864" i="1"/>
  <c r="AE862" i="1"/>
  <c r="AE599" i="1"/>
  <c r="AE846" i="1"/>
  <c r="AE835" i="1"/>
  <c r="AE830" i="1"/>
  <c r="AE825" i="1"/>
  <c r="AE819" i="1"/>
  <c r="AE814" i="1"/>
  <c r="AE809" i="1"/>
  <c r="AE803" i="1"/>
  <c r="AE798" i="1"/>
  <c r="AE793" i="1"/>
  <c r="AE899" i="1"/>
  <c r="AE782" i="1"/>
  <c r="AE777" i="1"/>
  <c r="AE771" i="1"/>
  <c r="AE766" i="1"/>
  <c r="AE761" i="1"/>
  <c r="AE755" i="1"/>
  <c r="AE750" i="1"/>
  <c r="AE745" i="1"/>
  <c r="AE733" i="1"/>
  <c r="AE920" i="1"/>
  <c r="AE701" i="1"/>
  <c r="AE685" i="1"/>
  <c r="AE669" i="1"/>
  <c r="AE653" i="1"/>
  <c r="AE637" i="1"/>
  <c r="AE621" i="1"/>
  <c r="AE605" i="1"/>
  <c r="AE589" i="1"/>
  <c r="AE850" i="1"/>
  <c r="AE557" i="1"/>
  <c r="AE541" i="1"/>
  <c r="AE525" i="1"/>
  <c r="AE504" i="1"/>
  <c r="AE472" i="1"/>
  <c r="AE440" i="1"/>
  <c r="AE408" i="1"/>
  <c r="AE347" i="1"/>
  <c r="AE225" i="1"/>
  <c r="AE97" i="1"/>
  <c r="AD738" i="1"/>
  <c r="AE738" i="1"/>
  <c r="AD734" i="1"/>
  <c r="AE734" i="1"/>
  <c r="AD730" i="1"/>
  <c r="AE730" i="1"/>
  <c r="AD726" i="1"/>
  <c r="AE726" i="1"/>
  <c r="AD722" i="1"/>
  <c r="AE722" i="1"/>
  <c r="AD916" i="1"/>
  <c r="AE916" i="1"/>
  <c r="AD706" i="1"/>
  <c r="AE706" i="1"/>
  <c r="AD710" i="1"/>
  <c r="AE710" i="1"/>
  <c r="AD945" i="1"/>
  <c r="AE945" i="1"/>
  <c r="AD702" i="1"/>
  <c r="AE702" i="1"/>
  <c r="AD698" i="1"/>
  <c r="AE698" i="1"/>
  <c r="AD694" i="1"/>
  <c r="AE694" i="1"/>
  <c r="AD690" i="1"/>
  <c r="AE690" i="1"/>
  <c r="AD686" i="1"/>
  <c r="AE686" i="1"/>
  <c r="AD682" i="1"/>
  <c r="AE682" i="1"/>
  <c r="AD678" i="1"/>
  <c r="AE678" i="1"/>
  <c r="AD674" i="1"/>
  <c r="AE674" i="1"/>
  <c r="AD670" i="1"/>
  <c r="AE670" i="1"/>
  <c r="AD666" i="1"/>
  <c r="AE666" i="1"/>
  <c r="AD662" i="1"/>
  <c r="AE662" i="1"/>
  <c r="AD658" i="1"/>
  <c r="AE658" i="1"/>
  <c r="AD654" i="1"/>
  <c r="AE654" i="1"/>
  <c r="AD650" i="1"/>
  <c r="AE650" i="1"/>
  <c r="AD646" i="1"/>
  <c r="AE646" i="1"/>
  <c r="AD642" i="1"/>
  <c r="AE642" i="1"/>
  <c r="AD638" i="1"/>
  <c r="AE638" i="1"/>
  <c r="AD634" i="1"/>
  <c r="AE634" i="1"/>
  <c r="AD630" i="1"/>
  <c r="AE630" i="1"/>
  <c r="AD626" i="1"/>
  <c r="AE626" i="1"/>
  <c r="AD622" i="1"/>
  <c r="AE622" i="1"/>
  <c r="AD618" i="1"/>
  <c r="AE618" i="1"/>
  <c r="AD614" i="1"/>
  <c r="AE614" i="1"/>
  <c r="AD610" i="1"/>
  <c r="AE610" i="1"/>
  <c r="AD855" i="1"/>
  <c r="AE855" i="1"/>
  <c r="AD717" i="1"/>
  <c r="AE717" i="1"/>
  <c r="AD598" i="1"/>
  <c r="AE598" i="1"/>
  <c r="AD594" i="1"/>
  <c r="AE594" i="1"/>
  <c r="AD590" i="1"/>
  <c r="AE590" i="1"/>
  <c r="AD586" i="1"/>
  <c r="AE586" i="1"/>
  <c r="AD582" i="1"/>
  <c r="AE582" i="1"/>
  <c r="AD578" i="1"/>
  <c r="AE578" i="1"/>
  <c r="AD574" i="1"/>
  <c r="AE574" i="1"/>
  <c r="AD882" i="1"/>
  <c r="AE882" i="1"/>
  <c r="AD566" i="1"/>
  <c r="AE566" i="1"/>
  <c r="AD562" i="1"/>
  <c r="AE562" i="1"/>
  <c r="AD558" i="1"/>
  <c r="AE558" i="1"/>
  <c r="AD554" i="1"/>
  <c r="AE554" i="1"/>
  <c r="AD550" i="1"/>
  <c r="AE550" i="1"/>
  <c r="AD546" i="1"/>
  <c r="AE546" i="1"/>
  <c r="AD542" i="1"/>
  <c r="AE542" i="1"/>
  <c r="AD538" i="1"/>
  <c r="AE538" i="1"/>
  <c r="AD534" i="1"/>
  <c r="AE534" i="1"/>
  <c r="AD530" i="1"/>
  <c r="AE530" i="1"/>
  <c r="AD526" i="1"/>
  <c r="AE526" i="1"/>
  <c r="AD522" i="1"/>
  <c r="AE522" i="1"/>
  <c r="AD518" i="1"/>
  <c r="AE518" i="1"/>
  <c r="AD514" i="1"/>
  <c r="AE514" i="1"/>
  <c r="AD510" i="1"/>
  <c r="AE510" i="1"/>
  <c r="AD506" i="1"/>
  <c r="AE506" i="1"/>
  <c r="AD502" i="1"/>
  <c r="AE502" i="1"/>
  <c r="AD498" i="1"/>
  <c r="AE498" i="1"/>
  <c r="AD494" i="1"/>
  <c r="AE494" i="1"/>
  <c r="AD490" i="1"/>
  <c r="AE490" i="1"/>
  <c r="AD486" i="1"/>
  <c r="AE486" i="1"/>
  <c r="AD482" i="1"/>
  <c r="AE482" i="1"/>
  <c r="AD478" i="1"/>
  <c r="AE478" i="1"/>
  <c r="AD474" i="1"/>
  <c r="AE474" i="1"/>
  <c r="AD470" i="1"/>
  <c r="AE470" i="1"/>
  <c r="AD466" i="1"/>
  <c r="AE466" i="1"/>
  <c r="AD462" i="1"/>
  <c r="AE462" i="1"/>
  <c r="AD458" i="1"/>
  <c r="AE458" i="1"/>
  <c r="AD454" i="1"/>
  <c r="AE454" i="1"/>
  <c r="AD450" i="1"/>
  <c r="AE450" i="1"/>
  <c r="AD446" i="1"/>
  <c r="AE446" i="1"/>
  <c r="AD442" i="1"/>
  <c r="AE442" i="1"/>
  <c r="AD438" i="1"/>
  <c r="AE438" i="1"/>
  <c r="AD434" i="1"/>
  <c r="AE434" i="1"/>
  <c r="AD430" i="1"/>
  <c r="AE430" i="1"/>
  <c r="AD426" i="1"/>
  <c r="AE426" i="1"/>
  <c r="AD422" i="1"/>
  <c r="AE422" i="1"/>
  <c r="AD418" i="1"/>
  <c r="AE418" i="1"/>
  <c r="AD414" i="1"/>
  <c r="AE414" i="1"/>
  <c r="AD410" i="1"/>
  <c r="AE410" i="1"/>
  <c r="AD406" i="1"/>
  <c r="AE406" i="1"/>
  <c r="AD402" i="1"/>
  <c r="AE402" i="1"/>
  <c r="AD398" i="1"/>
  <c r="AE398" i="1"/>
  <c r="AD394" i="1"/>
  <c r="AE394" i="1"/>
  <c r="AD390" i="1"/>
  <c r="AE390" i="1"/>
  <c r="AD386" i="1"/>
  <c r="AE386" i="1"/>
  <c r="AD382" i="1"/>
  <c r="AE382" i="1"/>
  <c r="AD378" i="1"/>
  <c r="AE378" i="1"/>
  <c r="AD374" i="1"/>
  <c r="AE374" i="1"/>
  <c r="AD370" i="1"/>
  <c r="AE370" i="1"/>
  <c r="AD366" i="1"/>
  <c r="AE366" i="1"/>
  <c r="AD362" i="1"/>
  <c r="AE362" i="1"/>
  <c r="AD358" i="1"/>
  <c r="AE358" i="1"/>
  <c r="AD354" i="1"/>
  <c r="AE354" i="1"/>
  <c r="AD350" i="1"/>
  <c r="AE350" i="1"/>
  <c r="AD346" i="1"/>
  <c r="AE346" i="1"/>
  <c r="AD342" i="1"/>
  <c r="AE342" i="1"/>
  <c r="AD338" i="1"/>
  <c r="AE338" i="1"/>
  <c r="AD334" i="1"/>
  <c r="AE334" i="1"/>
  <c r="AD330" i="1"/>
  <c r="AE330" i="1"/>
  <c r="AD326" i="1"/>
  <c r="AE326" i="1"/>
  <c r="AD322" i="1"/>
  <c r="AE322" i="1"/>
  <c r="AD318" i="1"/>
  <c r="AE318" i="1"/>
  <c r="AD314" i="1"/>
  <c r="AE314" i="1"/>
  <c r="AD310" i="1"/>
  <c r="AE310" i="1"/>
  <c r="AD306" i="1"/>
  <c r="AE306" i="1"/>
  <c r="AD302" i="1"/>
  <c r="AE302" i="1"/>
  <c r="AD298" i="1"/>
  <c r="AE298" i="1"/>
  <c r="AD294" i="1"/>
  <c r="AE294" i="1"/>
  <c r="AD290" i="1"/>
  <c r="AE290" i="1"/>
  <c r="AD286" i="1"/>
  <c r="AE286" i="1"/>
  <c r="AD282" i="1"/>
  <c r="AE282" i="1"/>
  <c r="AD278" i="1"/>
  <c r="AE278" i="1"/>
  <c r="AD274" i="1"/>
  <c r="AE274" i="1"/>
  <c r="AD270" i="1"/>
  <c r="AE270" i="1"/>
  <c r="AD266" i="1"/>
  <c r="AE266" i="1"/>
  <c r="AD262" i="1"/>
  <c r="AE262" i="1"/>
  <c r="AD258" i="1"/>
  <c r="AE258" i="1"/>
  <c r="AD254" i="1"/>
  <c r="AE254" i="1"/>
  <c r="AD250" i="1"/>
  <c r="AE250" i="1"/>
  <c r="AD246" i="1"/>
  <c r="AE246" i="1"/>
  <c r="AD242" i="1"/>
  <c r="AE242" i="1"/>
  <c r="AD238" i="1"/>
  <c r="AE238" i="1"/>
  <c r="AD234" i="1"/>
  <c r="AE234" i="1"/>
  <c r="AD230" i="1"/>
  <c r="AE230" i="1"/>
  <c r="AD226" i="1"/>
  <c r="AE226" i="1"/>
  <c r="AD222" i="1"/>
  <c r="AE222" i="1"/>
  <c r="AD218" i="1"/>
  <c r="AE218" i="1"/>
  <c r="AD214" i="1"/>
  <c r="AE214" i="1"/>
  <c r="AD210" i="1"/>
  <c r="AE210" i="1"/>
  <c r="AD206" i="1"/>
  <c r="AE206" i="1"/>
  <c r="AD202" i="1"/>
  <c r="AE202" i="1"/>
  <c r="AD198" i="1"/>
  <c r="AE198" i="1"/>
  <c r="AD194" i="1"/>
  <c r="AE194" i="1"/>
  <c r="AD190" i="1"/>
  <c r="AE190" i="1"/>
  <c r="AD186" i="1"/>
  <c r="AE186" i="1"/>
  <c r="AD182" i="1"/>
  <c r="AE182" i="1"/>
  <c r="AD178" i="1"/>
  <c r="AE178" i="1"/>
  <c r="AD174" i="1"/>
  <c r="AE174" i="1"/>
  <c r="AD170" i="1"/>
  <c r="AE170" i="1"/>
  <c r="AD166" i="1"/>
  <c r="AE166" i="1"/>
  <c r="AD162" i="1"/>
  <c r="AE162" i="1"/>
  <c r="AD158" i="1"/>
  <c r="AE158" i="1"/>
  <c r="AD154" i="1"/>
  <c r="AE154" i="1"/>
  <c r="AD150" i="1"/>
  <c r="AE150" i="1"/>
  <c r="AD146" i="1"/>
  <c r="AE146" i="1"/>
  <c r="AD142" i="1"/>
  <c r="AE142" i="1"/>
  <c r="AD138" i="1"/>
  <c r="AE138" i="1"/>
  <c r="AD134" i="1"/>
  <c r="AE134" i="1"/>
  <c r="AD130" i="1"/>
  <c r="AE130" i="1"/>
  <c r="AD126" i="1"/>
  <c r="AE126" i="1"/>
  <c r="AD122" i="1"/>
  <c r="AE122" i="1"/>
  <c r="AD118" i="1"/>
  <c r="AE118" i="1"/>
  <c r="AD114" i="1"/>
  <c r="AE114" i="1"/>
  <c r="AD110" i="1"/>
  <c r="AE110" i="1"/>
  <c r="AD106" i="1"/>
  <c r="AE106" i="1"/>
  <c r="AD102" i="1"/>
  <c r="AE102" i="1"/>
  <c r="AD98" i="1"/>
  <c r="AE98" i="1"/>
  <c r="AD94" i="1"/>
  <c r="AE94" i="1"/>
  <c r="AD90" i="1"/>
  <c r="AE90" i="1"/>
  <c r="AD86" i="1"/>
  <c r="AE86" i="1"/>
  <c r="AD82" i="1"/>
  <c r="AE82" i="1"/>
  <c r="AD78" i="1"/>
  <c r="AE78" i="1"/>
  <c r="AD74" i="1"/>
  <c r="AE74" i="1"/>
  <c r="AD70" i="1"/>
  <c r="AE70" i="1"/>
  <c r="AD66" i="1"/>
  <c r="AE66" i="1"/>
  <c r="AD62" i="1"/>
  <c r="AE62" i="1"/>
  <c r="AD58" i="1"/>
  <c r="AE58" i="1"/>
  <c r="AD54" i="1"/>
  <c r="AE54" i="1"/>
  <c r="AD50" i="1"/>
  <c r="AE50" i="1"/>
  <c r="AD46" i="1"/>
  <c r="AE46" i="1"/>
  <c r="AD42" i="1"/>
  <c r="AE42" i="1"/>
  <c r="AD38" i="1"/>
  <c r="AE38" i="1"/>
  <c r="AD34" i="1"/>
  <c r="AE34" i="1"/>
  <c r="AD30" i="1"/>
  <c r="AE30" i="1"/>
  <c r="AD26" i="1"/>
  <c r="AE26" i="1"/>
  <c r="AD22" i="1"/>
  <c r="AE22" i="1"/>
  <c r="AD18" i="1"/>
  <c r="AE18" i="1"/>
  <c r="AD14" i="1"/>
  <c r="AE14" i="1"/>
  <c r="AD10" i="1"/>
  <c r="AE10" i="1"/>
  <c r="AD6" i="1"/>
  <c r="AE6" i="1"/>
  <c r="AE1015" i="1"/>
  <c r="AE999" i="1"/>
  <c r="AE994" i="1"/>
  <c r="AE985" i="1"/>
  <c r="AE982" i="1"/>
  <c r="AE668" i="1"/>
  <c r="AE962" i="1"/>
  <c r="AE951" i="1"/>
  <c r="AE946" i="1"/>
  <c r="AE715" i="1"/>
  <c r="AE930" i="1"/>
  <c r="AE447" i="1"/>
  <c r="AE914" i="1"/>
  <c r="AE533" i="1"/>
  <c r="AE967" i="1"/>
  <c r="AE887" i="1"/>
  <c r="AE859" i="1"/>
  <c r="AE891" i="1"/>
  <c r="AE866" i="1"/>
  <c r="AE602" i="1"/>
  <c r="AE720" i="1"/>
  <c r="AE839" i="1"/>
  <c r="AE834" i="1"/>
  <c r="AE829" i="1"/>
  <c r="AE969" i="1"/>
  <c r="AE818" i="1"/>
  <c r="AE813" i="1"/>
  <c r="AE807" i="1"/>
  <c r="AE585" i="1"/>
  <c r="AE797" i="1"/>
  <c r="AE791" i="1"/>
  <c r="AE786" i="1"/>
  <c r="AE781" i="1"/>
  <c r="AE775" i="1"/>
  <c r="AE770" i="1"/>
  <c r="AE765" i="1"/>
  <c r="AE759" i="1"/>
  <c r="AE754" i="1"/>
  <c r="AE749" i="1"/>
  <c r="AE742" i="1"/>
  <c r="AE729" i="1"/>
  <c r="AE713" i="1"/>
  <c r="AE800" i="1"/>
  <c r="AE681" i="1"/>
  <c r="AE665" i="1"/>
  <c r="AE649" i="1"/>
  <c r="AE633" i="1"/>
  <c r="AE617" i="1"/>
  <c r="AE601" i="1"/>
  <c r="AE883" i="1"/>
  <c r="AE569" i="1"/>
  <c r="AE553" i="1"/>
  <c r="AE537" i="1"/>
  <c r="AE521" i="1"/>
  <c r="AE496" i="1"/>
  <c r="AE464" i="1"/>
  <c r="AE432" i="1"/>
  <c r="AE395" i="1"/>
  <c r="AE321" i="1"/>
  <c r="AE193" i="1"/>
  <c r="AE65" i="1"/>
  <c r="AD513" i="1"/>
  <c r="AE513" i="1"/>
  <c r="AD509" i="1"/>
  <c r="AE509" i="1"/>
  <c r="AD505" i="1"/>
  <c r="AE505" i="1"/>
  <c r="AD501" i="1"/>
  <c r="AE501" i="1"/>
  <c r="AD497" i="1"/>
  <c r="AE497" i="1"/>
  <c r="AD493" i="1"/>
  <c r="AE493" i="1"/>
  <c r="AD489" i="1"/>
  <c r="AE489" i="1"/>
  <c r="AD485" i="1"/>
  <c r="AE485" i="1"/>
  <c r="AD481" i="1"/>
  <c r="AE481" i="1"/>
  <c r="AD477" i="1"/>
  <c r="AE477" i="1"/>
  <c r="AD473" i="1"/>
  <c r="AE473" i="1"/>
  <c r="AD469" i="1"/>
  <c r="AE469" i="1"/>
  <c r="AD465" i="1"/>
  <c r="AE465" i="1"/>
  <c r="AD461" i="1"/>
  <c r="AE461" i="1"/>
  <c r="AD457" i="1"/>
  <c r="AE457" i="1"/>
  <c r="AD453" i="1"/>
  <c r="AE453" i="1"/>
  <c r="AD449" i="1"/>
  <c r="AE449" i="1"/>
  <c r="AD445" i="1"/>
  <c r="AE445" i="1"/>
  <c r="AD441" i="1"/>
  <c r="AE441" i="1"/>
  <c r="AD437" i="1"/>
  <c r="AE437" i="1"/>
  <c r="AD433" i="1"/>
  <c r="AE433" i="1"/>
  <c r="AD429" i="1"/>
  <c r="AE429" i="1"/>
  <c r="AD425" i="1"/>
  <c r="AE425" i="1"/>
  <c r="AD421" i="1"/>
  <c r="AE421" i="1"/>
  <c r="AD417" i="1"/>
  <c r="AE417" i="1"/>
  <c r="AD413" i="1"/>
  <c r="AE413" i="1"/>
  <c r="AD409" i="1"/>
  <c r="AE409" i="1"/>
  <c r="AD405" i="1"/>
  <c r="AE405" i="1"/>
  <c r="AD401" i="1"/>
  <c r="AE401" i="1"/>
  <c r="AD397" i="1"/>
  <c r="AE397" i="1"/>
  <c r="AD393" i="1"/>
  <c r="AE393" i="1"/>
  <c r="AD389" i="1"/>
  <c r="AE389" i="1"/>
  <c r="AD385" i="1"/>
  <c r="AE385" i="1"/>
  <c r="AD381" i="1"/>
  <c r="AE381" i="1"/>
  <c r="AD377" i="1"/>
  <c r="AE377" i="1"/>
  <c r="AD373" i="1"/>
  <c r="AE373" i="1"/>
  <c r="AD369" i="1"/>
  <c r="AE369" i="1"/>
  <c r="AD365" i="1"/>
  <c r="AE365" i="1"/>
  <c r="AD361" i="1"/>
  <c r="AE361" i="1"/>
  <c r="AD357" i="1"/>
  <c r="AE357" i="1"/>
  <c r="AD353" i="1"/>
  <c r="AE353" i="1"/>
  <c r="AD349" i="1"/>
  <c r="AE349" i="1"/>
  <c r="AD345" i="1"/>
  <c r="AE345" i="1"/>
  <c r="AD341" i="1"/>
  <c r="AE341" i="1"/>
  <c r="AD337" i="1"/>
  <c r="AE337" i="1"/>
  <c r="AD333" i="1"/>
  <c r="AE333" i="1"/>
  <c r="AD329" i="1"/>
  <c r="AE329" i="1"/>
  <c r="AD325" i="1"/>
  <c r="AE325" i="1"/>
  <c r="AD317" i="1"/>
  <c r="AE317" i="1"/>
  <c r="AD313" i="1"/>
  <c r="AE313" i="1"/>
  <c r="AD309" i="1"/>
  <c r="AE309" i="1"/>
  <c r="AD305" i="1"/>
  <c r="AE305" i="1"/>
  <c r="AD301" i="1"/>
  <c r="AE301" i="1"/>
  <c r="AD297" i="1"/>
  <c r="AE297" i="1"/>
  <c r="AD293" i="1"/>
  <c r="AE293" i="1"/>
  <c r="AD285" i="1"/>
  <c r="AE285" i="1"/>
  <c r="AD281" i="1"/>
  <c r="AE281" i="1"/>
  <c r="AD277" i="1"/>
  <c r="AE277" i="1"/>
  <c r="AD273" i="1"/>
  <c r="AE273" i="1"/>
  <c r="AD269" i="1"/>
  <c r="AE269" i="1"/>
  <c r="AD265" i="1"/>
  <c r="AE265" i="1"/>
  <c r="AD261" i="1"/>
  <c r="AE261" i="1"/>
  <c r="AD253" i="1"/>
  <c r="AE253" i="1"/>
  <c r="AD249" i="1"/>
  <c r="AE249" i="1"/>
  <c r="AD245" i="1"/>
  <c r="AE245" i="1"/>
  <c r="AD241" i="1"/>
  <c r="AE241" i="1"/>
  <c r="AD237" i="1"/>
  <c r="AE237" i="1"/>
  <c r="AD233" i="1"/>
  <c r="AE233" i="1"/>
  <c r="AD229" i="1"/>
  <c r="AE229" i="1"/>
  <c r="AD221" i="1"/>
  <c r="AE221" i="1"/>
  <c r="AD217" i="1"/>
  <c r="AE217" i="1"/>
  <c r="AD213" i="1"/>
  <c r="AE213" i="1"/>
  <c r="AD209" i="1"/>
  <c r="AE209" i="1"/>
  <c r="AD205" i="1"/>
  <c r="AE205" i="1"/>
  <c r="AD201" i="1"/>
  <c r="AE201" i="1"/>
  <c r="AD197" i="1"/>
  <c r="AE197" i="1"/>
  <c r="AD189" i="1"/>
  <c r="AE189" i="1"/>
  <c r="AD185" i="1"/>
  <c r="AE185" i="1"/>
  <c r="AD181" i="1"/>
  <c r="AE181" i="1"/>
  <c r="AD177" i="1"/>
  <c r="AE177" i="1"/>
  <c r="AD173" i="1"/>
  <c r="AE173" i="1"/>
  <c r="AD169" i="1"/>
  <c r="AE169" i="1"/>
  <c r="AD165" i="1"/>
  <c r="AE165" i="1"/>
  <c r="AD157" i="1"/>
  <c r="AE157" i="1"/>
  <c r="AD153" i="1"/>
  <c r="AE153" i="1"/>
  <c r="AD149" i="1"/>
  <c r="AE149" i="1"/>
  <c r="AD145" i="1"/>
  <c r="AE145" i="1"/>
  <c r="AD141" i="1"/>
  <c r="AE141" i="1"/>
  <c r="AD137" i="1"/>
  <c r="AE137" i="1"/>
  <c r="AD133" i="1"/>
  <c r="AE133" i="1"/>
  <c r="AD125" i="1"/>
  <c r="AE125" i="1"/>
  <c r="AD121" i="1"/>
  <c r="AE121" i="1"/>
  <c r="AD117" i="1"/>
  <c r="AE117" i="1"/>
  <c r="AD113" i="1"/>
  <c r="AE113" i="1"/>
  <c r="AD109" i="1"/>
  <c r="AE109" i="1"/>
  <c r="AD105" i="1"/>
  <c r="AE105" i="1"/>
  <c r="AD101" i="1"/>
  <c r="AE101" i="1"/>
  <c r="AD93" i="1"/>
  <c r="AE93" i="1"/>
  <c r="AD89" i="1"/>
  <c r="AE89" i="1"/>
  <c r="AD85" i="1"/>
  <c r="AE85" i="1"/>
  <c r="AD81" i="1"/>
  <c r="AE81" i="1"/>
  <c r="AD77" i="1"/>
  <c r="AE77" i="1"/>
  <c r="AD73" i="1"/>
  <c r="AE73" i="1"/>
  <c r="AD69" i="1"/>
  <c r="AE69" i="1"/>
  <c r="AD61" i="1"/>
  <c r="AE61" i="1"/>
  <c r="AD57" i="1"/>
  <c r="AE57" i="1"/>
  <c r="AD53" i="1"/>
  <c r="AE53" i="1"/>
  <c r="AD49" i="1"/>
  <c r="AE49" i="1"/>
  <c r="AD45" i="1"/>
  <c r="AE45" i="1"/>
  <c r="AD41" i="1"/>
  <c r="AE41" i="1"/>
  <c r="AD37" i="1"/>
  <c r="AE37" i="1"/>
  <c r="AD29" i="1"/>
  <c r="AE29" i="1"/>
  <c r="AD25" i="1"/>
  <c r="AE25" i="1"/>
  <c r="AD21" i="1"/>
  <c r="AE21" i="1"/>
  <c r="AD17" i="1"/>
  <c r="AE17" i="1"/>
  <c r="AD13" i="1"/>
  <c r="AE13" i="1"/>
  <c r="AD9" i="1"/>
  <c r="AE9" i="1"/>
  <c r="AD5" i="1"/>
  <c r="AE5" i="1"/>
  <c r="AE1003" i="1"/>
  <c r="AE974" i="1"/>
  <c r="AE976" i="1"/>
  <c r="AE823" i="1"/>
  <c r="AE955" i="1"/>
  <c r="AE950" i="1"/>
  <c r="AE939" i="1"/>
  <c r="AE934" i="1"/>
  <c r="AE923" i="1"/>
  <c r="AE918" i="1"/>
  <c r="AE907" i="1"/>
  <c r="AE902" i="1"/>
  <c r="AE604" i="1"/>
  <c r="AE886" i="1"/>
  <c r="AE898" i="1"/>
  <c r="AE870" i="1"/>
  <c r="AE1030" i="1"/>
  <c r="AE854" i="1"/>
  <c r="AE843" i="1"/>
  <c r="AE838" i="1"/>
  <c r="AE833" i="1"/>
  <c r="AE827" i="1"/>
  <c r="AE822" i="1"/>
  <c r="AE817" i="1"/>
  <c r="AE811" i="1"/>
  <c r="AE806" i="1"/>
  <c r="AE801" i="1"/>
  <c r="AE795" i="1"/>
  <c r="AE790" i="1"/>
  <c r="AE785" i="1"/>
  <c r="AE779" i="1"/>
  <c r="AE774" i="1"/>
  <c r="AE769" i="1"/>
  <c r="AE763" i="1"/>
  <c r="AE758" i="1"/>
  <c r="AE753" i="1"/>
  <c r="AE747" i="1"/>
  <c r="AE741" i="1"/>
  <c r="AE725" i="1"/>
  <c r="AE709" i="1"/>
  <c r="AE693" i="1"/>
  <c r="AE677" i="1"/>
  <c r="AE661" i="1"/>
  <c r="AE645" i="1"/>
  <c r="AE629" i="1"/>
  <c r="AE613" i="1"/>
  <c r="AE597" i="1"/>
  <c r="AE581" i="1"/>
  <c r="AE868" i="1"/>
  <c r="AE549" i="1"/>
  <c r="AE935" i="1"/>
  <c r="AE517" i="1"/>
  <c r="AE488" i="1"/>
  <c r="AE456" i="1"/>
  <c r="AE424" i="1"/>
  <c r="AE379" i="1"/>
  <c r="AE289" i="1"/>
  <c r="AE161" i="1"/>
  <c r="AE33" i="1"/>
</calcChain>
</file>

<file path=xl/sharedStrings.xml><?xml version="1.0" encoding="utf-8"?>
<sst xmlns="http://schemas.openxmlformats.org/spreadsheetml/2006/main" count="30983" uniqueCount="1172">
  <si>
    <t>Codigo Origen</t>
  </si>
  <si>
    <t>Codigo Subfuncion</t>
  </si>
  <si>
    <t>Codigo Clasifi. Prog</t>
  </si>
  <si>
    <t>Cod. Dependencia</t>
  </si>
  <si>
    <t>Codigo Programa</t>
  </si>
  <si>
    <t>Codigo Proyecto</t>
  </si>
  <si>
    <t>Cod. Unidad Ejectura</t>
  </si>
  <si>
    <t>Partida</t>
  </si>
  <si>
    <t>Descripción</t>
  </si>
  <si>
    <t>Codigo Destino</t>
  </si>
  <si>
    <t>Concepto Destino</t>
  </si>
  <si>
    <t>Capitulo codigo</t>
  </si>
  <si>
    <t>Origen (FF)</t>
  </si>
  <si>
    <t>Dependencia</t>
  </si>
  <si>
    <t>Nombre programa</t>
  </si>
  <si>
    <t>Proyecto</t>
  </si>
  <si>
    <t>Centro costos</t>
  </si>
  <si>
    <t>Importe Ajustado</t>
  </si>
  <si>
    <t>Presupuestado</t>
  </si>
  <si>
    <t>Pre-Comprometido</t>
  </si>
  <si>
    <t>Comprometido</t>
  </si>
  <si>
    <t>Devengado</t>
  </si>
  <si>
    <t>Ejercido</t>
  </si>
  <si>
    <t>Pagado</t>
  </si>
  <si>
    <t>Disponible/Subejercicio</t>
  </si>
  <si>
    <t>Ampliación</t>
  </si>
  <si>
    <t>Ampliación por transferencia</t>
  </si>
  <si>
    <t>Disminución</t>
  </si>
  <si>
    <t>Disminución por transferencia</t>
  </si>
  <si>
    <t>Ajuste por</t>
  </si>
  <si>
    <t>2.5-02-19</t>
  </si>
  <si>
    <t>1.3.4</t>
  </si>
  <si>
    <t>M</t>
  </si>
  <si>
    <t>04_20</t>
  </si>
  <si>
    <t>011_20</t>
  </si>
  <si>
    <t>Reintegro de Remanentes de Recursos Federales y Estatales</t>
  </si>
  <si>
    <t>SIN DESCRIPCION PARA DESTINOS 00</t>
  </si>
  <si>
    <t>FONDO DE FORTALECIMIENTO MUNICIPAL 2019 (FORTAMUN)</t>
  </si>
  <si>
    <t>TESORERÍA</t>
  </si>
  <si>
    <t>INNOVACIÓN EN LA ADMINISTRACIÓN PÚBLICA</t>
  </si>
  <si>
    <t>RECURSOS FEDERALES RECIBIDOS</t>
  </si>
  <si>
    <t>DIRECCIÓN GENERAL DE INGRESOS</t>
  </si>
  <si>
    <t>1.5-01-20</t>
  </si>
  <si>
    <t>05_20</t>
  </si>
  <si>
    <t>012_20</t>
  </si>
  <si>
    <t>SUELDO BASE AL PERSONAL PERMANENTE</t>
  </si>
  <si>
    <t>PARTICIPACIONES FEDERALES 2020</t>
  </si>
  <si>
    <t>OFICIALÍA MAYOR</t>
  </si>
  <si>
    <t>SERVICIOS CONTRATADOS</t>
  </si>
  <si>
    <t>DIRECCIÓN GENERAL DE ADMINISTRACIÓN</t>
  </si>
  <si>
    <t>1.1-00-19</t>
  </si>
  <si>
    <t>3.1.1</t>
  </si>
  <si>
    <t>E</t>
  </si>
  <si>
    <t>09_20</t>
  </si>
  <si>
    <t>024_20</t>
  </si>
  <si>
    <t>PRODUCTOS ALIMENTICIOS PARA PERSONAS</t>
  </si>
  <si>
    <t>RECURSOS FISCALES</t>
  </si>
  <si>
    <t>COORDINACIÓN GENERAL DE DESARROLLO ECONÓMICO Y COMBATE A LA DESIGUALDAD</t>
  </si>
  <si>
    <t>DESARROLLO ECONÓMICO</t>
  </si>
  <si>
    <t>ADMINISTRACIÓN DEL DESPACHO</t>
  </si>
  <si>
    <t>DESPACHO DE LA COORDINACIÓN GENERAL DE D</t>
  </si>
  <si>
    <t>OTROS PRODUCTOS ADQUIRIDOS COMO MATERIA PRIMA</t>
  </si>
  <si>
    <t>OTROS MATERIALES Y ARTÍCULOS DE CONSTRUCCIÓN Y REPARACIÓN</t>
  </si>
  <si>
    <t>MATERIALES, ACCESORIOS Y SUMINISTROS DE LABORATORIO</t>
  </si>
  <si>
    <t>FIBRAS SINTÉTICAS, HULES PLÁSTICOS Y DERIVADOS</t>
  </si>
  <si>
    <t>ARRENDAMIENTO DE EQUIPO DE TRANSPORTE</t>
  </si>
  <si>
    <t>EVENTOS DE LA COORDINACIÓN GENERAL DE DESARROLLO ECONÓMICO</t>
  </si>
  <si>
    <t>ARRENDAMIENTO DE MAQUINARIA, OTROS EQUIPOS Y HERRAMIENTAS</t>
  </si>
  <si>
    <t>CONSERVACIÓN Y MANTENIMIENTO MENOR DE INMUEBLES</t>
  </si>
  <si>
    <t>INSTALACIÓN, REPARACIÓN Y MANTENIMIENTO DE EQUIPO E INSTRUMENTAL MÉDICO Y DE LABORATORIO</t>
  </si>
  <si>
    <t>GASTOS DE ORDEN  SOCIAL Y CULTURAL</t>
  </si>
  <si>
    <t>025_20</t>
  </si>
  <si>
    <t>BECAS Y OTRAS AYUDAS PARA PROGRAMAS DE CAPACITACIÓN</t>
  </si>
  <si>
    <t>TECHOS DE LÁMINA</t>
  </si>
  <si>
    <t>DIRECCIÓN DE FOMENTO EMPRESARIAL</t>
  </si>
  <si>
    <t>026_20</t>
  </si>
  <si>
    <t>AYUDAS SOCIALES A PERSONAS</t>
  </si>
  <si>
    <t>SISTEMAS DE ALMACENAMIENTO DE AGUA</t>
  </si>
  <si>
    <t>DIRECCIÓN DE VIVIENDA Y COMUNIDAD DIGNA</t>
  </si>
  <si>
    <t>027_20</t>
  </si>
  <si>
    <t>SUBSIDIOS A LA PRODUCCIÓN</t>
  </si>
  <si>
    <t>ALEVINES</t>
  </si>
  <si>
    <t>DIRECCIÓN GENERAL DE DESARROLLO RURAL</t>
  </si>
  <si>
    <t>ALIMENTO PARA PECES</t>
  </si>
  <si>
    <t>CAL AGRÍCOLA</t>
  </si>
  <si>
    <t>DISPOSITIVO DE IDENTIFICACIÓN DE GANADO</t>
  </si>
  <si>
    <t>INDEMINIZACIÓN AL PRODUCTOR GANADERO</t>
  </si>
  <si>
    <t>FERTILIZANTES, PESTICIDAS Y OTROS AGROQUÍMICOS</t>
  </si>
  <si>
    <t>PAQUETE AGROECOLÓGICO</t>
  </si>
  <si>
    <t>PAQUETE TECNOLÓGICO</t>
  </si>
  <si>
    <t>TECNIFICACIÓN DE TALLERES</t>
  </si>
  <si>
    <t>028_20</t>
  </si>
  <si>
    <t>REHBILITACIÓN DE TALLERES ARTESANALES</t>
  </si>
  <si>
    <t>DIRECCIÓN GENERAL DE TURISMO</t>
  </si>
  <si>
    <t>TECNIFICACIÓN DE TALLERES ARTESANALES</t>
  </si>
  <si>
    <t>APOYO PARA EXPOSICIONES ARTESANALES FORANEAS</t>
  </si>
  <si>
    <t>1.7.2</t>
  </si>
  <si>
    <t>R</t>
  </si>
  <si>
    <t>02_20</t>
  </si>
  <si>
    <t>008_20</t>
  </si>
  <si>
    <t>MATERIALES, ÚTILES Y EQUIPOS MENORES DE OFICINA</t>
  </si>
  <si>
    <t>SECRETARÍA GENERAL DEL AYUNTAMIENTO</t>
  </si>
  <si>
    <t>CALIDAD EN LOS SERVICIOS PÚBLICOS E INFRAESTRUCTURA</t>
  </si>
  <si>
    <t>ADMINISTRACIÓN CENTRAL DE PROTECCIÓN CIVIL Y BOMBEROS</t>
  </si>
  <si>
    <t>DIRECCIÓN GENERAL DE PROTECCIÓN CIVIL Y</t>
  </si>
  <si>
    <t>MATERIAL ESTADÍSTICO Y GEOGRÁFICO</t>
  </si>
  <si>
    <t>MATERIALES, ÚTILES Y EQUIPOS MENORES DE TECNOLOGÍAS DE LA INFORMACIÓN Y COMUNICACIONES</t>
  </si>
  <si>
    <t>REFACCIONES Y ACCESORIOS MENORES DE EQUIPO DE TRANSPORTE</t>
  </si>
  <si>
    <t>CONGRESOS Y CONVENCIONES</t>
  </si>
  <si>
    <t>AYUDAS POR DESASTRES NATURALES Y OTROS SINIESTROS</t>
  </si>
  <si>
    <t>MUEBLES DE OFICINA Y ESTANTERÍA</t>
  </si>
  <si>
    <t>MUEBLES, EXCEPTO DE OFICINA Y ESTANTERÍA</t>
  </si>
  <si>
    <t>EQUIPO DE CÓMPUTO DE TECNOLOGÍAS DE LA INFORMACIÓN</t>
  </si>
  <si>
    <t>INSTRUMENTAL MÉDICO Y DE LABORATORIO</t>
  </si>
  <si>
    <t>MEDICINAS Y PRODUCTOS FARMACÉUTICOS</t>
  </si>
  <si>
    <t>EQUIPO Y HERRAMIENTA MANUAL</t>
  </si>
  <si>
    <t>MATERIALES, ACCESORIOS Y SUMINISTROS MÉDICOS</t>
  </si>
  <si>
    <t>OTROS PRODUCTOS QUÍMICOS</t>
  </si>
  <si>
    <t>HERRAMIENTAS MENORES</t>
  </si>
  <si>
    <t>MAQUINARIA Y EQUIPO INDUSTRIAL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</si>
  <si>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</si>
  <si>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</si>
  <si>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</si>
  <si>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</si>
  <si>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PRENDAS DE SEGURIDAD Y PROTECCIÓN PERSONAL</t>
  </si>
  <si>
    <t>EQUIPOS DE PROTECCIÓN PERSONAL PARA ELEMENTOS DE PCYB</t>
  </si>
  <si>
    <t>SERVICIO DE UNIDADES MOVILES ARRENDADAS</t>
  </si>
  <si>
    <t>OTROS ARRENDAMIENTOS</t>
  </si>
  <si>
    <t>INSTALACIÓN, REPARACIÓN Y MANTENIMIENTO DE MOBILIARIO Y EQUIPO DE ADMINISTRACIÓN, EDUCACIONAL Y RECREATIVO</t>
  </si>
  <si>
    <t>1.7.1</t>
  </si>
  <si>
    <t>08_20</t>
  </si>
  <si>
    <t>023_20</t>
  </si>
  <si>
    <t>SERVICIOS POSTALES Y TELEGRÁFICOS</t>
  </si>
  <si>
    <t>COMISARÍA DE LA POLICÍA PREVENTIVA MUNICIPAL</t>
  </si>
  <si>
    <t>SEGURIDAD Y POLÍTICA DE PREVENCIÓN</t>
  </si>
  <si>
    <t>CAPACITACIÓN</t>
  </si>
  <si>
    <t>COMISARÍA DE LA POLICÍA PREVENTIVA MUNIC</t>
  </si>
  <si>
    <t>SERVICIOS PROFESIONALES, CIENTÍFICOS Y TÉCNICOS INTEGRALES</t>
  </si>
  <si>
    <t>PASAJES AÉREOS</t>
  </si>
  <si>
    <t>VIÁTICOS EN EL PAÍS</t>
  </si>
  <si>
    <t>EQUIPAMIENTO</t>
  </si>
  <si>
    <t>MATRIALES Y SUMINISTROS PARA SEGURIDAD</t>
  </si>
  <si>
    <t>PRENDAS DE PROTECCIÓN PARA SEGURIDAD PÚBLICA Y NACIONAL</t>
  </si>
  <si>
    <t>DIVERSOS GASTOS POR INCIDENTE VIAL</t>
  </si>
  <si>
    <t>EQUIPO DE DEFENSA Y SEGURIDAD</t>
  </si>
  <si>
    <t>3.8.2</t>
  </si>
  <si>
    <t>01_20</t>
  </si>
  <si>
    <t>003_20</t>
  </si>
  <si>
    <t>SERVICIOS DE CONSULTORÍA ADMINISTRATIVA, PROCESOS, TÉCNICA Y EN TECNOLOGÍAS DE LA INFORMACIÓN</t>
  </si>
  <si>
    <t>PRESIDENCIA MUNICIPAL</t>
  </si>
  <si>
    <t>ATENCION A EMERGENCIAS Y SERVICIOS PUBLICOS MUNICIPALES ENTREGADOS</t>
  </si>
  <si>
    <t>DIRECCION GENERAL DE INNOVACION GUBERNAM</t>
  </si>
  <si>
    <t>LICENCIAS INFORMÁTICAS E INTELECTUALES</t>
  </si>
  <si>
    <t>INFRAESTRUCTURA TECNOLOGICA ENTREGADA</t>
  </si>
  <si>
    <t>INSTALACIÓN, REPARACIÓN Y MANTENIMIENTO DE EQUIPO DE CÓMPUTO Y TECNOLOGÍA DE LA INFORMACIÓN</t>
  </si>
  <si>
    <t>EQUIPOS Y APARATOS AUDIOVISUALES</t>
  </si>
  <si>
    <t>SISTEMAS INFORMATICOS MODERNIZADOS RECIBIDOS</t>
  </si>
  <si>
    <t>SOFTWARE</t>
  </si>
  <si>
    <t>2.2.7</t>
  </si>
  <si>
    <t>18_20</t>
  </si>
  <si>
    <t>040_20</t>
  </si>
  <si>
    <t>CEMENTO Y PRODUCTOS DE CONCRETO</t>
  </si>
  <si>
    <t>INSTITUTO MUNICIPAL PARA EL MEJORAMIENTO DEL HABITAT</t>
  </si>
  <si>
    <t>POLÍTICA INTEGRAL DEL AGUA</t>
  </si>
  <si>
    <t>SUMINISTRO DE AGUA</t>
  </si>
  <si>
    <t>DIRECCIÓN GENERAL DE AGUA POTABLE Y SANE</t>
  </si>
  <si>
    <t>CAL, YESO Y PRODUCTOS DE YESO</t>
  </si>
  <si>
    <t>MADERA Y PRODUCTOS DE MADERA</t>
  </si>
  <si>
    <t>MATERIAL ELÉCTRICO Y ELECTRÓNICO</t>
  </si>
  <si>
    <t>ARTÍCULOS METÁLICOS PARA LA CONSTRUCCIÓN</t>
  </si>
  <si>
    <t>MATERIALES COMPLEMENTARIOS</t>
  </si>
  <si>
    <t>PRODUCTOS QUÍMICOS BÁSICOS</t>
  </si>
  <si>
    <t>REFACCIONES Y ACCESORIOS MENORES DE MAQUINARIA Y OTROS EQUIPOS</t>
  </si>
  <si>
    <t>ENERGÍA ELÉCTRICA</t>
  </si>
  <si>
    <t>SERVICIOS DE DISEÑO, ARQUITECTURA, INGENIERÍA Y ACTIVIDADES RELACIONADAS</t>
  </si>
  <si>
    <t>SERVICIOS DE INVESTIGACION CIENTIFICA Y DESARROLLO</t>
  </si>
  <si>
    <t>SERVICIOS DE VIGILANCIA</t>
  </si>
  <si>
    <t>INSTALACIÓN, REPARACIÓN Y MANTENIMIENTO DE MAQUINARIA, OTROS EQUIPOS Y HERRAMIENTA</t>
  </si>
  <si>
    <t>SERVICIOS DE LIMPIEZA Y MANEJO DE DESECHOS</t>
  </si>
  <si>
    <t>IMPUESTOS Y DERECHOS</t>
  </si>
  <si>
    <t>041_20</t>
  </si>
  <si>
    <t>MATERIALES Y ÚTILES DE ENSEÑANZA</t>
  </si>
  <si>
    <t>DIRECCIÓN GENERAL DE LABORATORIO URBANO</t>
  </si>
  <si>
    <t>ARRENDAMIENTO DE MOBILIARIO Y EQUIPO DE ADMINISTRACIÓN, EDUCACIONAL Y RECREATIVO</t>
  </si>
  <si>
    <t>SERVICIOS DE CREATIVIDAD, PREPRODUCCIÓN Y PRODUCCIÓN DE PUBLICIDAD, EXCEPTO INTERNET</t>
  </si>
  <si>
    <t>CÁMARAS FOTOGRÁFICAS Y DE VIDEO</t>
  </si>
  <si>
    <t>042_20</t>
  </si>
  <si>
    <t>DIRECCIÓN GENERAL DE VIVIENDA</t>
  </si>
  <si>
    <t>AYUDAS SOCIALES A INSTITUCIONES SIN FINES DE LUCRO</t>
  </si>
  <si>
    <t>043_20</t>
  </si>
  <si>
    <t>CAUDALES RECUPERADOS</t>
  </si>
  <si>
    <t>PLANEACIÓN TERRITORIAL Y URBANA</t>
  </si>
  <si>
    <t>2.1.5</t>
  </si>
  <si>
    <t>07_20</t>
  </si>
  <si>
    <t>022_20</t>
  </si>
  <si>
    <t>COORDINACIÓN GENERAL DE SERVICIOS MUNICIPALES</t>
  </si>
  <si>
    <t>DESARROLLO SUSTENTABLE DE LA CIUDAD</t>
  </si>
  <si>
    <t>CONTROL DE FELINOS, CANINOS Y VIDA SILVESTRE EN EL MUNICIPIO</t>
  </si>
  <si>
    <t>UNIDAD DE ACOPIO Y SALUD ANIMAL MUNICIPA</t>
  </si>
  <si>
    <t>PRODUCTOS ALIMENTICIOS PARA ANIMALES</t>
  </si>
  <si>
    <t>REFACCIONES Y ACCESORIOS MENORES DE EQUIPO DE DEFE</t>
  </si>
  <si>
    <t>SERVICIOS DE JARDINERÍA Y FUMIGACIÓN</t>
  </si>
  <si>
    <t>OTROS MOBILIARIOS Y EQUIPOS DE ADMINISTRACIÓN</t>
  </si>
  <si>
    <t>EQUIPO MÉDICO Y DE LABORATORIO</t>
  </si>
  <si>
    <t>CARROCERÍAS Y REMOLQUES</t>
  </si>
  <si>
    <t>MAQUINARIA Y EQUIPO AGROPECUARIO</t>
  </si>
  <si>
    <t>1.3.5</t>
  </si>
  <si>
    <t>O</t>
  </si>
  <si>
    <t>03_20</t>
  </si>
  <si>
    <t>010_20</t>
  </si>
  <si>
    <t>MATERIALES PARA EL REGISTRO E IDENTIFICACIÓN DE BIENES Y PERSONAS</t>
  </si>
  <si>
    <t>SINDICATURA</t>
  </si>
  <si>
    <t>CULTURA DE PAZ Y DERECHOS HUMANOS (TRANSVERSAL)</t>
  </si>
  <si>
    <t>DEFENSORÍA LEGAL</t>
  </si>
  <si>
    <t>DESPACHO DE LA SINDICATURA</t>
  </si>
  <si>
    <t>UTENSILIOS PARA EL SERVICIO DE ALIMENTACIÓN</t>
  </si>
  <si>
    <t>SERVICIOS LEGALES, DE CONTABILIDAD, AUDITORÍA Y RELACIONADOS</t>
  </si>
  <si>
    <t>15_20</t>
  </si>
  <si>
    <t>037_20</t>
  </si>
  <si>
    <t>TRANSFERENCIAS OTORGADAS A ENTIDADES PARAESTATALES NO EMPRESARIALES Y NO FINANCIERAS</t>
  </si>
  <si>
    <t>CENTRO DE ESTIMULACIÓN PARA PERSONAS CON DISCAPACIDAD INTELECTUAL (CENDI)</t>
  </si>
  <si>
    <t>ATENCIÓN PARA PERSONAS CON DISCAPACIDAD INTELECTUAL</t>
  </si>
  <si>
    <t>CENTRO DE ESTIMULACIÓN PARA PERSONAS CON</t>
  </si>
  <si>
    <t>004_20</t>
  </si>
  <si>
    <t>CIUDAD CULTA, RECREATIVA Y PARTICIPATIVA</t>
  </si>
  <si>
    <t>SERVICIOS DE ALIMENTOS</t>
  </si>
  <si>
    <t>DIRECCIÓN GENERAL DE RELACIONES PÚBLICAS</t>
  </si>
  <si>
    <t>BLANCOS Y OTROS PRODUCTOS TEXTILES, EXCEPTO PRENDAS DE VESTIR</t>
  </si>
  <si>
    <t>PASAJES TERRESTRES</t>
  </si>
  <si>
    <t>VIÁTICOS EN EL EXTRANJERO</t>
  </si>
  <si>
    <t>GASTOS DE CEREMONIAL</t>
  </si>
  <si>
    <t>016_20</t>
  </si>
  <si>
    <t>SERVICIO DE MANTENIMIENTO DE ALUMBRADO PÚBLICO</t>
  </si>
  <si>
    <t>DIRECCIÓN DE ALUMBRADO PÚBLICO</t>
  </si>
  <si>
    <t>017_20</t>
  </si>
  <si>
    <t>SACRIFICIO DE BOVINOS Y PORCINOS EN EL RASTRO MUNICIPAL</t>
  </si>
  <si>
    <t>DIRECCIÓN DE RASTRO</t>
  </si>
  <si>
    <t>018_20</t>
  </si>
  <si>
    <t>SERVICIO DE MANTENIMIENTO EN LOS ESPACIOS PÚBLICOS</t>
  </si>
  <si>
    <t>DIRECCIÓN GENERAL DE MANTENIMIENTO DE ES</t>
  </si>
  <si>
    <t>VIDRIO Y PRODUCTOS DE VIDRIO</t>
  </si>
  <si>
    <t>SERVICIOS DE PROTECCIÓN Y SEGURIDAD</t>
  </si>
  <si>
    <t>ÁRBOLES Y PLANTAS</t>
  </si>
  <si>
    <t>SERVICIO DE RECOLECCIÓN DE MALEZA</t>
  </si>
  <si>
    <t>SERVICIOS DE PODA Y TALA</t>
  </si>
  <si>
    <t>019_20</t>
  </si>
  <si>
    <t>SERVICIO DE BACHEO</t>
  </si>
  <si>
    <t>DIRECCIÓN GENERAL DE MANTENIMIENTO URBAN</t>
  </si>
  <si>
    <t>SERVICIO DE BALIZAMIENTO Y SEÑALETICA</t>
  </si>
  <si>
    <t>HERRAMIENTAS, REFACCIONES Y ACCESORIOS MENORES</t>
  </si>
  <si>
    <t>020_20</t>
  </si>
  <si>
    <t>MUNICIPIO FUNCIONAL Y EQUITATIVO</t>
  </si>
  <si>
    <t>DIRECCIÓN GENERAL DE SALUD PÚBLICA</t>
  </si>
  <si>
    <t>021_20</t>
  </si>
  <si>
    <t>PRODUCTOS MINERALES NO METÁLICOS</t>
  </si>
  <si>
    <t>SERVICIOS MÉDICOS DE CALIDAD</t>
  </si>
  <si>
    <t>DIRECCIÓN GENERAL DE SERVICIOS MÉDICOS M</t>
  </si>
  <si>
    <t>REFACCIONES Y ACCESORIOS MENORES DE EDIFICIOS</t>
  </si>
  <si>
    <t>12_20</t>
  </si>
  <si>
    <t>032_20</t>
  </si>
  <si>
    <t>COORDINACIÓN GENERAL DE GESTIÓN INTEGRAL DE LA CIUDAD</t>
  </si>
  <si>
    <t>GESTIÓN SOSTENIBLE DE LA CIUDAD</t>
  </si>
  <si>
    <t>QUEMAS AGRICOLAS E INCENDIOS FORESTALES PREVENIDOS</t>
  </si>
  <si>
    <t>DIRECCIÓN DE PROYECTO CAJITITLAN</t>
  </si>
  <si>
    <t>034_20</t>
  </si>
  <si>
    <t>INDUSTRIAS REGULADAS</t>
  </si>
  <si>
    <t>DIRECCIÓN GENERAL DE PROTECCIÓN Y SUSTEN</t>
  </si>
  <si>
    <t>PRODUCTOS QUÍMICOS, FARMACÉUTICOS Y DE LABORATORIO ADQUIRIDOS COMO MATERIA PRIMA</t>
  </si>
  <si>
    <t>006_20</t>
  </si>
  <si>
    <t>CARTA DE RESIDENCIA Y/O PROCEDENCIA</t>
  </si>
  <si>
    <t>DESPACHO DE LA SECRETARÍA GENERAL</t>
  </si>
  <si>
    <t>TERRENOS</t>
  </si>
  <si>
    <t>007_20</t>
  </si>
  <si>
    <t>ACTAS DE INSTALACIÓN DE MESAS DE PAZ</t>
  </si>
  <si>
    <t>DIRECCIÓN GENERAL DE CULTURA DE PAZ</t>
  </si>
  <si>
    <t>EXPOSICIONES</t>
  </si>
  <si>
    <t>AYUDAS SOCIALES A INSTITUCIONES DE ENSEÑANZA</t>
  </si>
  <si>
    <t>FORMATOS ACCESIBLES DE COMUNICACIÓN E INFORMACIÓN PARA LA INCLUSIÓN SOCIAL</t>
  </si>
  <si>
    <t>009_20</t>
  </si>
  <si>
    <t>CONDONACIÓN Y/O REDUCCIÓN DE SANCIONES</t>
  </si>
  <si>
    <t>DIRECIÓN DE ACUERDOS Y SEGUIMIENTO</t>
  </si>
  <si>
    <t>SERVICIOS FINANCIEROS Y BANCARIOS</t>
  </si>
  <si>
    <t>11_20</t>
  </si>
  <si>
    <t>030_20</t>
  </si>
  <si>
    <t>CONTRALORÍA</t>
  </si>
  <si>
    <t>FISCALIZACION DE LOS RECURSOS APLICABLES POR DEPENDENCIAS</t>
  </si>
  <si>
    <t>P</t>
  </si>
  <si>
    <t>001_20</t>
  </si>
  <si>
    <t>PROGRAMAS SOCIALES MUNICIPALES EVALUADOS DE MANERA INTERNA Y EXTERNA</t>
  </si>
  <si>
    <t>DESPACHO DE LA JEFATURA DE GABINETE</t>
  </si>
  <si>
    <t>SERVICIOS DE APOYO ADMINISTRATIVO, FOTOCOPIADO E IMPRESIÓN</t>
  </si>
  <si>
    <t>SERVICIOS DE LA INDUSTRIA FÍLMICA, DEL SONIDO Y DEL VIDEO</t>
  </si>
  <si>
    <t>SERVIDORES PUBLCIOS MUNICIPALES CAPACITADOS</t>
  </si>
  <si>
    <t>SERVICIO DE CREACIÓN Y DIFUSIÓN DE CONTENIDO EXCLUSIVAMENTE A  TRAVÉS DE INTERNET</t>
  </si>
  <si>
    <t>002_20</t>
  </si>
  <si>
    <t>UNIDADES RESPONSABLES DE GASTO EVALUADAS</t>
  </si>
  <si>
    <t>DIRECCION GENERAL DE COMUNICACION SOCIAL</t>
  </si>
  <si>
    <t>DIFUSIÓN POR RADIO, TELEVISIÓN Y OTROS MEDIOS DE MENSAJES SOBRE PROGRAMAS Y ACTIVIDADES GUBERNAMENTALES</t>
  </si>
  <si>
    <t>K</t>
  </si>
  <si>
    <t>033_20</t>
  </si>
  <si>
    <t>OBRAS DE INFRAESTRUCTURA MUNICIPAL</t>
  </si>
  <si>
    <t>DIRECCIÓN GENERAL DE LICITACIÓN Y NORMAT</t>
  </si>
  <si>
    <t>CONSTRUCCIÓN DE VÍAS DE COMUNICACIÓN</t>
  </si>
  <si>
    <t>005_20</t>
  </si>
  <si>
    <t>APOYO ECONÓMICO A PERSONAS FÍSICAS, ASOCIACIONES E INSTITUCIONES SIN FINES DE LUCRO</t>
  </si>
  <si>
    <t>SECRETARÍA PARTICULAR DE PRESIDENCIA</t>
  </si>
  <si>
    <t>PROYECTO DE PRESUPUESTO</t>
  </si>
  <si>
    <t>RECURSOS RECAUDADOS DE MANERA EFICIENTE PROGRAMADOS</t>
  </si>
  <si>
    <t>SERVICIOS DE COBRANZA, INVESTIGACIÓN CREDITICIA Y SIMILAR</t>
  </si>
  <si>
    <t>DIVERSAS DEVOLUCIONES</t>
  </si>
  <si>
    <t>PENAS, MULTAS, ACCESORIOS Y ACTUALIZACIONES</t>
  </si>
  <si>
    <t>OTROS GASTOS POR RESPONSABILIDADES</t>
  </si>
  <si>
    <t>RESPONSABILIDAD PATRIMONIAL</t>
  </si>
  <si>
    <t>TRANSFERENCIAS A FIDEICOMISOS DE ENTIDADES FEDERATIVAS Y MUNICIPIOS</t>
  </si>
  <si>
    <t>EJECUCIÓN DE PROYECTOS PRODUCTIVOS NO INCLUIDOS EN CONCEPTOS ANTERIORES DE ESTE CAPÍTULO</t>
  </si>
  <si>
    <t>BIENES ADQUIRIDOS</t>
  </si>
  <si>
    <t>MATERIAL DE LIMPIEZA</t>
  </si>
  <si>
    <t>COMBUSTIBLES, LUBRICANTES Y ADITIVOS</t>
  </si>
  <si>
    <t>REFACCIONES Y ACCESORIOS MENORES DE EQUIPO DE CÓMPUTO Y TECNOLOGÍAS DE LA INFORMACIÓN</t>
  </si>
  <si>
    <t>TELEFONÍA TRADICIONAL</t>
  </si>
  <si>
    <t>SERVICIOS DE TELECOMUNICACIONES Y SATÉLITES</t>
  </si>
  <si>
    <t>ARRENDAMIENTO DE EDIFICIOS</t>
  </si>
  <si>
    <t>SERVICIOS DE CAPACITACIÓN</t>
  </si>
  <si>
    <t>SEGUROS DE RESPONSABILIDAD PATRIMONIAL Y FIANZAS</t>
  </si>
  <si>
    <t>SEGURO DE BIENES PATRIMONIALES</t>
  </si>
  <si>
    <t>COMISIONES POR VENTAS</t>
  </si>
  <si>
    <t>REPARACIÓN Y MANTENIMIENTO DE EQUIPO DE TRANSPORTE</t>
  </si>
  <si>
    <t>SERVICIOS FUNERARIOS Y DE CEMENTERIOS</t>
  </si>
  <si>
    <t>SENTENCIAS Y RESOLUCIONES POR AUTORIDAD COMPETENTE</t>
  </si>
  <si>
    <t>VEHICULOS Y EQUIPO DE TRANSPORTE</t>
  </si>
  <si>
    <t>SUELDOS BASE AL PERSONAL EVENTUAL</t>
  </si>
  <si>
    <t>RETRIBUCIONES POR SERVICIOS DE CARÁCTER SOCIAL</t>
  </si>
  <si>
    <t>PRIMAS VACACIONALES</t>
  </si>
  <si>
    <t>GRATIFICACIÓN DE FIN DE AÑO</t>
  </si>
  <si>
    <t>HORAS EXTRAORDINARIAS</t>
  </si>
  <si>
    <t>COMPENSACIONES</t>
  </si>
  <si>
    <t>CUOTAS AL IMSS POR ENFERMEDADES Y MATERNIDAD (Modalidad 38)</t>
  </si>
  <si>
    <t>APORTACIONES AL SISTEMA DE RETIRO DE PENSIONES</t>
  </si>
  <si>
    <t>APORTACIONES PARA SEGUROS</t>
  </si>
  <si>
    <t>INDEMNIZACIONES</t>
  </si>
  <si>
    <t>OTRAS PRESTACIONES SOCIALES Y ECONÓMICAS</t>
  </si>
  <si>
    <t>IMPACTO AL SALARIO EN EL TRANSCURSO DEL AÑO</t>
  </si>
  <si>
    <t>2.7.1</t>
  </si>
  <si>
    <t>16_20</t>
  </si>
  <si>
    <t>038_20</t>
  </si>
  <si>
    <t>INSTITUTO DE ALTERNATIVAS PARA LOS JÓVENES</t>
  </si>
  <si>
    <t>PROGRAMAS Y ACCIONES CULTURALES, RECREATIVOS Y DEPORTIVAS</t>
  </si>
  <si>
    <t>INSTITUTO DE ALTERNATIVAS PARA LOS JÓVEN</t>
  </si>
  <si>
    <t>S</t>
  </si>
  <si>
    <t>06_20</t>
  </si>
  <si>
    <t>013_20</t>
  </si>
  <si>
    <t>COORDINACIÓN GENERAL DE PARTICIPACIÓN CIUDADANA Y CONSTRUCCIÓN DE COMUNIDAD</t>
  </si>
  <si>
    <t>ACTIVIDADES PARA LA CONSTRUCCIÓN DE COMUNIDAD</t>
  </si>
  <si>
    <t>DESPACHO DE LA COORDINACIÓN GENERAL DE P</t>
  </si>
  <si>
    <t>ADMINISTRACIÓN GENERAL DE LA COORDINACIÓN GENERAL DE PARTICIPACIÓN CIUDADANA Y CONSTRUCCIÓN DE COMUN</t>
  </si>
  <si>
    <t>APOYO A ESTANCIAS INFANTILES</t>
  </si>
  <si>
    <t>APOYO A INSTITUCIONES EDUCATIVAS</t>
  </si>
  <si>
    <t>PROGRAMA ABC Y REZAGO EDUCATIVO</t>
  </si>
  <si>
    <t>RECONSTRUCCIÓN MAMARIA</t>
  </si>
  <si>
    <t>TRASLADOS ESCOLARES Y ESCUELAS DE 10</t>
  </si>
  <si>
    <t>014_20</t>
  </si>
  <si>
    <t>APOYO A LAS AGENCIAS Y DELEGACIONES DEL MUNICIPIO</t>
  </si>
  <si>
    <t>DIRECCIÓN DE AGENCIAS Y DELEGACIONES</t>
  </si>
  <si>
    <t>015_20</t>
  </si>
  <si>
    <t>APOYO A LAS JEFAS DE FAMILIA</t>
  </si>
  <si>
    <t>DIRECCIÓN GENERAL DE PROGRAMAS SOCIALES</t>
  </si>
  <si>
    <t>APOYO A LOS ADULTOS MAYORES</t>
  </si>
  <si>
    <t>BECAS  A ESTUDIANTES</t>
  </si>
  <si>
    <t>MOCHILAS Y ÚTILES ESCOLARES</t>
  </si>
  <si>
    <t>UNIFORMES ESCOLARES</t>
  </si>
  <si>
    <t>2.4.2</t>
  </si>
  <si>
    <t>10_20</t>
  </si>
  <si>
    <t>029_20</t>
  </si>
  <si>
    <t>INSTITUTO DE CULTURA</t>
  </si>
  <si>
    <t>POLITICA CULTURAL DE TLAJOMULCO DE ZUÑIGA</t>
  </si>
  <si>
    <t>2.4.1</t>
  </si>
  <si>
    <t>F</t>
  </si>
  <si>
    <t>17_20</t>
  </si>
  <si>
    <t>039_20</t>
  </si>
  <si>
    <t>CONSEJO MUNICIPAL DEL DEPORTE DE TLAJOMULCO</t>
  </si>
  <si>
    <t>ACTIVIDADES DEPORTIVAS Y RECREATIVAS EN EL MUNICIPIO</t>
  </si>
  <si>
    <t>CONSEJO MUNICIPAL DEL DEPORTE DE TLAJOMU</t>
  </si>
  <si>
    <t>2.6.3</t>
  </si>
  <si>
    <t>13_20</t>
  </si>
  <si>
    <t>035_20</t>
  </si>
  <si>
    <t>SISTEMA INTEGRAL PARA EL DESARROLLO DE LA FAMILIA</t>
  </si>
  <si>
    <t>SISTEMA INTEGRAL PARA EL DESARROLLO DE L</t>
  </si>
  <si>
    <t>2.6.8</t>
  </si>
  <si>
    <t>14_20</t>
  </si>
  <si>
    <t>036_20</t>
  </si>
  <si>
    <t>INSTITUTO MUNICIPAL DE LA MUJER TLAJOMULQUENSE</t>
  </si>
  <si>
    <t>ATENCION A MUJERES DEL MUNICIPIO</t>
  </si>
  <si>
    <t>INSTITUTO MUNICIPAL DE LA MUJER TLAJOMUL</t>
  </si>
  <si>
    <t>1.1-00-20</t>
  </si>
  <si>
    <t>RECURSOS FISCALES 2020</t>
  </si>
  <si>
    <t>TRANSFERENCIAS OTORGADAS PARA INSTITUCIONES PARAESTATALES PÚBLICAS FINANCIERAS</t>
  </si>
  <si>
    <t>PROTECCIÓN AL INGRESO DEL SECTOR ARTESANAL</t>
  </si>
  <si>
    <t>BECAS DE CAPACITACIÓN</t>
  </si>
  <si>
    <t>TECHOS DE LAMINA</t>
  </si>
  <si>
    <t>ALMACENAMIENTO DE AGUA (TINACOS)</t>
  </si>
  <si>
    <t>ESTANQUES</t>
  </si>
  <si>
    <t>APÍCOLAS</t>
  </si>
  <si>
    <t>TECNIFICACIÓN DE APÍCOLAS</t>
  </si>
  <si>
    <t>REHABILITACIÓN DE TALLERES</t>
  </si>
  <si>
    <t>CONCURSO ARTESANAL</t>
  </si>
  <si>
    <t>EXPOSICIONES ARTESANALES FORANEAS</t>
  </si>
  <si>
    <t>APOYO A TRADICIONES</t>
  </si>
  <si>
    <t>TELEFONÍA CELULAR</t>
  </si>
  <si>
    <t>SISTEMAS DE AIRE ACONDICIONADO, CALEFACCIÓN Y DE REFRIGERACIÓN INDUSTRIAL Y COMERCIAL</t>
  </si>
  <si>
    <t>19_20</t>
  </si>
  <si>
    <t>046_20</t>
  </si>
  <si>
    <t>COORDINACIÓN GENERAL DE INFRAESTRUCTURA Y SERVICIOS PÚBLICOS</t>
  </si>
  <si>
    <t>REFACCIONES Y ACCESORIOS MENORES DE EQUIPO E INSTRUMENTAL MÉDICO Y DE LABORATORIO</t>
  </si>
  <si>
    <t>PROGRAMA DE DETECCIÓN DE CANCER DE MAMA Y PROSTATA</t>
  </si>
  <si>
    <t>PROGRAMA DE ECONOMÍA SOLIDARIA TLAJOMULCO</t>
  </si>
  <si>
    <t>OTRO MOBILIARIO Y EQUIPO EDUCACIONAL Y RECREATIVO</t>
  </si>
  <si>
    <t>VESTUARIO Y UNIFORMES</t>
  </si>
  <si>
    <t>DESPENSAS</t>
  </si>
  <si>
    <t>044_20</t>
  </si>
  <si>
    <t>DIRECCIÓN GENERAL DE CENSOS Y ESTADÍSTIC</t>
  </si>
  <si>
    <t>045_20</t>
  </si>
  <si>
    <t>LAS CORONELAS</t>
  </si>
  <si>
    <t>NUESTRO MÉXICO DANZA</t>
  </si>
  <si>
    <t>CABILDO INFANTIL</t>
  </si>
  <si>
    <t>CABILDO JUVENIL</t>
  </si>
  <si>
    <t>APOYOS DIVERSOS</t>
  </si>
  <si>
    <t>AYUDAS SOCIALES A DEPORTISTAS</t>
  </si>
  <si>
    <t>TELETÓN</t>
  </si>
  <si>
    <t>PATRONATO DEL FESTIVAL INTERNACIONAL DEL CINE EN GDL</t>
  </si>
  <si>
    <t>ALDEA PASITOS A UNA VIDA MEJOR</t>
  </si>
  <si>
    <t>PATRONATO NACIONAL DE LA CERAMICA</t>
  </si>
  <si>
    <t>APRENDIENDO CON SONRISAS</t>
  </si>
  <si>
    <t>MUNICIPIO DE TONALA"TONALLAN"</t>
  </si>
  <si>
    <t>RECONOCIMIENTO DE CONTRA DERECHOS</t>
  </si>
  <si>
    <t>ACCIONES SOCIALES DEL PRESUPUESTO PARTISIPATIVO</t>
  </si>
  <si>
    <t>PROYECTO OVOIDE AC</t>
  </si>
  <si>
    <t>CERTIFICADOS</t>
  </si>
  <si>
    <t>BODEGA</t>
  </si>
  <si>
    <t>LIBROS</t>
  </si>
  <si>
    <t>LIBROS DE LITERATURA</t>
  </si>
  <si>
    <t>2.6-01-20</t>
  </si>
  <si>
    <t>ESTÍMULOS</t>
  </si>
  <si>
    <t>SUBSIDIO POLICÍA METROPOLITANA 2020 (APORTACIÓN ESTATAL)</t>
  </si>
  <si>
    <t>2.5-03-20</t>
  </si>
  <si>
    <t>FORTASEG 2020 (APORTACIÓN FEDERAL)</t>
  </si>
  <si>
    <t>2.5-02-20</t>
  </si>
  <si>
    <t>FONDO DE FORTALECIMIENTO MUNICIPAL 2020 (FORTAMUN)</t>
  </si>
  <si>
    <t>EDIFICACIÓN NO  HABITACIONAL</t>
  </si>
  <si>
    <t>CONSTRUCCIÓN DE OBRAS PARA EL ABASTECIMIENTO DE AGUA, PETRÓLEO, GAS, ELECTRICIDAD Y TELECOMUNICACIONES</t>
  </si>
  <si>
    <t>AMORTIZACIÓN DE LA DEUDA INTERNA CON INSTITUCIONES DE CRÉDITO</t>
  </si>
  <si>
    <t>INTERESES DE LA DEUDA INTERNA CON INSTITUCIONES  DE CRÉDITO</t>
  </si>
  <si>
    <t>COMISARÍA DE LA POLICÍA</t>
  </si>
  <si>
    <t>PROTECCIÓN CIVIL Y SERVICIOS MÉDICOS</t>
  </si>
  <si>
    <t>2.1.1</t>
  </si>
  <si>
    <t>031_20</t>
  </si>
  <si>
    <t>RECOLECCION DE RESIDUOS SOLIDOS  URBANOS</t>
  </si>
  <si>
    <t>DIRECCIÓN DE ASEO PÚBLICO</t>
  </si>
  <si>
    <t>2.5-03-19</t>
  </si>
  <si>
    <t>FORTASEG 2019 (APORTACIÓN FEDERAL)</t>
  </si>
  <si>
    <t>2.6-05-19</t>
  </si>
  <si>
    <t>PROGRAMA DE ESTRATEGIA "ALE" (APORTACIÓN ESTATAL) 2019</t>
  </si>
  <si>
    <t>2.5-01-19</t>
  </si>
  <si>
    <t>FONDO DE INFRAESTRUCTURA SOCIAL MUNICIPAL 2019 (FISM)</t>
  </si>
  <si>
    <t>1.6-01-20</t>
  </si>
  <si>
    <t>DIETAS</t>
  </si>
  <si>
    <t>PARTICIPACIONES ESTATALES 2020</t>
  </si>
  <si>
    <t>CUOTAS PARA LA VIVIENDA (IPEJAL 3%)</t>
  </si>
  <si>
    <t>APORTACIONES AL SISTEMA DE RETIRO SEDAR</t>
  </si>
  <si>
    <t>1.6-02-19</t>
  </si>
  <si>
    <t>FERIA DE EMPRENDIMIENTO Y DEL EMPLEO EN EL MUNICIPIO DE TLAJOMULCO 2019</t>
  </si>
  <si>
    <t>2.6-02-19</t>
  </si>
  <si>
    <t>PROGRAMA DE MEJORAMIENTO DE INSTALACIONES DE SACRIFICIO DE GANADO RASTRO DIGNO EJERCICIO FISCAL 2019 (APORTACIÓN ESTATAL)</t>
  </si>
  <si>
    <t>2.6-01-19</t>
  </si>
  <si>
    <t>SUBSIDIO POLICÍA METROPOLITANA 2019 (APORTACIÓN ESTATAL)</t>
  </si>
  <si>
    <t>2.6-03-19</t>
  </si>
  <si>
    <t>FONDO JALISCO DE ANIMACIÓN CULTURAL (APORTACIÓN ESTATAL) 2019</t>
  </si>
  <si>
    <t>2.5-04-19</t>
  </si>
  <si>
    <t>PROGRAMA DE FORTALECIMIENTO A LA TRANSVERSALIDAD DE LA PERSPECTIVA DE GENERO 2019 (APORTACIÓN FEDERAL)</t>
  </si>
  <si>
    <t>1.1-03-20</t>
  </si>
  <si>
    <t>FORTASEG 2020 (APORTACIÓN MUNICIPAL)</t>
  </si>
  <si>
    <t>100.14-18</t>
  </si>
  <si>
    <t>RECURSOS FISCALES (RESERVAS TERRITORIALES)</t>
  </si>
  <si>
    <t>1.1-01-20</t>
  </si>
  <si>
    <t>PUNTO DE ACUERDO 081/2019</t>
  </si>
  <si>
    <t>FONDO MUNICIPAL EXCLUSIVO PARA LA RECAUDACIÓN DE RECURSOS DESTINADOS PARA LA CREACIÓN O MEJORAMIENTO DE INFRAESTRUCTURA Y EQUIPAMIENTOS URBANOS EN ESPACIOS PÚBLICOS</t>
  </si>
  <si>
    <t>PUNTO DE ACUERDO 082/2019</t>
  </si>
  <si>
    <t>PUNTO DE ACUERDO 165/2018</t>
  </si>
  <si>
    <t>PUNTO DE ACUERDO 080/2019</t>
  </si>
  <si>
    <t>PUNTO DE ACUERDO 054/2020</t>
  </si>
  <si>
    <t>1.1-02-20</t>
  </si>
  <si>
    <t>BANOBRAS INFRAESTRUCTURA</t>
  </si>
  <si>
    <t>Trabajo de acabados en edificaciones  y otros trabajos especializados</t>
  </si>
  <si>
    <t>2.5-01-20</t>
  </si>
  <si>
    <t>FONDO DE INFRAESTRUCTURA SOCIAL MUNICIPAL 2020 (FISM)</t>
  </si>
  <si>
    <t>Disponible</t>
  </si>
  <si>
    <t>Transferencia Origen</t>
  </si>
  <si>
    <t>Transferencia Destino</t>
  </si>
  <si>
    <t>Nuevo Importe Ajustado</t>
  </si>
  <si>
    <t>CLAVE</t>
  </si>
  <si>
    <t>Importe Ajustado Anterior</t>
  </si>
  <si>
    <t>Diferencia</t>
  </si>
  <si>
    <t>Monto</t>
  </si>
  <si>
    <t>Color</t>
  </si>
  <si>
    <t>Estatus</t>
  </si>
  <si>
    <t>Verde</t>
  </si>
  <si>
    <t>Amarillo</t>
  </si>
  <si>
    <t>Ampliado</t>
  </si>
  <si>
    <t>Monto Modificación</t>
  </si>
  <si>
    <t xml:space="preserve">Color </t>
  </si>
  <si>
    <t>SI</t>
  </si>
  <si>
    <t>Clave Presupuestal</t>
  </si>
  <si>
    <t>CLAVE Prgma</t>
  </si>
  <si>
    <t>Clave PY</t>
  </si>
  <si>
    <t>Codigo Dep</t>
  </si>
  <si>
    <t>Codigo CC</t>
  </si>
  <si>
    <t>Centro de Costos</t>
  </si>
  <si>
    <t>Codigo PY</t>
  </si>
  <si>
    <t>Capitulo</t>
  </si>
  <si>
    <t>Destino</t>
  </si>
  <si>
    <t>Tipo de Gasto</t>
  </si>
  <si>
    <t>FF</t>
  </si>
  <si>
    <t>Origen</t>
  </si>
  <si>
    <t>PreComprometido</t>
  </si>
  <si>
    <t>Nuevo Precomprometido</t>
  </si>
  <si>
    <t>1.1-00-2005_2021012_2026110</t>
  </si>
  <si>
    <t>012_20BIENES ADQUIRIDOS</t>
  </si>
  <si>
    <t>012_20 - DIRECCIÓN GENERAL DE ADMINISTRACIÓN</t>
  </si>
  <si>
    <t>1 - (GCORR) GASTO CORRIENTE</t>
  </si>
  <si>
    <t>1.1-00-2005_2021012_2029810</t>
  </si>
  <si>
    <t>1.1-00-2005_2021012_2029610</t>
  </si>
  <si>
    <t>1.1-00-2007_2042019_2024710</t>
  </si>
  <si>
    <t>019_20SERVICIO DE BALIZAMIENTO Y SEÑALETICA</t>
  </si>
  <si>
    <t>019_20 - DIRECCIÓN GENERAL DE MANTENIMIENTO URBAN</t>
  </si>
  <si>
    <t>1.1-00-2007_2042019_2029110</t>
  </si>
  <si>
    <t>1.1-00-2019_2080046_2025610</t>
  </si>
  <si>
    <t>046_20SUMINISTRO DE AGUA</t>
  </si>
  <si>
    <t>046_20 - DIRECCIÓN GENERAL DE AGUA POTABLE Y SANE</t>
  </si>
  <si>
    <t>1.1-00-2019_2080046_2024910</t>
  </si>
  <si>
    <t>1.1-00-2019_2080046_2029110</t>
  </si>
  <si>
    <t>1.1-00-2018_2076042_2024910</t>
  </si>
  <si>
    <t>042_20SUMINISTRO DE AGUA</t>
  </si>
  <si>
    <t>042_20 - DIRECCIÓN GENERAL DE VIVIENDA</t>
  </si>
  <si>
    <t>1.1-00-2018_2075041_2024910</t>
  </si>
  <si>
    <t>041_20SUMINISTRO DE AGUA</t>
  </si>
  <si>
    <t>041_20 - DIRECCIÓN GENERAL DE LABORATORIO URBANO</t>
  </si>
  <si>
    <t>1.1-00-2007_2038018_2027210</t>
  </si>
  <si>
    <t>018_20SERVICIO DE MANTENIMIENTO EN LOS ESPACIOS PÚBLICOS</t>
  </si>
  <si>
    <t>018_20 - DIRECCIÓN GENERAL DE MANTENIMIENTO DE ES</t>
  </si>
  <si>
    <t>1.1-00-2007_2042019_2024910</t>
  </si>
  <si>
    <t>2.5-02-2005_2021012_2026112</t>
  </si>
  <si>
    <t>1.1-00-2019_2080046_2024210</t>
  </si>
  <si>
    <t>1.1-00-2007_2044021_2053110</t>
  </si>
  <si>
    <t>021_20SERVICIOS MÉDICOS DE CALIDAD</t>
  </si>
  <si>
    <t>021_20 - DIRECCIÓN GENERAL DE SERVICIOS MÉDICOS M</t>
  </si>
  <si>
    <t>2 - (GCAP) GASTO CAPITAL</t>
  </si>
  <si>
    <t>NO</t>
  </si>
  <si>
    <t>1.1-00-2018_2075041_2029110</t>
  </si>
  <si>
    <t>1.1-00-2009_2054027_2043110</t>
  </si>
  <si>
    <t>027_20CAL AGRÍCOLA</t>
  </si>
  <si>
    <t>027_20 - DIRECCIÓN GENERAL DE DESARROLLO RURAL</t>
  </si>
  <si>
    <t>1.1-00-2009_2057027_2025210</t>
  </si>
  <si>
    <t>027_20PAQUETE AGROECOLÓGICO</t>
  </si>
  <si>
    <t>1.1-00-2019_2080046_2029810</t>
  </si>
  <si>
    <t>1.1-00-2005_2021012_2024110</t>
  </si>
  <si>
    <t>1.1-00-2005_2022012_2021110</t>
  </si>
  <si>
    <t>012_20SERVICIOS CONTRATADOS</t>
  </si>
  <si>
    <t>1.1-00-2005_2021012_2021610</t>
  </si>
  <si>
    <t>1.1-00-2018_2075041_2021710</t>
  </si>
  <si>
    <t>1.1-00-2005_2021012_2024610</t>
  </si>
  <si>
    <t>1.1-00-2005_2021012_2021410</t>
  </si>
  <si>
    <t>1.1-00-2001_204003_2059710</t>
  </si>
  <si>
    <t>003_20ATENCION A EMERGENCIAS Y SERVICIOS PUBLICOS MUNICIPALES ENTREGADOS</t>
  </si>
  <si>
    <t>003_20 - DIRECCION GENERAL DE INNOVACION GUBERNAM</t>
  </si>
  <si>
    <t>1.1-00-2005_2021012_2024210</t>
  </si>
  <si>
    <t>1.1-00-2018_2075041_2024710</t>
  </si>
  <si>
    <t>1.1-00-2007_2042019_2029910</t>
  </si>
  <si>
    <t>1.1-00-2018_2076042_2024710</t>
  </si>
  <si>
    <t>1.1-00-2005_2021012_2025210</t>
  </si>
  <si>
    <t>1.1-00-2005_2021012_2024510</t>
  </si>
  <si>
    <t>1.1-00-2006_2029013_2024910</t>
  </si>
  <si>
    <t>013_20TRASLADOS ESCOLARES Y ESCUELAS DE 10</t>
  </si>
  <si>
    <t>013_20 - DESPACHO DE LA COORDINACIÓN GENERAL DE P</t>
  </si>
  <si>
    <t>1.1-00-2005_2021012_2039220</t>
  </si>
  <si>
    <t>1.1-00-2007_2045022_2024910</t>
  </si>
  <si>
    <t>022_20CONTROL DE FELINOS, CANINOS Y VIDA SILVESTRE EN EL MUNICIPIO</t>
  </si>
  <si>
    <t>022_20 - UNIDAD DE ACOPIO Y SALUD ANIMAL MUNICIPA</t>
  </si>
  <si>
    <t>1.1-00-2003_2017010_2022110</t>
  </si>
  <si>
    <t>010_20DEFENSORÍA LEGAL</t>
  </si>
  <si>
    <t>010_20 - DESPACHO DE LA SINDICATURA</t>
  </si>
  <si>
    <t>1.1-00-2007_2042019_2027210</t>
  </si>
  <si>
    <t>1.1-00-2007_2040018_2027210</t>
  </si>
  <si>
    <t>018_20SERVICIOS DE PODA Y TALA</t>
  </si>
  <si>
    <t>1.1-00-2005_2021012_2024310</t>
  </si>
  <si>
    <t>1.1-00-2019_2080046_2025110</t>
  </si>
  <si>
    <t>1.1-00-2001_2078044_2022110</t>
  </si>
  <si>
    <t>044_20SERVIDORES PUBLCIOS MUNICIPALES CAPACITADOS</t>
  </si>
  <si>
    <t>044_20 - DIRECCIÓN GENERAL DE CENSOS Y ESTADÍSTIC</t>
  </si>
  <si>
    <t>1.1-00-2007_2044021_2033910</t>
  </si>
  <si>
    <t>1.1-00-2004_2018011_2021810</t>
  </si>
  <si>
    <t>011_20PROYECTO DE PRESUPUESTO</t>
  </si>
  <si>
    <t>011_20 - DIRECCIÓN GENERAL DE INGRESOS</t>
  </si>
  <si>
    <t>1.1-00-2001_207004_2022310</t>
  </si>
  <si>
    <t>004_20SERVICIOS DE ALIMENTOS</t>
  </si>
  <si>
    <t>004_20 - DIRECCIÓN GENERAL DE RELACIONES PÚBLICAS</t>
  </si>
  <si>
    <t>1.1-00-2002_2010007_2044510</t>
  </si>
  <si>
    <t>007_20ACTAS DE INSTALACIÓN DE MESAS DE PAZ</t>
  </si>
  <si>
    <t>007_20 - DIRECCIÓN GENERAL DE CULTURA DE PAZ</t>
  </si>
  <si>
    <t>1.1-00-2007_2045022_2025410</t>
  </si>
  <si>
    <t>1.1-00-2018_2076042_2023910</t>
  </si>
  <si>
    <t>1.1-00-2007_2038018_2024410</t>
  </si>
  <si>
    <t>1.1-00-2005_2021012_2027210</t>
  </si>
  <si>
    <t>1.1-00-2005_2021012_2039410</t>
  </si>
  <si>
    <t>1.1-00-2004_2020011_2034210</t>
  </si>
  <si>
    <t>011_20RECURSOS RECAUDADOS DE MANERA EFICIENTE PROGRAMADOS</t>
  </si>
  <si>
    <t>1.1-00-2001_201001_2033610</t>
  </si>
  <si>
    <t>001_20PROGRAMAS SOCIALES MUNICIPALES EVALUADOS DE MANERA INTERNA Y EXTERNA</t>
  </si>
  <si>
    <t>001_20 - DESPACHO DE LA JEFATURA DE GABINETE</t>
  </si>
  <si>
    <t>1.1-00-2001_203002_2036110</t>
  </si>
  <si>
    <t>002_20UNIDADES RESPONSABLES DE GASTO EVALUADAS</t>
  </si>
  <si>
    <t>002_20 - DIRECCION GENERAL DE COMUNICACION SOCIAL</t>
  </si>
  <si>
    <t>1.1-00-2001_206003_2059710</t>
  </si>
  <si>
    <t>003_20SISTEMAS INFORMATICOS MODERNIZADOS RECIBIDOS</t>
  </si>
  <si>
    <t>1.1-00-2019_2079045_2033210</t>
  </si>
  <si>
    <t>045_20OBRAS DE INFRAESTRUCTURA MUNICIPAL</t>
  </si>
  <si>
    <t>045_20 - DIRECCIÓN GENERAL DE LICITACIÓN Y NORMAT</t>
  </si>
  <si>
    <t>1.1-00-2005_2021012_2035510</t>
  </si>
  <si>
    <t>1.1-00-2004_2020011_2039420</t>
  </si>
  <si>
    <t>1.1-00-2005_2021012_2033410</t>
  </si>
  <si>
    <t>1.1-00-2002_2012008_2037510</t>
  </si>
  <si>
    <t>008_20ADMINISTRACIÓN CENTRAL DE PROTECCIÓN CIVIL Y BOMBEROS</t>
  </si>
  <si>
    <t>008_20 - DIRECCIÓN GENERAL DE PROTECCIÓN CIVIL Y</t>
  </si>
  <si>
    <t>1.1-00-2002_2012008_2022110</t>
  </si>
  <si>
    <t>1.1-00-2002_2012008_2035710</t>
  </si>
  <si>
    <t>1.1-00-2001_206003_2033310</t>
  </si>
  <si>
    <t>1.1-00-2002_2010007_2044310</t>
  </si>
  <si>
    <t>1.1-00-2005_2021012_2035710</t>
  </si>
  <si>
    <t>1.1-00-2007_2042019_2032610</t>
  </si>
  <si>
    <t>1.1-00-2007_2043020_2033910</t>
  </si>
  <si>
    <t>020_20MUNICIPIO FUNCIONAL Y EQUITATIVO</t>
  </si>
  <si>
    <t>020_20 - DIRECCIÓN GENERAL DE SALUD PÚBLICA</t>
  </si>
  <si>
    <t>1.1-00-2001_207004_2038210</t>
  </si>
  <si>
    <t>1.1-00-2006_2024013_2038210</t>
  </si>
  <si>
    <t>013_20ADMINISTRACIÓN GENERAL DE LA COORDINACIÓN GENERAL DE PARTICIPACIÓN CIUDADANA Y CONSTRUCCIÓN DE COMUN</t>
  </si>
  <si>
    <t>1.1-00-2001_204003_2051110</t>
  </si>
  <si>
    <t>1.1-00-2004_2020011_2034110</t>
  </si>
  <si>
    <t>1.1-00-2001_203002_2033910</t>
  </si>
  <si>
    <t>1.1-00-2007_2044021_2025410</t>
  </si>
  <si>
    <t>1.1-00-2001_207004_2032910</t>
  </si>
  <si>
    <t>1.1-00-2019_2080046_2024710</t>
  </si>
  <si>
    <t>1.1-00-2002_2016009_2034110</t>
  </si>
  <si>
    <t>009_20CONDONACIÓN Y/O REDUCCIÓN DE SANCIONES</t>
  </si>
  <si>
    <t>009_20 - DIRECIÓN DE ACUERDOS Y SEGUIMIENTO</t>
  </si>
  <si>
    <t>1.1-00-2001_207004_2051110</t>
  </si>
  <si>
    <t>1.1-00-2005_2021012_2031110</t>
  </si>
  <si>
    <t>1.1-00-2008_2047023_2039620</t>
  </si>
  <si>
    <t>023_20EQUIPAMIENTO</t>
  </si>
  <si>
    <t>023_20 - COMISARÍA DE LA POLICÍA PREVENTIVA MUNIC</t>
  </si>
  <si>
    <t>1.1-00-2018_2075041_2033910</t>
  </si>
  <si>
    <t>1.1-00-2005_2021012_2039620</t>
  </si>
  <si>
    <t>1.1-00-2008_2047023_2037110</t>
  </si>
  <si>
    <t>1.1-00-2018_2074040_2031110</t>
  </si>
  <si>
    <t>040_20SUMINISTRO DE AGUA</t>
  </si>
  <si>
    <t>040_20 - DIRECCIÓN GENERAL DE AGUA POTABLE Y SANE</t>
  </si>
  <si>
    <t>1.1-00-2009_2049024_2035110</t>
  </si>
  <si>
    <t>024_20EVENTOS DE LA COORDINACIÓN GENERAL DE DESARROLLO ECONÓMICO</t>
  </si>
  <si>
    <t>024_20 - DESPACHO DE LA COORDINACIÓN GENERAL DE D</t>
  </si>
  <si>
    <t>1.1-00-2019_2080046_2033510</t>
  </si>
  <si>
    <t>1.1-00-2002_2016009_2033110</t>
  </si>
  <si>
    <t>1.1-00-2004_2019011_2033110</t>
  </si>
  <si>
    <t>011_20RECURSOS FEDERALES RECIBIDOS</t>
  </si>
  <si>
    <t>1.1-00-2012_2068034_2044110</t>
  </si>
  <si>
    <t>034_20INDUSTRIAS REGULADAS</t>
  </si>
  <si>
    <t>034_20 - DIRECCIÓN GENERAL DE PROTECCIÓN Y SUSTEN</t>
  </si>
  <si>
    <t>1.1-00-2001_206003_2059110</t>
  </si>
  <si>
    <t>1.1-00-2012_2066032_2056710</t>
  </si>
  <si>
    <t>032_20QUEMAS AGRICOLAS E INCENDIOS FORESTALES PREVENIDOS</t>
  </si>
  <si>
    <t>032_20 - DIRECCIÓN DE PROYECTO CAJITITLAN</t>
  </si>
  <si>
    <t>1.1-00-2001_205003_2035210</t>
  </si>
  <si>
    <t>003_20INFRAESTRUCTURA TECNOLOGICA ENTREGADA</t>
  </si>
  <si>
    <t>1.1-00-2005_2021012_2054210</t>
  </si>
  <si>
    <t>1.1-00-2007_2040018_2056710</t>
  </si>
  <si>
    <t>Saldo Precomprometido</t>
  </si>
  <si>
    <t>nota</t>
  </si>
  <si>
    <t>Transferir</t>
  </si>
  <si>
    <t>Precomprometidos</t>
  </si>
  <si>
    <t>Utilizado</t>
  </si>
  <si>
    <t xml:space="preserve">Libre </t>
  </si>
  <si>
    <t>Descomprometimos para que quedaran 3 millones disponibles</t>
  </si>
  <si>
    <t>Descompormetimos para cobranza</t>
  </si>
  <si>
    <t>liberamos por la transferencia de fortamun</t>
  </si>
  <si>
    <t>La diferencia es el INDAJO</t>
  </si>
  <si>
    <t>Recursos Fiscales 2020</t>
  </si>
  <si>
    <t>Etiquetado</t>
  </si>
  <si>
    <t>Necesito</t>
  </si>
  <si>
    <t>DEPENDENCIA Y UNIDAD EJECUTORA</t>
  </si>
  <si>
    <t>IMPORTE SEGUNDA MODIFICACIÓN</t>
  </si>
  <si>
    <t>TOTAL</t>
  </si>
  <si>
    <t>CAPÍTULO</t>
  </si>
  <si>
    <t>PARTIDA DEUDA PÚBLICA</t>
  </si>
  <si>
    <t>GASTO CORRIENTE</t>
  </si>
  <si>
    <t>GASTO DE CAPITAL</t>
  </si>
  <si>
    <t>AMORTIZACIÓN DE LA DEUDA Y DISMINUCIÓN DE PASIVOS</t>
  </si>
  <si>
    <t>TIPO DE GASTO</t>
  </si>
  <si>
    <t>CENTRO DE COSTOS</t>
  </si>
  <si>
    <t xml:space="preserve"> DEPENDENCIA</t>
  </si>
  <si>
    <t xml:space="preserve"> PROGRAMA</t>
  </si>
  <si>
    <t xml:space="preserve"> PROYECTO</t>
  </si>
  <si>
    <t xml:space="preserve"> PARTIDA</t>
  </si>
  <si>
    <t xml:space="preserve"> DESCRIPCIÓN</t>
  </si>
  <si>
    <t>FUENTE DE FINANCIAMIENTO</t>
  </si>
  <si>
    <t>PROGRAMAS Y PROYECTOS</t>
  </si>
  <si>
    <t>PROYECTO</t>
  </si>
  <si>
    <t xml:space="preserve"> TIPO DE GASTO</t>
  </si>
  <si>
    <t>MUNICIPIO DE TLAJOMULCO DE ZÚÑIGA, JALISCO</t>
  </si>
  <si>
    <t>INICIATIVA LEY DE INGRESOS PARA EL EJERCICIO FISCAL 2020</t>
  </si>
  <si>
    <t>CRI/LI</t>
  </si>
  <si>
    <t>DESCRIPCIÓN</t>
  </si>
  <si>
    <t xml:space="preserve"> INGRESO ESTIMADO</t>
  </si>
  <si>
    <t>AMPLIACIÓN/DISMINUCIÓN</t>
  </si>
  <si>
    <t>PRIMERA MODIFICACIÓN</t>
  </si>
  <si>
    <t>IMPUESTOS</t>
  </si>
  <si>
    <t>IMPUESTOS SOBRE LOS INGRESOS</t>
  </si>
  <si>
    <t>1.1.1</t>
  </si>
  <si>
    <t>Impuestos sobre espectáculos públicos</t>
  </si>
  <si>
    <t>1.1.1.1</t>
  </si>
  <si>
    <t>Función de circo y espectáculos de carpa</t>
  </si>
  <si>
    <t>1.1.1.2</t>
  </si>
  <si>
    <t>Conciertos, presentación de artistas, conciertos, audiciones musicales, funciones de box, lucha libre, futbol, básquetbol, beisbol y otros espectáculos deportivos.</t>
  </si>
  <si>
    <t>1.1.1.3</t>
  </si>
  <si>
    <t>Peleas de gallos, palenques, carreras de caballos y similares</t>
  </si>
  <si>
    <t>1.1.1.4</t>
  </si>
  <si>
    <t>Eventos y espectáculos deportivos</t>
  </si>
  <si>
    <t>1.1.1.5</t>
  </si>
  <si>
    <t>Espectáculos culturales, teatrales, ballet, ópera y taurinos</t>
  </si>
  <si>
    <t>1.1.1.6</t>
  </si>
  <si>
    <t>Espectáculos taurinos y ecuestres</t>
  </si>
  <si>
    <t>1.1.1.7</t>
  </si>
  <si>
    <t>Otros espectáculos públicos</t>
  </si>
  <si>
    <t>IMPUESTOS SOBRE EL PATRIMONIO</t>
  </si>
  <si>
    <t>1.2.1</t>
  </si>
  <si>
    <t>Impuesto predial</t>
  </si>
  <si>
    <t>1.2.1.1</t>
  </si>
  <si>
    <t>Predios rústicos</t>
  </si>
  <si>
    <t>1.2.1.2</t>
  </si>
  <si>
    <t>Predios urbanos</t>
  </si>
  <si>
    <t>1.2.2</t>
  </si>
  <si>
    <t>Impuesto sobre transmisiones patrimoniales</t>
  </si>
  <si>
    <t>1.2.2.1</t>
  </si>
  <si>
    <t>Adquisición de departamentos, viviendas y casas para habitación</t>
  </si>
  <si>
    <t>1.2.2.2</t>
  </si>
  <si>
    <t>Regularización de terrenos</t>
  </si>
  <si>
    <t>1.2.3</t>
  </si>
  <si>
    <t>Impuestos sobre negocios jurídicos</t>
  </si>
  <si>
    <t>1.2.3.1</t>
  </si>
  <si>
    <t>Construcción de inmuebles</t>
  </si>
  <si>
    <t>1.2.3.2</t>
  </si>
  <si>
    <t>Reconstrucción de inmuebles</t>
  </si>
  <si>
    <t>1.2.3.3</t>
  </si>
  <si>
    <t>Ampliación de inmuebles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</si>
  <si>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</si>
  <si>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</si>
  <si>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</si>
  <si>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</si>
  <si>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LOS IMPUESTOS</t>
  </si>
  <si>
    <t>Recargos</t>
  </si>
  <si>
    <t>1.7.1.1</t>
  </si>
  <si>
    <t>Falta de pago</t>
  </si>
  <si>
    <t>Multas</t>
  </si>
  <si>
    <t>1.7.2.1</t>
  </si>
  <si>
    <t>Infracciones</t>
  </si>
  <si>
    <t>1.7.3</t>
  </si>
  <si>
    <t>Intereses</t>
  </si>
  <si>
    <t>1.7.3.1</t>
  </si>
  <si>
    <t>Plazo de créditos fiscales</t>
  </si>
  <si>
    <t>1.7.4</t>
  </si>
  <si>
    <t>Gastos de ejecución y de embargo</t>
  </si>
  <si>
    <t>1.7.4.1</t>
  </si>
  <si>
    <t>Gastos de notificación</t>
  </si>
  <si>
    <t>1.7.4.2</t>
  </si>
  <si>
    <t>Gastos de embargo</t>
  </si>
  <si>
    <t>1.7.4.3</t>
  </si>
  <si>
    <t>Otros gastos del procedimiento</t>
  </si>
  <si>
    <t>1.7.5</t>
  </si>
  <si>
    <t>Actualización</t>
  </si>
  <si>
    <t>1.7.5.1</t>
  </si>
  <si>
    <t>1.7.9</t>
  </si>
  <si>
    <t>Otros no especificados</t>
  </si>
  <si>
    <t>1.7.9.1</t>
  </si>
  <si>
    <t>Otros  accesorios</t>
  </si>
  <si>
    <t>OTROS IMPUESTOS</t>
  </si>
  <si>
    <t>1.8.1</t>
  </si>
  <si>
    <t>Impuestos extraordinarios</t>
  </si>
  <si>
    <t>1.8.1.1</t>
  </si>
  <si>
    <t>1.8.1.2</t>
  </si>
  <si>
    <t>Otros Impuestos</t>
  </si>
  <si>
    <t>IMPUESTOS NO COMPRENDIDOS EN LA LEY DE INGRESOS VIGENTE, CAUSADOS EN EJERCICIOS FISCALES ANTERIORES PENDIENTES DE LIQUIDACION O PAGO</t>
  </si>
  <si>
    <t>CUOTAS Y APORTACIONES DE SEGURIDAD SOCIAL</t>
  </si>
  <si>
    <t>APORTACIONES PARA FONDOS DE VIVIENDA</t>
  </si>
  <si>
    <t xml:space="preserve">CUOTAS PARA LA SEGURIDAD SOCIAL 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</si>
  <si>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</si>
  <si>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</si>
  <si>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</si>
  <si>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</si>
  <si>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CONTRIBUCIÓN DE MEJORAS POR OBRAS PÚBLICAS</t>
  </si>
  <si>
    <t>Contribuciones de mejoras</t>
  </si>
  <si>
    <t>3.1.1.1</t>
  </si>
  <si>
    <t>Contribuciones de mejoras por obras públicas</t>
  </si>
  <si>
    <t>CONTRIBUCIONES DE MEJORAS NO COMPRENDIDAS EN LA LEY DE INGRESOS VIGENTE, CAUSADOS EN EJERCICIOS FISCALES ANTERIORES PENDIENTES DE LIQUIDACION O PAGO</t>
  </si>
  <si>
    <t>DERECHOS</t>
  </si>
  <si>
    <t>DERECHOS POR EL USO, GOCE, APROVECHAMIENTO O EXPLOTACIÓN DE BIENES DE DOMINIO PÚBLICO</t>
  </si>
  <si>
    <t>4.1.1</t>
  </si>
  <si>
    <t>Uso del piso</t>
  </si>
  <si>
    <t>4.1.1.1</t>
  </si>
  <si>
    <t>Estacionamientos exclusivos</t>
  </si>
  <si>
    <t>4.1.1.2</t>
  </si>
  <si>
    <t>Puestos permanentes y eventuales</t>
  </si>
  <si>
    <t>4.1.1.3</t>
  </si>
  <si>
    <t>Actividades comerciales e industriales</t>
  </si>
  <si>
    <t>4.1.1.4</t>
  </si>
  <si>
    <t>Espectáculos y diversiones públicas</t>
  </si>
  <si>
    <t>4.1.1.5</t>
  </si>
  <si>
    <t>Otros fines o actividades no previstas</t>
  </si>
  <si>
    <t>4.1.2</t>
  </si>
  <si>
    <t>Estacionamientos</t>
  </si>
  <si>
    <t>4.1.2.1</t>
  </si>
  <si>
    <t>Concesión de estacionamientos</t>
  </si>
  <si>
    <t>4.1.3</t>
  </si>
  <si>
    <t>De los Cementerios de dominio público</t>
  </si>
  <si>
    <t>4.1.3.1</t>
  </si>
  <si>
    <t>Lotes uso perpetuidad y temporal</t>
  </si>
  <si>
    <t>4.1.3.2</t>
  </si>
  <si>
    <t>Mantenimiento</t>
  </si>
  <si>
    <t>4.1.3.3</t>
  </si>
  <si>
    <t>Venta de gavetas a perpetuidad</t>
  </si>
  <si>
    <t>4.1.3.4</t>
  </si>
  <si>
    <t>Otros</t>
  </si>
  <si>
    <t>4.1.4</t>
  </si>
  <si>
    <t>Uso, goce, aprovechamiento o explotación de otros bienes de dominio público</t>
  </si>
  <si>
    <t>4.1.4.1</t>
  </si>
  <si>
    <t>Arrendamiento o concesión de locales en mercados</t>
  </si>
  <si>
    <t>4.1.4.2</t>
  </si>
  <si>
    <t xml:space="preserve">Arrendamiento o concesión de kioscos en plazas y jardines </t>
  </si>
  <si>
    <t>4.1.4.3</t>
  </si>
  <si>
    <t>Arrendamiento o concesión de escusados y baños</t>
  </si>
  <si>
    <t>4.1.4.4</t>
  </si>
  <si>
    <t>Arrendamiento de inmuebles para anuncios</t>
  </si>
  <si>
    <t>4.1.4.5</t>
  </si>
  <si>
    <t>Otros arrendamientos o concesiones de bienes</t>
  </si>
  <si>
    <t>DERECHOS POR PRESTACIÓN DE SERVICIOS</t>
  </si>
  <si>
    <t>4.3.1</t>
  </si>
  <si>
    <t>Licencias y permisos de giros</t>
  </si>
  <si>
    <t>4.3.1.1</t>
  </si>
  <si>
    <t>Licencias, permisos o autorización de giros con venta de bebidas alcohólicas</t>
  </si>
  <si>
    <t>4.3.1.2</t>
  </si>
  <si>
    <t>Licencias, permisos o autorización de giros con servicios de bebidas alcohólicas</t>
  </si>
  <si>
    <t>4.3.1.3</t>
  </si>
  <si>
    <t>Licencias, permisos o autorización de otros conceptos distintos a los anteriores giros con bebidas alcohólicas</t>
  </si>
  <si>
    <t>4.3.1.4</t>
  </si>
  <si>
    <t>Permiso para el funcionamiento de horario extraordinario</t>
  </si>
  <si>
    <t>4.3.2</t>
  </si>
  <si>
    <t>Licencias y permisos para anuncios</t>
  </si>
  <si>
    <t>4.3.2.1</t>
  </si>
  <si>
    <t>Licencias y permisos de anuncios permanentes</t>
  </si>
  <si>
    <t>4.3.2.2</t>
  </si>
  <si>
    <t>Licencias y permisos de anuncios eventuales</t>
  </si>
  <si>
    <t>4.3.2.3</t>
  </si>
  <si>
    <t>Licencias y permisos de anuncios distintos a los anteriores</t>
  </si>
  <si>
    <t>4.3.3</t>
  </si>
  <si>
    <t>Licencias de construcción, reconstrucción, reparación o demolición de obras</t>
  </si>
  <si>
    <t>4.3.3.1</t>
  </si>
  <si>
    <t>Licencias de construcción</t>
  </si>
  <si>
    <t>4.3.3.2</t>
  </si>
  <si>
    <t>Licencias para demolición</t>
  </si>
  <si>
    <t>4.3.3.3</t>
  </si>
  <si>
    <t>Licencias para remodelación</t>
  </si>
  <si>
    <t>4.3.3.4</t>
  </si>
  <si>
    <t>Licencias para reconstrucción, reestructuración o adaptación</t>
  </si>
  <si>
    <t>4.3.3.5</t>
  </si>
  <si>
    <t>Licencias para ocupación provisional en la vía pública</t>
  </si>
  <si>
    <t>4.3.3.6</t>
  </si>
  <si>
    <t>Licencias para movimientos de tierras</t>
  </si>
  <si>
    <t>4.3.3.7</t>
  </si>
  <si>
    <t>Licencias similares no previstas en las anteriores</t>
  </si>
  <si>
    <t>4.3.4</t>
  </si>
  <si>
    <t>Alineamiento, designación de número oficial e inspección</t>
  </si>
  <si>
    <t>4.3.4.1</t>
  </si>
  <si>
    <t>Alineamiento</t>
  </si>
  <si>
    <t>4.3.4.2</t>
  </si>
  <si>
    <t>Designación de número oficial</t>
  </si>
  <si>
    <t>4.3.4.3</t>
  </si>
  <si>
    <t>Inspección de valor sobre inmuebles</t>
  </si>
  <si>
    <t>4.3.4.4</t>
  </si>
  <si>
    <t>Otros servicios similares</t>
  </si>
  <si>
    <t>4.3.5</t>
  </si>
  <si>
    <t>Licencias de cambio de régimen de propiedad y urbanización</t>
  </si>
  <si>
    <t>4.3.5.1</t>
  </si>
  <si>
    <t>Licencia de cambio de régimen de propiedad</t>
  </si>
  <si>
    <t>4.3.5.2</t>
  </si>
  <si>
    <t>Licencia de urbanización</t>
  </si>
  <si>
    <t>4.3.5.3</t>
  </si>
  <si>
    <t>Peritaje, dictamen e inspección de carácter extraordinario</t>
  </si>
  <si>
    <t>4.3.6</t>
  </si>
  <si>
    <t>Servicios por obras</t>
  </si>
  <si>
    <t>4.3.6.1</t>
  </si>
  <si>
    <t>Medición de terrenos</t>
  </si>
  <si>
    <t>4.3.6.2</t>
  </si>
  <si>
    <t>Autorización para romper pavimento, banquetas o machuelos</t>
  </si>
  <si>
    <t>4.3.6.3</t>
  </si>
  <si>
    <t>Autorización para construcciones de infraestructura en la vía pública</t>
  </si>
  <si>
    <t>4.3.7</t>
  </si>
  <si>
    <t>Regularizaciones de los registros de obra</t>
  </si>
  <si>
    <t>4.3.7.1</t>
  </si>
  <si>
    <t>Regularización de predios en zonas de origen ejidal destinados al uso de casa habitación</t>
  </si>
  <si>
    <t>4.3.7.2</t>
  </si>
  <si>
    <t>Regularización de edificaciones existentes de uso no habitacional en zonas de origen ejidal con antigüedad mayor a los 5 años</t>
  </si>
  <si>
    <t>4.3.7.3</t>
  </si>
  <si>
    <t>Regularización de edificaciones existentes de uso no habitación en zonas de origen ejidal con antigüedad de hasta 5 años</t>
  </si>
  <si>
    <t>4.3.8</t>
  </si>
  <si>
    <t>Servicios de sanidad</t>
  </si>
  <si>
    <t>4.3.8.1</t>
  </si>
  <si>
    <t>Inhumaciones y reinhumaciones</t>
  </si>
  <si>
    <t>4.3.8.2</t>
  </si>
  <si>
    <t>Exhumaciones</t>
  </si>
  <si>
    <t>4.3.8.3</t>
  </si>
  <si>
    <t>Servicio de cremación</t>
  </si>
  <si>
    <t>4.3.8.4</t>
  </si>
  <si>
    <t>Traslado de cadáveres fuera del municipio</t>
  </si>
  <si>
    <t>4.3.9</t>
  </si>
  <si>
    <t>Servicio de limpieza, recolección, traslado, tratamiento y disposición final de residuos</t>
  </si>
  <si>
    <t>4.3.9.1</t>
  </si>
  <si>
    <t>Recolección y traslado de basura, desechos o desperdicios no peligrosos</t>
  </si>
  <si>
    <t>4.3.9.2</t>
  </si>
  <si>
    <t>Recolección y traslado de basura, desechos o desperdicios peligrosos</t>
  </si>
  <si>
    <t>4.3.9.3</t>
  </si>
  <si>
    <t>Limpieza de lotes baldíos, jardines, prados, banquetas y similares</t>
  </si>
  <si>
    <t>4.3.9.4</t>
  </si>
  <si>
    <t>Servicio exclusivo de camiones de aseo</t>
  </si>
  <si>
    <t>4.3.9.5</t>
  </si>
  <si>
    <t>Por utilizar tiraderos y rellenos sanitarios del municipio</t>
  </si>
  <si>
    <t>4.3.9.9</t>
  </si>
  <si>
    <t>4.3.10</t>
  </si>
  <si>
    <t>Agua potable y alcantarillado</t>
  </si>
  <si>
    <t>4.3.10.1</t>
  </si>
  <si>
    <t>Servicio doméstico</t>
  </si>
  <si>
    <t>4.3.10.2</t>
  </si>
  <si>
    <t>Servicio no doméstico</t>
  </si>
  <si>
    <t>4.3.10.3</t>
  </si>
  <si>
    <t>Predios baldíos</t>
  </si>
  <si>
    <t>4.3.10.4</t>
  </si>
  <si>
    <t>Servicios en localidades</t>
  </si>
  <si>
    <t>4.3.10.5</t>
  </si>
  <si>
    <t>20% para el saneamiento de las aguas residuales</t>
  </si>
  <si>
    <t>4.3.10.6</t>
  </si>
  <si>
    <t>2% o 3% para la infraestructura básica existente</t>
  </si>
  <si>
    <t>4.3.10.7</t>
  </si>
  <si>
    <t>Aprovechamiento de la infraestructura básica existente</t>
  </si>
  <si>
    <t>4.3.10.8</t>
  </si>
  <si>
    <t>Conexión o reconexión al servicio</t>
  </si>
  <si>
    <t>4.3.11</t>
  </si>
  <si>
    <t>Rastro</t>
  </si>
  <si>
    <t>4.3.11.1</t>
  </si>
  <si>
    <t>Autorización de matanza</t>
  </si>
  <si>
    <t>4.3.11.2</t>
  </si>
  <si>
    <t>Autorización de salida de animales del rastro para envíos fuera del municipio</t>
  </si>
  <si>
    <t>4.3.11.3</t>
  </si>
  <si>
    <t>Autorización de la introducción de ganado al rastro en horas extraordinarias</t>
  </si>
  <si>
    <t>4.3.11.4</t>
  </si>
  <si>
    <t>Sello de inspección sanitaria</t>
  </si>
  <si>
    <t>4.3.11.5</t>
  </si>
  <si>
    <t>Acarreo de carnes en camiones del municipio</t>
  </si>
  <si>
    <t>4.3.11.6</t>
  </si>
  <si>
    <t>Servicios de matanza en el rastro municipal</t>
  </si>
  <si>
    <t>4.3.11.7</t>
  </si>
  <si>
    <t>Venta de productos obtenidos en el rastro</t>
  </si>
  <si>
    <t>4.3.11.9</t>
  </si>
  <si>
    <t>Otros servicios prestados por el rastro municipal</t>
  </si>
  <si>
    <t>4.3.12</t>
  </si>
  <si>
    <t>Registro civil</t>
  </si>
  <si>
    <t>4.3.12.1</t>
  </si>
  <si>
    <t xml:space="preserve">Servicios en oficina fuera del horario </t>
  </si>
  <si>
    <t>4.3.12.2</t>
  </si>
  <si>
    <t>Servicios a domicilio</t>
  </si>
  <si>
    <t>4.3.12.3</t>
  </si>
  <si>
    <t>Anotaciones e inserciones en actas</t>
  </si>
  <si>
    <t>4.3.13</t>
  </si>
  <si>
    <t>Certificaciones</t>
  </si>
  <si>
    <t>4.3.13.1</t>
  </si>
  <si>
    <t>Expedición de certificados, certificaciones, constancias o copias certificadas</t>
  </si>
  <si>
    <t>4.3.13.2</t>
  </si>
  <si>
    <t>Extractos de actas</t>
  </si>
  <si>
    <t>4.3.13.3</t>
  </si>
  <si>
    <t>Dictámenes de trazo, uso y destino</t>
  </si>
  <si>
    <t>4.3.14</t>
  </si>
  <si>
    <t>Servicios de catastro</t>
  </si>
  <si>
    <t>4.3.14.1</t>
  </si>
  <si>
    <t>Copias de planos</t>
  </si>
  <si>
    <t>4.3.14.2</t>
  </si>
  <si>
    <t>Certificaciones catastrales</t>
  </si>
  <si>
    <t>4.3.14.3</t>
  </si>
  <si>
    <t>Informes catastrales</t>
  </si>
  <si>
    <t>4.3.14.4</t>
  </si>
  <si>
    <t>Deslindes catastrales</t>
  </si>
  <si>
    <t>4.3.14.5</t>
  </si>
  <si>
    <t>Dictámenes catastrales</t>
  </si>
  <si>
    <t>4.3.14.6</t>
  </si>
  <si>
    <t>Revisión y autorización de avalúos</t>
  </si>
  <si>
    <t>OTROS DERECHOS</t>
  </si>
  <si>
    <t>4.4.1</t>
  </si>
  <si>
    <t>Derechos no especificados</t>
  </si>
  <si>
    <t>4.4.1.1</t>
  </si>
  <si>
    <t>Servicios prestados en horas hábiles</t>
  </si>
  <si>
    <t>4.4.1.2</t>
  </si>
  <si>
    <t>Servicios prestados en horas inhábiles</t>
  </si>
  <si>
    <t>4.4.1.3</t>
  </si>
  <si>
    <t>Solicitudes de información</t>
  </si>
  <si>
    <t>4.4.1.4</t>
  </si>
  <si>
    <t>Servicios médicos</t>
  </si>
  <si>
    <t>4.4.1.9</t>
  </si>
  <si>
    <t>Otros servicios no especificados</t>
  </si>
  <si>
    <t>ACCESORIOS DE DERECHOS</t>
  </si>
  <si>
    <t>4.5.1</t>
  </si>
  <si>
    <t>4.5.1.1</t>
  </si>
  <si>
    <t>4.5.2</t>
  </si>
  <si>
    <t>4.5.2.1</t>
  </si>
  <si>
    <t>4.5.3</t>
  </si>
  <si>
    <t>4.5.3.1</t>
  </si>
  <si>
    <t>4.5.4</t>
  </si>
  <si>
    <t>4.5.4.1</t>
  </si>
  <si>
    <t>4.5.4.2</t>
  </si>
  <si>
    <t>4.5.4.3</t>
  </si>
  <si>
    <t>4.5.5</t>
  </si>
  <si>
    <t>4.5.5.1</t>
  </si>
  <si>
    <t>4.5.9</t>
  </si>
  <si>
    <t>4.5.9.9</t>
  </si>
  <si>
    <t>DERECHOS NO COMPRENDIDOS EN LA LEY DE INGRESOS VIGENTE, CAUSADOS EN EJERCICIOS FISCALES ANTERIORES PENDIENTES DE LIQUIDACION O PAGO</t>
  </si>
  <si>
    <t>PRODUCTOS</t>
  </si>
  <si>
    <t>5.1.1</t>
  </si>
  <si>
    <t>Uso, goce, aprovechamiento o explotación de  bienes de dominio privado</t>
  </si>
  <si>
    <t>5.1.1.1</t>
  </si>
  <si>
    <t>5.1.1.2</t>
  </si>
  <si>
    <t>5.1.1.3</t>
  </si>
  <si>
    <t>5.1.1.4</t>
  </si>
  <si>
    <t>5.1.1.9</t>
  </si>
  <si>
    <t>5.1.2</t>
  </si>
  <si>
    <t>Cementerios de dominio privado</t>
  </si>
  <si>
    <t>5.1.2.1</t>
  </si>
  <si>
    <t>5.1.2.2</t>
  </si>
  <si>
    <t>5.1.2.3</t>
  </si>
  <si>
    <t>5.1.2.9</t>
  </si>
  <si>
    <t>5.1.9</t>
  </si>
  <si>
    <t>Productos diversos</t>
  </si>
  <si>
    <t>5.1.9.1</t>
  </si>
  <si>
    <t>Formas y ediciones impresas</t>
  </si>
  <si>
    <t>5.1.9.2</t>
  </si>
  <si>
    <t>Calcomanías, credenciales, placas, escudos y otros medios de identificación</t>
  </si>
  <si>
    <t>5.1.9.3</t>
  </si>
  <si>
    <t>Depósito de vehículos</t>
  </si>
  <si>
    <t>5.1.9.4</t>
  </si>
  <si>
    <t>Explotación de bienes municipales de dominio privado</t>
  </si>
  <si>
    <t>5.1.9.5</t>
  </si>
  <si>
    <t>Productos o utilidades de talleres y centros de trabajo</t>
  </si>
  <si>
    <t>5.1.9.6</t>
  </si>
  <si>
    <t>Venta de esquilmos, productos de aparcería, desechos y basuras</t>
  </si>
  <si>
    <t>5.1.9.7</t>
  </si>
  <si>
    <t>Venta de productos procedentes de viveros y jardines</t>
  </si>
  <si>
    <t>5.1.9.8</t>
  </si>
  <si>
    <t>Por proporcionar información en documentos o elementos técnicos</t>
  </si>
  <si>
    <t>5.1.9.9</t>
  </si>
  <si>
    <t>Otros productos no especificados</t>
  </si>
  <si>
    <t>PRODUCTOS NO COMPRENDIDOS EN LA LEY DE INGRESOS VIGENTE, CAUSADOS EN EJERCICIOS FISCALES ANTERIORES PENDIENTES DE LIQUIDACION O PAGO</t>
  </si>
  <si>
    <t>APROVECHAMIENTOS</t>
  </si>
  <si>
    <t>6.1.1</t>
  </si>
  <si>
    <t>Incentivos derivados de la colaboración fiscal</t>
  </si>
  <si>
    <t>6.1.1.1</t>
  </si>
  <si>
    <t>Incentivos de colaboración</t>
  </si>
  <si>
    <t>6.1.2</t>
  </si>
  <si>
    <t>6.1.2.1</t>
  </si>
  <si>
    <t>6.1.3</t>
  </si>
  <si>
    <t>Indemnizaciones</t>
  </si>
  <si>
    <t>6.1.3.1</t>
  </si>
  <si>
    <t>6.1.4</t>
  </si>
  <si>
    <t>Reintegros</t>
  </si>
  <si>
    <t>6.1.4.1</t>
  </si>
  <si>
    <t>6.1.5</t>
  </si>
  <si>
    <t>Aprovechamiento provenientes de obras públicas</t>
  </si>
  <si>
    <t>6.1.5.1</t>
  </si>
  <si>
    <t>Aprovechamientos provenientes de obras públicas</t>
  </si>
  <si>
    <t>6.1.6</t>
  </si>
  <si>
    <t>Aprovechamiento por participaciones derivadas de la aplicación de leyes</t>
  </si>
  <si>
    <t>6.1.6.1</t>
  </si>
  <si>
    <t>6.1.7</t>
  </si>
  <si>
    <t>Aprovechamientos por aportaciones y cooperaciones</t>
  </si>
  <si>
    <t>6.1.7.1</t>
  </si>
  <si>
    <t>6.1.8</t>
  </si>
  <si>
    <t>Otros aprovechamientos</t>
  </si>
  <si>
    <t>6.1.8.1</t>
  </si>
  <si>
    <t>Otros  aprovechamientos</t>
  </si>
  <si>
    <t>APROVECHAMIENTOS PATRIMONIALES</t>
  </si>
  <si>
    <t>ACCESORIOS DE APROVECHAMIENTOS</t>
  </si>
  <si>
    <t>6.4.1</t>
  </si>
  <si>
    <t>6.4.1.9</t>
  </si>
  <si>
    <t>APROVECHAMIENTOS NO COMPRENDIDOS EN LA LEY DE INGRESOS VIGENTE, CAUSADOS EN EJERCICIOS FISCALES ANTERIORES PENDIENTES DE LIQUIDACION O PAGO</t>
  </si>
  <si>
    <t>INGRESOS POR VENTA DE BIENES, PRESTACIÓN DE SERVICIOS Y OTROS INGRESOS</t>
  </si>
  <si>
    <t>INGRESOS POR VENTA DE BIENES Y PRESTACION DE SERVICIOS DE INSTITUCIONES PUBLICAS DE SEGURIDAD SOCIAL</t>
  </si>
  <si>
    <t>INGRESOS POR VENTA DE BIENES Y PRESTACION DE SERVICIOS DE EMPRESAS PRODUCTIVAS DEL ESTADO</t>
  </si>
  <si>
    <t>INGRESOS POR VENTA DE BIENES Y PRESTACION DE SERVICIOS DE ENTIDADES PARAESTATALES Y FIDEICOMISOS NO EMPRESARIALES Y NO FINANCIEROS</t>
  </si>
  <si>
    <t>INGRESOS POR VENTA DE BIENES Y PRESTACION DE SERVICIOS DE ENTIDADES PARAESTATALES EMPRESARIALES NO FINANCIERAS CON PARTICIPACION ESTATAL MAYORITARIA</t>
  </si>
  <si>
    <t>INGRESOS POR VENTA DE BIENES Y PRESTACION DE SERVICIOS DE ENTIDADES PARAESTATALES EMPRESARIALES FINANCIERAS MONETARIAS CON PARTICIPACION ESTATAL MAYORITARIA</t>
  </si>
  <si>
    <t>INGRESOS POR VENTA DE BIENES Y PRESTACION DE SERVICIOS DE ENTIDADES PARAESTATALES EMPRESARIALES FINANCIERAS NO MONETARIAS CON PARTICIPACION ESTATAL MAYORITARIA</t>
  </si>
  <si>
    <t>INGRESOS POR VENTA DE BIENES Y PRESTACION DE SERVICIOS DE FIDEICOMISOS FINANCIEROS PUBLICOS CON PARTICIPACION ESTATAL MAYORITARIA</t>
  </si>
  <si>
    <t>INGRESOS POR VENTA DE BIENES Y PRESTACION DE SERVICIOS DE LOS PODERES LEGISLATIVO Y JUDICIAL, Y DE LOS ORGANOS AUTONOMOS</t>
  </si>
  <si>
    <t>OTROS INGRESOS</t>
  </si>
  <si>
    <t>PARTICIPACIONES, APORTACIONES, CONVENIOS, INCENTIVOS DERIVADOS DE LA COLABORACION FISCAL Y FONDOS DISTINTOS DE APORTACIONES</t>
  </si>
  <si>
    <t>PARTICIPACIONES</t>
  </si>
  <si>
    <t>8.1.1</t>
  </si>
  <si>
    <t>Participaciones</t>
  </si>
  <si>
    <t>8.1.1.1</t>
  </si>
  <si>
    <t>Federales</t>
  </si>
  <si>
    <t>8.1.1.2</t>
  </si>
  <si>
    <t>Estatales</t>
  </si>
  <si>
    <t>APORTACIONES</t>
  </si>
  <si>
    <t>8.2.1</t>
  </si>
  <si>
    <t>Aportaciones federales</t>
  </si>
  <si>
    <t>8.2.1.1</t>
  </si>
  <si>
    <t>Del fondo de infraestructura social municipal</t>
  </si>
  <si>
    <t>FISM</t>
  </si>
  <si>
    <t>8.2.1.2</t>
  </si>
  <si>
    <t>Rendimientos financieros del fondo de aportaciones para la infraestructura social</t>
  </si>
  <si>
    <t>8.2.1.3</t>
  </si>
  <si>
    <t>Del fondo para el fortalecimiento municipal</t>
  </si>
  <si>
    <t>FORTAMUN</t>
  </si>
  <si>
    <t>8.2.1.4</t>
  </si>
  <si>
    <t>Rendimientos financieros del fondo de aportaciones para el fortalecimiento municipal</t>
  </si>
  <si>
    <t>CONVENIOS</t>
  </si>
  <si>
    <t>8.3.1</t>
  </si>
  <si>
    <t>Convenios</t>
  </si>
  <si>
    <t>8.3.1.1</t>
  </si>
  <si>
    <t>Derivados del Gobierno Federal</t>
  </si>
  <si>
    <t>FORTASEG</t>
  </si>
  <si>
    <t>8.3.1.2</t>
  </si>
  <si>
    <t>Derivados del Gobierno Estatal</t>
  </si>
  <si>
    <t>8.3.1.9</t>
  </si>
  <si>
    <t>Otros Convenios</t>
  </si>
  <si>
    <t>INCENTIVOS DERIVADOS DE LA COLABORACION FISCAL</t>
  </si>
  <si>
    <t>FONDOS DISTINTOS DE APORTACIONES</t>
  </si>
  <si>
    <t>TRANSFERENCIAS, ASIGNACIONES, SUBSIDIOS Y SUBVENCIONES, Y PENSIONES Y JUBILACIONES</t>
  </si>
  <si>
    <t>TRANSFERENCIAS Y ASIGNACIONES</t>
  </si>
  <si>
    <t>9.1.1</t>
  </si>
  <si>
    <t>Transferencias internas y asignaciones al sector público</t>
  </si>
  <si>
    <t>9.1.1.1</t>
  </si>
  <si>
    <t>SUBSIDIOS Y SUBVENCIONES</t>
  </si>
  <si>
    <t>9.3.1</t>
  </si>
  <si>
    <t>Subsidio</t>
  </si>
  <si>
    <t>9.3.1.1</t>
  </si>
  <si>
    <t>9.3.2</t>
  </si>
  <si>
    <t>Subvenciones</t>
  </si>
  <si>
    <t>9.3.2.1</t>
  </si>
  <si>
    <t>PENSIONES Y JUBILACIONES</t>
  </si>
  <si>
    <t>TRANSFERENCIAS DEL FONDO MEXICANO DEL PETROLEO PARA LA ESTABILIZACION Y EL DESARROLLO</t>
  </si>
  <si>
    <t>INGRESOS DERIVADOS DE FINANCIAMIENTO</t>
  </si>
  <si>
    <t>ENDEUDAMIENTO INTERNO</t>
  </si>
  <si>
    <t>11.1.1</t>
  </si>
  <si>
    <t>Financiamientos</t>
  </si>
  <si>
    <t>11.1.1.1</t>
  </si>
  <si>
    <t>Banca oficial</t>
  </si>
  <si>
    <t>11.1.1.2</t>
  </si>
  <si>
    <t>Banca comercial</t>
  </si>
  <si>
    <t>11.1.1.9</t>
  </si>
  <si>
    <t>Otros financiamientos no especificados</t>
  </si>
  <si>
    <t>ENDEUDAMIENTO EXTERNO</t>
  </si>
  <si>
    <t>FINANCIAMIENTO INTERNO</t>
  </si>
  <si>
    <t>IMPORTE PRIMERA 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</si>
</sst>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sz val="11"/>
      <color rgb="FF08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4" fontId="0" fillId="0" borderId="0" xfId="0" applyNumberFormat="1"/>
    <xf numFmtId="0" fontId="2" fillId="5" borderId="0" xfId="0" applyFont="1" applyFill="1"/>
    <xf numFmtId="0" fontId="2" fillId="7" borderId="0" xfId="0" applyFont="1" applyFill="1"/>
    <xf numFmtId="0" fontId="2" fillId="4" borderId="0" xfId="0" applyFont="1" applyFill="1"/>
    <xf numFmtId="0" fontId="2" fillId="3" borderId="0" xfId="0" applyFont="1" applyFill="1"/>
    <xf numFmtId="0" fontId="2" fillId="0" borderId="0" xfId="0" applyFont="1"/>
    <xf numFmtId="0" fontId="0" fillId="0" borderId="0" xfId="0"/>
    <xf numFmtId="0" fontId="2" fillId="0" borderId="0" xfId="0" applyFont="1"/>
    <xf numFmtId="0" fontId="2" fillId="8" borderId="0" xfId="0" applyFont="1" applyFill="1"/>
    <xf numFmtId="0" fontId="2" fillId="2" borderId="0" xfId="0" applyFont="1" applyFill="1"/>
    <xf numFmtId="0" fontId="2" fillId="9" borderId="0" xfId="0" applyFont="1" applyFill="1"/>
    <xf numFmtId="0" fontId="2" fillId="6" borderId="0" xfId="0" applyFont="1" applyFill="1"/>
    <xf numFmtId="4" fontId="0" fillId="0" borderId="0" xfId="0" applyNumberFormat="1"/>
    <xf numFmtId="4" fontId="2" fillId="0" borderId="0" xfId="0" applyNumberFormat="1" applyFont="1"/>
    <xf numFmtId="0" fontId="2" fillId="10" borderId="0" xfId="0" applyFont="1" applyFill="1"/>
    <xf numFmtId="0" fontId="2" fillId="11" borderId="0" xfId="0" applyFont="1" applyFill="1"/>
    <xf numFmtId="0" fontId="0" fillId="0" borderId="0" xfId="0"/>
    <xf numFmtId="0" fontId="4" fillId="0" borderId="0" xfId="0" applyFont="1" applyAlignment="1"/>
    <xf numFmtId="49" fontId="3" fillId="0" borderId="0" xfId="0" applyNumberFormat="1" applyFont="1" applyAlignment="1"/>
    <xf numFmtId="4" fontId="3" fillId="0" borderId="0" xfId="0" applyNumberFormat="1" applyFont="1" applyAlignment="1"/>
    <xf numFmtId="4" fontId="0" fillId="0" borderId="0" xfId="0" applyNumberFormat="1"/>
    <xf numFmtId="0" fontId="2" fillId="0" borderId="0" xfId="0" applyFont="1"/>
    <xf numFmtId="0" fontId="3" fillId="0" borderId="0" xfId="0" applyNumberFormat="1" applyFont="1" applyAlignment="1"/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Font="1" applyAlignment="1">
      <alignment horizontal="center"/>
    </xf>
    <xf numFmtId="4" fontId="0" fillId="0" borderId="0" xfId="0" applyNumberFormat="1" applyFill="1"/>
    <xf numFmtId="4" fontId="4" fillId="0" borderId="0" xfId="1" applyNumberFormat="1" applyFont="1" applyAlignment="1"/>
    <xf numFmtId="4" fontId="0" fillId="0" borderId="0" xfId="1" applyNumberFormat="1" applyFont="1"/>
    <xf numFmtId="4" fontId="0" fillId="9" borderId="0" xfId="0" applyNumberFormat="1" applyFill="1"/>
    <xf numFmtId="0" fontId="3" fillId="9" borderId="0" xfId="0" applyNumberFormat="1" applyFont="1" applyFill="1" applyAlignment="1"/>
    <xf numFmtId="4" fontId="0" fillId="0" borderId="0" xfId="0" applyNumberFormat="1" applyAlignment="1">
      <alignment horizontal="center"/>
    </xf>
    <xf numFmtId="0" fontId="4" fillId="0" borderId="0" xfId="0" applyNumberFormat="1" applyFont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4" fontId="0" fillId="0" borderId="0" xfId="3" applyFont="1"/>
    <xf numFmtId="0" fontId="0" fillId="12" borderId="0" xfId="0" applyFill="1"/>
    <xf numFmtId="44" fontId="0" fillId="12" borderId="0" xfId="3" applyFont="1" applyFill="1"/>
    <xf numFmtId="0" fontId="0" fillId="12" borderId="0" xfId="0" applyFill="1" applyAlignment="1">
      <alignment horizontal="left"/>
    </xf>
    <xf numFmtId="44" fontId="0" fillId="0" borderId="0" xfId="3" applyFont="1" applyAlignment="1">
      <alignment horizontal="left"/>
    </xf>
    <xf numFmtId="0" fontId="0" fillId="12" borderId="0" xfId="0" applyFill="1" applyAlignment="1">
      <alignment wrapText="1"/>
    </xf>
    <xf numFmtId="0" fontId="0" fillId="0" borderId="0" xfId="0" applyAlignment="1">
      <alignment wrapText="1"/>
    </xf>
    <xf numFmtId="0" fontId="0" fillId="1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44" fontId="0" fillId="12" borderId="0" xfId="0" applyNumberFormat="1" applyFill="1"/>
    <xf numFmtId="44" fontId="0" fillId="0" borderId="0" xfId="0" applyNumberFormat="1" applyAlignment="1">
      <alignment horizontal="left"/>
    </xf>
    <xf numFmtId="44" fontId="0" fillId="0" borderId="0" xfId="0" applyNumberFormat="1"/>
    <xf numFmtId="44" fontId="0" fillId="12" borderId="0" xfId="0" applyNumberFormat="1" applyFill="1" applyAlignment="1">
      <alignment horizontal="left"/>
    </xf>
    <xf numFmtId="0" fontId="7" fillId="13" borderId="4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vertical="center" wrapText="1"/>
    </xf>
    <xf numFmtId="4" fontId="7" fillId="13" borderId="4" xfId="0" applyNumberFormat="1" applyFont="1" applyFill="1" applyBorder="1" applyAlignment="1">
      <alignment horizontal="right" vertical="center"/>
    </xf>
    <xf numFmtId="0" fontId="5" fillId="14" borderId="4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vertical="center" wrapText="1"/>
    </xf>
    <xf numFmtId="4" fontId="5" fillId="14" borderId="4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/>
    </xf>
    <xf numFmtId="4" fontId="5" fillId="1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8" fillId="14" borderId="4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vertical="center" wrapText="1"/>
    </xf>
    <xf numFmtId="4" fontId="8" fillId="14" borderId="4" xfId="0" applyNumberFormat="1" applyFont="1" applyFill="1" applyBorder="1" applyAlignment="1">
      <alignment horizontal="right" vertical="center"/>
    </xf>
    <xf numFmtId="4" fontId="7" fillId="13" borderId="4" xfId="0" applyNumberFormat="1" applyFont="1" applyFill="1" applyBorder="1" applyAlignment="1">
      <alignment horizontal="right" vertical="center" wrapText="1"/>
    </xf>
    <xf numFmtId="4" fontId="9" fillId="13" borderId="4" xfId="0" applyNumberFormat="1" applyFont="1" applyFill="1" applyBorder="1" applyAlignment="1">
      <alignment horizontal="right" vertical="center"/>
    </xf>
    <xf numFmtId="43" fontId="0" fillId="0" borderId="0" xfId="0" applyNumberFormat="1"/>
    <xf numFmtId="4" fontId="10" fillId="0" borderId="0" xfId="0" applyNumberFormat="1" applyFont="1"/>
    <xf numFmtId="0" fontId="9" fillId="13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6" fillId="5" borderId="4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center" vertical="center" wrapText="1"/>
    </xf>
    <xf numFmtId="44" fontId="0" fillId="12" borderId="0" xfId="3" applyFont="1" applyFill="1" applyAlignment="1">
      <alignment wrapText="1"/>
    </xf>
    <xf numFmtId="0" fontId="0" fillId="12" borderId="0" xfId="0" applyFill="1" applyAlignment="1">
      <alignment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824">
    <dxf>
      <alignment vertical="center" readingOrder="0"/>
    </dxf>
    <dxf>
      <alignment wrapText="1" readingOrder="0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numFmt numFmtId="34" formatCode="_-&quot;$&quot;* #,##0.00_-;\-&quot;$&quot;* #,##0.00_-;_-&quot;$&quot;* &quot;-&quot;??_-;_-@_-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wrapText="1" readingOrder="0"/>
    </dxf>
    <dxf>
      <alignment wrapText="1" readingOrder="0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RODRIGUEZ RUBIO" refreshedDate="44081.645508796297" createdVersion="4" refreshedVersion="4" minRefreshableVersion="3" recordCount="1048">
  <cacheSource type="worksheet">
    <worksheetSource ref="A1:AN1049" sheet="Base"/>
  </cacheSource>
  <cacheFields count="40">
    <cacheField name="CLAVE" numFmtId="0">
      <sharedItems/>
    </cacheField>
    <cacheField name="Codigo Origen" numFmtId="0">
      <sharedItems/>
    </cacheField>
    <cacheField name="Etiquetado" numFmtId="0">
      <sharedItems/>
    </cacheField>
    <cacheField name="Codigo Subfuncion" numFmtId="0">
      <sharedItems/>
    </cacheField>
    <cacheField name="Codigo Clasifi. Prog" numFmtId="0">
      <sharedItems/>
    </cacheField>
    <cacheField name="Cod. Dependencia" numFmtId="0">
      <sharedItems/>
    </cacheField>
    <cacheField name="Codigo Programa" numFmtId="0">
      <sharedItems containsSemiMixedTypes="0" containsString="0" containsNumber="1" containsInteger="1" minValue="1" maxValue="9"/>
    </cacheField>
    <cacheField name="Codigo Proyecto" numFmtId="0">
      <sharedItems containsSemiMixedTypes="0" containsString="0" containsNumber="1" containsInteger="1" minValue="1" maxValue="80"/>
    </cacheField>
    <cacheField name="Cod. Unidad Ejectura" numFmtId="0">
      <sharedItems/>
    </cacheField>
    <cacheField name="Partida" numFmtId="0">
      <sharedItems containsSemiMixedTypes="0" containsString="0" containsNumber="1" containsInteger="1" minValue="1111" maxValue="9211" count="150">
        <n v="3921"/>
        <n v="1131"/>
        <n v="2211"/>
        <n v="2391"/>
        <n v="2491"/>
        <n v="2551"/>
        <n v="2561"/>
        <n v="3251"/>
        <n v="3261"/>
        <n v="3511"/>
        <n v="3541"/>
        <n v="3821"/>
        <n v="4421"/>
        <n v="4411"/>
        <n v="4311"/>
        <n v="2521"/>
        <n v="2111"/>
        <n v="2131"/>
        <n v="2141"/>
        <n v="2961"/>
        <n v="3831"/>
        <n v="4481"/>
        <n v="5111"/>
        <n v="5121"/>
        <n v="5151"/>
        <n v="5321"/>
        <n v="2531"/>
        <n v="2541"/>
        <n v="2591"/>
        <n v="2911"/>
        <n v="5621"/>
        <n v="5651"/>
        <n v="5661"/>
        <n v="5671"/>
        <n v="5691"/>
        <n v="2721"/>
        <n v="3291"/>
        <n v="3521"/>
        <n v="3181"/>
        <n v="3391"/>
        <n v="3711"/>
        <n v="3751"/>
        <n v="2821"/>
        <n v="2831"/>
        <n v="3962"/>
        <n v="5511"/>
        <n v="3331"/>
        <n v="5971"/>
        <n v="3531"/>
        <n v="5211"/>
        <n v="5911"/>
        <n v="2421"/>
        <n v="2431"/>
        <n v="2441"/>
        <n v="2461"/>
        <n v="2471"/>
        <n v="2481"/>
        <n v="2511"/>
        <n v="2981"/>
        <n v="3111"/>
        <n v="3321"/>
        <n v="3351"/>
        <n v="3381"/>
        <n v="3571"/>
        <n v="3581"/>
        <n v="3922"/>
        <n v="2171"/>
        <n v="3231"/>
        <n v="3631"/>
        <n v="5231"/>
        <n v="4451"/>
        <n v="2221"/>
        <n v="2971"/>
        <n v="3591"/>
        <n v="5191"/>
        <n v="5311"/>
        <n v="5421"/>
        <n v="5611"/>
        <n v="2181"/>
        <n v="2231"/>
        <n v="3311"/>
        <n v="4211"/>
        <n v="2751"/>
        <n v="3721"/>
        <n v="3761"/>
        <n v="3811"/>
        <n v="2451"/>
        <n v="3371"/>
        <n v="5781"/>
        <n v="2991"/>
        <n v="2411"/>
        <n v="2921"/>
        <n v="2351"/>
        <n v="5811"/>
        <n v="3841"/>
        <n v="4431"/>
        <n v="3411"/>
        <n v="3361"/>
        <n v="3651"/>
        <n v="3661"/>
        <n v="3611"/>
        <n v="6151"/>
        <n v="3421"/>
        <n v="3942"/>
        <n v="3951"/>
        <n v="3961"/>
        <n v="3963"/>
        <n v="4251"/>
        <n v="6321"/>
        <n v="2161"/>
        <n v="2611"/>
        <n v="2941"/>
        <n v="3141"/>
        <n v="3161"/>
        <n v="3221"/>
        <n v="3341"/>
        <n v="3441"/>
        <n v="3451"/>
        <n v="3481"/>
        <n v="3551"/>
        <n v="3911"/>
        <n v="3941"/>
        <n v="5411"/>
        <n v="1221"/>
        <n v="1231"/>
        <n v="1321"/>
        <n v="1322"/>
        <n v="1331"/>
        <n v="1341"/>
        <n v="1411"/>
        <n v="1432"/>
        <n v="1441"/>
        <n v="1521"/>
        <n v="1591"/>
        <n v="1611"/>
        <n v="4231"/>
        <n v="3151"/>
        <n v="5641"/>
        <n v="2951"/>
        <n v="5291"/>
        <n v="2711"/>
        <n v="1711"/>
        <n v="6121"/>
        <n v="6131"/>
        <n v="9111"/>
        <n v="9211"/>
        <n v="1111"/>
        <n v="1421"/>
        <n v="1431"/>
        <n v="6191"/>
      </sharedItems>
    </cacheField>
    <cacheField name="Descripción" numFmtId="0">
      <sharedItems count="150">
        <s v="Reintegro de Remanentes de Recursos Federales y Estatales"/>
        <s v="SUELDO BASE AL PERSONAL PERMANENTE"/>
        <s v="PRODUCTOS ALIMENTICIOS PARA PERSONAS"/>
        <s v="OTROS PRODUCTOS ADQUIRIDOS COMO MATERIA PRIMA"/>
        <s v="OTROS MATERIALES Y ARTÍCULOS DE CONSTRUCCIÓN Y REPARACIÓN"/>
        <s v="MATERIALES, ACCESORIOS Y SUMINISTROS DE LABORATORIO"/>
        <s v="FIBRAS SINTÉTICAS, HULES PLÁSTICOS Y DERIVADOS"/>
        <s v="ARRENDAMIENTO DE EQUIPO DE TRANSPORTE"/>
        <s v="ARRENDAMIENTO DE MAQUINARIA, OTROS EQUIPOS Y HERRAMIENTAS"/>
        <s v="CONSERVACIÓN Y MANTENIMIENTO MENOR DE INMUEBLES"/>
        <s v="INSTALACIÓN, REPARACIÓN Y MANTENIMIENTO DE EQUIPO E INSTRUMENTAL MÉDICO Y DE LABORATORIO"/>
        <s v="GASTOS DE ORDEN  SOCIAL Y CULTURAL"/>
        <s v="BECAS Y OTRAS AYUDAS PARA PROGRAMAS DE CAPACITACIÓN"/>
        <s v="AYUDAS SOCIALES A PERSONAS"/>
        <s v="SUBSIDIOS A LA PRODUCCIÓN"/>
        <s v="FERTILIZANTES, PESTICIDAS Y OTROS AGROQUÍMICOS"/>
        <s v="MATERIALES, ÚTILES Y EQUIPOS MENORES DE OFICINA"/>
        <s v="MATERIAL ESTADÍSTICO Y GEOGRÁFICO"/>
        <s v="MATERIALES, ÚTILES Y EQUIPOS MENORES DE TECNOLOGÍAS DE LA INFORMACIÓN Y COMUNICACIONES"/>
        <s v="REFACCIONES Y ACCESORIOS MENORES DE EQUIPO DE TRANSPORTE"/>
        <s v="CONGRESOS Y CONVENCIONES"/>
        <s v="AYUDAS POR DESASTRES NATURALES Y OTROS SINIESTROS"/>
        <s v="MUEBLES DE OFICINA Y ESTANTERÍA"/>
        <s v="MUEBLES, EXCEPTO DE OFICINA Y ESTANTERÍA"/>
        <s v="EQUIPO DE CÓMPUTO DE TECNOLOGÍAS DE LA INFORMACIÓN"/>
        <s v="INSTRUMENTAL MÉDICO Y DE LABORATORIO"/>
        <s v="MEDICINAS Y PRODUCTOS FARMACÉUTICOS"/>
        <s v="MATERIALES, ACCESORIOS Y SUMINISTROS MÉDICOS"/>
        <s v="OTROS PRODUCTOS QUÍMICOS"/>
        <s v="HERRAMIENTAS MENORES"/>
        <s v="MAQUINARIA Y EQUIPO INDUSTRIAL"/>
        <s v="EQUIPO DE COMUNICACIÓN Y TELECOMUNICACIÓN"/>
        <s v="EQUIPO DE GENERACIÓN ELÉCTRICA, APARATOS Y ACCESORIOS ELÉCTRICOS"/>
        <s v="HERRAMIENTAS Y MÁQUINAS-HERRAMIENTA"/>
        <s v="OTROS EQUIPOS"/>
        <s v="PRENDAS DE SEGURIDAD Y PROTECCIÓN PERSONAL"/>
        <s v="OTROS ARRENDAMIENTOS"/>
        <s v="INSTALACIÓN, REPARACIÓN Y MANTENIMIENTO DE MOBILIARIO Y EQUIPO DE ADMINISTRACIÓN, EDUCACIONAL Y RECREATIVO"/>
        <s v="SERVICIOS POSTALES Y TELEGRÁFICOS"/>
        <s v="SERVICIOS PROFESIONALES, CIENTÍFICOS Y TÉCNICOS INTEGRALES"/>
        <s v="PASAJES AÉREOS"/>
        <s v="VIÁTICOS EN EL PAÍS"/>
        <s v="MATRIALES Y SUMINISTROS PARA SEGURIDAD"/>
        <s v="PRENDAS DE PROTECCIÓN PARA SEGURIDAD PÚBLICA Y NACIONAL"/>
        <s v="DIVERSOS GASTOS POR INCIDENTE VIAL"/>
        <s v="EQUIPO DE DEFENSA Y SEGURIDAD"/>
        <s v="SERVICIOS DE CONSULTORÍA ADMINISTRATIVA, PROCESOS, TÉCNICA Y EN TECNOLOGÍAS DE LA INFORMACIÓN"/>
        <s v="LICENCIAS INFORMÁTICAS E INTELECTUALES"/>
        <s v="INSTALACIÓN, REPARACIÓN Y MANTENIMIENTO DE EQUIPO DE CÓMPUTO Y TECNOLOGÍA DE LA INFORMACIÓN"/>
        <s v="EQUIPOS Y APARATOS AUDIOVISUALES"/>
        <s v="SOFTWARE"/>
        <s v="CEMENTO Y PRODUCTOS DE CONCRETO"/>
        <s v="CAL, YESO Y PRODUCTOS DE YESO"/>
        <s v="MADERA Y PRODUCTOS DE MADERA"/>
        <s v="MATERIAL ELÉCTRICO Y ELECTRÓNICO"/>
        <s v="ARTÍCULOS METÁLICOS PARA LA CONSTRUCCIÓN"/>
        <s v="MATERIALES COMPLEMENTARIOS"/>
        <s v="PRODUCTOS QUÍMICOS BÁSICOS"/>
        <s v="REFACCIONES Y ACCESORIOS MENORES DE MAQUINARIA Y OTROS EQUIPOS"/>
        <s v="ENERGÍA ELÉCTRICA"/>
        <s v="SERVICIOS DE DISEÑO, ARQUITECTURA, INGENIERÍA Y ACTIVIDADES RELACIONADAS"/>
        <s v="SERVICIOS DE INVESTIGACION CIENTIFICA Y DESARROLLO"/>
        <s v="SERVICIOS DE VIGILANCIA"/>
        <s v="INSTALACIÓN, REPARACIÓN Y MANTENIMIENTO DE MAQUINARIA, OTROS EQUIPOS Y HERRAMIENTA"/>
        <s v="SERVICIOS DE LIMPIEZA Y MANEJO DE DESECHOS"/>
        <s v="IMPUESTOS Y DERECHOS"/>
        <s v="MATERIALES Y ÚTILES DE ENSEÑANZA"/>
        <s v="ARRENDAMIENTO DE MOBILIARIO Y EQUIPO DE ADMINISTRACIÓN, EDUCACIONAL Y RECREATIVO"/>
        <s v="SERVICIOS DE CREATIVIDAD, PREPRODUCCIÓN Y PRODUCCIÓN DE PUBLICIDAD, EXCEPTO INTERNET"/>
        <s v="CÁMARAS FOTOGRÁFICAS Y DE VIDEO"/>
        <s v="AYUDAS SOCIALES A INSTITUCIONES SIN FINES DE LUCRO"/>
        <s v="PRODUCTOS ALIMENTICIOS PARA ANIMALES"/>
        <s v="REFACCIONES Y ACCESORIOS MENORES DE EQUIPO DE DEFE"/>
        <s v="SERVICIOS DE JARDINERÍA Y FUMIGACIÓN"/>
        <s v="OTROS MOBILIARIOS Y EQUIPOS DE ADMINISTRACIÓN"/>
        <s v="EQUIPO MÉDICO Y DE LABORATORIO"/>
        <s v="CARROCERÍAS Y REMOLQUES"/>
        <s v="MAQUINARIA Y EQUIPO AGROPECUARIO"/>
        <s v="MATERIALES PARA EL REGISTRO E IDENTIFICACIÓN DE BIENES Y PERSONAS"/>
        <s v="UTENSILIOS PARA EL SERVICIO DE ALIMENTACIÓN"/>
        <s v="SERVICIOS LEGALES, DE CONTABILIDAD, AUDITORÍA Y RELACIONADOS"/>
        <s v="TRANSFERENCIAS OTORGADAS A ENTIDADES PARAESTATALES NO EMPRESARIALES Y NO FINANCIERAS"/>
        <s v="BLANCOS Y OTROS PRODUCTOS TEXTILES, EXCEPTO PRENDAS DE VESTIR"/>
        <s v="PASAJES TERRESTRES"/>
        <s v="VIÁTICOS EN EL EXTRANJERO"/>
        <s v="GASTOS DE CEREMONIAL"/>
        <s v="VIDRIO Y PRODUCTOS DE VIDRIO"/>
        <s v="SERVICIOS DE PROTECCIÓN Y SEGURIDAD"/>
        <s v="ÁRBOLES Y PLANTAS"/>
        <s v="HERRAMIENTAS, REFACCIONES Y ACCESORIOS MENORES"/>
        <s v="PRODUCTOS MINERALES NO METÁLICOS"/>
        <s v="REFACCIONES Y ACCESORIOS MENORES DE EDIFICIOS"/>
        <s v="PRODUCTOS QUÍMICOS, FARMACÉUTICOS Y DE LABORATORIO ADQUIRIDOS COMO MATERIA PRIMA"/>
        <s v="TERRENOS"/>
        <s v="EXPOSICIONES"/>
        <s v="AYUDAS SOCIALES A INSTITUCIONES DE ENSEÑANZA"/>
        <s v="SERVICIOS FINANCIEROS Y BANCARIOS"/>
        <s v="SERVICIOS DE APOYO ADMINISTRATIVO, FOTOCOPIADO E IMPRESIÓN"/>
        <s v="SERVICIOS DE LA INDUSTRIA FÍLMICA, DEL SONIDO Y DEL VIDEO"/>
        <s v="SERVICIO DE CREACIÓN Y DIFUSIÓN DE CONTENIDO EXCLUSIVAMENTE A  TRAVÉS DE INTERNET"/>
        <s v="DIFUSIÓN POR RADIO, TELEVISIÓN Y OTROS MEDIOS DE MENSAJES SOBRE PROGRAMAS Y ACTIVIDADES GUBERNAMENTALES"/>
        <s v="CONSTRUCCIÓN DE VÍAS DE COMUNICACIÓN"/>
        <s v="SERVICIOS DE COBRANZA, INVESTIGACIÓN CREDITICIA Y SIMILAR"/>
        <s v="DIVERSAS DEVOLUCIONES"/>
        <s v="PENAS, MULTAS, ACCESORIOS Y ACTUALIZACIONES"/>
        <s v="OTROS GASTOS POR RESPONSABILIDADES"/>
        <s v="RESPONSABILIDAD PATRIMONIAL"/>
        <s v="TRANSFERENCIAS A FIDEICOMISOS DE ENTIDADES FEDERATIVAS Y MUNICIPIOS"/>
        <s v="EJECUCIÓN DE PROYECTOS PRODUCTIVOS NO INCLUIDOS EN CONCEPTOS ANTERIORES DE ESTE CAPÍTULO"/>
        <s v="MATERIAL DE LIMPIEZA"/>
        <s v="COMBUSTIBLES, LUBRICANTES Y ADITIVOS"/>
        <s v="REFACCIONES Y ACCESORIOS MENORES DE EQUIPO DE CÓMPUTO Y TECNOLOGÍAS DE LA INFORMACIÓN"/>
        <s v="TELEFONÍA TRADICIONAL"/>
        <s v="SERVICIOS DE TELECOMUNICACIONES Y SATÉLITES"/>
        <s v="ARRENDAMIENTO DE EDIFICIOS"/>
        <s v="SERVICIOS DE CAPACITACIÓN"/>
        <s v="SEGUROS DE RESPONSABILIDAD PATRIMONIAL Y FIANZAS"/>
        <s v="SEGURO DE BIENES PATRIMONIALES"/>
        <s v="COMISIONES POR VENTAS"/>
        <s v="REPARACIÓN Y MANTENIMIENTO DE EQUIPO DE TRANSPORTE"/>
        <s v="SERVICIOS FUNERARIOS Y DE CEMENTERIOS"/>
        <s v="SENTENCIAS Y RESOLUCIONES POR AUTORIDAD COMPETENTE"/>
        <s v="VEHICULOS Y EQUIPO DE TRANSPORTE"/>
        <s v="SUELDOS BASE AL PERSONAL EVENTUAL"/>
        <s v="RETRIBUCIONES POR SERVICIOS DE CARÁCTER SOCIAL"/>
        <s v="PRIMAS VACACIONALES"/>
        <s v="GRATIFICACIÓN DE FIN DE AÑO"/>
        <s v="HORAS EXTRAORDINARIAS"/>
        <s v="COMPENSACIONES"/>
        <s v="CUOTAS AL IMSS POR ENFERMEDADES Y MATERNIDAD (Modalidad 38)"/>
        <s v="APORTACIONES AL SISTEMA DE RETIRO DE PENSIONES"/>
        <s v="APORTACIONES PARA SEGUROS"/>
        <s v="INDEMNIZACIONES"/>
        <s v="OTRAS PRESTACIONES SOCIALES Y ECONÓMICAS"/>
        <s v="IMPACTO AL SALARIO EN EL TRANSCURSO DEL AÑO"/>
        <s v="TRANSFERENCIAS OTORGADAS PARA INSTITUCIONES PARAESTATALES PÚBLICAS FINANCIERAS"/>
        <s v="TELEFONÍA CELULAR"/>
        <s v="SISTEMAS DE AIRE ACONDICIONADO, CALEFACCIÓN Y DE REFRIGERACIÓN INDUSTRIAL Y COMERCIAL"/>
        <s v="REFACCIONES Y ACCESORIOS MENORES DE EQUIPO E INSTRUMENTAL MÉDICO Y DE LABORATORIO"/>
        <s v="OTRO MOBILIARIO Y EQUIPO EDUCACIONAL Y RECREATIVO"/>
        <s v="VESTUARIO Y UNIFORMES"/>
        <s v="ESTÍMULOS"/>
        <s v="EDIFICACIÓN NO  HABITACIONAL"/>
        <s v="CONSTRUCCIÓN DE OBRAS PARA EL ABASTECIMIENTO DE AGUA, PETRÓLEO, GAS, ELECTRICIDAD Y TELECOMUNICACIONES"/>
        <s v="AMORTIZACIÓN DE LA DEUDA INTERNA CON INSTITUCIONES DE CRÉDITO"/>
        <s v="INTERESES DE LA DEUDA INTERNA CON INSTITUCIONES  DE CRÉDITO"/>
        <s v="DIETAS"/>
        <s v="CUOTAS PARA LA VIVIENDA (IPEJAL 3%)"/>
        <s v="APORTACIONES AL SISTEMA DE RETIRO SEDAR"/>
        <s v="Trabajo de acabados en edificaciones  y otros trabajos especializados"/>
      </sharedItems>
    </cacheField>
    <cacheField name="Codigo Destino" numFmtId="0">
      <sharedItems containsSemiMixedTypes="0" containsString="0" containsNumber="1" containsInteger="1" minValue="0" maxValue="9"/>
    </cacheField>
    <cacheField name="Concepto Destino" numFmtId="0">
      <sharedItems/>
    </cacheField>
    <cacheField name="Capitulo codigo" numFmtId="0">
      <sharedItems containsSemiMixedTypes="0" containsString="0" containsNumber="1" containsInteger="1" minValue="1000" maxValue="9000" count="7">
        <n v="3000"/>
        <n v="1000"/>
        <n v="2000"/>
        <n v="4000"/>
        <n v="5000"/>
        <n v="6000"/>
        <n v="9000"/>
      </sharedItems>
    </cacheField>
    <cacheField name="Tipo de Gasto" numFmtId="0">
      <sharedItems count="3">
        <s v="GASTO CORRIENTE"/>
        <s v="GASTO DE CAPITAL"/>
        <s v="AMORTIZACIÓN DE LA DEUDA Y DISMINUCIÓN DE PASIVOS"/>
      </sharedItems>
    </cacheField>
    <cacheField name="Origen (FF)" numFmtId="0">
      <sharedItems count="21">
        <s v="FONDO DE FORTALECIMIENTO MUNICIPAL 2019 (FORTAMUN)"/>
        <s v="PARTICIPACIONES FEDERALES 2020"/>
        <s v="RECURSOS FISCALES"/>
        <s v="RECURSOS FISCALES 2020"/>
        <s v="SUBSIDIO POLICÍA METROPOLITANA 2020 (APORTACIÓN ESTATAL)"/>
        <s v="FORTASEG 2020 (APORTACIÓN FEDERAL)"/>
        <s v="FONDO DE FORTALECIMIENTO MUNICIPAL 2020 (FORTAMUN)"/>
        <s v="FORTASEG 2019 (APORTACIÓN FEDERAL)"/>
        <s v="PROGRAMA DE ESTRATEGIA &quot;ALE&quot; (APORTACIÓN ESTATAL) 2019"/>
        <s v="FONDO DE INFRAESTRUCTURA SOCIAL MUNICIPAL 2019 (FISM)"/>
        <s v="PARTICIPACIONES ESTATALES 2020"/>
        <s v="FERIA DE EMPRENDIMIENTO Y DEL EMPLEO EN EL MUNICIPIO DE TLAJOMULCO 2019"/>
        <s v="PROGRAMA DE MEJORAMIENTO DE INSTALACIONES DE SACRIFICIO DE GANADO RASTRO DIGNO EJERCICIO FISCAL 2019 (APORTACIÓN ESTATAL)"/>
        <s v="SUBSIDIO POLICÍA METROPOLITANA 2019 (APORTACIÓN ESTATAL)"/>
        <s v="FONDO JALISCO DE ANIMACIÓN CULTURAL (APORTACIÓN ESTATAL) 2019"/>
        <s v="PROGRAMA DE FORTALECIMIENTO A LA TRANSVERSALIDAD DE LA PERSPECTIVA DE GENERO 2019 (APORTACIÓN FEDERAL)"/>
        <s v="FORTASEG 2020 (APORTACIÓN MUNICIPAL)"/>
        <s v="RECURSOS FISCALES (RESERVAS TERRITORIALES)"/>
        <s v="FONDO MUNICIPAL EXCLUSIVO PARA LA RECAUDACIÓN DE RECURSOS DESTINADOS PARA LA CREACIÓN O MEJORAMIENTO DE INFRAESTRUCTURA Y EQUIPAMIENTOS URBANOS EN ESPACIOS PÚBLICOS"/>
        <s v="BANOBRAS INFRAESTRUCTURA"/>
        <s v="FONDO DE INFRAESTRUCTURA SOCIAL MUNICIPAL 2020 (FISM)"/>
      </sharedItems>
    </cacheField>
    <cacheField name="Dependencia" numFmtId="0">
      <sharedItems count="19">
        <s v="TESORERÍA"/>
        <s v="OFICIALÍA MAYOR"/>
        <s v="COORDINACIÓN GENERAL DE DESARROLLO ECONÓMICO Y COMBATE A LA DESIGUALDAD"/>
        <s v="SECRETARÍA GENERAL DEL AYUNTAMIENTO"/>
        <s v="COMISARÍA DE LA POLICÍA PREVENTIVA MUNICIPAL"/>
        <s v="PRESIDENCIA MUNICIPAL"/>
        <s v="INSTITUTO MUNICIPAL PARA EL MEJORAMIENTO DEL HABITAT"/>
        <s v="COORDINACIÓN GENERAL DE SERVICIOS MUNICIPALES"/>
        <s v="SINDICATURA"/>
        <s v="CENTRO DE ESTIMULACIÓN PARA PERSONAS CON DISCAPACIDAD INTELECTUAL (CENDI)"/>
        <s v="COORDINACIÓN GENERAL DE GESTIÓN INTEGRAL DE LA CIUDAD"/>
        <s v="CONTRALORÍA"/>
        <s v="INSTITUTO DE ALTERNATIVAS PARA LOS JÓVENES"/>
        <s v="COORDINACIÓN GENERAL DE PARTICIPACIÓN CIUDADANA Y CONSTRUCCIÓN DE COMUNIDAD"/>
        <s v="INSTITUTO DE CULTURA"/>
        <s v="CONSEJO MUNICIPAL DEL DEPORTE DE TLAJOMULCO"/>
        <s v="SISTEMA INTEGRAL PARA EL DESARROLLO DE LA FAMILIA"/>
        <s v="INSTITUTO MUNICIPAL DE LA MUJER TLAJOMULQUENSE"/>
        <s v="COORDINACIÓN GENERAL DE INFRAESTRUCTURA Y SERVICIOS PÚBLICOS"/>
      </sharedItems>
    </cacheField>
    <cacheField name="Nombre programa" numFmtId="0">
      <sharedItems count="9">
        <s v="INNOVACIÓN EN LA ADMINISTRACIÓN PÚBLICA"/>
        <s v="DESARROLLO ECONÓMICO"/>
        <s v="CALIDAD EN LOS SERVICIOS PÚBLICOS E INFRAESTRUCTURA"/>
        <s v="SEGURIDAD Y POLÍTICA DE PREVENCIÓN"/>
        <s v="POLÍTICA INTEGRAL DEL AGUA"/>
        <s v="DESARROLLO SUSTENTABLE DE LA CIUDAD"/>
        <s v="CULTURA DE PAZ Y DERECHOS HUMANOS (TRANSVERSAL)"/>
        <s v="CIUDAD CULTA, RECREATIVA Y PARTICIPATIVA"/>
        <s v="GESTIÓN SOSTENIBLE DE LA CIUDAD"/>
      </sharedItems>
    </cacheField>
    <cacheField name="Proyecto" numFmtId="0">
      <sharedItems count="75">
        <s v="RECURSOS FEDERALES RECIBIDOS"/>
        <s v="SERVICIOS CONTRATADOS"/>
        <s v="ADMINISTRACIÓN DEL DESPACHO"/>
        <s v="EVENTOS DE LA COORDINACIÓN GENERAL DE DESARROLLO ECONÓMICO"/>
        <s v="TECHOS DE LÁMINA"/>
        <s v="SISTEMAS DE ALMACENAMIENTO DE AGUA"/>
        <s v="ALEVINES"/>
        <s v="ALIMENTO PARA PECES"/>
        <s v="CAL AGRÍCOLA"/>
        <s v="DISPOSITIVO DE IDENTIFICACIÓN DE GANADO"/>
        <s v="INDEMINIZACIÓN AL PRODUCTOR GANADERO"/>
        <s v="PAQUETE AGROECOLÓGICO"/>
        <s v="PAQUETE TECNOLÓGICO"/>
        <s v="TECNIFICACIÓN DE TALLERES"/>
        <s v="REHBILITACIÓN DE TALLERES ARTESANALES"/>
        <s v="TECNIFICACIÓN DE TALLERES ARTESANALES"/>
        <s v="APOYO PARA EXPOSICIONES ARTESANALES FORANEAS"/>
        <s v="ADMINISTRACIÓN CENTRAL DE PROTECCIÓN CIVIL Y BOMBEROS"/>
        <s v="EQUIPO Y HERRAMIENTA MANUAL"/>
        <s v="EQUIPOS DE PROTECCIÓN PERSONAL PARA ELEMENTOS DE PCYB"/>
        <s v="SERVICIO DE UNIDADES MOVILES ARRENDADAS"/>
        <s v="CAPACITACIÓN"/>
        <s v="EQUIPAMIENTO"/>
        <s v="ATENCION A EMERGENCIAS Y SERVICIOS PUBLICOS MUNICIPALES ENTREGADOS"/>
        <s v="INFRAESTRUCTURA TECNOLOGICA ENTREGADA"/>
        <s v="SISTEMAS INFORMATICOS MODERNIZADOS RECIBIDOS"/>
        <s v="SUMINISTRO DE AGUA"/>
        <s v="CAUDALES RECUPERADOS"/>
        <s v="CONTROL DE FELINOS, CANINOS Y VIDA SILVESTRE EN EL MUNICIPIO"/>
        <s v="DEFENSORÍA LEGAL"/>
        <s v="ATENCIÓN PARA PERSONAS CON DISCAPACIDAD INTELECTUAL"/>
        <s v="SERVICIOS DE ALIMENTOS"/>
        <s v="SERVICIO DE MANTENIMIENTO DE ALUMBRADO PÚBLICO"/>
        <s v="SACRIFICIO DE BOVINOS Y PORCINOS EN EL RASTRO MUNICIPAL"/>
        <s v="SERVICIO DE MANTENIMIENTO EN LOS ESPACIOS PÚBLICOS"/>
        <s v="SERVICIO DE RECOLECCIÓN DE MALEZA"/>
        <s v="SERVICIOS DE PODA Y TALA"/>
        <s v="SERVICIO DE BACHEO"/>
        <s v="SERVICIO DE BALIZAMIENTO Y SEÑALETICA"/>
        <s v="MUNICIPIO FUNCIONAL Y EQUITATIVO"/>
        <s v="SERVICIOS MÉDICOS DE CALIDAD"/>
        <s v="QUEMAS AGRICOLAS E INCENDIOS FORESTALES PREVENIDOS"/>
        <s v="INDUSTRIAS REGULADAS"/>
        <s v="CARTA DE RESIDENCIA Y/O PROCEDENCIA"/>
        <s v="ACTAS DE INSTALACIÓN DE MESAS DE PAZ"/>
        <s v="FORMATOS ACCESIBLES DE COMUNICACIÓN E INFORMACIÓN PARA LA INCLUSIÓN SOCIAL"/>
        <s v="CONDONACIÓN Y/O REDUCCIÓN DE SANCIONES"/>
        <s v="FISCALIZACION DE LOS RECURSOS APLICABLES POR DEPENDENCIAS"/>
        <s v="PROGRAMAS SOCIALES MUNICIPALES EVALUADOS DE MANERA INTERNA Y EXTERNA"/>
        <s v="SERVIDORES PUBLCIOS MUNICIPALES CAPACITADOS"/>
        <s v="UNIDADES RESPONSABLES DE GASTO EVALUADAS"/>
        <s v="OBRAS DE INFRAESTRUCTURA MUNICIPAL"/>
        <s v="APOYO ECONÓMICO A PERSONAS FÍSICAS, ASOCIACIONES E INSTITUCIONES SIN FINES DE LUCRO"/>
        <s v="PROYECTO DE PRESUPUESTO"/>
        <s v="RECURSOS RECAUDADOS DE MANERA EFICIENTE PROGRAMADOS"/>
        <s v="BIENES ADQUIRIDOS"/>
        <s v="PROGRAMAS Y ACCIONES CULTURALES, RECREATIVOS Y DEPORTIVAS"/>
        <s v="ACTIVIDADES PARA LA CONSTRUCCIÓN DE COMUNIDAD"/>
        <s v="ADMINISTRACIÓN GENERAL DE LA COORDINACIÓN GENERAL DE PARTICIPACIÓN CIUDADANA Y CONSTRUCCIÓN DE COMUN"/>
        <s v="APOYO A ESTANCIAS INFANTILES"/>
        <s v="APOYO A INSTITUCIONES EDUCATIVAS"/>
        <s v="PROGRAMA ABC Y REZAGO EDUCATIVO"/>
        <s v="RECONSTRUCCIÓN MAMARIA"/>
        <s v="TRASLADOS ESCOLARES Y ESCUELAS DE 10"/>
        <s v="APOYO A LAS AGENCIAS Y DELEGACIONES DEL MUNICIPIO"/>
        <s v="APOYO A LAS JEFAS DE FAMILIA"/>
        <s v="APOYO A LOS ADULTOS MAYORES"/>
        <s v="BECAS  A ESTUDIANTES"/>
        <s v="MOCHILAS Y ÚTILES ESCOLARES"/>
        <s v="UNIFORMES ESCOLARES"/>
        <s v="POLITICA CULTURAL DE TLAJOMULCO DE ZUÑIGA"/>
        <s v="ACTIVIDADES DEPORTIVAS Y RECREATIVAS EN EL MUNICIPIO"/>
        <s v="SISTEMA INTEGRAL PARA EL DESARROLLO DE LA FAMILIA"/>
        <s v="ATENCION A MUJERES DEL MUNICIPIO"/>
        <s v="RECOLECCION DE RESIDUOS SOLIDOS  URBANOS"/>
      </sharedItems>
    </cacheField>
    <cacheField name="Centro costos" numFmtId="0">
      <sharedItems count="44">
        <s v="DIRECCIÓN GENERAL DE INGRESOS"/>
        <s v="DIRECCIÓN GENERAL DE ADMINISTRACIÓN"/>
        <s v="DESPACHO DE LA COORDINACIÓN GENERAL DE D"/>
        <s v="DIRECCIÓN DE FOMENTO EMPRESARIAL"/>
        <s v="DIRECCIÓN DE VIVIENDA Y COMUNIDAD DIGNA"/>
        <s v="DIRECCIÓN GENERAL DE DESARROLLO RURAL"/>
        <s v="DIRECCIÓN GENERAL DE TURISMO"/>
        <s v="DIRECCIÓN GENERAL DE PROTECCIÓN CIVIL Y"/>
        <s v="COMISARÍA DE LA POLICÍA PREVENTIVA MUNIC"/>
        <s v="DIRECCION GENERAL DE INNOVACION GUBERNAM"/>
        <s v="DIRECCIÓN GENERAL DE AGUA POTABLE Y SANE"/>
        <s v="DIRECCIÓN GENERAL DE LABORATORIO URBANO"/>
        <s v="DIRECCIÓN GENERAL DE VIVIENDA"/>
        <s v="PLANEACIÓN TERRITORIAL Y URBANA"/>
        <s v="UNIDAD DE ACOPIO Y SALUD ANIMAL MUNICIPA"/>
        <s v="DESPACHO DE LA SINDICATURA"/>
        <s v="CENTRO DE ESTIMULACIÓN PARA PERSONAS CON"/>
        <s v="DIRECCIÓN GENERAL DE RELACIONES PÚBLICAS"/>
        <s v="DIRECCIÓN DE ALUMBRADO PÚBLICO"/>
        <s v="DIRECCIÓN DE RASTRO"/>
        <s v="DIRECCIÓN GENERAL DE MANTENIMIENTO DE ES"/>
        <s v="DIRECCIÓN GENERAL DE MANTENIMIENTO URBAN"/>
        <s v="DIRECCIÓN GENERAL DE SALUD PÚBLICA"/>
        <s v="DIRECCIÓN GENERAL DE SERVICIOS MÉDICOS M"/>
        <s v="DIRECCIÓN DE PROYECTO CAJITITLAN"/>
        <s v="DIRECCIÓN GENERAL DE PROTECCIÓN Y SUSTEN"/>
        <s v="DESPACHO DE LA SECRETARÍA GENERAL"/>
        <s v="DIRECCIÓN GENERAL DE CULTURA DE PAZ"/>
        <s v="DIRECIÓN DE ACUERDOS Y SEGUIMIENTO"/>
        <s v="CONTRALORÍA"/>
        <s v="DESPACHO DE LA JEFATURA DE GABINETE"/>
        <s v="DIRECCION GENERAL DE COMUNICACION SOCIAL"/>
        <s v="DIRECCIÓN GENERAL DE LICITACIÓN Y NORMAT"/>
        <s v="SECRETARÍA PARTICULAR DE PRESIDENCIA"/>
        <s v="INSTITUTO DE ALTERNATIVAS PARA LOS JÓVEN"/>
        <s v="DESPACHO DE LA COORDINACIÓN GENERAL DE P"/>
        <s v="DIRECCIÓN DE AGENCIAS Y DELEGACIONES"/>
        <s v="DIRECCIÓN GENERAL DE PROGRAMAS SOCIALES"/>
        <s v="INSTITUTO DE CULTURA"/>
        <s v="CONSEJO MUNICIPAL DEL DEPORTE DE TLAJOMU"/>
        <s v="SISTEMA INTEGRAL PARA EL DESARROLLO DE L"/>
        <s v="INSTITUTO MUNICIPAL DE LA MUJER TLAJOMUL"/>
        <s v="DIRECCIÓN GENERAL DE CENSOS Y ESTADÍSTIC"/>
        <s v="DIRECCIÓN DE ASEO PÚBLICO"/>
      </sharedItems>
    </cacheField>
    <cacheField name="Saldo Precomprometido" numFmtId="0">
      <sharedItems/>
    </cacheField>
    <cacheField name="Importe Ajustado" numFmtId="4">
      <sharedItems containsSemiMixedTypes="0" containsString="0" containsNumber="1" minValue="0" maxValue="623086173.03999996"/>
    </cacheField>
    <cacheField name="Presupuestado" numFmtId="0">
      <sharedItems containsSemiMixedTypes="0" containsString="0" containsNumber="1" minValue="0" maxValue="622588189.84000003"/>
    </cacheField>
    <cacheField name="Pre-Comprometido" numFmtId="0">
      <sharedItems containsSemiMixedTypes="0" containsString="0" containsNumber="1" minValue="-19993.330000000002" maxValue="419899478.29000002"/>
    </cacheField>
    <cacheField name="Comprometido" numFmtId="0">
      <sharedItems containsSemiMixedTypes="0" containsString="0" containsNumber="1" minValue="-19993.330000000002" maxValue="419899478.29000002"/>
    </cacheField>
    <cacheField name="Devengado" numFmtId="0">
      <sharedItems containsSemiMixedTypes="0" containsString="0" containsNumber="1" minValue="-19993.330000000002" maxValue="419899478.29000002"/>
    </cacheField>
    <cacheField name="Ejercido" numFmtId="0">
      <sharedItems containsSemiMixedTypes="0" containsString="0" containsNumber="1" minValue="-19993.330000000002" maxValue="419854660.77999997"/>
    </cacheField>
    <cacheField name="Pagado" numFmtId="0">
      <sharedItems containsSemiMixedTypes="0" containsString="0" containsNumber="1" minValue="-19993.330000000002" maxValue="419797414.88999999"/>
    </cacheField>
    <cacheField name="Disponible" numFmtId="4">
      <sharedItems containsSemiMixedTypes="0" containsString="0" containsNumber="1" minValue="-28876497.899999999" maxValue="203186694.74999994"/>
    </cacheField>
    <cacheField name="Monto Modificación" numFmtId="4">
      <sharedItems containsMixedTypes="1" containsNumber="1" minValue="-52861444.020000003" maxValue="90000000"/>
    </cacheField>
    <cacheField name="Color " numFmtId="4">
      <sharedItems containsMixedTypes="1" containsNumber="1" containsInteger="1" minValue="0" maxValue="0"/>
    </cacheField>
    <cacheField name="Transferencia Origen" numFmtId="4">
      <sharedItems containsSemiMixedTypes="0" containsString="0" containsNumber="1" minValue="0" maxValue="52861444.020000003"/>
    </cacheField>
    <cacheField name="Transferencia Destino" numFmtId="4">
      <sharedItems containsSemiMixedTypes="0" containsString="0" containsNumber="1" minValue="0" maxValue="36000000"/>
    </cacheField>
    <cacheField name="Ampliación" numFmtId="4">
      <sharedItems containsSemiMixedTypes="0" containsString="0" containsNumber="1" minValue="0" maxValue="25000000"/>
    </cacheField>
    <cacheField name="Nuevo Importe Ajustado" numFmtId="4">
      <sharedItems containsSemiMixedTypes="0" containsString="0" containsNumber="1" minValue="0" maxValue="587086173.03999996"/>
    </cacheField>
    <cacheField name="Ampliación2" numFmtId="0">
      <sharedItems containsSemiMixedTypes="0" containsString="0" containsNumber="1" minValue="0" maxValue="153567199.58000001"/>
    </cacheField>
    <cacheField name="Ampliación por transferencia" numFmtId="0">
      <sharedItems containsSemiMixedTypes="0" containsString="0" containsNumber="1" minValue="0" maxValue="160000000"/>
    </cacheField>
    <cacheField name="Disminución" numFmtId="0">
      <sharedItems containsSemiMixedTypes="0" containsString="0" containsNumber="1" containsInteger="1" minValue="0" maxValue="0"/>
    </cacheField>
    <cacheField name="Disminución por transferencia" numFmtId="0">
      <sharedItems containsSemiMixedTypes="0" containsString="0" containsNumber="1" minValue="0" maxValue="160000000"/>
    </cacheField>
    <cacheField name="Ajuste por" numFmtId="0">
      <sharedItems containsSemiMixedTypes="0" containsString="0" containsNumber="1" minValue="-160000000" maxValue="160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8">
  <r>
    <s v="2.5-02-1904_20819011_2039210"/>
    <s v="2.5-02-19"/>
    <s v="SI"/>
    <s v="1.3.4"/>
    <s v="M"/>
    <s v="04_20"/>
    <n v="8"/>
    <n v="19"/>
    <s v="011_20"/>
    <x v="0"/>
    <x v="0"/>
    <n v="0"/>
    <s v="SIN DESCRIPCION PARA DESTINOS 00"/>
    <x v="0"/>
    <x v="0"/>
    <x v="0"/>
    <x v="0"/>
    <x v="0"/>
    <x v="0"/>
    <x v="0"/>
    <e v="#N/A"/>
    <n v="0"/>
    <n v="0"/>
    <n v="391285.68"/>
    <n v="391285.68"/>
    <n v="391285.68"/>
    <n v="391285.68"/>
    <n v="391285.68"/>
    <n v="-391285.68"/>
    <n v="0"/>
    <n v="0"/>
    <n v="0"/>
    <n v="0"/>
    <n v="391285.68"/>
    <n v="391285.68"/>
    <n v="0"/>
    <n v="0"/>
    <n v="0"/>
    <n v="0"/>
    <n v="0"/>
  </r>
  <r>
    <s v="1.5-01-2005_20822012_2011310"/>
    <s v="1.5-01-20"/>
    <s v="NO"/>
    <s v="1.3.4"/>
    <s v="M"/>
    <s v="05_20"/>
    <n v="8"/>
    <n v="22"/>
    <s v="012_20"/>
    <x v="1"/>
    <x v="1"/>
    <n v="0"/>
    <s v="SIN DESCRIPCION PARA DESTINOS 00"/>
    <x v="1"/>
    <x v="0"/>
    <x v="1"/>
    <x v="1"/>
    <x v="0"/>
    <x v="1"/>
    <x v="1"/>
    <e v="#N/A"/>
    <n v="623086173.03999996"/>
    <n v="622588189.84000003"/>
    <n v="419899478.29000002"/>
    <n v="419899478.29000002"/>
    <n v="419899478.29000002"/>
    <n v="419854660.77999997"/>
    <n v="419797414.88999999"/>
    <n v="203186694.74999994"/>
    <n v="0"/>
    <n v="0"/>
    <n v="36000000"/>
    <n v="0"/>
    <n v="0"/>
    <n v="587086173.03999996"/>
    <n v="0"/>
    <n v="497983.2"/>
    <n v="0"/>
    <n v="0"/>
    <n v="497983.2"/>
  </r>
  <r>
    <s v="1.1-00-1909_20748024_2022110"/>
    <s v="1.1-00-19"/>
    <s v="NO"/>
    <s v="3.1.1"/>
    <s v="E"/>
    <s v="09_20"/>
    <n v="7"/>
    <n v="48"/>
    <s v="024_20"/>
    <x v="2"/>
    <x v="2"/>
    <n v="0"/>
    <s v="SIN DESCRIPCION PARA DESTINOS 00"/>
    <x v="2"/>
    <x v="0"/>
    <x v="2"/>
    <x v="2"/>
    <x v="1"/>
    <x v="2"/>
    <x v="2"/>
    <e v="#N/A"/>
    <n v="0"/>
    <n v="70000"/>
    <n v="0"/>
    <n v="0"/>
    <n v="0"/>
    <n v="0"/>
    <n v="0"/>
    <n v="0"/>
    <n v="0"/>
    <n v="0"/>
    <n v="0"/>
    <n v="0"/>
    <n v="0"/>
    <n v="0"/>
    <n v="0"/>
    <n v="0"/>
    <n v="0"/>
    <n v="70000"/>
    <n v="-70000"/>
  </r>
  <r>
    <s v="1.1-00-1909_20748024_2023910"/>
    <s v="1.1-00-19"/>
    <s v="NO"/>
    <s v="3.1.1"/>
    <s v="E"/>
    <s v="09_20"/>
    <n v="7"/>
    <n v="48"/>
    <s v="024_20"/>
    <x v="3"/>
    <x v="3"/>
    <n v="0"/>
    <s v="SIN DESCRIPCION PARA DESTINOS 00"/>
    <x v="2"/>
    <x v="0"/>
    <x v="2"/>
    <x v="2"/>
    <x v="1"/>
    <x v="2"/>
    <x v="2"/>
    <e v="#N/A"/>
    <n v="0"/>
    <n v="800000"/>
    <n v="0"/>
    <n v="0"/>
    <n v="0"/>
    <n v="0"/>
    <n v="0"/>
    <n v="0"/>
    <n v="0"/>
    <n v="0"/>
    <n v="0"/>
    <n v="0"/>
    <n v="0"/>
    <n v="0"/>
    <n v="0"/>
    <n v="0"/>
    <n v="0"/>
    <n v="800000"/>
    <n v="-800000"/>
  </r>
  <r>
    <s v="1.1-00-1909_20748024_2024910"/>
    <s v="1.1-00-19"/>
    <s v="NO"/>
    <s v="3.1.1"/>
    <s v="E"/>
    <s v="09_20"/>
    <n v="7"/>
    <n v="48"/>
    <s v="024_20"/>
    <x v="4"/>
    <x v="4"/>
    <n v="0"/>
    <s v="SIN DESCRIPCION PARA DESTINOS 00"/>
    <x v="2"/>
    <x v="0"/>
    <x v="2"/>
    <x v="2"/>
    <x v="1"/>
    <x v="2"/>
    <x v="2"/>
    <e v="#N/A"/>
    <n v="0"/>
    <n v="70000"/>
    <n v="13340"/>
    <n v="0"/>
    <n v="0"/>
    <n v="0"/>
    <n v="0"/>
    <n v="-13340"/>
    <n v="13340"/>
    <s v="Verde"/>
    <n v="0"/>
    <n v="0"/>
    <n v="0"/>
    <n v="0"/>
    <n v="0"/>
    <n v="0"/>
    <n v="0"/>
    <n v="70000"/>
    <n v="-70000"/>
  </r>
  <r>
    <s v="1.1-00-1909_20748024_2025510"/>
    <s v="1.1-00-19"/>
    <s v="NO"/>
    <s v="3.1.1"/>
    <s v="E"/>
    <s v="09_20"/>
    <n v="7"/>
    <n v="48"/>
    <s v="024_20"/>
    <x v="5"/>
    <x v="5"/>
    <n v="0"/>
    <s v="SIN DESCRIPCION PARA DESTINOS 00"/>
    <x v="2"/>
    <x v="0"/>
    <x v="2"/>
    <x v="2"/>
    <x v="1"/>
    <x v="2"/>
    <x v="2"/>
    <e v="#N/A"/>
    <n v="0"/>
    <n v="70000"/>
    <n v="0"/>
    <n v="0"/>
    <n v="0"/>
    <n v="0"/>
    <n v="0"/>
    <n v="0"/>
    <n v="0"/>
    <n v="0"/>
    <n v="0"/>
    <n v="0"/>
    <n v="0"/>
    <n v="0"/>
    <n v="0"/>
    <n v="0"/>
    <n v="0"/>
    <n v="70000"/>
    <n v="-70000"/>
  </r>
  <r>
    <s v="1.1-00-1909_20748024_2025610"/>
    <s v="1.1-00-19"/>
    <s v="NO"/>
    <s v="3.1.1"/>
    <s v="E"/>
    <s v="09_20"/>
    <n v="7"/>
    <n v="48"/>
    <s v="024_20"/>
    <x v="6"/>
    <x v="6"/>
    <n v="0"/>
    <s v="SIN DESCRIPCION PARA DESTINOS 00"/>
    <x v="2"/>
    <x v="0"/>
    <x v="2"/>
    <x v="2"/>
    <x v="1"/>
    <x v="2"/>
    <x v="2"/>
    <e v="#N/A"/>
    <n v="0"/>
    <n v="70000"/>
    <n v="0"/>
    <n v="0"/>
    <n v="0"/>
    <n v="0"/>
    <n v="0"/>
    <n v="0"/>
    <n v="0"/>
    <n v="0"/>
    <n v="0"/>
    <n v="0"/>
    <n v="0"/>
    <n v="0"/>
    <n v="0"/>
    <n v="0"/>
    <n v="0"/>
    <n v="70000"/>
    <n v="-70000"/>
  </r>
  <r>
    <s v="1.1-00-1909_20749024_2032510"/>
    <s v="1.1-00-19"/>
    <s v="NO"/>
    <s v="3.1.1"/>
    <s v="E"/>
    <s v="09_20"/>
    <n v="7"/>
    <n v="49"/>
    <s v="024_20"/>
    <x v="7"/>
    <x v="7"/>
    <n v="0"/>
    <s v="SIN DESCRIPCION PARA DESTINOS 00"/>
    <x v="0"/>
    <x v="0"/>
    <x v="2"/>
    <x v="2"/>
    <x v="1"/>
    <x v="3"/>
    <x v="2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9_20749024_2032610"/>
    <s v="1.1-00-19"/>
    <s v="NO"/>
    <s v="3.1.1"/>
    <s v="E"/>
    <s v="09_20"/>
    <n v="7"/>
    <n v="49"/>
    <s v="024_20"/>
    <x v="8"/>
    <x v="8"/>
    <n v="0"/>
    <s v="SIN DESCRIPCION PARA DESTINOS 00"/>
    <x v="0"/>
    <x v="0"/>
    <x v="2"/>
    <x v="2"/>
    <x v="1"/>
    <x v="3"/>
    <x v="2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9_20749024_2035110"/>
    <s v="1.1-00-19"/>
    <s v="NO"/>
    <s v="3.1.1"/>
    <s v="E"/>
    <s v="09_20"/>
    <n v="7"/>
    <n v="49"/>
    <s v="024_20"/>
    <x v="9"/>
    <x v="9"/>
    <n v="0"/>
    <s v="SIN DESCRIPCION PARA DESTINOS 00"/>
    <x v="0"/>
    <x v="0"/>
    <x v="2"/>
    <x v="2"/>
    <x v="1"/>
    <x v="3"/>
    <x v="2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9_20749024_2035410"/>
    <s v="1.1-00-19"/>
    <s v="NO"/>
    <s v="3.1.1"/>
    <s v="E"/>
    <s v="09_20"/>
    <n v="7"/>
    <n v="49"/>
    <s v="024_20"/>
    <x v="10"/>
    <x v="10"/>
    <n v="0"/>
    <s v="SIN DESCRIPCION PARA DESTINOS 00"/>
    <x v="0"/>
    <x v="0"/>
    <x v="2"/>
    <x v="2"/>
    <x v="1"/>
    <x v="3"/>
    <x v="2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9_20749024_2038210"/>
    <s v="1.1-00-19"/>
    <s v="NO"/>
    <s v="3.1.1"/>
    <s v="E"/>
    <s v="09_20"/>
    <n v="7"/>
    <n v="49"/>
    <s v="024_20"/>
    <x v="11"/>
    <x v="11"/>
    <n v="0"/>
    <s v="SIN DESCRIPCION PARA DESTINOS 00"/>
    <x v="0"/>
    <x v="0"/>
    <x v="2"/>
    <x v="2"/>
    <x v="1"/>
    <x v="3"/>
    <x v="2"/>
    <e v="#N/A"/>
    <n v="0"/>
    <n v="4000000"/>
    <n v="0"/>
    <n v="0"/>
    <n v="0"/>
    <n v="0"/>
    <n v="0"/>
    <n v="0"/>
    <n v="0"/>
    <n v="0"/>
    <n v="0"/>
    <n v="0"/>
    <n v="0"/>
    <n v="0"/>
    <n v="0"/>
    <n v="0"/>
    <n v="0"/>
    <n v="4000000"/>
    <n v="-4000000"/>
  </r>
  <r>
    <s v="1.1-00-1909_20750025_2044210"/>
    <s v="1.1-00-19"/>
    <s v="NO"/>
    <s v="3.1.1"/>
    <s v="E"/>
    <s v="09_20"/>
    <n v="7"/>
    <n v="50"/>
    <s v="025_20"/>
    <x v="12"/>
    <x v="12"/>
    <n v="0"/>
    <s v="SIN DESCRIPCION PARA DESTINOS 00"/>
    <x v="3"/>
    <x v="0"/>
    <x v="2"/>
    <x v="2"/>
    <x v="1"/>
    <x v="4"/>
    <x v="3"/>
    <e v="#N/A"/>
    <n v="0"/>
    <n v="380000"/>
    <n v="0"/>
    <n v="0"/>
    <n v="0"/>
    <n v="0"/>
    <n v="0"/>
    <n v="0"/>
    <n v="0"/>
    <n v="0"/>
    <n v="0"/>
    <n v="0"/>
    <n v="0"/>
    <n v="0"/>
    <n v="0"/>
    <n v="0"/>
    <n v="0"/>
    <n v="380000"/>
    <n v="-380000"/>
  </r>
  <r>
    <s v="1.1-00-1909_20751026_2044110"/>
    <s v="1.1-00-19"/>
    <s v="NO"/>
    <s v="3.1.1"/>
    <s v="E"/>
    <s v="09_20"/>
    <n v="7"/>
    <n v="51"/>
    <s v="026_20"/>
    <x v="13"/>
    <x v="13"/>
    <n v="0"/>
    <s v="SIN DESCRIPCION PARA DESTINOS 00"/>
    <x v="3"/>
    <x v="0"/>
    <x v="2"/>
    <x v="2"/>
    <x v="1"/>
    <x v="5"/>
    <x v="4"/>
    <e v="#N/A"/>
    <n v="0"/>
    <n v="350000"/>
    <n v="0"/>
    <n v="0"/>
    <n v="0"/>
    <n v="0"/>
    <n v="0"/>
    <n v="0"/>
    <n v="0"/>
    <n v="0"/>
    <n v="0"/>
    <n v="0"/>
    <n v="0"/>
    <n v="0"/>
    <n v="0"/>
    <n v="0"/>
    <n v="0"/>
    <n v="350000"/>
    <n v="-350000"/>
  </r>
  <r>
    <s v="1.1-00-1909_20752027_2043110"/>
    <s v="1.1-00-19"/>
    <s v="NO"/>
    <s v="3.1.1"/>
    <s v="E"/>
    <s v="09_20"/>
    <n v="7"/>
    <n v="52"/>
    <s v="027_20"/>
    <x v="14"/>
    <x v="14"/>
    <n v="0"/>
    <s v="SIN DESCRIPCION PARA DESTINOS 00"/>
    <x v="3"/>
    <x v="0"/>
    <x v="2"/>
    <x v="2"/>
    <x v="1"/>
    <x v="6"/>
    <x v="5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9_20753027_2043110"/>
    <s v="1.1-00-19"/>
    <s v="NO"/>
    <s v="3.1.1"/>
    <s v="E"/>
    <s v="09_20"/>
    <n v="7"/>
    <n v="53"/>
    <s v="027_20"/>
    <x v="14"/>
    <x v="14"/>
    <n v="0"/>
    <s v="SIN DESCRIPCION PARA DESTINOS 00"/>
    <x v="3"/>
    <x v="0"/>
    <x v="2"/>
    <x v="2"/>
    <x v="1"/>
    <x v="7"/>
    <x v="5"/>
    <e v="#N/A"/>
    <n v="0"/>
    <n v="70000"/>
    <n v="0"/>
    <n v="0"/>
    <n v="0"/>
    <n v="0"/>
    <n v="0"/>
    <n v="0"/>
    <n v="0"/>
    <n v="0"/>
    <n v="0"/>
    <n v="0"/>
    <n v="0"/>
    <n v="0"/>
    <n v="0"/>
    <n v="0"/>
    <n v="0"/>
    <n v="70000"/>
    <n v="-70000"/>
  </r>
  <r>
    <s v="1.1-00-1909_20754027_2043110"/>
    <s v="1.1-00-19"/>
    <s v="NO"/>
    <s v="3.1.1"/>
    <s v="E"/>
    <s v="09_20"/>
    <n v="7"/>
    <n v="54"/>
    <s v="027_20"/>
    <x v="14"/>
    <x v="14"/>
    <n v="0"/>
    <s v="SIN DESCRIPCION PARA DESTINOS 00"/>
    <x v="3"/>
    <x v="0"/>
    <x v="2"/>
    <x v="2"/>
    <x v="1"/>
    <x v="8"/>
    <x v="5"/>
    <e v="#N/A"/>
    <n v="0"/>
    <n v="1000000"/>
    <n v="0"/>
    <n v="0"/>
    <n v="0"/>
    <n v="0"/>
    <n v="0"/>
    <n v="0"/>
    <n v="0"/>
    <n v="0"/>
    <n v="0"/>
    <n v="0"/>
    <n v="0"/>
    <n v="0"/>
    <n v="0"/>
    <n v="0"/>
    <n v="0"/>
    <n v="1000000"/>
    <n v="-1000000"/>
  </r>
  <r>
    <s v="1.1-00-1909_20755027_2043110"/>
    <s v="1.1-00-19"/>
    <s v="NO"/>
    <s v="3.1.1"/>
    <s v="E"/>
    <s v="09_20"/>
    <n v="7"/>
    <n v="55"/>
    <s v="027_20"/>
    <x v="14"/>
    <x v="14"/>
    <n v="0"/>
    <s v="SIN DESCRIPCION PARA DESTINOS 00"/>
    <x v="3"/>
    <x v="0"/>
    <x v="2"/>
    <x v="2"/>
    <x v="1"/>
    <x v="9"/>
    <x v="5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9_20756027_2043110"/>
    <s v="1.1-00-19"/>
    <s v="NO"/>
    <s v="3.1.1"/>
    <s v="E"/>
    <s v="09_20"/>
    <n v="7"/>
    <n v="56"/>
    <s v="027_20"/>
    <x v="14"/>
    <x v="14"/>
    <n v="0"/>
    <s v="SIN DESCRIPCION PARA DESTINOS 00"/>
    <x v="3"/>
    <x v="0"/>
    <x v="2"/>
    <x v="2"/>
    <x v="1"/>
    <x v="10"/>
    <x v="5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09_20757027_2025210"/>
    <s v="1.1-00-19"/>
    <s v="NO"/>
    <s v="3.1.1"/>
    <s v="E"/>
    <s v="09_20"/>
    <n v="7"/>
    <n v="57"/>
    <s v="027_20"/>
    <x v="15"/>
    <x v="15"/>
    <n v="0"/>
    <s v="SIN DESCRIPCION PARA DESTINOS 00"/>
    <x v="2"/>
    <x v="0"/>
    <x v="2"/>
    <x v="2"/>
    <x v="1"/>
    <x v="11"/>
    <x v="5"/>
    <e v="#N/A"/>
    <n v="0"/>
    <n v="800000"/>
    <n v="0"/>
    <n v="0"/>
    <n v="0"/>
    <n v="0"/>
    <n v="0"/>
    <n v="0"/>
    <n v="0"/>
    <n v="0"/>
    <n v="0"/>
    <n v="0"/>
    <n v="0"/>
    <n v="0"/>
    <n v="0"/>
    <n v="0"/>
    <n v="0"/>
    <n v="800000"/>
    <n v="-800000"/>
  </r>
  <r>
    <s v="1.1-00-1909_20758027_2043110"/>
    <s v="1.1-00-19"/>
    <s v="NO"/>
    <s v="3.1.1"/>
    <s v="E"/>
    <s v="09_20"/>
    <n v="7"/>
    <n v="58"/>
    <s v="027_20"/>
    <x v="14"/>
    <x v="14"/>
    <n v="0"/>
    <s v="SIN DESCRIPCION PARA DESTINOS 00"/>
    <x v="3"/>
    <x v="0"/>
    <x v="2"/>
    <x v="2"/>
    <x v="1"/>
    <x v="12"/>
    <x v="5"/>
    <e v="#N/A"/>
    <n v="0"/>
    <n v="70000"/>
    <n v="0"/>
    <n v="0"/>
    <n v="0"/>
    <n v="0"/>
    <n v="0"/>
    <n v="0"/>
    <n v="0"/>
    <n v="0"/>
    <n v="0"/>
    <n v="0"/>
    <n v="0"/>
    <n v="0"/>
    <n v="0"/>
    <n v="0"/>
    <n v="0"/>
    <n v="70000"/>
    <n v="-70000"/>
  </r>
  <r>
    <s v="1.1-00-1909_20759027_2043110"/>
    <s v="1.1-00-19"/>
    <s v="NO"/>
    <s v="3.1.1"/>
    <s v="E"/>
    <s v="09_20"/>
    <n v="7"/>
    <n v="59"/>
    <s v="027_20"/>
    <x v="14"/>
    <x v="14"/>
    <n v="0"/>
    <s v="SIN DESCRIPCION PARA DESTINOS 00"/>
    <x v="3"/>
    <x v="0"/>
    <x v="2"/>
    <x v="2"/>
    <x v="1"/>
    <x v="13"/>
    <x v="5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09_20760028_2043110"/>
    <s v="1.1-00-19"/>
    <s v="NO"/>
    <s v="3.1.1"/>
    <s v="E"/>
    <s v="09_20"/>
    <n v="7"/>
    <n v="60"/>
    <s v="028_20"/>
    <x v="14"/>
    <x v="14"/>
    <n v="0"/>
    <s v="SIN DESCRIPCION PARA DESTINOS 00"/>
    <x v="3"/>
    <x v="0"/>
    <x v="2"/>
    <x v="2"/>
    <x v="1"/>
    <x v="14"/>
    <x v="6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09_20761028_2043110"/>
    <s v="1.1-00-19"/>
    <s v="NO"/>
    <s v="3.1.1"/>
    <s v="E"/>
    <s v="09_20"/>
    <n v="7"/>
    <n v="61"/>
    <s v="028_20"/>
    <x v="14"/>
    <x v="14"/>
    <n v="0"/>
    <s v="SIN DESCRIPCION PARA DESTINOS 00"/>
    <x v="3"/>
    <x v="0"/>
    <x v="2"/>
    <x v="2"/>
    <x v="1"/>
    <x v="15"/>
    <x v="6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09_20762028_2043110"/>
    <s v="1.1-00-19"/>
    <s v="NO"/>
    <s v="3.1.1"/>
    <s v="E"/>
    <s v="09_20"/>
    <n v="7"/>
    <n v="62"/>
    <s v="028_20"/>
    <x v="14"/>
    <x v="14"/>
    <n v="0"/>
    <s v="SIN DESCRIPCION PARA DESTINOS 00"/>
    <x v="3"/>
    <x v="0"/>
    <x v="2"/>
    <x v="2"/>
    <x v="1"/>
    <x v="16"/>
    <x v="6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2_20612008_2021110"/>
    <s v="1.1-00-19"/>
    <s v="NO"/>
    <s v="1.7.2"/>
    <s v="R"/>
    <s v="02_20"/>
    <n v="6"/>
    <n v="12"/>
    <s v="008_20"/>
    <x v="16"/>
    <x v="16"/>
    <n v="0"/>
    <s v="SIN DESCRIPCION PARA DESTINOS 00"/>
    <x v="2"/>
    <x v="0"/>
    <x v="2"/>
    <x v="3"/>
    <x v="2"/>
    <x v="17"/>
    <x v="7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2_20612008_2021310"/>
    <s v="1.1-00-19"/>
    <s v="NO"/>
    <s v="1.7.2"/>
    <s v="R"/>
    <s v="02_20"/>
    <n v="6"/>
    <n v="12"/>
    <s v="008_20"/>
    <x v="17"/>
    <x v="17"/>
    <n v="0"/>
    <s v="SIN DESCRIPCION PARA DESTINOS 00"/>
    <x v="2"/>
    <x v="0"/>
    <x v="2"/>
    <x v="3"/>
    <x v="2"/>
    <x v="17"/>
    <x v="7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02_20612008_2021410"/>
    <s v="1.1-00-19"/>
    <s v="NO"/>
    <s v="1.7.2"/>
    <s v="R"/>
    <s v="02_20"/>
    <n v="6"/>
    <n v="12"/>
    <s v="008_20"/>
    <x v="18"/>
    <x v="18"/>
    <n v="0"/>
    <s v="SIN DESCRIPCION PARA DESTINOS 00"/>
    <x v="2"/>
    <x v="0"/>
    <x v="2"/>
    <x v="3"/>
    <x v="2"/>
    <x v="17"/>
    <x v="7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2_20612008_2022110"/>
    <s v="1.1-00-19"/>
    <s v="NO"/>
    <s v="1.7.2"/>
    <s v="R"/>
    <s v="02_20"/>
    <n v="6"/>
    <n v="12"/>
    <s v="008_20"/>
    <x v="2"/>
    <x v="2"/>
    <n v="0"/>
    <s v="SIN DESCRIPCION PARA DESTINOS 00"/>
    <x v="2"/>
    <x v="0"/>
    <x v="2"/>
    <x v="3"/>
    <x v="2"/>
    <x v="17"/>
    <x v="7"/>
    <e v="#N/A"/>
    <n v="0"/>
    <n v="1000000"/>
    <n v="0"/>
    <n v="0"/>
    <n v="0"/>
    <n v="0"/>
    <n v="0"/>
    <n v="0"/>
    <n v="0"/>
    <n v="0"/>
    <n v="0"/>
    <n v="0"/>
    <n v="0"/>
    <n v="0"/>
    <n v="0"/>
    <n v="0"/>
    <n v="0"/>
    <n v="1000000"/>
    <n v="-1000000"/>
  </r>
  <r>
    <s v="1.1-00-1902_20612008_2029610"/>
    <s v="1.1-00-19"/>
    <s v="NO"/>
    <s v="1.7.2"/>
    <s v="R"/>
    <s v="02_20"/>
    <n v="6"/>
    <n v="12"/>
    <s v="008_20"/>
    <x v="19"/>
    <x v="19"/>
    <n v="0"/>
    <s v="SIN DESCRIPCION PARA DESTINOS 00"/>
    <x v="2"/>
    <x v="0"/>
    <x v="2"/>
    <x v="3"/>
    <x v="2"/>
    <x v="17"/>
    <x v="7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2_20612008_2038310"/>
    <s v="1.1-00-19"/>
    <s v="NO"/>
    <s v="1.7.2"/>
    <s v="R"/>
    <s v="02_20"/>
    <n v="6"/>
    <n v="12"/>
    <s v="008_20"/>
    <x v="20"/>
    <x v="20"/>
    <n v="0"/>
    <s v="SIN DESCRIPCION PARA DESTINOS 00"/>
    <x v="0"/>
    <x v="0"/>
    <x v="2"/>
    <x v="3"/>
    <x v="2"/>
    <x v="17"/>
    <x v="7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02_20612008_2044810"/>
    <s v="1.1-00-19"/>
    <s v="NO"/>
    <s v="1.7.2"/>
    <s v="R"/>
    <s v="02_20"/>
    <n v="6"/>
    <n v="12"/>
    <s v="008_20"/>
    <x v="21"/>
    <x v="21"/>
    <n v="0"/>
    <s v="SIN DESCRIPCION PARA DESTINOS 00"/>
    <x v="3"/>
    <x v="0"/>
    <x v="2"/>
    <x v="3"/>
    <x v="2"/>
    <x v="17"/>
    <x v="7"/>
    <e v="#N/A"/>
    <n v="0"/>
    <n v="250000"/>
    <n v="0"/>
    <n v="0"/>
    <n v="0"/>
    <n v="0"/>
    <n v="0"/>
    <n v="0"/>
    <n v="0"/>
    <n v="0"/>
    <n v="0"/>
    <n v="0"/>
    <n v="0"/>
    <n v="0"/>
    <n v="0"/>
    <n v="0"/>
    <n v="0"/>
    <n v="250000"/>
    <n v="-250000"/>
  </r>
  <r>
    <s v="1.1-00-1902_20612008_2051110"/>
    <s v="1.1-00-19"/>
    <s v="NO"/>
    <s v="1.7.2"/>
    <s v="R"/>
    <s v="02_20"/>
    <n v="6"/>
    <n v="12"/>
    <s v="008_20"/>
    <x v="22"/>
    <x v="22"/>
    <n v="0"/>
    <s v="SIN DESCRIPCION PARA DESTINOS 00"/>
    <x v="4"/>
    <x v="1"/>
    <x v="2"/>
    <x v="3"/>
    <x v="2"/>
    <x v="17"/>
    <x v="7"/>
    <e v="#N/A"/>
    <n v="0"/>
    <n v="250000"/>
    <n v="0"/>
    <n v="0"/>
    <n v="0"/>
    <n v="0"/>
    <n v="0"/>
    <n v="0"/>
    <n v="0"/>
    <n v="0"/>
    <n v="0"/>
    <n v="0"/>
    <n v="0"/>
    <n v="0"/>
    <n v="0"/>
    <n v="0"/>
    <n v="0"/>
    <n v="250000"/>
    <n v="-250000"/>
  </r>
  <r>
    <s v="1.1-00-1902_20612008_2051210"/>
    <s v="1.1-00-19"/>
    <s v="NO"/>
    <s v="1.7.2"/>
    <s v="R"/>
    <s v="02_20"/>
    <n v="6"/>
    <n v="12"/>
    <s v="008_20"/>
    <x v="23"/>
    <x v="23"/>
    <n v="0"/>
    <s v="SIN DESCRIPCION PARA DESTINOS 00"/>
    <x v="4"/>
    <x v="1"/>
    <x v="2"/>
    <x v="3"/>
    <x v="2"/>
    <x v="17"/>
    <x v="7"/>
    <e v="#N/A"/>
    <n v="0"/>
    <n v="60000"/>
    <n v="0"/>
    <n v="0"/>
    <n v="0"/>
    <n v="0"/>
    <n v="0"/>
    <n v="0"/>
    <n v="0"/>
    <n v="0"/>
    <n v="0"/>
    <n v="0"/>
    <n v="0"/>
    <n v="0"/>
    <n v="0"/>
    <n v="0"/>
    <n v="0"/>
    <n v="60000"/>
    <n v="-60000"/>
  </r>
  <r>
    <s v="1.1-00-1902_20612008_2051510"/>
    <s v="1.1-00-19"/>
    <s v="NO"/>
    <s v="1.7.2"/>
    <s v="R"/>
    <s v="02_20"/>
    <n v="6"/>
    <n v="12"/>
    <s v="008_20"/>
    <x v="24"/>
    <x v="24"/>
    <n v="0"/>
    <s v="SIN DESCRIPCION PARA DESTINOS 00"/>
    <x v="4"/>
    <x v="1"/>
    <x v="2"/>
    <x v="3"/>
    <x v="2"/>
    <x v="17"/>
    <x v="7"/>
    <e v="#N/A"/>
    <n v="0"/>
    <n v="80000"/>
    <n v="0"/>
    <n v="0"/>
    <n v="0"/>
    <n v="0"/>
    <n v="0"/>
    <n v="0"/>
    <n v="0"/>
    <n v="0"/>
    <n v="0"/>
    <n v="0"/>
    <n v="0"/>
    <n v="0"/>
    <n v="0"/>
    <n v="0"/>
    <n v="0"/>
    <n v="80000"/>
    <n v="-80000"/>
  </r>
  <r>
    <s v="1.1-00-1902_20612008_2053210"/>
    <s v="1.1-00-19"/>
    <s v="NO"/>
    <s v="1.7.2"/>
    <s v="R"/>
    <s v="02_20"/>
    <n v="6"/>
    <n v="12"/>
    <s v="008_20"/>
    <x v="25"/>
    <x v="25"/>
    <n v="0"/>
    <s v="SIN DESCRIPCION PARA DESTINOS 00"/>
    <x v="4"/>
    <x v="1"/>
    <x v="2"/>
    <x v="3"/>
    <x v="2"/>
    <x v="17"/>
    <x v="7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02_20613008_2025310"/>
    <s v="1.1-00-19"/>
    <s v="NO"/>
    <s v="1.7.2"/>
    <s v="R"/>
    <s v="02_20"/>
    <n v="6"/>
    <n v="13"/>
    <s v="008_20"/>
    <x v="26"/>
    <x v="26"/>
    <n v="0"/>
    <s v="SIN DESCRIPCION PARA DESTINOS 00"/>
    <x v="2"/>
    <x v="0"/>
    <x v="2"/>
    <x v="3"/>
    <x v="2"/>
    <x v="18"/>
    <x v="7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2_20613008_2025410"/>
    <s v="1.1-00-19"/>
    <s v="NO"/>
    <s v="1.7.2"/>
    <s v="R"/>
    <s v="02_20"/>
    <n v="6"/>
    <n v="13"/>
    <s v="008_20"/>
    <x v="27"/>
    <x v="27"/>
    <n v="0"/>
    <s v="SIN DESCRIPCION PARA DESTINOS 00"/>
    <x v="2"/>
    <x v="0"/>
    <x v="2"/>
    <x v="3"/>
    <x v="2"/>
    <x v="18"/>
    <x v="7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2_20613008_2025910"/>
    <s v="1.1-00-19"/>
    <s v="NO"/>
    <s v="1.7.2"/>
    <s v="R"/>
    <s v="02_20"/>
    <n v="6"/>
    <n v="13"/>
    <s v="008_20"/>
    <x v="28"/>
    <x v="28"/>
    <n v="0"/>
    <s v="SIN DESCRIPCION PARA DESTINOS 00"/>
    <x v="2"/>
    <x v="0"/>
    <x v="2"/>
    <x v="3"/>
    <x v="2"/>
    <x v="18"/>
    <x v="7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02_20613008_2029110"/>
    <s v="1.1-00-19"/>
    <s v="NO"/>
    <s v="1.7.2"/>
    <s v="R"/>
    <s v="02_20"/>
    <n v="6"/>
    <n v="13"/>
    <s v="008_20"/>
    <x v="29"/>
    <x v="29"/>
    <n v="0"/>
    <s v="SIN DESCRIPCION PARA DESTINOS 00"/>
    <x v="2"/>
    <x v="0"/>
    <x v="2"/>
    <x v="3"/>
    <x v="2"/>
    <x v="18"/>
    <x v="7"/>
    <e v="#N/A"/>
    <n v="0"/>
    <n v="250000"/>
    <n v="0"/>
    <n v="0"/>
    <n v="0"/>
    <n v="0"/>
    <n v="0"/>
    <n v="0"/>
    <n v="0"/>
    <n v="0"/>
    <n v="0"/>
    <n v="0"/>
    <n v="0"/>
    <n v="0"/>
    <n v="0"/>
    <n v="0"/>
    <n v="0"/>
    <n v="250000"/>
    <n v="-250000"/>
  </r>
  <r>
    <s v="1.1-00-1902_20613008_2056210"/>
    <s v="1.1-00-19"/>
    <s v="NO"/>
    <s v="1.7.2"/>
    <s v="R"/>
    <s v="02_20"/>
    <n v="6"/>
    <n v="13"/>
    <s v="008_20"/>
    <x v="30"/>
    <x v="30"/>
    <n v="0"/>
    <s v="SIN DESCRIPCION PARA DESTINOS 00"/>
    <x v="4"/>
    <x v="1"/>
    <x v="2"/>
    <x v="3"/>
    <x v="2"/>
    <x v="18"/>
    <x v="7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2_20613008_2056510"/>
    <s v="1.1-00-19"/>
    <s v="NO"/>
    <s v="1.7.2"/>
    <s v="R"/>
    <s v="02_20"/>
    <n v="6"/>
    <n v="13"/>
    <s v="008_20"/>
    <x v="31"/>
    <x v="31"/>
    <n v="0"/>
    <s v="SIN DESCRIPCION PARA DESTINOS 00"/>
    <x v="4"/>
    <x v="1"/>
    <x v="2"/>
    <x v="3"/>
    <x v="2"/>
    <x v="18"/>
    <x v="7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2_20613008_2056610"/>
    <s v="1.1-00-19"/>
    <s v="NO"/>
    <s v="1.7.2"/>
    <s v="R"/>
    <s v="02_20"/>
    <n v="6"/>
    <n v="13"/>
    <s v="008_20"/>
    <x v="32"/>
    <x v="32"/>
    <n v="0"/>
    <s v="SIN DESCRIPCION PARA DESTINOS 00"/>
    <x v="4"/>
    <x v="1"/>
    <x v="2"/>
    <x v="3"/>
    <x v="2"/>
    <x v="18"/>
    <x v="7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2_20613008_2056710"/>
    <s v="1.1-00-19"/>
    <s v="NO"/>
    <s v="1.7.2"/>
    <s v="R"/>
    <s v="02_20"/>
    <n v="6"/>
    <n v="13"/>
    <s v="008_20"/>
    <x v="33"/>
    <x v="33"/>
    <n v="0"/>
    <s v="SIN DESCRIPCION PARA DESTINOS 00"/>
    <x v="4"/>
    <x v="1"/>
    <x v="2"/>
    <x v="3"/>
    <x v="2"/>
    <x v="18"/>
    <x v="7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02_20613008_2056910"/>
    <s v="1.1-00-19"/>
    <s v="NO"/>
    <s v="1.7.2"/>
    <s v="R"/>
    <s v="02_20"/>
    <n v="6"/>
    <n v="13"/>
    <s v="008_20"/>
    <x v="34"/>
    <x v="34"/>
    <n v="0"/>
    <s v="SIN DESCRIPCION PARA DESTINOS 00"/>
    <x v="4"/>
    <x v="1"/>
    <x v="2"/>
    <x v="3"/>
    <x v="2"/>
    <x v="18"/>
    <x v="7"/>
    <e v="#N/A"/>
    <n v="0"/>
    <n v="4000000"/>
    <n v="0"/>
    <n v="0"/>
    <n v="0"/>
    <n v="0"/>
    <n v="0"/>
    <n v="0"/>
    <n v="0"/>
    <n v="0"/>
    <n v="0"/>
    <n v="0"/>
    <n v="0"/>
    <n v="0"/>
    <n v="0"/>
    <n v="0"/>
    <n v="0"/>
    <n v="4000000"/>
    <n v="-4000000"/>
  </r>
  <r>
    <s v="1.1-00-1902_20614008_2027210"/>
    <s v="1.1-00-19"/>
    <s v="NO"/>
    <s v="1.7.2"/>
    <s v="R"/>
    <s v="02_20"/>
    <n v="6"/>
    <n v="14"/>
    <s v="008_20"/>
    <x v="35"/>
    <x v="35"/>
    <n v="0"/>
    <s v="SIN DESCRIPCION PARA DESTINOS 00"/>
    <x v="2"/>
    <x v="0"/>
    <x v="2"/>
    <x v="3"/>
    <x v="2"/>
    <x v="19"/>
    <x v="7"/>
    <e v="#N/A"/>
    <n v="0"/>
    <n v="2500000"/>
    <n v="0"/>
    <n v="0"/>
    <n v="0"/>
    <n v="0"/>
    <n v="0"/>
    <n v="0"/>
    <n v="0"/>
    <n v="0"/>
    <n v="0"/>
    <n v="0"/>
    <n v="0"/>
    <n v="0"/>
    <n v="0"/>
    <n v="0"/>
    <n v="0"/>
    <n v="2500000"/>
    <n v="-2500000"/>
  </r>
  <r>
    <s v="1.1-00-1902_20615008_2032510"/>
    <s v="1.1-00-19"/>
    <s v="NO"/>
    <s v="1.7.2"/>
    <s v="R"/>
    <s v="02_20"/>
    <n v="6"/>
    <n v="15"/>
    <s v="008_20"/>
    <x v="7"/>
    <x v="7"/>
    <n v="0"/>
    <s v="SIN DESCRIPCION PARA DESTINOS 00"/>
    <x v="0"/>
    <x v="0"/>
    <x v="2"/>
    <x v="3"/>
    <x v="2"/>
    <x v="20"/>
    <x v="7"/>
    <e v="#N/A"/>
    <n v="0"/>
    <n v="3000000"/>
    <n v="0"/>
    <n v="0"/>
    <n v="0"/>
    <n v="0"/>
    <n v="0"/>
    <n v="0"/>
    <n v="0"/>
    <n v="0"/>
    <n v="0"/>
    <n v="0"/>
    <n v="0"/>
    <n v="0"/>
    <n v="0"/>
    <n v="0"/>
    <n v="0"/>
    <n v="3000000"/>
    <n v="-3000000"/>
  </r>
  <r>
    <s v="1.1-00-1902_20615008_2032910"/>
    <s v="1.1-00-19"/>
    <s v="NO"/>
    <s v="1.7.2"/>
    <s v="R"/>
    <s v="02_20"/>
    <n v="6"/>
    <n v="15"/>
    <s v="008_20"/>
    <x v="36"/>
    <x v="36"/>
    <n v="0"/>
    <s v="SIN DESCRIPCION PARA DESTINOS 00"/>
    <x v="0"/>
    <x v="0"/>
    <x v="2"/>
    <x v="3"/>
    <x v="2"/>
    <x v="20"/>
    <x v="7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02_20615008_2035210"/>
    <s v="1.1-00-19"/>
    <s v="NO"/>
    <s v="1.7.2"/>
    <s v="R"/>
    <s v="02_20"/>
    <n v="6"/>
    <n v="15"/>
    <s v="008_20"/>
    <x v="37"/>
    <x v="37"/>
    <n v="0"/>
    <s v="SIN DESCRIPCION PARA DESTINOS 00"/>
    <x v="0"/>
    <x v="0"/>
    <x v="2"/>
    <x v="3"/>
    <x v="2"/>
    <x v="20"/>
    <x v="7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8_20346023_2031810"/>
    <s v="1.1-00-19"/>
    <s v="NO"/>
    <s v="1.7.1"/>
    <s v="R"/>
    <s v="08_20"/>
    <n v="3"/>
    <n v="46"/>
    <s v="023_20"/>
    <x v="38"/>
    <x v="38"/>
    <n v="0"/>
    <s v="SIN DESCRIPCION PARA DESTINOS 00"/>
    <x v="0"/>
    <x v="0"/>
    <x v="2"/>
    <x v="4"/>
    <x v="3"/>
    <x v="21"/>
    <x v="8"/>
    <e v="#N/A"/>
    <n v="0"/>
    <n v="10000"/>
    <n v="0"/>
    <n v="0"/>
    <n v="0"/>
    <n v="0"/>
    <n v="0"/>
    <n v="0"/>
    <n v="0"/>
    <n v="0"/>
    <n v="0"/>
    <n v="0"/>
    <n v="0"/>
    <n v="0"/>
    <n v="0"/>
    <n v="0"/>
    <n v="0"/>
    <n v="10000"/>
    <n v="-10000"/>
  </r>
  <r>
    <s v="1.1-00-1908_20346023_2033910"/>
    <s v="1.1-00-19"/>
    <s v="NO"/>
    <s v="1.7.1"/>
    <s v="R"/>
    <s v="08_20"/>
    <n v="3"/>
    <n v="46"/>
    <s v="023_20"/>
    <x v="39"/>
    <x v="39"/>
    <n v="0"/>
    <s v="SIN DESCRIPCION PARA DESTINOS 00"/>
    <x v="0"/>
    <x v="0"/>
    <x v="2"/>
    <x v="4"/>
    <x v="3"/>
    <x v="21"/>
    <x v="8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08_20346023_2037110"/>
    <s v="1.1-00-19"/>
    <s v="NO"/>
    <s v="1.7.1"/>
    <s v="R"/>
    <s v="08_20"/>
    <n v="3"/>
    <n v="46"/>
    <s v="023_20"/>
    <x v="40"/>
    <x v="40"/>
    <n v="0"/>
    <s v="SIN DESCRIPCION PARA DESTINOS 00"/>
    <x v="0"/>
    <x v="0"/>
    <x v="2"/>
    <x v="4"/>
    <x v="3"/>
    <x v="21"/>
    <x v="8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8_20346023_2037510"/>
    <s v="1.1-00-19"/>
    <s v="NO"/>
    <s v="1.7.1"/>
    <s v="R"/>
    <s v="08_20"/>
    <n v="3"/>
    <n v="46"/>
    <s v="023_20"/>
    <x v="41"/>
    <x v="41"/>
    <n v="0"/>
    <s v="SIN DESCRIPCION PARA DESTINOS 00"/>
    <x v="0"/>
    <x v="0"/>
    <x v="2"/>
    <x v="4"/>
    <x v="3"/>
    <x v="21"/>
    <x v="8"/>
    <e v="#N/A"/>
    <n v="0"/>
    <n v="30000"/>
    <n v="0"/>
    <n v="0"/>
    <n v="0"/>
    <n v="0"/>
    <n v="0"/>
    <n v="0"/>
    <n v="0"/>
    <n v="0"/>
    <n v="0"/>
    <n v="0"/>
    <n v="0"/>
    <n v="0"/>
    <n v="0"/>
    <n v="0"/>
    <n v="0"/>
    <n v="30000"/>
    <n v="-30000"/>
  </r>
  <r>
    <s v="1.1-00-1908_20347023_2022110"/>
    <s v="1.1-00-19"/>
    <s v="NO"/>
    <s v="1.7.1"/>
    <s v="R"/>
    <s v="08_20"/>
    <n v="3"/>
    <n v="47"/>
    <s v="023_20"/>
    <x v="2"/>
    <x v="2"/>
    <n v="0"/>
    <s v="SIN DESCRIPCION PARA DESTINOS 00"/>
    <x v="2"/>
    <x v="0"/>
    <x v="2"/>
    <x v="4"/>
    <x v="3"/>
    <x v="22"/>
    <x v="8"/>
    <e v="#N/A"/>
    <n v="0"/>
    <n v="280000"/>
    <n v="0"/>
    <n v="0"/>
    <n v="0"/>
    <n v="0"/>
    <n v="0"/>
    <n v="0"/>
    <n v="0"/>
    <n v="0"/>
    <n v="0"/>
    <n v="0"/>
    <n v="0"/>
    <n v="0"/>
    <n v="0"/>
    <n v="0"/>
    <n v="0"/>
    <n v="280000"/>
    <n v="-280000"/>
  </r>
  <r>
    <s v="1.1-00-1908_20347023_2028210"/>
    <s v="1.1-00-19"/>
    <s v="NO"/>
    <s v="1.7.1"/>
    <s v="R"/>
    <s v="08_20"/>
    <n v="3"/>
    <n v="47"/>
    <s v="023_20"/>
    <x v="42"/>
    <x v="42"/>
    <n v="0"/>
    <s v="SIN DESCRIPCION PARA DESTINOS 00"/>
    <x v="2"/>
    <x v="0"/>
    <x v="2"/>
    <x v="4"/>
    <x v="3"/>
    <x v="22"/>
    <x v="8"/>
    <e v="#N/A"/>
    <n v="0"/>
    <n v="30000"/>
    <n v="0"/>
    <n v="0"/>
    <n v="0"/>
    <n v="0"/>
    <n v="0"/>
    <n v="0"/>
    <n v="0"/>
    <n v="0"/>
    <n v="0"/>
    <n v="0"/>
    <n v="0"/>
    <n v="0"/>
    <n v="0"/>
    <n v="0"/>
    <n v="0"/>
    <n v="30000"/>
    <n v="-30000"/>
  </r>
  <r>
    <s v="1.1-00-1908_20347023_2028310"/>
    <s v="1.1-00-19"/>
    <s v="NO"/>
    <s v="1.7.1"/>
    <s v="R"/>
    <s v="08_20"/>
    <n v="3"/>
    <n v="47"/>
    <s v="023_20"/>
    <x v="43"/>
    <x v="43"/>
    <n v="0"/>
    <s v="SIN DESCRIPCION PARA DESTINOS 00"/>
    <x v="2"/>
    <x v="0"/>
    <x v="2"/>
    <x v="4"/>
    <x v="3"/>
    <x v="22"/>
    <x v="8"/>
    <e v="#N/A"/>
    <n v="0"/>
    <n v="60000"/>
    <n v="0"/>
    <n v="0"/>
    <n v="0"/>
    <n v="0"/>
    <n v="0"/>
    <n v="0"/>
    <n v="0"/>
    <n v="0"/>
    <n v="0"/>
    <n v="0"/>
    <n v="0"/>
    <n v="0"/>
    <n v="0"/>
    <n v="0"/>
    <n v="0"/>
    <n v="60000"/>
    <n v="-60000"/>
  </r>
  <r>
    <s v="1.1-00-1908_20347023_2037110"/>
    <s v="1.1-00-19"/>
    <s v="NO"/>
    <s v="1.7.1"/>
    <s v="R"/>
    <s v="08_20"/>
    <n v="3"/>
    <n v="47"/>
    <s v="023_20"/>
    <x v="40"/>
    <x v="40"/>
    <n v="0"/>
    <s v="SIN DESCRIPCION PARA DESTINOS 00"/>
    <x v="0"/>
    <x v="0"/>
    <x v="2"/>
    <x v="4"/>
    <x v="3"/>
    <x v="22"/>
    <x v="8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8_20347023_2037510"/>
    <s v="1.1-00-19"/>
    <s v="NO"/>
    <s v="1.7.1"/>
    <s v="R"/>
    <s v="08_20"/>
    <n v="3"/>
    <n v="47"/>
    <s v="023_20"/>
    <x v="41"/>
    <x v="41"/>
    <n v="0"/>
    <s v="SIN DESCRIPCION PARA DESTINOS 00"/>
    <x v="0"/>
    <x v="0"/>
    <x v="2"/>
    <x v="4"/>
    <x v="3"/>
    <x v="22"/>
    <x v="8"/>
    <e v="#N/A"/>
    <n v="0"/>
    <n v="30000"/>
    <n v="0"/>
    <n v="0"/>
    <n v="0"/>
    <n v="0"/>
    <n v="0"/>
    <n v="0"/>
    <n v="0"/>
    <n v="0"/>
    <n v="0"/>
    <n v="0"/>
    <n v="0"/>
    <n v="0"/>
    <n v="0"/>
    <n v="0"/>
    <n v="0"/>
    <n v="30000"/>
    <n v="-30000"/>
  </r>
  <r>
    <s v="1.1-00-1908_20347023_2039620"/>
    <s v="1.1-00-19"/>
    <s v="NO"/>
    <s v="1.7.1"/>
    <s v="R"/>
    <s v="08_20"/>
    <n v="3"/>
    <n v="47"/>
    <s v="023_20"/>
    <x v="44"/>
    <x v="44"/>
    <n v="0"/>
    <s v="SIN DESCRIPCION PARA DESTINOS 00"/>
    <x v="0"/>
    <x v="0"/>
    <x v="2"/>
    <x v="4"/>
    <x v="3"/>
    <x v="22"/>
    <x v="8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8_20347023_2055110"/>
    <s v="1.1-00-19"/>
    <s v="NO"/>
    <s v="1.7.1"/>
    <s v="R"/>
    <s v="08_20"/>
    <n v="3"/>
    <n v="47"/>
    <s v="023_20"/>
    <x v="45"/>
    <x v="45"/>
    <n v="0"/>
    <s v="SIN DESCRIPCION PARA DESTINOS 00"/>
    <x v="4"/>
    <x v="1"/>
    <x v="2"/>
    <x v="4"/>
    <x v="3"/>
    <x v="22"/>
    <x v="8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1_2084003_2033310"/>
    <s v="1.1-00-19"/>
    <s v="NO"/>
    <s v="3.8.2"/>
    <s v="E"/>
    <s v="01_20"/>
    <n v="8"/>
    <n v="4"/>
    <s v="003_20"/>
    <x v="46"/>
    <x v="46"/>
    <n v="0"/>
    <s v="SIN DESCRIPCION PARA DESTINOS 00"/>
    <x v="0"/>
    <x v="0"/>
    <x v="2"/>
    <x v="5"/>
    <x v="0"/>
    <x v="23"/>
    <x v="9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01_2084003_2056510"/>
    <s v="1.1-00-19"/>
    <s v="NO"/>
    <s v="3.8.2"/>
    <s v="E"/>
    <s v="01_20"/>
    <n v="8"/>
    <n v="4"/>
    <s v="003_20"/>
    <x v="31"/>
    <x v="31"/>
    <n v="0"/>
    <s v="SIN DESCRIPCION PARA DESTINOS 00"/>
    <x v="4"/>
    <x v="1"/>
    <x v="2"/>
    <x v="5"/>
    <x v="0"/>
    <x v="23"/>
    <x v="9"/>
    <e v="#N/A"/>
    <n v="0"/>
    <n v="250000"/>
    <n v="0"/>
    <n v="0"/>
    <n v="0"/>
    <n v="0"/>
    <n v="0"/>
    <n v="0"/>
    <n v="0"/>
    <n v="0"/>
    <n v="0"/>
    <n v="0"/>
    <n v="0"/>
    <n v="0"/>
    <n v="0"/>
    <n v="0"/>
    <n v="0"/>
    <n v="250000"/>
    <n v="-250000"/>
  </r>
  <r>
    <s v="1.1-00-1901_2084003_2059710"/>
    <s v="1.1-00-19"/>
    <s v="NO"/>
    <s v="3.8.2"/>
    <s v="E"/>
    <s v="01_20"/>
    <n v="8"/>
    <n v="4"/>
    <s v="003_20"/>
    <x v="47"/>
    <x v="47"/>
    <n v="0"/>
    <s v="SIN DESCRIPCION PARA DESTINOS 00"/>
    <x v="4"/>
    <x v="1"/>
    <x v="2"/>
    <x v="5"/>
    <x v="0"/>
    <x v="23"/>
    <x v="9"/>
    <e v="#N/A"/>
    <n v="0"/>
    <n v="800000"/>
    <n v="0"/>
    <n v="0"/>
    <n v="0"/>
    <n v="0"/>
    <n v="0"/>
    <n v="0"/>
    <n v="0"/>
    <n v="0"/>
    <n v="0"/>
    <n v="0"/>
    <n v="0"/>
    <n v="0"/>
    <n v="0"/>
    <n v="0"/>
    <n v="0"/>
    <n v="800000"/>
    <n v="-800000"/>
  </r>
  <r>
    <s v="1.1-00-1901_2085003_2029110"/>
    <s v="1.1-00-19"/>
    <s v="NO"/>
    <s v="3.8.2"/>
    <s v="E"/>
    <s v="01_20"/>
    <n v="8"/>
    <n v="5"/>
    <s v="003_20"/>
    <x v="29"/>
    <x v="29"/>
    <n v="0"/>
    <s v="SIN DESCRIPCION PARA DESTINOS 00"/>
    <x v="2"/>
    <x v="0"/>
    <x v="2"/>
    <x v="5"/>
    <x v="0"/>
    <x v="24"/>
    <x v="9"/>
    <e v="#N/A"/>
    <n v="0"/>
    <n v="30000"/>
    <n v="0"/>
    <n v="0"/>
    <n v="0"/>
    <n v="0"/>
    <n v="0"/>
    <n v="0"/>
    <n v="0"/>
    <n v="0"/>
    <n v="0"/>
    <n v="0"/>
    <n v="0"/>
    <n v="0"/>
    <n v="0"/>
    <n v="0"/>
    <n v="0"/>
    <n v="30000"/>
    <n v="-30000"/>
  </r>
  <r>
    <s v="1.1-00-1901_2085003_2035310"/>
    <s v="1.1-00-19"/>
    <s v="NO"/>
    <s v="3.8.2"/>
    <s v="E"/>
    <s v="01_20"/>
    <n v="8"/>
    <n v="5"/>
    <s v="003_20"/>
    <x v="48"/>
    <x v="48"/>
    <n v="0"/>
    <s v="SIN DESCRIPCION PARA DESTINOS 00"/>
    <x v="0"/>
    <x v="0"/>
    <x v="2"/>
    <x v="5"/>
    <x v="0"/>
    <x v="24"/>
    <x v="9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01_2085003_2052110"/>
    <s v="1.1-00-19"/>
    <s v="NO"/>
    <s v="3.8.2"/>
    <s v="E"/>
    <s v="01_20"/>
    <n v="8"/>
    <n v="5"/>
    <s v="003_20"/>
    <x v="49"/>
    <x v="49"/>
    <n v="0"/>
    <s v="SIN DESCRIPCION PARA DESTINOS 00"/>
    <x v="4"/>
    <x v="1"/>
    <x v="2"/>
    <x v="5"/>
    <x v="0"/>
    <x v="24"/>
    <x v="9"/>
    <e v="#N/A"/>
    <n v="0"/>
    <n v="600000"/>
    <n v="0"/>
    <n v="0"/>
    <n v="0"/>
    <n v="0"/>
    <n v="0"/>
    <n v="0"/>
    <n v="0"/>
    <n v="0"/>
    <n v="0"/>
    <n v="0"/>
    <n v="0"/>
    <n v="0"/>
    <n v="0"/>
    <n v="0"/>
    <n v="0"/>
    <n v="600000"/>
    <n v="-600000"/>
  </r>
  <r>
    <s v="1.1-00-1901_2085003_2056510"/>
    <s v="1.1-00-19"/>
    <s v="NO"/>
    <s v="3.8.2"/>
    <s v="E"/>
    <s v="01_20"/>
    <n v="8"/>
    <n v="5"/>
    <s v="003_20"/>
    <x v="31"/>
    <x v="31"/>
    <n v="0"/>
    <s v="SIN DESCRIPCION PARA DESTINOS 00"/>
    <x v="4"/>
    <x v="1"/>
    <x v="2"/>
    <x v="5"/>
    <x v="0"/>
    <x v="24"/>
    <x v="9"/>
    <e v="#N/A"/>
    <n v="0"/>
    <n v="5000000"/>
    <n v="0"/>
    <n v="0"/>
    <n v="0"/>
    <n v="0"/>
    <n v="0"/>
    <n v="0"/>
    <n v="0"/>
    <n v="0"/>
    <n v="0"/>
    <n v="0"/>
    <n v="0"/>
    <n v="0"/>
    <n v="0"/>
    <n v="0"/>
    <n v="0"/>
    <n v="5000000"/>
    <n v="-5000000"/>
  </r>
  <r>
    <s v="1.1-00-1901_2085003_2056610"/>
    <s v="1.1-00-19"/>
    <s v="NO"/>
    <s v="3.8.2"/>
    <s v="E"/>
    <s v="01_20"/>
    <n v="8"/>
    <n v="5"/>
    <s v="003_20"/>
    <x v="32"/>
    <x v="32"/>
    <n v="0"/>
    <s v="SIN DESCRIPCION PARA DESTINOS 00"/>
    <x v="4"/>
    <x v="1"/>
    <x v="2"/>
    <x v="5"/>
    <x v="0"/>
    <x v="24"/>
    <x v="9"/>
    <e v="#N/A"/>
    <n v="0"/>
    <n v="84000"/>
    <n v="0"/>
    <n v="0"/>
    <n v="0"/>
    <n v="0"/>
    <n v="0"/>
    <n v="0"/>
    <n v="0"/>
    <n v="0"/>
    <n v="0"/>
    <n v="0"/>
    <n v="0"/>
    <n v="0"/>
    <n v="0"/>
    <n v="0"/>
    <n v="0"/>
    <n v="84000"/>
    <n v="-84000"/>
  </r>
  <r>
    <s v="1.1-00-1901_2085003_2059710"/>
    <s v="1.1-00-19"/>
    <s v="NO"/>
    <s v="3.8.2"/>
    <s v="E"/>
    <s v="01_20"/>
    <n v="8"/>
    <n v="5"/>
    <s v="003_20"/>
    <x v="47"/>
    <x v="47"/>
    <n v="0"/>
    <s v="SIN DESCRIPCION PARA DESTINOS 00"/>
    <x v="4"/>
    <x v="1"/>
    <x v="2"/>
    <x v="5"/>
    <x v="0"/>
    <x v="24"/>
    <x v="9"/>
    <e v="#N/A"/>
    <n v="0"/>
    <n v="80000"/>
    <n v="0"/>
    <n v="0"/>
    <n v="0"/>
    <n v="0"/>
    <n v="0"/>
    <n v="0"/>
    <n v="0"/>
    <n v="0"/>
    <n v="0"/>
    <n v="0"/>
    <n v="0"/>
    <n v="0"/>
    <n v="0"/>
    <n v="0"/>
    <n v="0"/>
    <n v="80000"/>
    <n v="-80000"/>
  </r>
  <r>
    <s v="1.1-00-1901_2086003_2029110"/>
    <s v="1.1-00-19"/>
    <s v="NO"/>
    <s v="3.8.2"/>
    <s v="E"/>
    <s v="01_20"/>
    <n v="8"/>
    <n v="6"/>
    <s v="003_20"/>
    <x v="29"/>
    <x v="29"/>
    <n v="0"/>
    <s v="SIN DESCRIPCION PARA DESTINOS 00"/>
    <x v="2"/>
    <x v="0"/>
    <x v="2"/>
    <x v="5"/>
    <x v="0"/>
    <x v="25"/>
    <x v="9"/>
    <e v="#N/A"/>
    <n v="0"/>
    <n v="30000"/>
    <n v="0"/>
    <n v="0"/>
    <n v="0"/>
    <n v="0"/>
    <n v="0"/>
    <n v="0"/>
    <n v="0"/>
    <n v="0"/>
    <n v="0"/>
    <n v="0"/>
    <n v="0"/>
    <n v="0"/>
    <n v="0"/>
    <n v="0"/>
    <n v="0"/>
    <n v="30000"/>
    <n v="-30000"/>
  </r>
  <r>
    <s v="1.1-00-1901_2086003_2033310"/>
    <s v="1.1-00-19"/>
    <s v="NO"/>
    <s v="3.8.2"/>
    <s v="E"/>
    <s v="01_20"/>
    <n v="8"/>
    <n v="6"/>
    <s v="003_20"/>
    <x v="46"/>
    <x v="46"/>
    <n v="0"/>
    <s v="SIN DESCRIPCION PARA DESTINOS 00"/>
    <x v="0"/>
    <x v="0"/>
    <x v="2"/>
    <x v="5"/>
    <x v="0"/>
    <x v="25"/>
    <x v="9"/>
    <e v="#N/A"/>
    <n v="0"/>
    <n v="3000000"/>
    <n v="280894"/>
    <n v="280894"/>
    <n v="0"/>
    <n v="0"/>
    <n v="0"/>
    <n v="-280894"/>
    <n v="280894"/>
    <s v="Verde"/>
    <n v="0"/>
    <n v="0"/>
    <n v="0"/>
    <n v="0"/>
    <n v="0"/>
    <n v="0"/>
    <n v="0"/>
    <n v="3000000"/>
    <n v="-3000000"/>
  </r>
  <r>
    <s v="1.1-00-1901_2086003_2033910"/>
    <s v="1.1-00-19"/>
    <s v="NO"/>
    <s v="3.8.2"/>
    <s v="E"/>
    <s v="01_20"/>
    <n v="8"/>
    <n v="6"/>
    <s v="003_20"/>
    <x v="39"/>
    <x v="39"/>
    <n v="0"/>
    <s v="SIN DESCRIPCION PARA DESTINOS 00"/>
    <x v="0"/>
    <x v="0"/>
    <x v="2"/>
    <x v="5"/>
    <x v="0"/>
    <x v="25"/>
    <x v="9"/>
    <e v="#N/A"/>
    <n v="0"/>
    <n v="2500000"/>
    <n v="0"/>
    <n v="0"/>
    <n v="0"/>
    <n v="0"/>
    <n v="0"/>
    <n v="0"/>
    <n v="0"/>
    <n v="0"/>
    <n v="0"/>
    <n v="0"/>
    <n v="0"/>
    <n v="0"/>
    <n v="0"/>
    <n v="0"/>
    <n v="0"/>
    <n v="2500000"/>
    <n v="-2500000"/>
  </r>
  <r>
    <s v="1.1-00-1901_2086003_2037110"/>
    <s v="1.1-00-19"/>
    <s v="NO"/>
    <s v="3.8.2"/>
    <s v="E"/>
    <s v="01_20"/>
    <n v="8"/>
    <n v="6"/>
    <s v="003_20"/>
    <x v="40"/>
    <x v="40"/>
    <n v="0"/>
    <s v="SIN DESCRIPCION PARA DESTINOS 00"/>
    <x v="0"/>
    <x v="0"/>
    <x v="2"/>
    <x v="5"/>
    <x v="0"/>
    <x v="25"/>
    <x v="9"/>
    <e v="#N/A"/>
    <n v="0"/>
    <n v="60000"/>
    <n v="0"/>
    <n v="0"/>
    <n v="0"/>
    <n v="0"/>
    <n v="0"/>
    <n v="0"/>
    <n v="0"/>
    <n v="0"/>
    <n v="0"/>
    <n v="0"/>
    <n v="0"/>
    <n v="0"/>
    <n v="0"/>
    <n v="0"/>
    <n v="0"/>
    <n v="60000"/>
    <n v="-60000"/>
  </r>
  <r>
    <s v="1.1-00-1901_2086003_2037510"/>
    <s v="1.1-00-19"/>
    <s v="NO"/>
    <s v="3.8.2"/>
    <s v="E"/>
    <s v="01_20"/>
    <n v="8"/>
    <n v="6"/>
    <s v="003_20"/>
    <x v="41"/>
    <x v="41"/>
    <n v="0"/>
    <s v="SIN DESCRIPCION PARA DESTINOS 00"/>
    <x v="0"/>
    <x v="0"/>
    <x v="2"/>
    <x v="5"/>
    <x v="0"/>
    <x v="25"/>
    <x v="9"/>
    <e v="#N/A"/>
    <n v="0"/>
    <n v="60000"/>
    <n v="0"/>
    <n v="0"/>
    <n v="0"/>
    <n v="0"/>
    <n v="0"/>
    <n v="0"/>
    <n v="0"/>
    <n v="0"/>
    <n v="0"/>
    <n v="0"/>
    <n v="0"/>
    <n v="0"/>
    <n v="0"/>
    <n v="0"/>
    <n v="0"/>
    <n v="60000"/>
    <n v="-60000"/>
  </r>
  <r>
    <s v="1.1-00-1901_2086003_2059110"/>
    <s v="1.1-00-19"/>
    <s v="NO"/>
    <s v="3.8.2"/>
    <s v="E"/>
    <s v="01_20"/>
    <n v="8"/>
    <n v="6"/>
    <s v="003_20"/>
    <x v="50"/>
    <x v="50"/>
    <n v="0"/>
    <s v="SIN DESCRIPCION PARA DESTINOS 00"/>
    <x v="4"/>
    <x v="1"/>
    <x v="2"/>
    <x v="5"/>
    <x v="0"/>
    <x v="25"/>
    <x v="9"/>
    <e v="#N/A"/>
    <n v="0"/>
    <n v="10000000"/>
    <n v="0"/>
    <n v="0"/>
    <n v="0"/>
    <n v="0"/>
    <n v="0"/>
    <n v="0"/>
    <n v="0"/>
    <n v="0"/>
    <n v="0"/>
    <n v="0"/>
    <n v="0"/>
    <n v="0"/>
    <n v="0"/>
    <n v="0"/>
    <n v="0"/>
    <n v="10000000"/>
    <n v="-10000000"/>
  </r>
  <r>
    <s v="1.1-00-1901_2086003_2059710"/>
    <s v="1.1-00-19"/>
    <s v="NO"/>
    <s v="3.8.2"/>
    <s v="E"/>
    <s v="01_20"/>
    <n v="8"/>
    <n v="6"/>
    <s v="003_20"/>
    <x v="47"/>
    <x v="47"/>
    <n v="0"/>
    <s v="SIN DESCRIPCION PARA DESTINOS 00"/>
    <x v="4"/>
    <x v="1"/>
    <x v="2"/>
    <x v="5"/>
    <x v="0"/>
    <x v="25"/>
    <x v="9"/>
    <e v="#N/A"/>
    <n v="0"/>
    <n v="550000"/>
    <n v="0"/>
    <n v="0"/>
    <n v="0"/>
    <n v="0"/>
    <n v="0"/>
    <n v="0"/>
    <n v="0"/>
    <n v="0"/>
    <n v="0"/>
    <n v="0"/>
    <n v="0"/>
    <n v="0"/>
    <n v="0"/>
    <n v="0"/>
    <n v="0"/>
    <n v="550000"/>
    <n v="-550000"/>
  </r>
  <r>
    <s v="1.1-00-1918_20574040_2024210"/>
    <s v="1.1-00-19"/>
    <s v="NO"/>
    <s v="2.2.7"/>
    <s v="R"/>
    <s v="18_20"/>
    <n v="5"/>
    <n v="74"/>
    <s v="040_20"/>
    <x v="51"/>
    <x v="51"/>
    <n v="0"/>
    <s v="SIN DESCRIPCION PARA DESTINOS 00"/>
    <x v="2"/>
    <x v="0"/>
    <x v="2"/>
    <x v="6"/>
    <x v="4"/>
    <x v="26"/>
    <x v="10"/>
    <e v="#N/A"/>
    <n v="0"/>
    <n v="550000"/>
    <n v="0"/>
    <n v="0"/>
    <n v="0"/>
    <n v="0"/>
    <n v="0"/>
    <n v="0"/>
    <n v="0"/>
    <n v="0"/>
    <n v="0"/>
    <n v="0"/>
    <n v="0"/>
    <n v="0"/>
    <n v="0"/>
    <n v="0"/>
    <n v="0"/>
    <n v="550000"/>
    <n v="-550000"/>
  </r>
  <r>
    <s v="1.1-00-1918_20574040_2024310"/>
    <s v="1.1-00-19"/>
    <s v="NO"/>
    <s v="2.2.7"/>
    <s v="R"/>
    <s v="18_20"/>
    <n v="5"/>
    <n v="74"/>
    <s v="040_20"/>
    <x v="52"/>
    <x v="52"/>
    <n v="0"/>
    <s v="SIN DESCRIPCION PARA DESTINOS 00"/>
    <x v="2"/>
    <x v="0"/>
    <x v="2"/>
    <x v="6"/>
    <x v="4"/>
    <x v="26"/>
    <x v="10"/>
    <e v="#N/A"/>
    <n v="0"/>
    <n v="10000"/>
    <n v="0"/>
    <n v="0"/>
    <n v="0"/>
    <n v="0"/>
    <n v="0"/>
    <n v="0"/>
    <n v="0"/>
    <n v="0"/>
    <n v="0"/>
    <n v="0"/>
    <n v="0"/>
    <n v="0"/>
    <n v="0"/>
    <n v="0"/>
    <n v="0"/>
    <n v="10000"/>
    <n v="-10000"/>
  </r>
  <r>
    <s v="1.1-00-1918_20574040_2024410"/>
    <s v="1.1-00-19"/>
    <s v="NO"/>
    <s v="2.2.7"/>
    <s v="R"/>
    <s v="18_20"/>
    <n v="5"/>
    <n v="74"/>
    <s v="040_20"/>
    <x v="53"/>
    <x v="53"/>
    <n v="0"/>
    <s v="SIN DESCRIPCION PARA DESTINOS 00"/>
    <x v="2"/>
    <x v="0"/>
    <x v="2"/>
    <x v="6"/>
    <x v="4"/>
    <x v="26"/>
    <x v="10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18_20574040_2024610"/>
    <s v="1.1-00-19"/>
    <s v="NO"/>
    <s v="2.2.7"/>
    <s v="R"/>
    <s v="18_20"/>
    <n v="5"/>
    <n v="74"/>
    <s v="040_20"/>
    <x v="54"/>
    <x v="54"/>
    <n v="0"/>
    <s v="SIN DESCRIPCION PARA DESTINOS 00"/>
    <x v="2"/>
    <x v="0"/>
    <x v="2"/>
    <x v="6"/>
    <x v="4"/>
    <x v="26"/>
    <x v="10"/>
    <e v="#N/A"/>
    <n v="0"/>
    <n v="800000"/>
    <n v="0"/>
    <n v="0"/>
    <n v="0"/>
    <n v="0"/>
    <n v="0"/>
    <n v="0"/>
    <n v="0"/>
    <n v="0"/>
    <n v="0"/>
    <n v="0"/>
    <n v="0"/>
    <n v="0"/>
    <n v="0"/>
    <n v="0"/>
    <n v="0"/>
    <n v="800000"/>
    <n v="-800000"/>
  </r>
  <r>
    <s v="1.1-00-1918_20574040_2024710"/>
    <s v="1.1-00-19"/>
    <s v="NO"/>
    <s v="2.2.7"/>
    <s v="R"/>
    <s v="18_20"/>
    <n v="5"/>
    <n v="74"/>
    <s v="040_20"/>
    <x v="55"/>
    <x v="55"/>
    <n v="0"/>
    <s v="SIN DESCRIPCION PARA DESTINOS 00"/>
    <x v="2"/>
    <x v="0"/>
    <x v="2"/>
    <x v="6"/>
    <x v="4"/>
    <x v="26"/>
    <x v="10"/>
    <e v="#N/A"/>
    <n v="0"/>
    <n v="800000"/>
    <n v="0"/>
    <n v="0"/>
    <n v="0"/>
    <n v="0"/>
    <n v="0"/>
    <n v="0"/>
    <n v="0"/>
    <n v="0"/>
    <n v="0"/>
    <n v="0"/>
    <n v="0"/>
    <n v="0"/>
    <n v="0"/>
    <n v="0"/>
    <n v="0"/>
    <n v="800000"/>
    <n v="-800000"/>
  </r>
  <r>
    <s v="1.1-00-1918_20574040_2024810"/>
    <s v="1.1-00-19"/>
    <s v="NO"/>
    <s v="2.2.7"/>
    <s v="R"/>
    <s v="18_20"/>
    <n v="5"/>
    <n v="74"/>
    <s v="040_20"/>
    <x v="56"/>
    <x v="56"/>
    <n v="0"/>
    <s v="SIN DESCRIPCION PARA DESTINOS 00"/>
    <x v="2"/>
    <x v="0"/>
    <x v="2"/>
    <x v="6"/>
    <x v="4"/>
    <x v="26"/>
    <x v="10"/>
    <e v="#N/A"/>
    <n v="0"/>
    <n v="120000"/>
    <n v="0"/>
    <n v="0"/>
    <n v="0"/>
    <n v="0"/>
    <n v="0"/>
    <n v="0"/>
    <n v="0"/>
    <n v="0"/>
    <n v="0"/>
    <n v="0"/>
    <n v="0"/>
    <n v="0"/>
    <n v="0"/>
    <n v="0"/>
    <n v="0"/>
    <n v="120000"/>
    <n v="-120000"/>
  </r>
  <r>
    <s v="1.1-00-1918_20574040_2024910"/>
    <s v="1.1-00-19"/>
    <s v="NO"/>
    <s v="2.2.7"/>
    <s v="R"/>
    <s v="18_20"/>
    <n v="5"/>
    <n v="74"/>
    <s v="040_20"/>
    <x v="4"/>
    <x v="4"/>
    <n v="0"/>
    <s v="SIN DESCRIPCION PARA DESTINOS 00"/>
    <x v="2"/>
    <x v="0"/>
    <x v="2"/>
    <x v="6"/>
    <x v="4"/>
    <x v="26"/>
    <x v="10"/>
    <e v="#N/A"/>
    <n v="0"/>
    <n v="800000"/>
    <n v="0"/>
    <n v="0"/>
    <n v="0"/>
    <n v="0"/>
    <n v="0"/>
    <n v="0"/>
    <n v="0"/>
    <n v="0"/>
    <n v="0"/>
    <n v="0"/>
    <n v="0"/>
    <n v="0"/>
    <n v="0"/>
    <n v="0"/>
    <n v="0"/>
    <n v="800000"/>
    <n v="-800000"/>
  </r>
  <r>
    <s v="1.1-00-1918_20574040_2025110"/>
    <s v="1.1-00-19"/>
    <s v="NO"/>
    <s v="2.2.7"/>
    <s v="R"/>
    <s v="18_20"/>
    <n v="5"/>
    <n v="74"/>
    <s v="040_20"/>
    <x v="57"/>
    <x v="57"/>
    <n v="0"/>
    <s v="SIN DESCRIPCION PARA DESTINOS 00"/>
    <x v="2"/>
    <x v="0"/>
    <x v="2"/>
    <x v="6"/>
    <x v="4"/>
    <x v="26"/>
    <x v="10"/>
    <e v="#N/A"/>
    <n v="0"/>
    <n v="2000000"/>
    <n v="0"/>
    <n v="0"/>
    <n v="0"/>
    <n v="0"/>
    <n v="0"/>
    <n v="0"/>
    <n v="0"/>
    <n v="0"/>
    <n v="0"/>
    <n v="0"/>
    <n v="0"/>
    <n v="0"/>
    <n v="0"/>
    <n v="0"/>
    <n v="0"/>
    <n v="2000000"/>
    <n v="-2000000"/>
  </r>
  <r>
    <s v="1.1-00-1918_20574040_2025510"/>
    <s v="1.1-00-19"/>
    <s v="NO"/>
    <s v="2.2.7"/>
    <s v="R"/>
    <s v="18_20"/>
    <n v="5"/>
    <n v="74"/>
    <s v="040_20"/>
    <x v="5"/>
    <x v="5"/>
    <n v="0"/>
    <s v="SIN DESCRIPCION PARA DESTINOS 00"/>
    <x v="2"/>
    <x v="0"/>
    <x v="2"/>
    <x v="6"/>
    <x v="4"/>
    <x v="26"/>
    <x v="10"/>
    <e v="#N/A"/>
    <n v="0"/>
    <n v="800000"/>
    <n v="0"/>
    <n v="0"/>
    <n v="0"/>
    <n v="0"/>
    <n v="0"/>
    <n v="0"/>
    <n v="0"/>
    <n v="0"/>
    <n v="0"/>
    <n v="0"/>
    <n v="0"/>
    <n v="0"/>
    <n v="0"/>
    <n v="0"/>
    <n v="0"/>
    <n v="800000"/>
    <n v="-800000"/>
  </r>
  <r>
    <s v="1.1-00-1918_20574040_2025610"/>
    <s v="1.1-00-19"/>
    <s v="NO"/>
    <s v="2.2.7"/>
    <s v="R"/>
    <s v="18_20"/>
    <n v="5"/>
    <n v="74"/>
    <s v="040_20"/>
    <x v="6"/>
    <x v="6"/>
    <n v="0"/>
    <s v="SIN DESCRIPCION PARA DESTINOS 00"/>
    <x v="2"/>
    <x v="0"/>
    <x v="2"/>
    <x v="6"/>
    <x v="4"/>
    <x v="26"/>
    <x v="10"/>
    <e v="#N/A"/>
    <n v="0"/>
    <n v="800000"/>
    <n v="0"/>
    <n v="0"/>
    <n v="0"/>
    <n v="0"/>
    <n v="0"/>
    <n v="0"/>
    <n v="0"/>
    <n v="0"/>
    <n v="0"/>
    <n v="0"/>
    <n v="0"/>
    <n v="0"/>
    <n v="0"/>
    <n v="0"/>
    <n v="0"/>
    <n v="800000"/>
    <n v="-800000"/>
  </r>
  <r>
    <s v="1.1-00-1918_20574040_2027210"/>
    <s v="1.1-00-19"/>
    <s v="NO"/>
    <s v="2.2.7"/>
    <s v="R"/>
    <s v="18_20"/>
    <n v="5"/>
    <n v="74"/>
    <s v="040_20"/>
    <x v="35"/>
    <x v="35"/>
    <n v="0"/>
    <s v="SIN DESCRIPCION PARA DESTINOS 00"/>
    <x v="2"/>
    <x v="0"/>
    <x v="2"/>
    <x v="6"/>
    <x v="4"/>
    <x v="26"/>
    <x v="10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18_20574040_2029110"/>
    <s v="1.1-00-19"/>
    <s v="NO"/>
    <s v="2.2.7"/>
    <s v="R"/>
    <s v="18_20"/>
    <n v="5"/>
    <n v="74"/>
    <s v="040_20"/>
    <x v="29"/>
    <x v="29"/>
    <n v="0"/>
    <s v="SIN DESCRIPCION PARA DESTINOS 00"/>
    <x v="2"/>
    <x v="0"/>
    <x v="2"/>
    <x v="6"/>
    <x v="4"/>
    <x v="26"/>
    <x v="10"/>
    <e v="#N/A"/>
    <n v="0"/>
    <n v="650000"/>
    <n v="0"/>
    <n v="0"/>
    <n v="0"/>
    <n v="0"/>
    <n v="0"/>
    <n v="0"/>
    <n v="0"/>
    <n v="0"/>
    <n v="0"/>
    <n v="0"/>
    <n v="0"/>
    <n v="0"/>
    <n v="0"/>
    <n v="0"/>
    <n v="0"/>
    <n v="650000"/>
    <n v="-650000"/>
  </r>
  <r>
    <s v="1.1-00-1918_20574040_2029810"/>
    <s v="1.1-00-19"/>
    <s v="NO"/>
    <s v="2.2.7"/>
    <s v="R"/>
    <s v="18_20"/>
    <n v="5"/>
    <n v="74"/>
    <s v="040_20"/>
    <x v="58"/>
    <x v="58"/>
    <n v="0"/>
    <s v="SIN DESCRIPCION PARA DESTINOS 00"/>
    <x v="2"/>
    <x v="0"/>
    <x v="2"/>
    <x v="6"/>
    <x v="4"/>
    <x v="26"/>
    <x v="10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18_20574040_2031110"/>
    <s v="1.1-00-19"/>
    <s v="NO"/>
    <s v="2.2.7"/>
    <s v="R"/>
    <s v="18_20"/>
    <n v="5"/>
    <n v="74"/>
    <s v="040_20"/>
    <x v="59"/>
    <x v="59"/>
    <n v="0"/>
    <s v="SIN DESCRIPCION PARA DESTINOS 00"/>
    <x v="0"/>
    <x v="0"/>
    <x v="2"/>
    <x v="6"/>
    <x v="4"/>
    <x v="26"/>
    <x v="10"/>
    <e v="#N/A"/>
    <n v="0"/>
    <n v="100000000"/>
    <n v="0"/>
    <n v="0"/>
    <n v="0"/>
    <n v="0"/>
    <n v="0"/>
    <n v="0"/>
    <n v="0"/>
    <n v="0"/>
    <n v="0"/>
    <n v="0"/>
    <n v="0"/>
    <n v="0"/>
    <n v="0"/>
    <n v="0"/>
    <n v="0"/>
    <n v="100000000"/>
    <n v="-100000000"/>
  </r>
  <r>
    <s v="1.1-00-1918_20574040_2032610"/>
    <s v="1.1-00-19"/>
    <s v="NO"/>
    <s v="2.2.7"/>
    <s v="R"/>
    <s v="18_20"/>
    <n v="5"/>
    <n v="74"/>
    <s v="040_20"/>
    <x v="8"/>
    <x v="8"/>
    <n v="0"/>
    <s v="SIN DESCRIPCION PARA DESTINOS 00"/>
    <x v="0"/>
    <x v="0"/>
    <x v="2"/>
    <x v="6"/>
    <x v="4"/>
    <x v="26"/>
    <x v="10"/>
    <e v="#N/A"/>
    <n v="0"/>
    <n v="30000000"/>
    <n v="0"/>
    <n v="0"/>
    <n v="0"/>
    <n v="0"/>
    <n v="0"/>
    <n v="0"/>
    <n v="0"/>
    <n v="0"/>
    <n v="0"/>
    <n v="0"/>
    <n v="0"/>
    <n v="0"/>
    <n v="0"/>
    <n v="0"/>
    <n v="0"/>
    <n v="30000000"/>
    <n v="-30000000"/>
  </r>
  <r>
    <s v="1.1-00-1918_20574040_2033210"/>
    <s v="1.1-00-19"/>
    <s v="NO"/>
    <s v="2.2.7"/>
    <s v="R"/>
    <s v="18_20"/>
    <n v="5"/>
    <n v="74"/>
    <s v="040_20"/>
    <x v="60"/>
    <x v="60"/>
    <n v="0"/>
    <s v="SIN DESCRIPCION PARA DESTINOS 00"/>
    <x v="0"/>
    <x v="0"/>
    <x v="2"/>
    <x v="6"/>
    <x v="4"/>
    <x v="26"/>
    <x v="10"/>
    <e v="#N/A"/>
    <n v="0"/>
    <n v="2000000"/>
    <n v="0"/>
    <n v="0"/>
    <n v="0"/>
    <n v="0"/>
    <n v="0"/>
    <n v="0"/>
    <n v="0"/>
    <n v="0"/>
    <n v="0"/>
    <n v="0"/>
    <n v="0"/>
    <n v="0"/>
    <n v="0"/>
    <n v="0"/>
    <n v="0"/>
    <n v="2000000"/>
    <n v="-2000000"/>
  </r>
  <r>
    <s v="1.1-00-1918_20574040_2033510"/>
    <s v="1.1-00-19"/>
    <s v="NO"/>
    <s v="2.2.7"/>
    <s v="R"/>
    <s v="18_20"/>
    <n v="5"/>
    <n v="74"/>
    <s v="040_20"/>
    <x v="61"/>
    <x v="61"/>
    <n v="0"/>
    <s v="SIN DESCRIPCION PARA DESTINOS 00"/>
    <x v="0"/>
    <x v="0"/>
    <x v="2"/>
    <x v="6"/>
    <x v="4"/>
    <x v="26"/>
    <x v="10"/>
    <e v="#N/A"/>
    <n v="0"/>
    <n v="800000"/>
    <n v="0"/>
    <n v="0"/>
    <n v="0"/>
    <n v="0"/>
    <n v="0"/>
    <n v="0"/>
    <n v="0"/>
    <n v="0"/>
    <n v="0"/>
    <n v="0"/>
    <n v="0"/>
    <n v="0"/>
    <n v="0"/>
    <n v="0"/>
    <n v="0"/>
    <n v="800000"/>
    <n v="-800000"/>
  </r>
  <r>
    <s v="1.1-00-1918_20574040_2033810"/>
    <s v="1.1-00-19"/>
    <s v="NO"/>
    <s v="2.2.7"/>
    <s v="R"/>
    <s v="18_20"/>
    <n v="5"/>
    <n v="74"/>
    <s v="040_20"/>
    <x v="62"/>
    <x v="62"/>
    <n v="0"/>
    <s v="SIN DESCRIPCION PARA DESTINOS 00"/>
    <x v="0"/>
    <x v="0"/>
    <x v="2"/>
    <x v="6"/>
    <x v="4"/>
    <x v="26"/>
    <x v="10"/>
    <e v="#N/A"/>
    <n v="0"/>
    <n v="30000000"/>
    <n v="0"/>
    <n v="0"/>
    <n v="0"/>
    <n v="0"/>
    <n v="0"/>
    <n v="0"/>
    <n v="0"/>
    <n v="0"/>
    <n v="0"/>
    <n v="0"/>
    <n v="0"/>
    <n v="0"/>
    <n v="0"/>
    <n v="0"/>
    <n v="0"/>
    <n v="30000000"/>
    <n v="-30000000"/>
  </r>
  <r>
    <s v="1.1-00-1918_20574040_2035110"/>
    <s v="1.1-00-19"/>
    <s v="NO"/>
    <s v="2.2.7"/>
    <s v="R"/>
    <s v="18_20"/>
    <n v="5"/>
    <n v="74"/>
    <s v="040_20"/>
    <x v="9"/>
    <x v="9"/>
    <n v="0"/>
    <s v="SIN DESCRIPCION PARA DESTINOS 00"/>
    <x v="0"/>
    <x v="0"/>
    <x v="2"/>
    <x v="6"/>
    <x v="4"/>
    <x v="26"/>
    <x v="10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18_20574040_2035710"/>
    <s v="1.1-00-19"/>
    <s v="NO"/>
    <s v="2.2.7"/>
    <s v="R"/>
    <s v="18_20"/>
    <n v="5"/>
    <n v="74"/>
    <s v="040_20"/>
    <x v="63"/>
    <x v="63"/>
    <n v="0"/>
    <s v="SIN DESCRIPCION PARA DESTINOS 00"/>
    <x v="0"/>
    <x v="0"/>
    <x v="2"/>
    <x v="6"/>
    <x v="4"/>
    <x v="26"/>
    <x v="10"/>
    <e v="#N/A"/>
    <n v="0"/>
    <n v="60000000"/>
    <n v="0"/>
    <n v="0"/>
    <n v="0"/>
    <n v="0"/>
    <n v="0"/>
    <n v="0"/>
    <n v="0"/>
    <n v="0"/>
    <n v="0"/>
    <n v="0"/>
    <n v="0"/>
    <n v="0"/>
    <n v="0"/>
    <n v="0"/>
    <n v="0"/>
    <n v="60000000"/>
    <n v="-60000000"/>
  </r>
  <r>
    <s v="1.1-00-1918_20574040_2035810"/>
    <s v="1.1-00-19"/>
    <s v="NO"/>
    <s v="2.2.7"/>
    <s v="R"/>
    <s v="18_20"/>
    <n v="5"/>
    <n v="74"/>
    <s v="040_20"/>
    <x v="64"/>
    <x v="64"/>
    <n v="0"/>
    <s v="SIN DESCRIPCION PARA DESTINOS 00"/>
    <x v="0"/>
    <x v="0"/>
    <x v="2"/>
    <x v="6"/>
    <x v="4"/>
    <x v="26"/>
    <x v="10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18_20574040_2039220"/>
    <s v="1.1-00-19"/>
    <s v="NO"/>
    <s v="2.2.7"/>
    <s v="R"/>
    <s v="18_20"/>
    <n v="5"/>
    <n v="74"/>
    <s v="040_20"/>
    <x v="65"/>
    <x v="65"/>
    <n v="0"/>
    <s v="SIN DESCRIPCION PARA DESTINOS 00"/>
    <x v="0"/>
    <x v="0"/>
    <x v="2"/>
    <x v="6"/>
    <x v="4"/>
    <x v="26"/>
    <x v="10"/>
    <e v="#N/A"/>
    <n v="0"/>
    <n v="5880000"/>
    <n v="0"/>
    <n v="0"/>
    <n v="0"/>
    <n v="0"/>
    <n v="0"/>
    <n v="0"/>
    <n v="0"/>
    <n v="0"/>
    <n v="0"/>
    <n v="0"/>
    <n v="0"/>
    <n v="0"/>
    <n v="0"/>
    <n v="0"/>
    <n v="0"/>
    <n v="5880000"/>
    <n v="-5880000"/>
  </r>
  <r>
    <s v="1.1-00-1918_20574040_2056510"/>
    <s v="1.1-00-19"/>
    <s v="NO"/>
    <s v="2.2.7"/>
    <s v="R"/>
    <s v="18_20"/>
    <n v="5"/>
    <n v="74"/>
    <s v="040_20"/>
    <x v="31"/>
    <x v="31"/>
    <n v="0"/>
    <s v="SIN DESCRIPCION PARA DESTINOS 00"/>
    <x v="4"/>
    <x v="1"/>
    <x v="2"/>
    <x v="6"/>
    <x v="4"/>
    <x v="26"/>
    <x v="10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18_20574040_2056610"/>
    <s v="1.1-00-19"/>
    <s v="NO"/>
    <s v="2.2.7"/>
    <s v="R"/>
    <s v="18_20"/>
    <n v="5"/>
    <n v="74"/>
    <s v="040_20"/>
    <x v="32"/>
    <x v="32"/>
    <n v="0"/>
    <s v="SIN DESCRIPCION PARA DESTINOS 00"/>
    <x v="4"/>
    <x v="1"/>
    <x v="2"/>
    <x v="6"/>
    <x v="4"/>
    <x v="26"/>
    <x v="10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18_20574040_2056710"/>
    <s v="1.1-00-19"/>
    <s v="NO"/>
    <s v="2.2.7"/>
    <s v="R"/>
    <s v="18_20"/>
    <n v="5"/>
    <n v="74"/>
    <s v="040_20"/>
    <x v="33"/>
    <x v="33"/>
    <n v="0"/>
    <s v="SIN DESCRIPCION PARA DESTINOS 00"/>
    <x v="4"/>
    <x v="1"/>
    <x v="2"/>
    <x v="6"/>
    <x v="4"/>
    <x v="26"/>
    <x v="10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18_20574040_2056910"/>
    <s v="1.1-00-19"/>
    <s v="NO"/>
    <s v="2.2.7"/>
    <s v="R"/>
    <s v="18_20"/>
    <n v="5"/>
    <n v="74"/>
    <s v="040_20"/>
    <x v="34"/>
    <x v="34"/>
    <n v="0"/>
    <s v="SIN DESCRIPCION PARA DESTINOS 00"/>
    <x v="4"/>
    <x v="1"/>
    <x v="2"/>
    <x v="6"/>
    <x v="4"/>
    <x v="26"/>
    <x v="10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18_20575041_2021710"/>
    <s v="1.1-00-19"/>
    <s v="NO"/>
    <s v="2.2.7"/>
    <s v="R"/>
    <s v="18_20"/>
    <n v="5"/>
    <n v="75"/>
    <s v="041_20"/>
    <x v="66"/>
    <x v="66"/>
    <n v="0"/>
    <s v="SIN DESCRIPCION PARA DESTINOS 00"/>
    <x v="2"/>
    <x v="0"/>
    <x v="2"/>
    <x v="6"/>
    <x v="4"/>
    <x v="26"/>
    <x v="11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18_20575041_2022110"/>
    <s v="1.1-00-19"/>
    <s v="NO"/>
    <s v="2.2.7"/>
    <s v="R"/>
    <s v="18_20"/>
    <n v="5"/>
    <n v="75"/>
    <s v="041_20"/>
    <x v="2"/>
    <x v="2"/>
    <n v="0"/>
    <s v="SIN DESCRIPCION PARA DESTINOS 00"/>
    <x v="2"/>
    <x v="0"/>
    <x v="2"/>
    <x v="6"/>
    <x v="4"/>
    <x v="26"/>
    <x v="11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18_20575041_2024210"/>
    <s v="1.1-00-19"/>
    <s v="NO"/>
    <s v="2.2.7"/>
    <s v="R"/>
    <s v="18_20"/>
    <n v="5"/>
    <n v="75"/>
    <s v="041_20"/>
    <x v="51"/>
    <x v="51"/>
    <n v="0"/>
    <s v="SIN DESCRIPCION PARA DESTINOS 00"/>
    <x v="2"/>
    <x v="0"/>
    <x v="2"/>
    <x v="6"/>
    <x v="4"/>
    <x v="26"/>
    <x v="11"/>
    <e v="#N/A"/>
    <n v="0"/>
    <n v="48000"/>
    <n v="0"/>
    <n v="0"/>
    <n v="0"/>
    <n v="0"/>
    <n v="0"/>
    <n v="0"/>
    <n v="0"/>
    <n v="0"/>
    <n v="0"/>
    <n v="0"/>
    <n v="0"/>
    <n v="0"/>
    <n v="0"/>
    <n v="0"/>
    <n v="0"/>
    <n v="48000"/>
    <n v="-48000"/>
  </r>
  <r>
    <s v="1.1-00-1918_20575041_2024410"/>
    <s v="1.1-00-19"/>
    <s v="NO"/>
    <s v="2.2.7"/>
    <s v="R"/>
    <s v="18_20"/>
    <n v="5"/>
    <n v="75"/>
    <s v="041_20"/>
    <x v="53"/>
    <x v="53"/>
    <n v="0"/>
    <s v="SIN DESCRIPCION PARA DESTINOS 00"/>
    <x v="2"/>
    <x v="0"/>
    <x v="2"/>
    <x v="6"/>
    <x v="4"/>
    <x v="26"/>
    <x v="11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18_20575041_2024610"/>
    <s v="1.1-00-19"/>
    <s v="NO"/>
    <s v="2.2.7"/>
    <s v="R"/>
    <s v="18_20"/>
    <n v="5"/>
    <n v="75"/>
    <s v="041_20"/>
    <x v="54"/>
    <x v="54"/>
    <n v="0"/>
    <s v="SIN DESCRIPCION PARA DESTINOS 00"/>
    <x v="2"/>
    <x v="0"/>
    <x v="2"/>
    <x v="6"/>
    <x v="4"/>
    <x v="26"/>
    <x v="11"/>
    <e v="#N/A"/>
    <n v="0"/>
    <n v="24000"/>
    <n v="0"/>
    <n v="0"/>
    <n v="0"/>
    <n v="0"/>
    <n v="0"/>
    <n v="0"/>
    <n v="0"/>
    <n v="0"/>
    <n v="0"/>
    <n v="0"/>
    <n v="0"/>
    <n v="0"/>
    <n v="0"/>
    <n v="0"/>
    <n v="0"/>
    <n v="24000"/>
    <n v="-24000"/>
  </r>
  <r>
    <s v="1.1-00-1918_20575041_2024710"/>
    <s v="1.1-00-19"/>
    <s v="NO"/>
    <s v="2.2.7"/>
    <s v="R"/>
    <s v="18_20"/>
    <n v="5"/>
    <n v="75"/>
    <s v="041_20"/>
    <x v="55"/>
    <x v="55"/>
    <n v="0"/>
    <s v="SIN DESCRIPCION PARA DESTINOS 00"/>
    <x v="2"/>
    <x v="0"/>
    <x v="2"/>
    <x v="6"/>
    <x v="4"/>
    <x v="26"/>
    <x v="11"/>
    <e v="#N/A"/>
    <n v="0"/>
    <n v="250000"/>
    <n v="0"/>
    <n v="0"/>
    <n v="0"/>
    <n v="0"/>
    <n v="0"/>
    <n v="0"/>
    <n v="0"/>
    <n v="0"/>
    <n v="0"/>
    <n v="0"/>
    <n v="0"/>
    <n v="0"/>
    <n v="0"/>
    <n v="0"/>
    <n v="0"/>
    <n v="250000"/>
    <n v="-250000"/>
  </r>
  <r>
    <s v="1.1-00-1918_20575041_2024910"/>
    <s v="1.1-00-19"/>
    <s v="NO"/>
    <s v="2.2.7"/>
    <s v="R"/>
    <s v="18_20"/>
    <n v="5"/>
    <n v="75"/>
    <s v="041_20"/>
    <x v="4"/>
    <x v="4"/>
    <n v="0"/>
    <s v="SIN DESCRIPCION PARA DESTINOS 00"/>
    <x v="2"/>
    <x v="0"/>
    <x v="2"/>
    <x v="6"/>
    <x v="4"/>
    <x v="26"/>
    <x v="11"/>
    <e v="#N/A"/>
    <n v="0"/>
    <n v="800000"/>
    <n v="0"/>
    <n v="0"/>
    <n v="0"/>
    <n v="0"/>
    <n v="0"/>
    <n v="0"/>
    <n v="0"/>
    <n v="0"/>
    <n v="0"/>
    <n v="0"/>
    <n v="0"/>
    <n v="0"/>
    <n v="0"/>
    <n v="0"/>
    <n v="0"/>
    <n v="800000"/>
    <n v="-800000"/>
  </r>
  <r>
    <s v="1.1-00-1918_20575041_2027210"/>
    <s v="1.1-00-19"/>
    <s v="NO"/>
    <s v="2.2.7"/>
    <s v="R"/>
    <s v="18_20"/>
    <n v="5"/>
    <n v="75"/>
    <s v="041_20"/>
    <x v="35"/>
    <x v="35"/>
    <n v="0"/>
    <s v="SIN DESCRIPCION PARA DESTINOS 00"/>
    <x v="2"/>
    <x v="0"/>
    <x v="2"/>
    <x v="6"/>
    <x v="4"/>
    <x v="26"/>
    <x v="11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18_20575041_2029110"/>
    <s v="1.1-00-19"/>
    <s v="NO"/>
    <s v="2.2.7"/>
    <s v="R"/>
    <s v="18_20"/>
    <n v="5"/>
    <n v="75"/>
    <s v="041_20"/>
    <x v="29"/>
    <x v="29"/>
    <n v="0"/>
    <s v="SIN DESCRIPCION PARA DESTINOS 00"/>
    <x v="2"/>
    <x v="0"/>
    <x v="2"/>
    <x v="6"/>
    <x v="4"/>
    <x v="26"/>
    <x v="11"/>
    <e v="#N/A"/>
    <n v="0"/>
    <n v="800000"/>
    <n v="0"/>
    <n v="0"/>
    <n v="0"/>
    <n v="0"/>
    <n v="0"/>
    <n v="0"/>
    <n v="0"/>
    <n v="0"/>
    <n v="0"/>
    <n v="0"/>
    <n v="0"/>
    <n v="0"/>
    <n v="0"/>
    <n v="0"/>
    <n v="0"/>
    <n v="800000"/>
    <n v="-800000"/>
  </r>
  <r>
    <s v="1.1-00-1918_20575041_2032310"/>
    <s v="1.1-00-19"/>
    <s v="NO"/>
    <s v="2.2.7"/>
    <s v="R"/>
    <s v="18_20"/>
    <n v="5"/>
    <n v="75"/>
    <s v="041_20"/>
    <x v="67"/>
    <x v="67"/>
    <n v="0"/>
    <s v="SIN DESCRIPCION PARA DESTINOS 00"/>
    <x v="0"/>
    <x v="0"/>
    <x v="2"/>
    <x v="6"/>
    <x v="4"/>
    <x v="26"/>
    <x v="11"/>
    <e v="#N/A"/>
    <n v="0"/>
    <n v="60000"/>
    <n v="0"/>
    <n v="0"/>
    <n v="0"/>
    <n v="0"/>
    <n v="0"/>
    <n v="0"/>
    <n v="0"/>
    <n v="0"/>
    <n v="0"/>
    <n v="0"/>
    <n v="0"/>
    <n v="0"/>
    <n v="0"/>
    <n v="0"/>
    <n v="0"/>
    <n v="60000"/>
    <n v="-60000"/>
  </r>
  <r>
    <s v="1.1-00-1918_20575041_2032510"/>
    <s v="1.1-00-19"/>
    <s v="NO"/>
    <s v="2.2.7"/>
    <s v="R"/>
    <s v="18_20"/>
    <n v="5"/>
    <n v="75"/>
    <s v="041_20"/>
    <x v="7"/>
    <x v="7"/>
    <n v="0"/>
    <s v="SIN DESCRIPCION PARA DESTINOS 00"/>
    <x v="0"/>
    <x v="0"/>
    <x v="2"/>
    <x v="6"/>
    <x v="4"/>
    <x v="26"/>
    <x v="11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18_20575041_2033910"/>
    <s v="1.1-00-19"/>
    <s v="NO"/>
    <s v="2.2.7"/>
    <s v="R"/>
    <s v="18_20"/>
    <n v="5"/>
    <n v="75"/>
    <s v="041_20"/>
    <x v="39"/>
    <x v="39"/>
    <n v="0"/>
    <s v="SIN DESCRIPCION PARA DESTINOS 00"/>
    <x v="0"/>
    <x v="0"/>
    <x v="2"/>
    <x v="6"/>
    <x v="4"/>
    <x v="26"/>
    <x v="11"/>
    <e v="#N/A"/>
    <n v="0"/>
    <n v="3500000"/>
    <n v="0"/>
    <n v="0"/>
    <n v="0"/>
    <n v="0"/>
    <n v="0"/>
    <n v="0"/>
    <n v="0"/>
    <n v="0"/>
    <n v="0"/>
    <n v="0"/>
    <n v="0"/>
    <n v="0"/>
    <n v="0"/>
    <n v="0"/>
    <n v="0"/>
    <n v="3500000"/>
    <n v="-3500000"/>
  </r>
  <r>
    <s v="1.1-00-1918_20575041_2035110"/>
    <s v="1.1-00-19"/>
    <s v="NO"/>
    <s v="2.2.7"/>
    <s v="R"/>
    <s v="18_20"/>
    <n v="5"/>
    <n v="75"/>
    <s v="041_20"/>
    <x v="9"/>
    <x v="9"/>
    <n v="0"/>
    <s v="SIN DESCRIPCION PARA DESTINOS 00"/>
    <x v="0"/>
    <x v="0"/>
    <x v="2"/>
    <x v="6"/>
    <x v="4"/>
    <x v="26"/>
    <x v="11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18_20575041_2036310"/>
    <s v="1.1-00-19"/>
    <s v="NO"/>
    <s v="2.2.7"/>
    <s v="R"/>
    <s v="18_20"/>
    <n v="5"/>
    <n v="75"/>
    <s v="041_20"/>
    <x v="68"/>
    <x v="68"/>
    <n v="0"/>
    <s v="SIN DESCRIPCION PARA DESTINOS 00"/>
    <x v="0"/>
    <x v="0"/>
    <x v="2"/>
    <x v="6"/>
    <x v="4"/>
    <x v="26"/>
    <x v="11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18_20575041_2038210"/>
    <s v="1.1-00-19"/>
    <s v="NO"/>
    <s v="2.2.7"/>
    <s v="R"/>
    <s v="18_20"/>
    <n v="5"/>
    <n v="75"/>
    <s v="041_20"/>
    <x v="11"/>
    <x v="11"/>
    <n v="0"/>
    <s v="SIN DESCRIPCION PARA DESTINOS 00"/>
    <x v="0"/>
    <x v="0"/>
    <x v="2"/>
    <x v="6"/>
    <x v="4"/>
    <x v="26"/>
    <x v="11"/>
    <e v="#N/A"/>
    <n v="0"/>
    <n v="8000000"/>
    <n v="0"/>
    <n v="0"/>
    <n v="0"/>
    <n v="0"/>
    <n v="0"/>
    <n v="0"/>
    <n v="0"/>
    <n v="0"/>
    <n v="0"/>
    <n v="0"/>
    <n v="0"/>
    <n v="0"/>
    <n v="0"/>
    <n v="0"/>
    <n v="0"/>
    <n v="8000000"/>
    <n v="-8000000"/>
  </r>
  <r>
    <s v="1.1-00-1918_20575041_2052310"/>
    <s v="1.1-00-19"/>
    <s v="NO"/>
    <s v="2.2.7"/>
    <s v="R"/>
    <s v="18_20"/>
    <n v="5"/>
    <n v="75"/>
    <s v="041_20"/>
    <x v="69"/>
    <x v="69"/>
    <n v="0"/>
    <s v="SIN DESCRIPCION PARA DESTINOS 00"/>
    <x v="4"/>
    <x v="1"/>
    <x v="2"/>
    <x v="6"/>
    <x v="4"/>
    <x v="26"/>
    <x v="11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18_20575041_2056510"/>
    <s v="1.1-00-19"/>
    <s v="NO"/>
    <s v="2.2.7"/>
    <s v="R"/>
    <s v="18_20"/>
    <n v="5"/>
    <n v="75"/>
    <s v="041_20"/>
    <x v="31"/>
    <x v="31"/>
    <n v="0"/>
    <s v="SIN DESCRIPCION PARA DESTINOS 00"/>
    <x v="4"/>
    <x v="1"/>
    <x v="2"/>
    <x v="6"/>
    <x v="4"/>
    <x v="26"/>
    <x v="11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18_20575041_2059110"/>
    <s v="1.1-00-19"/>
    <s v="NO"/>
    <s v="2.2.7"/>
    <s v="R"/>
    <s v="18_20"/>
    <n v="5"/>
    <n v="75"/>
    <s v="041_20"/>
    <x v="50"/>
    <x v="50"/>
    <n v="0"/>
    <s v="SIN DESCRIPCION PARA DESTINOS 00"/>
    <x v="4"/>
    <x v="1"/>
    <x v="2"/>
    <x v="6"/>
    <x v="4"/>
    <x v="26"/>
    <x v="11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18_20576042_2023910"/>
    <s v="1.1-00-19"/>
    <s v="NO"/>
    <s v="2.2.7"/>
    <s v="R"/>
    <s v="18_20"/>
    <n v="5"/>
    <n v="76"/>
    <s v="042_20"/>
    <x v="3"/>
    <x v="3"/>
    <n v="0"/>
    <s v="SIN DESCRIPCION PARA DESTINOS 00"/>
    <x v="2"/>
    <x v="0"/>
    <x v="2"/>
    <x v="6"/>
    <x v="4"/>
    <x v="26"/>
    <x v="12"/>
    <e v="#N/A"/>
    <n v="0"/>
    <n v="75000"/>
    <n v="0"/>
    <n v="0"/>
    <n v="0"/>
    <n v="0"/>
    <n v="0"/>
    <n v="0"/>
    <n v="0"/>
    <n v="0"/>
    <n v="0"/>
    <n v="0"/>
    <n v="0"/>
    <n v="0"/>
    <n v="0"/>
    <n v="0"/>
    <n v="0"/>
    <n v="75000"/>
    <n v="-75000"/>
  </r>
  <r>
    <s v="1.1-00-1918_20576042_2024410"/>
    <s v="1.1-00-19"/>
    <s v="NO"/>
    <s v="2.2.7"/>
    <s v="R"/>
    <s v="18_20"/>
    <n v="5"/>
    <n v="76"/>
    <s v="042_20"/>
    <x v="53"/>
    <x v="53"/>
    <n v="0"/>
    <s v="SIN DESCRIPCION PARA DESTINOS 00"/>
    <x v="2"/>
    <x v="0"/>
    <x v="2"/>
    <x v="6"/>
    <x v="4"/>
    <x v="26"/>
    <x v="12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18_20576042_2024710"/>
    <s v="1.1-00-19"/>
    <s v="NO"/>
    <s v="2.2.7"/>
    <s v="R"/>
    <s v="18_20"/>
    <n v="5"/>
    <n v="76"/>
    <s v="042_20"/>
    <x v="55"/>
    <x v="55"/>
    <n v="0"/>
    <s v="SIN DESCRIPCION PARA DESTINOS 00"/>
    <x v="2"/>
    <x v="0"/>
    <x v="2"/>
    <x v="6"/>
    <x v="4"/>
    <x v="26"/>
    <x v="12"/>
    <e v="#N/A"/>
    <n v="0"/>
    <n v="250000"/>
    <n v="0"/>
    <n v="0"/>
    <n v="0"/>
    <n v="0"/>
    <n v="0"/>
    <n v="0"/>
    <n v="0"/>
    <n v="0"/>
    <n v="0"/>
    <n v="0"/>
    <n v="0"/>
    <n v="0"/>
    <n v="0"/>
    <n v="0"/>
    <n v="0"/>
    <n v="250000"/>
    <n v="-250000"/>
  </r>
  <r>
    <s v="1.1-00-1918_20576042_2024810"/>
    <s v="1.1-00-19"/>
    <s v="NO"/>
    <s v="2.2.7"/>
    <s v="R"/>
    <s v="18_20"/>
    <n v="5"/>
    <n v="76"/>
    <s v="042_20"/>
    <x v="56"/>
    <x v="56"/>
    <n v="0"/>
    <s v="SIN DESCRIPCION PARA DESTINOS 00"/>
    <x v="2"/>
    <x v="0"/>
    <x v="2"/>
    <x v="6"/>
    <x v="4"/>
    <x v="26"/>
    <x v="12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18_20576042_2024910"/>
    <s v="1.1-00-19"/>
    <s v="NO"/>
    <s v="2.2.7"/>
    <s v="R"/>
    <s v="18_20"/>
    <n v="5"/>
    <n v="76"/>
    <s v="042_20"/>
    <x v="4"/>
    <x v="4"/>
    <n v="0"/>
    <s v="SIN DESCRIPCION PARA DESTINOS 00"/>
    <x v="2"/>
    <x v="0"/>
    <x v="2"/>
    <x v="6"/>
    <x v="4"/>
    <x v="26"/>
    <x v="12"/>
    <e v="#N/A"/>
    <n v="0"/>
    <n v="800000"/>
    <n v="0"/>
    <n v="0"/>
    <n v="0"/>
    <n v="0"/>
    <n v="0"/>
    <n v="0"/>
    <n v="0"/>
    <n v="0"/>
    <n v="0"/>
    <n v="0"/>
    <n v="0"/>
    <n v="0"/>
    <n v="0"/>
    <n v="0"/>
    <n v="0"/>
    <n v="800000"/>
    <n v="-800000"/>
  </r>
  <r>
    <s v="1.1-00-1918_20576042_2044110"/>
    <s v="1.1-00-19"/>
    <s v="NO"/>
    <s v="2.2.7"/>
    <s v="R"/>
    <s v="18_20"/>
    <n v="5"/>
    <n v="76"/>
    <s v="042_20"/>
    <x v="13"/>
    <x v="13"/>
    <n v="0"/>
    <s v="SIN DESCRIPCION PARA DESTINOS 00"/>
    <x v="3"/>
    <x v="0"/>
    <x v="2"/>
    <x v="6"/>
    <x v="4"/>
    <x v="26"/>
    <x v="12"/>
    <e v="#N/A"/>
    <n v="0"/>
    <n v="6000000"/>
    <n v="0"/>
    <n v="0"/>
    <n v="0"/>
    <n v="0"/>
    <n v="0"/>
    <n v="0"/>
    <n v="0"/>
    <n v="0"/>
    <n v="0"/>
    <n v="0"/>
    <n v="0"/>
    <n v="0"/>
    <n v="0"/>
    <n v="0"/>
    <n v="0"/>
    <n v="6000000"/>
    <n v="-6000000"/>
  </r>
  <r>
    <s v="1.1-00-1918_20576042_2044510"/>
    <s v="1.1-00-19"/>
    <s v="NO"/>
    <s v="2.2.7"/>
    <s v="R"/>
    <s v="18_20"/>
    <n v="5"/>
    <n v="76"/>
    <s v="042_20"/>
    <x v="70"/>
    <x v="70"/>
    <n v="0"/>
    <s v="SIN DESCRIPCION PARA DESTINOS 00"/>
    <x v="3"/>
    <x v="0"/>
    <x v="2"/>
    <x v="6"/>
    <x v="4"/>
    <x v="26"/>
    <x v="12"/>
    <e v="#N/A"/>
    <n v="0"/>
    <n v="150000"/>
    <n v="0"/>
    <n v="0"/>
    <n v="0"/>
    <n v="0"/>
    <n v="0"/>
    <n v="0"/>
    <n v="0"/>
    <n v="0"/>
    <n v="0"/>
    <n v="0"/>
    <n v="0"/>
    <n v="0"/>
    <n v="0"/>
    <n v="0"/>
    <n v="0"/>
    <n v="150000"/>
    <n v="-150000"/>
  </r>
  <r>
    <s v="1.1-00-1918_20577043_2022110"/>
    <s v="1.1-00-19"/>
    <s v="NO"/>
    <s v="2.2.7"/>
    <s v="R"/>
    <s v="18_20"/>
    <n v="5"/>
    <n v="77"/>
    <s v="043_20"/>
    <x v="2"/>
    <x v="2"/>
    <n v="0"/>
    <s v="SIN DESCRIPCION PARA DESTINOS 00"/>
    <x v="2"/>
    <x v="0"/>
    <x v="2"/>
    <x v="6"/>
    <x v="4"/>
    <x v="27"/>
    <x v="13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18_20577043_2032310"/>
    <s v="1.1-00-19"/>
    <s v="NO"/>
    <s v="2.2.7"/>
    <s v="R"/>
    <s v="18_20"/>
    <n v="5"/>
    <n v="77"/>
    <s v="043_20"/>
    <x v="67"/>
    <x v="67"/>
    <n v="0"/>
    <s v="SIN DESCRIPCION PARA DESTINOS 00"/>
    <x v="0"/>
    <x v="0"/>
    <x v="2"/>
    <x v="6"/>
    <x v="4"/>
    <x v="27"/>
    <x v="13"/>
    <e v="#N/A"/>
    <n v="0"/>
    <n v="9000"/>
    <n v="0"/>
    <n v="0"/>
    <n v="0"/>
    <n v="0"/>
    <n v="0"/>
    <n v="0"/>
    <n v="0"/>
    <n v="0"/>
    <n v="0"/>
    <n v="0"/>
    <n v="0"/>
    <n v="0"/>
    <n v="0"/>
    <n v="0"/>
    <n v="0"/>
    <n v="9000"/>
    <n v="-9000"/>
  </r>
  <r>
    <s v="1.1-00-1907_20445022_2021710"/>
    <s v="1.1-00-19"/>
    <s v="NO"/>
    <s v="2.1.5"/>
    <s v="R"/>
    <s v="07_20"/>
    <n v="4"/>
    <n v="45"/>
    <s v="022_20"/>
    <x v="66"/>
    <x v="66"/>
    <n v="0"/>
    <s v="SIN DESCRIPCION PARA DESTINOS 00"/>
    <x v="2"/>
    <x v="0"/>
    <x v="2"/>
    <x v="7"/>
    <x v="5"/>
    <x v="28"/>
    <x v="14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07_20445022_2022210"/>
    <s v="1.1-00-19"/>
    <s v="NO"/>
    <s v="2.1.5"/>
    <s v="R"/>
    <s v="07_20"/>
    <n v="4"/>
    <n v="45"/>
    <s v="022_20"/>
    <x v="71"/>
    <x v="71"/>
    <n v="0"/>
    <s v="SIN DESCRIPCION PARA DESTINOS 00"/>
    <x v="2"/>
    <x v="0"/>
    <x v="2"/>
    <x v="7"/>
    <x v="5"/>
    <x v="28"/>
    <x v="14"/>
    <e v="#N/A"/>
    <n v="0"/>
    <n v="410000"/>
    <n v="0"/>
    <n v="0"/>
    <n v="0"/>
    <n v="0"/>
    <n v="0"/>
    <n v="0"/>
    <n v="0"/>
    <n v="0"/>
    <n v="0"/>
    <n v="0"/>
    <n v="0"/>
    <n v="0"/>
    <n v="0"/>
    <n v="0"/>
    <n v="0"/>
    <n v="410000"/>
    <n v="-410000"/>
  </r>
  <r>
    <s v="1.1-00-1907_20445022_2024410"/>
    <s v="1.1-00-19"/>
    <s v="NO"/>
    <s v="2.1.5"/>
    <s v="R"/>
    <s v="07_20"/>
    <n v="4"/>
    <n v="45"/>
    <s v="022_20"/>
    <x v="53"/>
    <x v="53"/>
    <n v="0"/>
    <s v="SIN DESCRIPCION PARA DESTINOS 00"/>
    <x v="2"/>
    <x v="0"/>
    <x v="2"/>
    <x v="7"/>
    <x v="5"/>
    <x v="28"/>
    <x v="14"/>
    <e v="#N/A"/>
    <n v="0"/>
    <n v="20000"/>
    <n v="0"/>
    <n v="0"/>
    <n v="0"/>
    <n v="0"/>
    <n v="0"/>
    <n v="0"/>
    <n v="0"/>
    <n v="0"/>
    <n v="0"/>
    <n v="0"/>
    <n v="0"/>
    <n v="0"/>
    <n v="0"/>
    <n v="0"/>
    <n v="0"/>
    <n v="20000"/>
    <n v="-20000"/>
  </r>
  <r>
    <s v="1.1-00-1907_20445022_2024610"/>
    <s v="1.1-00-19"/>
    <s v="NO"/>
    <s v="2.1.5"/>
    <s v="R"/>
    <s v="07_20"/>
    <n v="4"/>
    <n v="45"/>
    <s v="022_20"/>
    <x v="54"/>
    <x v="54"/>
    <n v="0"/>
    <s v="SIN DESCRIPCION PARA DESTINOS 00"/>
    <x v="2"/>
    <x v="0"/>
    <x v="2"/>
    <x v="7"/>
    <x v="5"/>
    <x v="28"/>
    <x v="14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7_20445022_2024710"/>
    <s v="1.1-00-19"/>
    <s v="NO"/>
    <s v="2.1.5"/>
    <s v="R"/>
    <s v="07_20"/>
    <n v="4"/>
    <n v="45"/>
    <s v="022_20"/>
    <x v="55"/>
    <x v="55"/>
    <n v="0"/>
    <s v="SIN DESCRIPCION PARA DESTINOS 00"/>
    <x v="2"/>
    <x v="0"/>
    <x v="2"/>
    <x v="7"/>
    <x v="5"/>
    <x v="28"/>
    <x v="14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07_20445022_2024910"/>
    <s v="1.1-00-19"/>
    <s v="NO"/>
    <s v="2.1.5"/>
    <s v="R"/>
    <s v="07_20"/>
    <n v="4"/>
    <n v="45"/>
    <s v="022_20"/>
    <x v="4"/>
    <x v="4"/>
    <n v="0"/>
    <s v="SIN DESCRIPCION PARA DESTINOS 00"/>
    <x v="2"/>
    <x v="0"/>
    <x v="2"/>
    <x v="7"/>
    <x v="5"/>
    <x v="28"/>
    <x v="14"/>
    <e v="#N/A"/>
    <n v="0"/>
    <n v="210000"/>
    <n v="0"/>
    <n v="0"/>
    <n v="0"/>
    <n v="0"/>
    <n v="0"/>
    <n v="0"/>
    <n v="0"/>
    <n v="0"/>
    <n v="0"/>
    <n v="0"/>
    <n v="0"/>
    <n v="0"/>
    <n v="0"/>
    <n v="0"/>
    <n v="0"/>
    <n v="210000"/>
    <n v="-210000"/>
  </r>
  <r>
    <s v="1.1-00-1907_20445022_2025310"/>
    <s v="1.1-00-19"/>
    <s v="NO"/>
    <s v="2.1.5"/>
    <s v="R"/>
    <s v="07_20"/>
    <n v="4"/>
    <n v="45"/>
    <s v="022_20"/>
    <x v="26"/>
    <x v="26"/>
    <n v="0"/>
    <s v="SIN DESCRIPCION PARA DESTINOS 00"/>
    <x v="2"/>
    <x v="0"/>
    <x v="2"/>
    <x v="7"/>
    <x v="5"/>
    <x v="28"/>
    <x v="14"/>
    <e v="#N/A"/>
    <n v="0"/>
    <n v="450000"/>
    <n v="0"/>
    <n v="0"/>
    <n v="0"/>
    <n v="0"/>
    <n v="0"/>
    <n v="0"/>
    <n v="0"/>
    <n v="0"/>
    <n v="0"/>
    <n v="0"/>
    <n v="0"/>
    <n v="0"/>
    <n v="0"/>
    <n v="0"/>
    <n v="0"/>
    <n v="450000"/>
    <n v="-450000"/>
  </r>
  <r>
    <s v="1.1-00-1907_20445022_2025410"/>
    <s v="1.1-00-19"/>
    <s v="NO"/>
    <s v="2.1.5"/>
    <s v="R"/>
    <s v="07_20"/>
    <n v="4"/>
    <n v="45"/>
    <s v="022_20"/>
    <x v="27"/>
    <x v="27"/>
    <n v="0"/>
    <s v="SIN DESCRIPCION PARA DESTINOS 00"/>
    <x v="2"/>
    <x v="0"/>
    <x v="2"/>
    <x v="7"/>
    <x v="5"/>
    <x v="28"/>
    <x v="14"/>
    <e v="#N/A"/>
    <n v="0"/>
    <n v="380000"/>
    <n v="0"/>
    <n v="0"/>
    <n v="0"/>
    <n v="0"/>
    <n v="0"/>
    <n v="0"/>
    <n v="0"/>
    <n v="0"/>
    <n v="0"/>
    <n v="0"/>
    <n v="0"/>
    <n v="0"/>
    <n v="0"/>
    <n v="0"/>
    <n v="0"/>
    <n v="380000"/>
    <n v="-380000"/>
  </r>
  <r>
    <s v="1.1-00-1907_20445022_2025510"/>
    <s v="1.1-00-19"/>
    <s v="NO"/>
    <s v="2.1.5"/>
    <s v="R"/>
    <s v="07_20"/>
    <n v="4"/>
    <n v="45"/>
    <s v="022_20"/>
    <x v="5"/>
    <x v="5"/>
    <n v="0"/>
    <s v="SIN DESCRIPCION PARA DESTINOS 00"/>
    <x v="2"/>
    <x v="0"/>
    <x v="2"/>
    <x v="7"/>
    <x v="5"/>
    <x v="28"/>
    <x v="14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7_20445022_2027210"/>
    <s v="1.1-00-19"/>
    <s v="NO"/>
    <s v="2.1.5"/>
    <s v="R"/>
    <s v="07_20"/>
    <n v="4"/>
    <n v="45"/>
    <s v="022_20"/>
    <x v="35"/>
    <x v="35"/>
    <n v="0"/>
    <s v="SIN DESCRIPCION PARA DESTINOS 00"/>
    <x v="2"/>
    <x v="0"/>
    <x v="2"/>
    <x v="7"/>
    <x v="5"/>
    <x v="28"/>
    <x v="14"/>
    <e v="#N/A"/>
    <n v="0"/>
    <n v="90000"/>
    <n v="0"/>
    <n v="0"/>
    <n v="0"/>
    <n v="0"/>
    <n v="0"/>
    <n v="0"/>
    <n v="0"/>
    <n v="0"/>
    <n v="0"/>
    <n v="0"/>
    <n v="0"/>
    <n v="0"/>
    <n v="0"/>
    <n v="0"/>
    <n v="0"/>
    <n v="90000"/>
    <n v="-90000"/>
  </r>
  <r>
    <s v="1.1-00-1907_20445022_2029110"/>
    <s v="1.1-00-19"/>
    <s v="NO"/>
    <s v="2.1.5"/>
    <s v="R"/>
    <s v="07_20"/>
    <n v="4"/>
    <n v="45"/>
    <s v="022_20"/>
    <x v="29"/>
    <x v="29"/>
    <n v="0"/>
    <s v="SIN DESCRIPCION PARA DESTINOS 00"/>
    <x v="2"/>
    <x v="0"/>
    <x v="2"/>
    <x v="7"/>
    <x v="5"/>
    <x v="28"/>
    <x v="14"/>
    <e v="#N/A"/>
    <n v="0"/>
    <n v="35000"/>
    <n v="0"/>
    <n v="0"/>
    <n v="0"/>
    <n v="0"/>
    <n v="0"/>
    <n v="0"/>
    <n v="0"/>
    <n v="0"/>
    <n v="0"/>
    <n v="0"/>
    <n v="0"/>
    <n v="0"/>
    <n v="0"/>
    <n v="0"/>
    <n v="0"/>
    <n v="35000"/>
    <n v="-35000"/>
  </r>
  <r>
    <s v="1.1-00-1907_20445022_2029710"/>
    <s v="1.1-00-19"/>
    <s v="NO"/>
    <s v="2.1.5"/>
    <s v="R"/>
    <s v="07_20"/>
    <n v="4"/>
    <n v="45"/>
    <s v="022_20"/>
    <x v="72"/>
    <x v="72"/>
    <n v="0"/>
    <s v="SIN DESCRIPCION PARA DESTINOS 00"/>
    <x v="2"/>
    <x v="0"/>
    <x v="2"/>
    <x v="7"/>
    <x v="5"/>
    <x v="28"/>
    <x v="14"/>
    <e v="#N/A"/>
    <n v="0"/>
    <n v="120000"/>
    <n v="0"/>
    <n v="0"/>
    <n v="0"/>
    <n v="0"/>
    <n v="0"/>
    <n v="0"/>
    <n v="0"/>
    <n v="0"/>
    <n v="0"/>
    <n v="0"/>
    <n v="0"/>
    <n v="0"/>
    <n v="0"/>
    <n v="0"/>
    <n v="0"/>
    <n v="120000"/>
    <n v="-120000"/>
  </r>
  <r>
    <s v="1.1-00-1907_20445022_2035110"/>
    <s v="1.1-00-19"/>
    <s v="NO"/>
    <s v="2.1.5"/>
    <s v="R"/>
    <s v="07_20"/>
    <n v="4"/>
    <n v="45"/>
    <s v="022_20"/>
    <x v="9"/>
    <x v="9"/>
    <n v="0"/>
    <s v="SIN DESCRIPCION PARA DESTINOS 00"/>
    <x v="0"/>
    <x v="0"/>
    <x v="2"/>
    <x v="7"/>
    <x v="5"/>
    <x v="28"/>
    <x v="14"/>
    <e v="#N/A"/>
    <n v="0"/>
    <n v="20000"/>
    <n v="0"/>
    <n v="0"/>
    <n v="0"/>
    <n v="0"/>
    <n v="0"/>
    <n v="0"/>
    <n v="0"/>
    <n v="0"/>
    <n v="0"/>
    <n v="0"/>
    <n v="0"/>
    <n v="0"/>
    <n v="0"/>
    <n v="0"/>
    <n v="0"/>
    <n v="20000"/>
    <n v="-20000"/>
  </r>
  <r>
    <s v="1.1-00-1907_20445022_2035910"/>
    <s v="1.1-00-19"/>
    <s v="NO"/>
    <s v="2.1.5"/>
    <s v="R"/>
    <s v="07_20"/>
    <n v="4"/>
    <n v="45"/>
    <s v="022_20"/>
    <x v="73"/>
    <x v="73"/>
    <n v="0"/>
    <s v="SIN DESCRIPCION PARA DESTINOS 00"/>
    <x v="0"/>
    <x v="0"/>
    <x v="2"/>
    <x v="7"/>
    <x v="5"/>
    <x v="28"/>
    <x v="14"/>
    <e v="#N/A"/>
    <n v="0"/>
    <n v="42000"/>
    <n v="0"/>
    <n v="0"/>
    <n v="0"/>
    <n v="0"/>
    <n v="0"/>
    <n v="0"/>
    <n v="0"/>
    <n v="0"/>
    <n v="0"/>
    <n v="0"/>
    <n v="0"/>
    <n v="0"/>
    <n v="0"/>
    <n v="0"/>
    <n v="0"/>
    <n v="42000"/>
    <n v="-42000"/>
  </r>
  <r>
    <s v="1.1-00-1907_20445022_2038310"/>
    <s v="1.1-00-19"/>
    <s v="NO"/>
    <s v="2.1.5"/>
    <s v="R"/>
    <s v="07_20"/>
    <n v="4"/>
    <n v="45"/>
    <s v="022_20"/>
    <x v="20"/>
    <x v="20"/>
    <n v="0"/>
    <s v="SIN DESCRIPCION PARA DESTINOS 00"/>
    <x v="0"/>
    <x v="0"/>
    <x v="2"/>
    <x v="7"/>
    <x v="5"/>
    <x v="28"/>
    <x v="14"/>
    <e v="#N/A"/>
    <n v="0"/>
    <n v="20000"/>
    <n v="0"/>
    <n v="0"/>
    <n v="0"/>
    <n v="0"/>
    <n v="0"/>
    <n v="0"/>
    <n v="0"/>
    <n v="0"/>
    <n v="0"/>
    <n v="0"/>
    <n v="0"/>
    <n v="0"/>
    <n v="0"/>
    <n v="0"/>
    <n v="0"/>
    <n v="20000"/>
    <n v="-20000"/>
  </r>
  <r>
    <s v="1.1-00-1907_20445022_2051910"/>
    <s v="1.1-00-19"/>
    <s v="NO"/>
    <s v="2.1.5"/>
    <s v="R"/>
    <s v="07_20"/>
    <n v="4"/>
    <n v="45"/>
    <s v="022_20"/>
    <x v="74"/>
    <x v="74"/>
    <n v="0"/>
    <s v="SIN DESCRIPCION PARA DESTINOS 00"/>
    <x v="4"/>
    <x v="1"/>
    <x v="2"/>
    <x v="7"/>
    <x v="5"/>
    <x v="28"/>
    <x v="14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7_20445022_2052110"/>
    <s v="1.1-00-19"/>
    <s v="NO"/>
    <s v="2.1.5"/>
    <s v="R"/>
    <s v="07_20"/>
    <n v="4"/>
    <n v="45"/>
    <s v="022_20"/>
    <x v="49"/>
    <x v="49"/>
    <n v="0"/>
    <s v="SIN DESCRIPCION PARA DESTINOS 00"/>
    <x v="4"/>
    <x v="1"/>
    <x v="2"/>
    <x v="7"/>
    <x v="5"/>
    <x v="28"/>
    <x v="14"/>
    <e v="#N/A"/>
    <n v="0"/>
    <n v="30000"/>
    <n v="0"/>
    <n v="0"/>
    <n v="0"/>
    <n v="0"/>
    <n v="0"/>
    <n v="0"/>
    <n v="0"/>
    <n v="0"/>
    <n v="0"/>
    <n v="0"/>
    <n v="0"/>
    <n v="0"/>
    <n v="0"/>
    <n v="0"/>
    <n v="0"/>
    <n v="30000"/>
    <n v="-30000"/>
  </r>
  <r>
    <s v="1.1-00-1907_20445022_2052310"/>
    <s v="1.1-00-19"/>
    <s v="NO"/>
    <s v="2.1.5"/>
    <s v="R"/>
    <s v="07_20"/>
    <n v="4"/>
    <n v="45"/>
    <s v="022_20"/>
    <x v="69"/>
    <x v="69"/>
    <n v="0"/>
    <s v="SIN DESCRIPCION PARA DESTINOS 00"/>
    <x v="4"/>
    <x v="1"/>
    <x v="2"/>
    <x v="7"/>
    <x v="5"/>
    <x v="28"/>
    <x v="14"/>
    <e v="#N/A"/>
    <n v="0"/>
    <n v="30000"/>
    <n v="0"/>
    <n v="0"/>
    <n v="0"/>
    <n v="0"/>
    <n v="0"/>
    <n v="0"/>
    <n v="0"/>
    <n v="0"/>
    <n v="0"/>
    <n v="0"/>
    <n v="0"/>
    <n v="0"/>
    <n v="0"/>
    <n v="0"/>
    <n v="0"/>
    <n v="30000"/>
    <n v="-30000"/>
  </r>
  <r>
    <s v="1.1-00-1907_20445022_2053110"/>
    <s v="1.1-00-19"/>
    <s v="NO"/>
    <s v="2.1.5"/>
    <s v="R"/>
    <s v="07_20"/>
    <n v="4"/>
    <n v="45"/>
    <s v="022_20"/>
    <x v="75"/>
    <x v="75"/>
    <n v="0"/>
    <s v="SIN DESCRIPCION PARA DESTINOS 00"/>
    <x v="4"/>
    <x v="1"/>
    <x v="2"/>
    <x v="7"/>
    <x v="5"/>
    <x v="28"/>
    <x v="14"/>
    <e v="#N/A"/>
    <n v="0"/>
    <n v="250000"/>
    <n v="0"/>
    <n v="0"/>
    <n v="0"/>
    <n v="0"/>
    <n v="0"/>
    <n v="0"/>
    <n v="0"/>
    <n v="0"/>
    <n v="0"/>
    <n v="0"/>
    <n v="0"/>
    <n v="0"/>
    <n v="0"/>
    <n v="0"/>
    <n v="0"/>
    <n v="250000"/>
    <n v="-250000"/>
  </r>
  <r>
    <s v="1.1-00-1907_20445022_2053210"/>
    <s v="1.1-00-19"/>
    <s v="NO"/>
    <s v="2.1.5"/>
    <s v="R"/>
    <s v="07_20"/>
    <n v="4"/>
    <n v="45"/>
    <s v="022_20"/>
    <x v="25"/>
    <x v="25"/>
    <n v="0"/>
    <s v="SIN DESCRIPCION PARA DESTINOS 00"/>
    <x v="4"/>
    <x v="1"/>
    <x v="2"/>
    <x v="7"/>
    <x v="5"/>
    <x v="28"/>
    <x v="14"/>
    <e v="#N/A"/>
    <n v="0"/>
    <n v="30000"/>
    <n v="0"/>
    <n v="0"/>
    <n v="0"/>
    <n v="0"/>
    <n v="0"/>
    <n v="0"/>
    <n v="0"/>
    <n v="0"/>
    <n v="0"/>
    <n v="0"/>
    <n v="0"/>
    <n v="0"/>
    <n v="0"/>
    <n v="0"/>
    <n v="0"/>
    <n v="30000"/>
    <n v="-30000"/>
  </r>
  <r>
    <s v="1.1-00-1907_20445022_2054210"/>
    <s v="1.1-00-19"/>
    <s v="NO"/>
    <s v="2.1.5"/>
    <s v="R"/>
    <s v="07_20"/>
    <n v="4"/>
    <n v="45"/>
    <s v="022_20"/>
    <x v="76"/>
    <x v="76"/>
    <n v="0"/>
    <s v="SIN DESCRIPCION PARA DESTINOS 00"/>
    <x v="4"/>
    <x v="1"/>
    <x v="2"/>
    <x v="7"/>
    <x v="5"/>
    <x v="28"/>
    <x v="14"/>
    <e v="#N/A"/>
    <n v="0"/>
    <n v="40000"/>
    <n v="0"/>
    <n v="0"/>
    <n v="0"/>
    <n v="0"/>
    <n v="0"/>
    <n v="0"/>
    <n v="0"/>
    <n v="0"/>
    <n v="0"/>
    <n v="0"/>
    <n v="0"/>
    <n v="0"/>
    <n v="0"/>
    <n v="0"/>
    <n v="0"/>
    <n v="40000"/>
    <n v="-40000"/>
  </r>
  <r>
    <s v="1.1-00-1907_20445022_2055110"/>
    <s v="1.1-00-19"/>
    <s v="NO"/>
    <s v="2.1.5"/>
    <s v="R"/>
    <s v="07_20"/>
    <n v="4"/>
    <n v="45"/>
    <s v="022_20"/>
    <x v="45"/>
    <x v="45"/>
    <n v="0"/>
    <s v="SIN DESCRIPCION PARA DESTINOS 00"/>
    <x v="4"/>
    <x v="1"/>
    <x v="2"/>
    <x v="7"/>
    <x v="5"/>
    <x v="28"/>
    <x v="14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07_20445022_2056110"/>
    <s v="1.1-00-19"/>
    <s v="NO"/>
    <s v="2.1.5"/>
    <s v="R"/>
    <s v="07_20"/>
    <n v="4"/>
    <n v="45"/>
    <s v="022_20"/>
    <x v="77"/>
    <x v="77"/>
    <n v="0"/>
    <s v="SIN DESCRIPCION PARA DESTINOS 00"/>
    <x v="4"/>
    <x v="1"/>
    <x v="2"/>
    <x v="7"/>
    <x v="5"/>
    <x v="28"/>
    <x v="14"/>
    <e v="#N/A"/>
    <n v="0"/>
    <n v="20000"/>
    <n v="0"/>
    <n v="0"/>
    <n v="0"/>
    <n v="0"/>
    <n v="0"/>
    <n v="0"/>
    <n v="0"/>
    <n v="0"/>
    <n v="0"/>
    <n v="0"/>
    <n v="0"/>
    <n v="0"/>
    <n v="0"/>
    <n v="0"/>
    <n v="0"/>
    <n v="20000"/>
    <n v="-20000"/>
  </r>
  <r>
    <s v="1.1-00-1907_20445022_2056510"/>
    <s v="1.1-00-19"/>
    <s v="NO"/>
    <s v="2.1.5"/>
    <s v="R"/>
    <s v="07_20"/>
    <n v="4"/>
    <n v="45"/>
    <s v="022_20"/>
    <x v="31"/>
    <x v="31"/>
    <n v="0"/>
    <s v="SIN DESCRIPCION PARA DESTINOS 00"/>
    <x v="4"/>
    <x v="1"/>
    <x v="2"/>
    <x v="7"/>
    <x v="5"/>
    <x v="28"/>
    <x v="14"/>
    <e v="#N/A"/>
    <n v="0"/>
    <n v="25000"/>
    <n v="0"/>
    <n v="0"/>
    <n v="0"/>
    <n v="0"/>
    <n v="0"/>
    <n v="0"/>
    <n v="0"/>
    <n v="0"/>
    <n v="0"/>
    <n v="0"/>
    <n v="0"/>
    <n v="0"/>
    <n v="0"/>
    <n v="0"/>
    <n v="0"/>
    <n v="25000"/>
    <n v="-25000"/>
  </r>
  <r>
    <s v="1.1-00-1907_20445022_2056610"/>
    <s v="1.1-00-19"/>
    <s v="NO"/>
    <s v="2.1.5"/>
    <s v="R"/>
    <s v="07_20"/>
    <n v="4"/>
    <n v="45"/>
    <s v="022_20"/>
    <x v="32"/>
    <x v="32"/>
    <n v="0"/>
    <s v="SIN DESCRIPCION PARA DESTINOS 00"/>
    <x v="4"/>
    <x v="1"/>
    <x v="2"/>
    <x v="7"/>
    <x v="5"/>
    <x v="28"/>
    <x v="14"/>
    <e v="#N/A"/>
    <n v="0"/>
    <n v="45000"/>
    <n v="0"/>
    <n v="0"/>
    <n v="0"/>
    <n v="0"/>
    <n v="0"/>
    <n v="0"/>
    <n v="0"/>
    <n v="0"/>
    <n v="0"/>
    <n v="0"/>
    <n v="0"/>
    <n v="0"/>
    <n v="0"/>
    <n v="0"/>
    <n v="0"/>
    <n v="45000"/>
    <n v="-45000"/>
  </r>
  <r>
    <s v="1.1-00-1907_20445022_2056710"/>
    <s v="1.1-00-19"/>
    <s v="NO"/>
    <s v="2.1.5"/>
    <s v="R"/>
    <s v="07_20"/>
    <n v="4"/>
    <n v="45"/>
    <s v="022_20"/>
    <x v="33"/>
    <x v="33"/>
    <n v="0"/>
    <s v="SIN DESCRIPCION PARA DESTINOS 00"/>
    <x v="4"/>
    <x v="1"/>
    <x v="2"/>
    <x v="7"/>
    <x v="5"/>
    <x v="28"/>
    <x v="14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7_20445022_2056910"/>
    <s v="1.1-00-19"/>
    <s v="NO"/>
    <s v="2.1.5"/>
    <s v="R"/>
    <s v="07_20"/>
    <n v="4"/>
    <n v="45"/>
    <s v="022_20"/>
    <x v="34"/>
    <x v="34"/>
    <n v="0"/>
    <s v="SIN DESCRIPCION PARA DESTINOS 00"/>
    <x v="4"/>
    <x v="1"/>
    <x v="2"/>
    <x v="7"/>
    <x v="5"/>
    <x v="28"/>
    <x v="14"/>
    <e v="#N/A"/>
    <n v="0"/>
    <n v="1000000"/>
    <n v="0"/>
    <n v="0"/>
    <n v="0"/>
    <n v="0"/>
    <n v="0"/>
    <n v="0"/>
    <n v="0"/>
    <n v="0"/>
    <n v="0"/>
    <n v="0"/>
    <n v="0"/>
    <n v="0"/>
    <n v="0"/>
    <n v="0"/>
    <n v="0"/>
    <n v="1000000"/>
    <n v="-1000000"/>
  </r>
  <r>
    <s v="1.1-00-1903_20117010_2021810"/>
    <s v="1.1-00-19"/>
    <s v="NO"/>
    <s v="1.3.5"/>
    <s v="O"/>
    <s v="03_20"/>
    <n v="1"/>
    <n v="17"/>
    <s v="010_20"/>
    <x v="78"/>
    <x v="78"/>
    <n v="0"/>
    <s v="SIN DESCRIPCION PARA DESTINOS 00"/>
    <x v="2"/>
    <x v="0"/>
    <x v="2"/>
    <x v="8"/>
    <x v="6"/>
    <x v="29"/>
    <x v="15"/>
    <e v="#N/A"/>
    <n v="0"/>
    <n v="250000"/>
    <n v="0"/>
    <n v="0"/>
    <n v="0"/>
    <n v="0"/>
    <n v="0"/>
    <n v="0"/>
    <n v="0"/>
    <n v="0"/>
    <n v="0"/>
    <n v="0"/>
    <n v="0"/>
    <n v="0"/>
    <n v="0"/>
    <n v="0"/>
    <n v="0"/>
    <n v="250000"/>
    <n v="-250000"/>
  </r>
  <r>
    <s v="1.1-00-1903_20117010_2022110"/>
    <s v="1.1-00-19"/>
    <s v="NO"/>
    <s v="1.3.5"/>
    <s v="O"/>
    <s v="03_20"/>
    <n v="1"/>
    <n v="17"/>
    <s v="010_20"/>
    <x v="2"/>
    <x v="2"/>
    <n v="0"/>
    <s v="SIN DESCRIPCION PARA DESTINOS 00"/>
    <x v="2"/>
    <x v="0"/>
    <x v="2"/>
    <x v="8"/>
    <x v="6"/>
    <x v="29"/>
    <x v="15"/>
    <e v="#N/A"/>
    <n v="0"/>
    <n v="211000"/>
    <n v="0"/>
    <n v="0"/>
    <n v="0"/>
    <n v="0"/>
    <n v="0"/>
    <n v="0"/>
    <n v="0"/>
    <n v="0"/>
    <n v="0"/>
    <n v="0"/>
    <n v="0"/>
    <n v="0"/>
    <n v="0"/>
    <n v="0"/>
    <n v="0"/>
    <n v="211000"/>
    <n v="-211000"/>
  </r>
  <r>
    <s v="1.1-00-1903_20117010_2022310"/>
    <s v="1.1-00-19"/>
    <s v="NO"/>
    <s v="1.3.5"/>
    <s v="O"/>
    <s v="03_20"/>
    <n v="1"/>
    <n v="17"/>
    <s v="010_20"/>
    <x v="79"/>
    <x v="79"/>
    <n v="0"/>
    <s v="SIN DESCRIPCION PARA DESTINOS 00"/>
    <x v="2"/>
    <x v="0"/>
    <x v="2"/>
    <x v="8"/>
    <x v="6"/>
    <x v="29"/>
    <x v="15"/>
    <e v="#N/A"/>
    <n v="0"/>
    <n v="3000"/>
    <n v="0"/>
    <n v="0"/>
    <n v="0"/>
    <n v="0"/>
    <n v="0"/>
    <n v="0"/>
    <n v="0"/>
    <n v="0"/>
    <n v="0"/>
    <n v="0"/>
    <n v="0"/>
    <n v="0"/>
    <n v="0"/>
    <n v="0"/>
    <n v="0"/>
    <n v="3000"/>
    <n v="-3000"/>
  </r>
  <r>
    <s v="1.1-00-1903_20117010_2024910"/>
    <s v="1.1-00-19"/>
    <s v="NO"/>
    <s v="1.3.5"/>
    <s v="O"/>
    <s v="03_20"/>
    <n v="1"/>
    <n v="17"/>
    <s v="010_20"/>
    <x v="4"/>
    <x v="4"/>
    <n v="0"/>
    <s v="SIN DESCRIPCION PARA DESTINOS 00"/>
    <x v="2"/>
    <x v="0"/>
    <x v="2"/>
    <x v="8"/>
    <x v="6"/>
    <x v="29"/>
    <x v="15"/>
    <e v="#N/A"/>
    <n v="0"/>
    <n v="25000"/>
    <n v="0"/>
    <n v="0"/>
    <n v="0"/>
    <n v="0"/>
    <n v="0"/>
    <n v="0"/>
    <n v="0"/>
    <n v="0"/>
    <n v="0"/>
    <n v="0"/>
    <n v="0"/>
    <n v="0"/>
    <n v="0"/>
    <n v="0"/>
    <n v="0"/>
    <n v="25000"/>
    <n v="-25000"/>
  </r>
  <r>
    <s v="1.1-00-1903_20117010_2025410"/>
    <s v="1.1-00-19"/>
    <s v="NO"/>
    <s v="1.3.5"/>
    <s v="O"/>
    <s v="03_20"/>
    <n v="1"/>
    <n v="17"/>
    <s v="010_20"/>
    <x v="27"/>
    <x v="27"/>
    <n v="0"/>
    <s v="SIN DESCRIPCION PARA DESTINOS 00"/>
    <x v="2"/>
    <x v="0"/>
    <x v="2"/>
    <x v="8"/>
    <x v="6"/>
    <x v="29"/>
    <x v="15"/>
    <e v="#N/A"/>
    <n v="0"/>
    <n v="10000"/>
    <n v="0"/>
    <n v="0"/>
    <n v="0"/>
    <n v="0"/>
    <n v="0"/>
    <n v="0"/>
    <n v="0"/>
    <n v="0"/>
    <n v="0"/>
    <n v="0"/>
    <n v="0"/>
    <n v="0"/>
    <n v="0"/>
    <n v="0"/>
    <n v="0"/>
    <n v="10000"/>
    <n v="-10000"/>
  </r>
  <r>
    <s v="1.1-00-1903_20117010_2027210"/>
    <s v="1.1-00-19"/>
    <s v="NO"/>
    <s v="1.3.5"/>
    <s v="O"/>
    <s v="03_20"/>
    <n v="1"/>
    <n v="17"/>
    <s v="010_20"/>
    <x v="35"/>
    <x v="35"/>
    <n v="0"/>
    <s v="SIN DESCRIPCION PARA DESTINOS 00"/>
    <x v="2"/>
    <x v="0"/>
    <x v="2"/>
    <x v="8"/>
    <x v="6"/>
    <x v="29"/>
    <x v="15"/>
    <e v="#N/A"/>
    <n v="0"/>
    <n v="30000"/>
    <n v="0"/>
    <n v="0"/>
    <n v="0"/>
    <n v="0"/>
    <n v="0"/>
    <n v="0"/>
    <n v="0"/>
    <n v="0"/>
    <n v="0"/>
    <n v="0"/>
    <n v="0"/>
    <n v="0"/>
    <n v="0"/>
    <n v="0"/>
    <n v="0"/>
    <n v="30000"/>
    <n v="-30000"/>
  </r>
  <r>
    <s v="1.1-00-1903_20117010_2029110"/>
    <s v="1.1-00-19"/>
    <s v="NO"/>
    <s v="1.3.5"/>
    <s v="O"/>
    <s v="03_20"/>
    <n v="1"/>
    <n v="17"/>
    <s v="010_20"/>
    <x v="29"/>
    <x v="29"/>
    <n v="0"/>
    <s v="SIN DESCRIPCION PARA DESTINOS 00"/>
    <x v="2"/>
    <x v="0"/>
    <x v="2"/>
    <x v="8"/>
    <x v="6"/>
    <x v="29"/>
    <x v="15"/>
    <e v="#N/A"/>
    <n v="0"/>
    <n v="25000"/>
    <n v="0"/>
    <n v="0"/>
    <n v="0"/>
    <n v="0"/>
    <n v="0"/>
    <n v="0"/>
    <n v="0"/>
    <n v="0"/>
    <n v="0"/>
    <n v="0"/>
    <n v="0"/>
    <n v="0"/>
    <n v="0"/>
    <n v="0"/>
    <n v="0"/>
    <n v="25000"/>
    <n v="-25000"/>
  </r>
  <r>
    <s v="1.1-00-1903_20117010_2031810"/>
    <s v="1.1-00-19"/>
    <s v="NO"/>
    <s v="1.3.5"/>
    <s v="O"/>
    <s v="03_20"/>
    <n v="1"/>
    <n v="17"/>
    <s v="010_20"/>
    <x v="38"/>
    <x v="38"/>
    <n v="0"/>
    <s v="SIN DESCRIPCION PARA DESTINOS 00"/>
    <x v="0"/>
    <x v="0"/>
    <x v="2"/>
    <x v="8"/>
    <x v="6"/>
    <x v="29"/>
    <x v="15"/>
    <e v="#N/A"/>
    <n v="0"/>
    <n v="6000"/>
    <n v="0"/>
    <n v="0"/>
    <n v="0"/>
    <n v="0"/>
    <n v="0"/>
    <n v="0"/>
    <n v="0"/>
    <n v="0"/>
    <n v="0"/>
    <n v="0"/>
    <n v="0"/>
    <n v="0"/>
    <n v="0"/>
    <n v="0"/>
    <n v="0"/>
    <n v="6000"/>
    <n v="-6000"/>
  </r>
  <r>
    <s v="1.1-00-1903_20117010_2033110"/>
    <s v="1.1-00-19"/>
    <s v="NO"/>
    <s v="1.3.5"/>
    <s v="O"/>
    <s v="03_20"/>
    <n v="1"/>
    <n v="17"/>
    <s v="010_20"/>
    <x v="80"/>
    <x v="80"/>
    <n v="0"/>
    <s v="SIN DESCRIPCION PARA DESTINOS 00"/>
    <x v="0"/>
    <x v="0"/>
    <x v="2"/>
    <x v="8"/>
    <x v="6"/>
    <x v="29"/>
    <x v="15"/>
    <e v="#N/A"/>
    <n v="0"/>
    <n v="2000000"/>
    <n v="0"/>
    <n v="0"/>
    <n v="0"/>
    <n v="0"/>
    <n v="0"/>
    <n v="0"/>
    <n v="0"/>
    <n v="0"/>
    <n v="0"/>
    <n v="0"/>
    <n v="0"/>
    <n v="0"/>
    <n v="0"/>
    <n v="0"/>
    <n v="0"/>
    <n v="2000000"/>
    <n v="-2000000"/>
  </r>
  <r>
    <s v="1.1-00-1903_20117010_2033910"/>
    <s v="1.1-00-19"/>
    <s v="NO"/>
    <s v="1.3.5"/>
    <s v="O"/>
    <s v="03_20"/>
    <n v="1"/>
    <n v="17"/>
    <s v="010_20"/>
    <x v="39"/>
    <x v="39"/>
    <n v="0"/>
    <s v="SIN DESCRIPCION PARA DESTINOS 00"/>
    <x v="0"/>
    <x v="0"/>
    <x v="2"/>
    <x v="8"/>
    <x v="6"/>
    <x v="29"/>
    <x v="15"/>
    <e v="#N/A"/>
    <n v="0"/>
    <n v="95000"/>
    <n v="0"/>
    <n v="0"/>
    <n v="0"/>
    <n v="0"/>
    <n v="0"/>
    <n v="0"/>
    <n v="0"/>
    <n v="0"/>
    <n v="0"/>
    <n v="0"/>
    <n v="0"/>
    <n v="0"/>
    <n v="0"/>
    <n v="0"/>
    <n v="0"/>
    <n v="95000"/>
    <n v="-95000"/>
  </r>
  <r>
    <s v="1.1-00-1903_20117010_2038310"/>
    <s v="1.1-00-19"/>
    <s v="NO"/>
    <s v="1.3.5"/>
    <s v="O"/>
    <s v="03_20"/>
    <n v="1"/>
    <n v="17"/>
    <s v="010_20"/>
    <x v="20"/>
    <x v="20"/>
    <n v="0"/>
    <s v="SIN DESCRIPCION PARA DESTINOS 00"/>
    <x v="0"/>
    <x v="0"/>
    <x v="2"/>
    <x v="8"/>
    <x v="6"/>
    <x v="29"/>
    <x v="15"/>
    <e v="#N/A"/>
    <n v="0"/>
    <n v="10000"/>
    <n v="0"/>
    <n v="0"/>
    <n v="0"/>
    <n v="0"/>
    <n v="0"/>
    <n v="0"/>
    <n v="0"/>
    <n v="0"/>
    <n v="0"/>
    <n v="0"/>
    <n v="0"/>
    <n v="0"/>
    <n v="0"/>
    <n v="0"/>
    <n v="0"/>
    <n v="10000"/>
    <n v="-10000"/>
  </r>
  <r>
    <s v="1.1-00-1903_20117010_2039210"/>
    <s v="1.1-00-19"/>
    <s v="NO"/>
    <s v="1.3.5"/>
    <s v="O"/>
    <s v="03_20"/>
    <n v="1"/>
    <n v="17"/>
    <s v="010_20"/>
    <x v="0"/>
    <x v="0"/>
    <n v="0"/>
    <s v="SIN DESCRIPCION PARA DESTINOS 00"/>
    <x v="0"/>
    <x v="0"/>
    <x v="2"/>
    <x v="8"/>
    <x v="6"/>
    <x v="29"/>
    <x v="15"/>
    <e v="#N/A"/>
    <n v="0"/>
    <n v="40000"/>
    <n v="0"/>
    <n v="0"/>
    <n v="0"/>
    <n v="0"/>
    <n v="0"/>
    <n v="0"/>
    <n v="0"/>
    <n v="0"/>
    <n v="0"/>
    <n v="0"/>
    <n v="0"/>
    <n v="0"/>
    <n v="0"/>
    <n v="0"/>
    <n v="0"/>
    <n v="40000"/>
    <n v="-40000"/>
  </r>
  <r>
    <s v="1.1-00-1903_20117010_2056610"/>
    <s v="1.1-00-19"/>
    <s v="NO"/>
    <s v="1.3.5"/>
    <s v="O"/>
    <s v="03_20"/>
    <n v="1"/>
    <n v="17"/>
    <s v="010_20"/>
    <x v="32"/>
    <x v="32"/>
    <n v="0"/>
    <s v="SIN DESCRIPCION PARA DESTINOS 00"/>
    <x v="4"/>
    <x v="1"/>
    <x v="2"/>
    <x v="8"/>
    <x v="6"/>
    <x v="29"/>
    <x v="15"/>
    <e v="#N/A"/>
    <n v="0"/>
    <n v="15000"/>
    <n v="0"/>
    <n v="0"/>
    <n v="0"/>
    <n v="0"/>
    <n v="0"/>
    <n v="0"/>
    <n v="0"/>
    <n v="0"/>
    <n v="0"/>
    <n v="0"/>
    <n v="0"/>
    <n v="0"/>
    <n v="0"/>
    <n v="0"/>
    <n v="0"/>
    <n v="15000"/>
    <n v="-15000"/>
  </r>
  <r>
    <s v="1.1-00-1915_20871037_2042110"/>
    <s v="1.1-00-19"/>
    <s v="NO"/>
    <s v="1.3.4"/>
    <s v="R"/>
    <s v="15_20"/>
    <n v="8"/>
    <n v="71"/>
    <s v="037_20"/>
    <x v="81"/>
    <x v="81"/>
    <n v="0"/>
    <s v="SIN DESCRIPCION PARA DESTINOS 00"/>
    <x v="3"/>
    <x v="0"/>
    <x v="2"/>
    <x v="9"/>
    <x v="6"/>
    <x v="30"/>
    <x v="16"/>
    <e v="#N/A"/>
    <n v="0"/>
    <n v="3554787"/>
    <n v="0"/>
    <n v="0"/>
    <n v="0"/>
    <n v="0"/>
    <n v="0"/>
    <n v="0"/>
    <n v="0"/>
    <n v="0"/>
    <n v="0"/>
    <n v="0"/>
    <n v="0"/>
    <n v="0"/>
    <n v="0"/>
    <n v="0"/>
    <n v="0"/>
    <n v="3554787"/>
    <n v="-3554787"/>
  </r>
  <r>
    <s v="1.1-00-1901_2097004_2022110"/>
    <s v="1.1-00-19"/>
    <s v="NO"/>
    <s v="1.3.4"/>
    <s v="E"/>
    <s v="01_20"/>
    <n v="9"/>
    <n v="7"/>
    <s v="004_20"/>
    <x v="2"/>
    <x v="2"/>
    <n v="0"/>
    <s v="SIN DESCRIPCION PARA DESTINOS 00"/>
    <x v="2"/>
    <x v="0"/>
    <x v="2"/>
    <x v="5"/>
    <x v="7"/>
    <x v="31"/>
    <x v="17"/>
    <e v="#N/A"/>
    <n v="0"/>
    <n v="180000"/>
    <n v="0"/>
    <n v="0"/>
    <n v="0"/>
    <n v="0"/>
    <n v="0"/>
    <n v="0"/>
    <n v="0"/>
    <n v="0"/>
    <n v="0"/>
    <n v="0"/>
    <n v="0"/>
    <n v="0"/>
    <n v="0"/>
    <n v="0"/>
    <n v="0"/>
    <n v="180000"/>
    <n v="-180000"/>
  </r>
  <r>
    <s v="1.1-00-1901_2097004_2022310"/>
    <s v="1.1-00-19"/>
    <s v="NO"/>
    <s v="1.3.4"/>
    <s v="E"/>
    <s v="01_20"/>
    <n v="9"/>
    <n v="7"/>
    <s v="004_20"/>
    <x v="79"/>
    <x v="79"/>
    <n v="0"/>
    <s v="SIN DESCRIPCION PARA DESTINOS 00"/>
    <x v="2"/>
    <x v="0"/>
    <x v="2"/>
    <x v="5"/>
    <x v="7"/>
    <x v="31"/>
    <x v="17"/>
    <e v="#N/A"/>
    <n v="0"/>
    <n v="5000"/>
    <n v="0"/>
    <n v="0"/>
    <n v="0"/>
    <n v="0"/>
    <n v="0"/>
    <n v="0"/>
    <n v="0"/>
    <n v="0"/>
    <n v="0"/>
    <n v="0"/>
    <n v="0"/>
    <n v="0"/>
    <n v="0"/>
    <n v="0"/>
    <n v="0"/>
    <n v="5000"/>
    <n v="-5000"/>
  </r>
  <r>
    <s v="1.1-00-1901_2097004_2027210"/>
    <s v="1.1-00-19"/>
    <s v="NO"/>
    <s v="1.3.4"/>
    <s v="E"/>
    <s v="01_20"/>
    <n v="9"/>
    <n v="7"/>
    <s v="004_20"/>
    <x v="35"/>
    <x v="35"/>
    <n v="0"/>
    <s v="SIN DESCRIPCION PARA DESTINOS 00"/>
    <x v="2"/>
    <x v="0"/>
    <x v="2"/>
    <x v="5"/>
    <x v="7"/>
    <x v="31"/>
    <x v="17"/>
    <e v="#N/A"/>
    <n v="0"/>
    <n v="5000"/>
    <n v="0"/>
    <n v="0"/>
    <n v="0"/>
    <n v="0"/>
    <n v="0"/>
    <n v="0"/>
    <n v="0"/>
    <n v="0"/>
    <n v="0"/>
    <n v="0"/>
    <n v="0"/>
    <n v="0"/>
    <n v="0"/>
    <n v="0"/>
    <n v="0"/>
    <n v="5000"/>
    <n v="-5000"/>
  </r>
  <r>
    <s v="1.1-00-1901_2097004_2027510"/>
    <s v="1.1-00-19"/>
    <s v="NO"/>
    <s v="1.3.4"/>
    <s v="E"/>
    <s v="01_20"/>
    <n v="9"/>
    <n v="7"/>
    <s v="004_20"/>
    <x v="82"/>
    <x v="82"/>
    <n v="0"/>
    <s v="SIN DESCRIPCION PARA DESTINOS 00"/>
    <x v="2"/>
    <x v="0"/>
    <x v="2"/>
    <x v="5"/>
    <x v="7"/>
    <x v="31"/>
    <x v="17"/>
    <e v="#N/A"/>
    <n v="0"/>
    <n v="12000"/>
    <n v="0"/>
    <n v="0"/>
    <n v="0"/>
    <n v="0"/>
    <n v="0"/>
    <n v="0"/>
    <n v="0"/>
    <n v="0"/>
    <n v="0"/>
    <n v="0"/>
    <n v="0"/>
    <n v="0"/>
    <n v="0"/>
    <n v="0"/>
    <n v="0"/>
    <n v="12000"/>
    <n v="-12000"/>
  </r>
  <r>
    <s v="1.1-00-1901_2097004_2032910"/>
    <s v="1.1-00-19"/>
    <s v="NO"/>
    <s v="1.3.4"/>
    <s v="E"/>
    <s v="01_20"/>
    <n v="9"/>
    <n v="7"/>
    <s v="004_20"/>
    <x v="36"/>
    <x v="36"/>
    <n v="0"/>
    <s v="SIN DESCRIPCION PARA DESTINOS 00"/>
    <x v="0"/>
    <x v="0"/>
    <x v="2"/>
    <x v="5"/>
    <x v="7"/>
    <x v="31"/>
    <x v="17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01_2097004_2035210"/>
    <s v="1.1-00-19"/>
    <s v="NO"/>
    <s v="1.3.4"/>
    <s v="E"/>
    <s v="01_20"/>
    <n v="9"/>
    <n v="7"/>
    <s v="004_20"/>
    <x v="37"/>
    <x v="37"/>
    <n v="0"/>
    <s v="SIN DESCRIPCION PARA DESTINOS 00"/>
    <x v="0"/>
    <x v="0"/>
    <x v="2"/>
    <x v="5"/>
    <x v="7"/>
    <x v="31"/>
    <x v="17"/>
    <e v="#N/A"/>
    <n v="0"/>
    <n v="5000"/>
    <n v="0"/>
    <n v="0"/>
    <n v="0"/>
    <n v="0"/>
    <n v="0"/>
    <n v="0"/>
    <n v="0"/>
    <n v="0"/>
    <n v="0"/>
    <n v="0"/>
    <n v="0"/>
    <n v="0"/>
    <n v="0"/>
    <n v="0"/>
    <n v="0"/>
    <n v="5000"/>
    <n v="-5000"/>
  </r>
  <r>
    <s v="1.1-00-1901_2097004_2035810"/>
    <s v="1.1-00-19"/>
    <s v="NO"/>
    <s v="1.3.4"/>
    <s v="E"/>
    <s v="01_20"/>
    <n v="9"/>
    <n v="7"/>
    <s v="004_20"/>
    <x v="64"/>
    <x v="64"/>
    <n v="0"/>
    <s v="SIN DESCRIPCION PARA DESTINOS 00"/>
    <x v="0"/>
    <x v="0"/>
    <x v="2"/>
    <x v="5"/>
    <x v="7"/>
    <x v="31"/>
    <x v="17"/>
    <e v="#N/A"/>
    <n v="0"/>
    <n v="15000"/>
    <n v="0"/>
    <n v="0"/>
    <n v="0"/>
    <n v="0"/>
    <n v="0"/>
    <n v="0"/>
    <n v="0"/>
    <n v="0"/>
    <n v="0"/>
    <n v="0"/>
    <n v="0"/>
    <n v="0"/>
    <n v="0"/>
    <n v="0"/>
    <n v="0"/>
    <n v="15000"/>
    <n v="-15000"/>
  </r>
  <r>
    <s v="1.1-00-1901_2097004_2037110"/>
    <s v="1.1-00-19"/>
    <s v="NO"/>
    <s v="1.3.4"/>
    <s v="E"/>
    <s v="01_20"/>
    <n v="9"/>
    <n v="7"/>
    <s v="004_20"/>
    <x v="40"/>
    <x v="40"/>
    <n v="0"/>
    <s v="SIN DESCRIPCION PARA DESTINOS 00"/>
    <x v="0"/>
    <x v="0"/>
    <x v="2"/>
    <x v="5"/>
    <x v="7"/>
    <x v="31"/>
    <x v="17"/>
    <e v="#N/A"/>
    <n v="0"/>
    <n v="60000"/>
    <n v="0"/>
    <n v="0"/>
    <n v="0"/>
    <n v="0"/>
    <n v="0"/>
    <n v="0"/>
    <n v="0"/>
    <n v="0"/>
    <n v="0"/>
    <n v="0"/>
    <n v="0"/>
    <n v="0"/>
    <n v="0"/>
    <n v="0"/>
    <n v="0"/>
    <n v="60000"/>
    <n v="-60000"/>
  </r>
  <r>
    <s v="1.1-00-1901_2097004_2037210"/>
    <s v="1.1-00-19"/>
    <s v="NO"/>
    <s v="1.3.4"/>
    <s v="E"/>
    <s v="01_20"/>
    <n v="9"/>
    <n v="7"/>
    <s v="004_20"/>
    <x v="83"/>
    <x v="83"/>
    <n v="0"/>
    <s v="SIN DESCRIPCION PARA DESTINOS 00"/>
    <x v="0"/>
    <x v="0"/>
    <x v="2"/>
    <x v="5"/>
    <x v="7"/>
    <x v="31"/>
    <x v="17"/>
    <e v="#N/A"/>
    <n v="0"/>
    <n v="36000"/>
    <n v="0"/>
    <n v="0"/>
    <n v="0"/>
    <n v="0"/>
    <n v="0"/>
    <n v="0"/>
    <n v="0"/>
    <n v="0"/>
    <n v="0"/>
    <n v="0"/>
    <n v="0"/>
    <n v="0"/>
    <n v="0"/>
    <n v="0"/>
    <n v="0"/>
    <n v="36000"/>
    <n v="-36000"/>
  </r>
  <r>
    <s v="1.1-00-1901_2097004_2037510"/>
    <s v="1.1-00-19"/>
    <s v="NO"/>
    <s v="1.3.4"/>
    <s v="E"/>
    <s v="01_20"/>
    <n v="9"/>
    <n v="7"/>
    <s v="004_20"/>
    <x v="41"/>
    <x v="41"/>
    <n v="0"/>
    <s v="SIN DESCRIPCION PARA DESTINOS 00"/>
    <x v="0"/>
    <x v="0"/>
    <x v="2"/>
    <x v="5"/>
    <x v="7"/>
    <x v="31"/>
    <x v="17"/>
    <e v="#N/A"/>
    <n v="0"/>
    <n v="42000"/>
    <n v="0"/>
    <n v="0"/>
    <n v="0"/>
    <n v="0"/>
    <n v="0"/>
    <n v="0"/>
    <n v="0"/>
    <n v="0"/>
    <n v="0"/>
    <n v="0"/>
    <n v="0"/>
    <n v="0"/>
    <n v="0"/>
    <n v="0"/>
    <n v="0"/>
    <n v="42000"/>
    <n v="-42000"/>
  </r>
  <r>
    <s v="1.1-00-1901_2097004_2037610"/>
    <s v="1.1-00-19"/>
    <s v="NO"/>
    <s v="1.3.4"/>
    <s v="E"/>
    <s v="01_20"/>
    <n v="9"/>
    <n v="7"/>
    <s v="004_20"/>
    <x v="84"/>
    <x v="84"/>
    <n v="0"/>
    <s v="SIN DESCRIPCION PARA DESTINOS 00"/>
    <x v="0"/>
    <x v="0"/>
    <x v="2"/>
    <x v="5"/>
    <x v="7"/>
    <x v="31"/>
    <x v="17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1_2097004_2038110"/>
    <s v="1.1-00-19"/>
    <s v="NO"/>
    <s v="1.3.4"/>
    <s v="E"/>
    <s v="01_20"/>
    <n v="9"/>
    <n v="7"/>
    <s v="004_20"/>
    <x v="85"/>
    <x v="85"/>
    <n v="0"/>
    <s v="SIN DESCRIPCION PARA DESTINOS 00"/>
    <x v="0"/>
    <x v="0"/>
    <x v="2"/>
    <x v="5"/>
    <x v="7"/>
    <x v="31"/>
    <x v="17"/>
    <e v="#N/A"/>
    <n v="0"/>
    <n v="60000"/>
    <n v="0"/>
    <n v="0"/>
    <n v="0"/>
    <n v="0"/>
    <n v="0"/>
    <n v="0"/>
    <n v="0"/>
    <n v="0"/>
    <n v="0"/>
    <n v="0"/>
    <n v="0"/>
    <n v="0"/>
    <n v="0"/>
    <n v="0"/>
    <n v="0"/>
    <n v="60000"/>
    <n v="-60000"/>
  </r>
  <r>
    <s v="1.1-00-1901_2097004_2038210"/>
    <s v="1.1-00-19"/>
    <s v="NO"/>
    <s v="1.3.4"/>
    <s v="E"/>
    <s v="01_20"/>
    <n v="9"/>
    <n v="7"/>
    <s v="004_20"/>
    <x v="11"/>
    <x v="11"/>
    <n v="0"/>
    <s v="SIN DESCRIPCION PARA DESTINOS 00"/>
    <x v="0"/>
    <x v="0"/>
    <x v="2"/>
    <x v="5"/>
    <x v="7"/>
    <x v="31"/>
    <x v="17"/>
    <e v="#N/A"/>
    <n v="0"/>
    <n v="2800000"/>
    <n v="0"/>
    <n v="0"/>
    <n v="0"/>
    <n v="0"/>
    <n v="0"/>
    <n v="0"/>
    <n v="0"/>
    <n v="0"/>
    <n v="0"/>
    <n v="0"/>
    <n v="0"/>
    <n v="0"/>
    <n v="0"/>
    <n v="0"/>
    <n v="0"/>
    <n v="2800000"/>
    <n v="-2800000"/>
  </r>
  <r>
    <s v="1.1-00-1901_2097004_2038310"/>
    <s v="1.1-00-19"/>
    <s v="NO"/>
    <s v="1.3.4"/>
    <s v="E"/>
    <s v="01_20"/>
    <n v="9"/>
    <n v="7"/>
    <s v="004_20"/>
    <x v="20"/>
    <x v="20"/>
    <n v="0"/>
    <s v="SIN DESCRIPCION PARA DESTINOS 00"/>
    <x v="0"/>
    <x v="0"/>
    <x v="2"/>
    <x v="5"/>
    <x v="7"/>
    <x v="31"/>
    <x v="17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01_2097004_2052110"/>
    <s v="1.1-00-19"/>
    <s v="NO"/>
    <s v="1.3.4"/>
    <s v="E"/>
    <s v="01_20"/>
    <n v="9"/>
    <n v="7"/>
    <s v="004_20"/>
    <x v="49"/>
    <x v="49"/>
    <n v="0"/>
    <s v="SIN DESCRIPCION PARA DESTINOS 00"/>
    <x v="4"/>
    <x v="1"/>
    <x v="2"/>
    <x v="5"/>
    <x v="7"/>
    <x v="31"/>
    <x v="17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1_2097004_2056510"/>
    <s v="1.1-00-19"/>
    <s v="NO"/>
    <s v="1.3.4"/>
    <s v="E"/>
    <s v="01_20"/>
    <n v="9"/>
    <n v="7"/>
    <s v="004_20"/>
    <x v="31"/>
    <x v="31"/>
    <n v="0"/>
    <s v="SIN DESCRIPCION PARA DESTINOS 00"/>
    <x v="4"/>
    <x v="1"/>
    <x v="2"/>
    <x v="5"/>
    <x v="7"/>
    <x v="31"/>
    <x v="17"/>
    <e v="#N/A"/>
    <n v="0"/>
    <n v="90000"/>
    <n v="0"/>
    <n v="0"/>
    <n v="0"/>
    <n v="0"/>
    <n v="0"/>
    <n v="0"/>
    <n v="0"/>
    <n v="0"/>
    <n v="0"/>
    <n v="0"/>
    <n v="0"/>
    <n v="0"/>
    <n v="0"/>
    <n v="0"/>
    <n v="0"/>
    <n v="90000"/>
    <n v="-90000"/>
  </r>
  <r>
    <s v="1.1-00-1907_20636016_2024610"/>
    <s v="1.1-00-19"/>
    <s v="NO"/>
    <s v="1.3.4"/>
    <s v="E"/>
    <s v="07_20"/>
    <n v="6"/>
    <n v="36"/>
    <s v="016_20"/>
    <x v="54"/>
    <x v="54"/>
    <n v="0"/>
    <s v="SIN DESCRIPCION PARA DESTINOS 00"/>
    <x v="2"/>
    <x v="0"/>
    <x v="2"/>
    <x v="7"/>
    <x v="2"/>
    <x v="32"/>
    <x v="18"/>
    <e v="#N/A"/>
    <n v="0"/>
    <n v="2900000"/>
    <n v="0"/>
    <n v="0"/>
    <n v="0"/>
    <n v="0"/>
    <n v="0"/>
    <n v="0"/>
    <n v="0"/>
    <n v="0"/>
    <n v="0"/>
    <n v="0"/>
    <n v="0"/>
    <n v="0"/>
    <n v="0"/>
    <n v="0"/>
    <n v="0"/>
    <n v="2900000"/>
    <n v="-2900000"/>
  </r>
  <r>
    <s v="1.1-00-1907_20636016_2027210"/>
    <s v="1.1-00-19"/>
    <s v="NO"/>
    <s v="1.3.4"/>
    <s v="E"/>
    <s v="07_20"/>
    <n v="6"/>
    <n v="36"/>
    <s v="016_20"/>
    <x v="35"/>
    <x v="35"/>
    <n v="0"/>
    <s v="SIN DESCRIPCION PARA DESTINOS 00"/>
    <x v="2"/>
    <x v="0"/>
    <x v="2"/>
    <x v="7"/>
    <x v="2"/>
    <x v="32"/>
    <x v="18"/>
    <e v="#N/A"/>
    <n v="0"/>
    <n v="45000"/>
    <n v="0"/>
    <n v="0"/>
    <n v="0"/>
    <n v="0"/>
    <n v="0"/>
    <n v="0"/>
    <n v="0"/>
    <n v="0"/>
    <n v="0"/>
    <n v="0"/>
    <n v="0"/>
    <n v="0"/>
    <n v="0"/>
    <n v="0"/>
    <n v="0"/>
    <n v="45000"/>
    <n v="-45000"/>
  </r>
  <r>
    <s v="1.1-00-1907_20636016_2056610"/>
    <s v="1.1-00-19"/>
    <s v="NO"/>
    <s v="1.3.4"/>
    <s v="E"/>
    <s v="07_20"/>
    <n v="6"/>
    <n v="36"/>
    <s v="016_20"/>
    <x v="32"/>
    <x v="32"/>
    <n v="0"/>
    <s v="SIN DESCRIPCION PARA DESTINOS 00"/>
    <x v="4"/>
    <x v="1"/>
    <x v="2"/>
    <x v="7"/>
    <x v="2"/>
    <x v="32"/>
    <x v="18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07_20637017_2024710"/>
    <s v="1.1-00-19"/>
    <s v="NO"/>
    <s v="1.3.4"/>
    <s v="E"/>
    <s v="07_20"/>
    <n v="6"/>
    <n v="37"/>
    <s v="017_20"/>
    <x v="55"/>
    <x v="55"/>
    <n v="0"/>
    <s v="SIN DESCRIPCION PARA DESTINOS 00"/>
    <x v="2"/>
    <x v="0"/>
    <x v="2"/>
    <x v="7"/>
    <x v="2"/>
    <x v="33"/>
    <x v="19"/>
    <e v="#N/A"/>
    <n v="0"/>
    <n v="15000"/>
    <n v="0"/>
    <n v="0"/>
    <n v="0"/>
    <n v="0"/>
    <n v="0"/>
    <n v="0"/>
    <n v="0"/>
    <n v="0"/>
    <n v="0"/>
    <n v="0"/>
    <n v="0"/>
    <n v="0"/>
    <n v="0"/>
    <n v="0"/>
    <n v="0"/>
    <n v="15000"/>
    <n v="-15000"/>
  </r>
  <r>
    <s v="1.1-00-1907_20637017_2024910"/>
    <s v="1.1-00-19"/>
    <s v="NO"/>
    <s v="1.3.4"/>
    <s v="E"/>
    <s v="07_20"/>
    <n v="6"/>
    <n v="37"/>
    <s v="017_20"/>
    <x v="4"/>
    <x v="4"/>
    <n v="0"/>
    <s v="SIN DESCRIPCION PARA DESTINOS 00"/>
    <x v="2"/>
    <x v="0"/>
    <x v="2"/>
    <x v="7"/>
    <x v="2"/>
    <x v="33"/>
    <x v="19"/>
    <e v="#N/A"/>
    <n v="0"/>
    <n v="15000"/>
    <n v="0"/>
    <n v="0"/>
    <n v="0"/>
    <n v="0"/>
    <n v="0"/>
    <n v="0"/>
    <n v="0"/>
    <n v="0"/>
    <n v="0"/>
    <n v="0"/>
    <n v="0"/>
    <n v="0"/>
    <n v="0"/>
    <n v="0"/>
    <n v="0"/>
    <n v="15000"/>
    <n v="-15000"/>
  </r>
  <r>
    <s v="1.1-00-1907_20637017_2025210"/>
    <s v="1.1-00-19"/>
    <s v="NO"/>
    <s v="1.3.4"/>
    <s v="E"/>
    <s v="07_20"/>
    <n v="6"/>
    <n v="37"/>
    <s v="017_20"/>
    <x v="15"/>
    <x v="15"/>
    <n v="0"/>
    <s v="SIN DESCRIPCION PARA DESTINOS 00"/>
    <x v="2"/>
    <x v="0"/>
    <x v="2"/>
    <x v="7"/>
    <x v="2"/>
    <x v="33"/>
    <x v="19"/>
    <e v="#N/A"/>
    <n v="0"/>
    <n v="18000"/>
    <n v="0"/>
    <n v="0"/>
    <n v="0"/>
    <n v="0"/>
    <n v="0"/>
    <n v="0"/>
    <n v="0"/>
    <n v="0"/>
    <n v="0"/>
    <n v="0"/>
    <n v="0"/>
    <n v="0"/>
    <n v="0"/>
    <n v="0"/>
    <n v="0"/>
    <n v="18000"/>
    <n v="-18000"/>
  </r>
  <r>
    <s v="1.1-00-1907_20637017_2025910"/>
    <s v="1.1-00-19"/>
    <s v="NO"/>
    <s v="1.3.4"/>
    <s v="E"/>
    <s v="07_20"/>
    <n v="6"/>
    <n v="37"/>
    <s v="017_20"/>
    <x v="28"/>
    <x v="28"/>
    <n v="0"/>
    <s v="SIN DESCRIPCION PARA DESTINOS 00"/>
    <x v="2"/>
    <x v="0"/>
    <x v="2"/>
    <x v="7"/>
    <x v="2"/>
    <x v="33"/>
    <x v="19"/>
    <e v="#N/A"/>
    <n v="0"/>
    <n v="60000"/>
    <n v="0"/>
    <n v="0"/>
    <n v="0"/>
    <n v="0"/>
    <n v="0"/>
    <n v="0"/>
    <n v="0"/>
    <n v="0"/>
    <n v="0"/>
    <n v="0"/>
    <n v="0"/>
    <n v="0"/>
    <n v="0"/>
    <n v="0"/>
    <n v="0"/>
    <n v="60000"/>
    <n v="-60000"/>
  </r>
  <r>
    <s v="1.1-00-1907_20637017_2027210"/>
    <s v="1.1-00-19"/>
    <s v="NO"/>
    <s v="1.3.4"/>
    <s v="E"/>
    <s v="07_20"/>
    <n v="6"/>
    <n v="37"/>
    <s v="017_20"/>
    <x v="35"/>
    <x v="35"/>
    <n v="0"/>
    <s v="SIN DESCRIPCION PARA DESTINOS 00"/>
    <x v="2"/>
    <x v="0"/>
    <x v="2"/>
    <x v="7"/>
    <x v="2"/>
    <x v="33"/>
    <x v="19"/>
    <e v="#N/A"/>
    <n v="0"/>
    <n v="60000"/>
    <n v="0"/>
    <n v="0"/>
    <n v="0"/>
    <n v="0"/>
    <n v="0"/>
    <n v="0"/>
    <n v="0"/>
    <n v="0"/>
    <n v="0"/>
    <n v="0"/>
    <n v="0"/>
    <n v="0"/>
    <n v="0"/>
    <n v="0"/>
    <n v="0"/>
    <n v="60000"/>
    <n v="-60000"/>
  </r>
  <r>
    <s v="1.1-00-1907_20637017_2027510"/>
    <s v="1.1-00-19"/>
    <s v="NO"/>
    <s v="1.3.4"/>
    <s v="E"/>
    <s v="07_20"/>
    <n v="6"/>
    <n v="37"/>
    <s v="017_20"/>
    <x v="82"/>
    <x v="82"/>
    <n v="0"/>
    <s v="SIN DESCRIPCION PARA DESTINOS 00"/>
    <x v="2"/>
    <x v="0"/>
    <x v="2"/>
    <x v="7"/>
    <x v="2"/>
    <x v="33"/>
    <x v="19"/>
    <e v="#N/A"/>
    <n v="0"/>
    <n v="25000"/>
    <n v="0"/>
    <n v="0"/>
    <n v="0"/>
    <n v="0"/>
    <n v="0"/>
    <n v="0"/>
    <n v="0"/>
    <n v="0"/>
    <n v="0"/>
    <n v="0"/>
    <n v="0"/>
    <n v="0"/>
    <n v="0"/>
    <n v="0"/>
    <n v="0"/>
    <n v="25000"/>
    <n v="-25000"/>
  </r>
  <r>
    <s v="1.1-00-1907_20637017_2029110"/>
    <s v="1.1-00-19"/>
    <s v="NO"/>
    <s v="1.3.4"/>
    <s v="E"/>
    <s v="07_20"/>
    <n v="6"/>
    <n v="37"/>
    <s v="017_20"/>
    <x v="29"/>
    <x v="29"/>
    <n v="0"/>
    <s v="SIN DESCRIPCION PARA DESTINOS 00"/>
    <x v="2"/>
    <x v="0"/>
    <x v="2"/>
    <x v="7"/>
    <x v="2"/>
    <x v="33"/>
    <x v="19"/>
    <e v="#N/A"/>
    <n v="0"/>
    <n v="25000"/>
    <n v="0"/>
    <n v="0"/>
    <n v="0"/>
    <n v="0"/>
    <n v="0"/>
    <n v="0"/>
    <n v="0"/>
    <n v="0"/>
    <n v="0"/>
    <n v="0"/>
    <n v="0"/>
    <n v="0"/>
    <n v="0"/>
    <n v="0"/>
    <n v="0"/>
    <n v="25000"/>
    <n v="-25000"/>
  </r>
  <r>
    <s v="1.1-00-1907_20637017_2054210"/>
    <s v="1.1-00-19"/>
    <s v="NO"/>
    <s v="1.3.4"/>
    <s v="E"/>
    <s v="07_20"/>
    <n v="6"/>
    <n v="37"/>
    <s v="017_20"/>
    <x v="76"/>
    <x v="76"/>
    <n v="0"/>
    <s v="SIN DESCRIPCION PARA DESTINOS 00"/>
    <x v="4"/>
    <x v="1"/>
    <x v="2"/>
    <x v="7"/>
    <x v="2"/>
    <x v="33"/>
    <x v="19"/>
    <e v="#N/A"/>
    <n v="0"/>
    <n v="150000"/>
    <n v="0"/>
    <n v="0"/>
    <n v="0"/>
    <n v="0"/>
    <n v="0"/>
    <n v="0"/>
    <n v="0"/>
    <n v="0"/>
    <n v="0"/>
    <n v="0"/>
    <n v="0"/>
    <n v="0"/>
    <n v="0"/>
    <n v="0"/>
    <n v="0"/>
    <n v="150000"/>
    <n v="-150000"/>
  </r>
  <r>
    <s v="1.1-00-1907_20637017_2056210"/>
    <s v="1.1-00-19"/>
    <s v="NO"/>
    <s v="1.3.4"/>
    <s v="E"/>
    <s v="07_20"/>
    <n v="6"/>
    <n v="37"/>
    <s v="017_20"/>
    <x v="30"/>
    <x v="30"/>
    <n v="0"/>
    <s v="SIN DESCRIPCION PARA DESTINOS 00"/>
    <x v="4"/>
    <x v="1"/>
    <x v="2"/>
    <x v="7"/>
    <x v="2"/>
    <x v="33"/>
    <x v="19"/>
    <e v="#N/A"/>
    <n v="0"/>
    <n v="120000"/>
    <n v="0"/>
    <n v="0"/>
    <n v="0"/>
    <n v="0"/>
    <n v="0"/>
    <n v="0"/>
    <n v="0"/>
    <n v="0"/>
    <n v="0"/>
    <n v="0"/>
    <n v="0"/>
    <n v="0"/>
    <n v="0"/>
    <n v="0"/>
    <n v="0"/>
    <n v="120000"/>
    <n v="-120000"/>
  </r>
  <r>
    <s v="1.1-00-1907_20638018_2024410"/>
    <s v="1.1-00-19"/>
    <s v="NO"/>
    <s v="1.3.4"/>
    <s v="E"/>
    <s v="07_20"/>
    <n v="6"/>
    <n v="38"/>
    <s v="018_20"/>
    <x v="53"/>
    <x v="53"/>
    <n v="0"/>
    <s v="SIN DESCRIPCION PARA DESTINOS 00"/>
    <x v="2"/>
    <x v="0"/>
    <x v="2"/>
    <x v="7"/>
    <x v="2"/>
    <x v="34"/>
    <x v="20"/>
    <e v="#N/A"/>
    <n v="0"/>
    <n v="80000"/>
    <n v="0"/>
    <n v="0"/>
    <n v="0"/>
    <n v="0"/>
    <n v="0"/>
    <n v="0"/>
    <n v="0"/>
    <n v="0"/>
    <n v="0"/>
    <n v="0"/>
    <n v="0"/>
    <n v="0"/>
    <n v="0"/>
    <n v="0"/>
    <n v="0"/>
    <n v="80000"/>
    <n v="-80000"/>
  </r>
  <r>
    <s v="1.1-00-1907_20638018_2024510"/>
    <s v="1.1-00-19"/>
    <s v="NO"/>
    <s v="1.3.4"/>
    <s v="E"/>
    <s v="07_20"/>
    <n v="6"/>
    <n v="38"/>
    <s v="018_20"/>
    <x v="86"/>
    <x v="86"/>
    <n v="0"/>
    <s v="SIN DESCRIPCION PARA DESTINOS 00"/>
    <x v="2"/>
    <x v="0"/>
    <x v="2"/>
    <x v="7"/>
    <x v="2"/>
    <x v="34"/>
    <x v="20"/>
    <e v="#N/A"/>
    <n v="0"/>
    <n v="80000"/>
    <n v="0"/>
    <n v="0"/>
    <n v="0"/>
    <n v="0"/>
    <n v="0"/>
    <n v="0"/>
    <n v="0"/>
    <n v="0"/>
    <n v="0"/>
    <n v="0"/>
    <n v="0"/>
    <n v="0"/>
    <n v="0"/>
    <n v="0"/>
    <n v="0"/>
    <n v="80000"/>
    <n v="-80000"/>
  </r>
  <r>
    <s v="1.1-00-1907_20638018_2024610"/>
    <s v="1.1-00-19"/>
    <s v="NO"/>
    <s v="1.3.4"/>
    <s v="E"/>
    <s v="07_20"/>
    <n v="6"/>
    <n v="38"/>
    <s v="018_20"/>
    <x v="54"/>
    <x v="54"/>
    <n v="0"/>
    <s v="SIN DESCRIPCION PARA DESTINOS 00"/>
    <x v="2"/>
    <x v="0"/>
    <x v="2"/>
    <x v="7"/>
    <x v="2"/>
    <x v="34"/>
    <x v="20"/>
    <e v="#N/A"/>
    <n v="0"/>
    <n v="150000"/>
    <n v="0"/>
    <n v="0"/>
    <n v="0"/>
    <n v="0"/>
    <n v="0"/>
    <n v="0"/>
    <n v="0"/>
    <n v="0"/>
    <n v="0"/>
    <n v="0"/>
    <n v="0"/>
    <n v="0"/>
    <n v="0"/>
    <n v="0"/>
    <n v="0"/>
    <n v="150000"/>
    <n v="-150000"/>
  </r>
  <r>
    <s v="1.1-00-1907_20638018_2025210"/>
    <s v="1.1-00-19"/>
    <s v="NO"/>
    <s v="1.3.4"/>
    <s v="E"/>
    <s v="07_20"/>
    <n v="6"/>
    <n v="38"/>
    <s v="018_20"/>
    <x v="15"/>
    <x v="15"/>
    <n v="0"/>
    <s v="SIN DESCRIPCION PARA DESTINOS 00"/>
    <x v="2"/>
    <x v="0"/>
    <x v="2"/>
    <x v="7"/>
    <x v="2"/>
    <x v="34"/>
    <x v="20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07_20638018_2027210"/>
    <s v="1.1-00-19"/>
    <s v="NO"/>
    <s v="1.3.4"/>
    <s v="E"/>
    <s v="07_20"/>
    <n v="6"/>
    <n v="38"/>
    <s v="018_20"/>
    <x v="35"/>
    <x v="35"/>
    <n v="0"/>
    <s v="SIN DESCRIPCION PARA DESTINOS 00"/>
    <x v="2"/>
    <x v="0"/>
    <x v="2"/>
    <x v="7"/>
    <x v="2"/>
    <x v="34"/>
    <x v="20"/>
    <e v="#N/A"/>
    <n v="0"/>
    <n v="600000"/>
    <n v="0"/>
    <n v="0"/>
    <n v="0"/>
    <n v="0"/>
    <n v="0"/>
    <n v="0"/>
    <n v="0"/>
    <n v="0"/>
    <n v="0"/>
    <n v="0"/>
    <n v="0"/>
    <n v="0"/>
    <n v="0"/>
    <n v="0"/>
    <n v="0"/>
    <n v="600000"/>
    <n v="-600000"/>
  </r>
  <r>
    <s v="1.1-00-1907_20638018_2029110"/>
    <s v="1.1-00-19"/>
    <s v="NO"/>
    <s v="1.3.4"/>
    <s v="E"/>
    <s v="07_20"/>
    <n v="6"/>
    <n v="38"/>
    <s v="018_20"/>
    <x v="29"/>
    <x v="29"/>
    <n v="0"/>
    <s v="SIN DESCRIPCION PARA DESTINOS 00"/>
    <x v="2"/>
    <x v="0"/>
    <x v="2"/>
    <x v="7"/>
    <x v="2"/>
    <x v="34"/>
    <x v="20"/>
    <e v="#N/A"/>
    <n v="0"/>
    <n v="1000000"/>
    <n v="0"/>
    <n v="0"/>
    <n v="0"/>
    <n v="0"/>
    <n v="0"/>
    <n v="0"/>
    <n v="0"/>
    <n v="0"/>
    <n v="0"/>
    <n v="0"/>
    <n v="0"/>
    <n v="0"/>
    <n v="0"/>
    <n v="0"/>
    <n v="0"/>
    <n v="1000000"/>
    <n v="-1000000"/>
  </r>
  <r>
    <s v="1.1-00-1907_20638018_2033710"/>
    <s v="1.1-00-19"/>
    <s v="NO"/>
    <s v="1.3.4"/>
    <s v="E"/>
    <s v="07_20"/>
    <n v="6"/>
    <n v="38"/>
    <s v="018_20"/>
    <x v="87"/>
    <x v="87"/>
    <n v="0"/>
    <s v="SIN DESCRIPCION PARA DESTINOS 00"/>
    <x v="0"/>
    <x v="0"/>
    <x v="2"/>
    <x v="7"/>
    <x v="2"/>
    <x v="34"/>
    <x v="20"/>
    <e v="#N/A"/>
    <n v="0"/>
    <n v="3000000"/>
    <n v="0"/>
    <n v="0"/>
    <n v="0"/>
    <n v="0"/>
    <n v="0"/>
    <n v="0"/>
    <n v="0"/>
    <n v="0"/>
    <n v="0"/>
    <n v="0"/>
    <n v="0"/>
    <n v="0"/>
    <n v="0"/>
    <n v="0"/>
    <n v="0"/>
    <n v="3000000"/>
    <n v="-3000000"/>
  </r>
  <r>
    <s v="1.1-00-1907_20638018_2054210"/>
    <s v="1.1-00-19"/>
    <s v="NO"/>
    <s v="1.3.4"/>
    <s v="E"/>
    <s v="07_20"/>
    <n v="6"/>
    <n v="38"/>
    <s v="018_20"/>
    <x v="76"/>
    <x v="76"/>
    <n v="0"/>
    <s v="SIN DESCRIPCION PARA DESTINOS 00"/>
    <x v="4"/>
    <x v="1"/>
    <x v="2"/>
    <x v="7"/>
    <x v="2"/>
    <x v="34"/>
    <x v="20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07_20638018_2056110"/>
    <s v="1.1-00-19"/>
    <s v="NO"/>
    <s v="1.3.4"/>
    <s v="E"/>
    <s v="07_20"/>
    <n v="6"/>
    <n v="38"/>
    <s v="018_20"/>
    <x v="77"/>
    <x v="77"/>
    <n v="0"/>
    <s v="SIN DESCRIPCION PARA DESTINOS 00"/>
    <x v="4"/>
    <x v="1"/>
    <x v="2"/>
    <x v="7"/>
    <x v="2"/>
    <x v="34"/>
    <x v="20"/>
    <e v="#N/A"/>
    <n v="0"/>
    <n v="600000"/>
    <n v="0"/>
    <n v="0"/>
    <n v="0"/>
    <n v="0"/>
    <n v="0"/>
    <n v="0"/>
    <n v="0"/>
    <n v="0"/>
    <n v="0"/>
    <n v="0"/>
    <n v="0"/>
    <n v="0"/>
    <n v="0"/>
    <n v="0"/>
    <n v="0"/>
    <n v="600000"/>
    <n v="-600000"/>
  </r>
  <r>
    <s v="1.1-00-1907_20638018_2057810"/>
    <s v="1.1-00-19"/>
    <s v="NO"/>
    <s v="1.3.4"/>
    <s v="E"/>
    <s v="07_20"/>
    <n v="6"/>
    <n v="38"/>
    <s v="018_20"/>
    <x v="88"/>
    <x v="88"/>
    <n v="0"/>
    <s v="SIN DESCRIPCION PARA DESTINOS 00"/>
    <x v="4"/>
    <x v="1"/>
    <x v="2"/>
    <x v="7"/>
    <x v="2"/>
    <x v="34"/>
    <x v="20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07_20639018_2027210"/>
    <s v="1.1-00-19"/>
    <s v="NO"/>
    <s v="1.3.4"/>
    <s v="E"/>
    <s v="07_20"/>
    <n v="6"/>
    <n v="39"/>
    <s v="018_20"/>
    <x v="35"/>
    <x v="35"/>
    <n v="0"/>
    <s v="SIN DESCRIPCION PARA DESTINOS 00"/>
    <x v="2"/>
    <x v="0"/>
    <x v="2"/>
    <x v="7"/>
    <x v="2"/>
    <x v="35"/>
    <x v="20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07_20639018_2032610"/>
    <s v="1.1-00-19"/>
    <s v="NO"/>
    <s v="1.3.4"/>
    <s v="E"/>
    <s v="07_20"/>
    <n v="6"/>
    <n v="39"/>
    <s v="018_20"/>
    <x v="8"/>
    <x v="8"/>
    <n v="0"/>
    <s v="SIN DESCRIPCION PARA DESTINOS 00"/>
    <x v="0"/>
    <x v="0"/>
    <x v="2"/>
    <x v="7"/>
    <x v="2"/>
    <x v="35"/>
    <x v="20"/>
    <e v="#N/A"/>
    <n v="0"/>
    <n v="15000000"/>
    <n v="0"/>
    <n v="0"/>
    <n v="0"/>
    <n v="0"/>
    <n v="0"/>
    <n v="0"/>
    <n v="0"/>
    <n v="0"/>
    <n v="0"/>
    <n v="0"/>
    <n v="0"/>
    <n v="0"/>
    <n v="0"/>
    <n v="0"/>
    <n v="0"/>
    <n v="15000000"/>
    <n v="-15000000"/>
  </r>
  <r>
    <s v="1.1-00-1907_20639018_2056710"/>
    <s v="1.1-00-19"/>
    <s v="NO"/>
    <s v="1.3.4"/>
    <s v="E"/>
    <s v="07_20"/>
    <n v="6"/>
    <n v="39"/>
    <s v="018_20"/>
    <x v="33"/>
    <x v="33"/>
    <n v="0"/>
    <s v="SIN DESCRIPCION PARA DESTINOS 00"/>
    <x v="4"/>
    <x v="1"/>
    <x v="2"/>
    <x v="7"/>
    <x v="2"/>
    <x v="35"/>
    <x v="20"/>
    <e v="#N/A"/>
    <n v="0"/>
    <n v="1000000"/>
    <n v="0"/>
    <n v="0"/>
    <n v="0"/>
    <n v="0"/>
    <n v="0"/>
    <n v="0"/>
    <n v="0"/>
    <n v="0"/>
    <n v="0"/>
    <n v="0"/>
    <n v="0"/>
    <n v="0"/>
    <n v="0"/>
    <n v="0"/>
    <n v="0"/>
    <n v="1000000"/>
    <n v="-1000000"/>
  </r>
  <r>
    <s v="1.1-00-1907_20640018_2027210"/>
    <s v="1.1-00-19"/>
    <s v="NO"/>
    <s v="1.3.4"/>
    <s v="E"/>
    <s v="07_20"/>
    <n v="6"/>
    <n v="40"/>
    <s v="018_20"/>
    <x v="35"/>
    <x v="35"/>
    <n v="0"/>
    <s v="SIN DESCRIPCION PARA DESTINOS 00"/>
    <x v="2"/>
    <x v="0"/>
    <x v="2"/>
    <x v="7"/>
    <x v="2"/>
    <x v="36"/>
    <x v="20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7_20640018_2054210"/>
    <s v="1.1-00-19"/>
    <s v="NO"/>
    <s v="1.3.4"/>
    <s v="E"/>
    <s v="07_20"/>
    <n v="6"/>
    <n v="40"/>
    <s v="018_20"/>
    <x v="76"/>
    <x v="76"/>
    <n v="0"/>
    <s v="SIN DESCRIPCION PARA DESTINOS 00"/>
    <x v="4"/>
    <x v="1"/>
    <x v="2"/>
    <x v="7"/>
    <x v="2"/>
    <x v="36"/>
    <x v="20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7_20640018_2056710"/>
    <s v="1.1-00-19"/>
    <s v="NO"/>
    <s v="1.3.4"/>
    <s v="E"/>
    <s v="07_20"/>
    <n v="6"/>
    <n v="40"/>
    <s v="018_20"/>
    <x v="33"/>
    <x v="33"/>
    <n v="0"/>
    <s v="SIN DESCRIPCION PARA DESTINOS 00"/>
    <x v="4"/>
    <x v="1"/>
    <x v="2"/>
    <x v="7"/>
    <x v="2"/>
    <x v="36"/>
    <x v="20"/>
    <e v="#N/A"/>
    <n v="0"/>
    <n v="2000000"/>
    <n v="0"/>
    <n v="0"/>
    <n v="0"/>
    <n v="0"/>
    <n v="0"/>
    <n v="0"/>
    <n v="0"/>
    <n v="0"/>
    <n v="0"/>
    <n v="0"/>
    <n v="0"/>
    <n v="0"/>
    <n v="0"/>
    <n v="0"/>
    <n v="0"/>
    <n v="2000000"/>
    <n v="-2000000"/>
  </r>
  <r>
    <s v="1.1-00-1907_20641019_2024210"/>
    <s v="1.1-00-19"/>
    <s v="NO"/>
    <s v="1.3.4"/>
    <s v="E"/>
    <s v="07_20"/>
    <n v="6"/>
    <n v="41"/>
    <s v="019_20"/>
    <x v="51"/>
    <x v="51"/>
    <n v="0"/>
    <s v="SIN DESCRIPCION PARA DESTINOS 00"/>
    <x v="2"/>
    <x v="0"/>
    <x v="2"/>
    <x v="7"/>
    <x v="2"/>
    <x v="37"/>
    <x v="21"/>
    <e v="#N/A"/>
    <n v="0"/>
    <n v="15000000"/>
    <n v="0"/>
    <n v="0"/>
    <n v="0"/>
    <n v="0"/>
    <n v="0"/>
    <n v="0"/>
    <n v="0"/>
    <n v="0"/>
    <n v="0"/>
    <n v="0"/>
    <n v="0"/>
    <n v="0"/>
    <n v="0"/>
    <n v="0"/>
    <n v="0"/>
    <n v="15000000"/>
    <n v="-15000000"/>
  </r>
  <r>
    <s v="1.1-00-1907_20641019_2027210"/>
    <s v="1.1-00-19"/>
    <s v="NO"/>
    <s v="1.3.4"/>
    <s v="E"/>
    <s v="07_20"/>
    <n v="6"/>
    <n v="41"/>
    <s v="019_20"/>
    <x v="35"/>
    <x v="35"/>
    <n v="0"/>
    <s v="SIN DESCRIPCION PARA DESTINOS 00"/>
    <x v="2"/>
    <x v="0"/>
    <x v="2"/>
    <x v="7"/>
    <x v="2"/>
    <x v="37"/>
    <x v="21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07_20642019_2024210"/>
    <s v="1.1-00-19"/>
    <s v="NO"/>
    <s v="1.3.4"/>
    <s v="E"/>
    <s v="07_20"/>
    <n v="6"/>
    <n v="42"/>
    <s v="019_20"/>
    <x v="51"/>
    <x v="51"/>
    <n v="0"/>
    <s v="SIN DESCRIPCION PARA DESTINOS 00"/>
    <x v="2"/>
    <x v="0"/>
    <x v="2"/>
    <x v="7"/>
    <x v="2"/>
    <x v="38"/>
    <x v="21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07_20642019_2024310"/>
    <s v="1.1-00-19"/>
    <s v="NO"/>
    <s v="1.3.4"/>
    <s v="E"/>
    <s v="07_20"/>
    <n v="6"/>
    <n v="42"/>
    <s v="019_20"/>
    <x v="52"/>
    <x v="52"/>
    <n v="0"/>
    <s v="SIN DESCRIPCION PARA DESTINOS 00"/>
    <x v="2"/>
    <x v="0"/>
    <x v="2"/>
    <x v="7"/>
    <x v="2"/>
    <x v="38"/>
    <x v="21"/>
    <e v="#N/A"/>
    <n v="0"/>
    <n v="15000"/>
    <n v="0"/>
    <n v="0"/>
    <n v="0"/>
    <n v="0"/>
    <n v="0"/>
    <n v="0"/>
    <n v="0"/>
    <n v="0"/>
    <n v="0"/>
    <n v="0"/>
    <n v="0"/>
    <n v="0"/>
    <n v="0"/>
    <n v="0"/>
    <n v="0"/>
    <n v="15000"/>
    <n v="-15000"/>
  </r>
  <r>
    <s v="1.1-00-1907_20642019_2024610"/>
    <s v="1.1-00-19"/>
    <s v="NO"/>
    <s v="1.3.4"/>
    <s v="E"/>
    <s v="07_20"/>
    <n v="6"/>
    <n v="42"/>
    <s v="019_20"/>
    <x v="54"/>
    <x v="54"/>
    <n v="0"/>
    <s v="SIN DESCRIPCION PARA DESTINOS 00"/>
    <x v="2"/>
    <x v="0"/>
    <x v="2"/>
    <x v="7"/>
    <x v="2"/>
    <x v="38"/>
    <x v="21"/>
    <e v="#N/A"/>
    <n v="0"/>
    <n v="180000"/>
    <n v="0"/>
    <n v="0"/>
    <n v="0"/>
    <n v="0"/>
    <n v="0"/>
    <n v="0"/>
    <n v="0"/>
    <n v="0"/>
    <n v="0"/>
    <n v="0"/>
    <n v="0"/>
    <n v="0"/>
    <n v="0"/>
    <n v="0"/>
    <n v="0"/>
    <n v="180000"/>
    <n v="-180000"/>
  </r>
  <r>
    <s v="1.1-00-1907_20642019_2024710"/>
    <s v="1.1-00-19"/>
    <s v="NO"/>
    <s v="1.3.4"/>
    <s v="E"/>
    <s v="07_20"/>
    <n v="6"/>
    <n v="42"/>
    <s v="019_20"/>
    <x v="55"/>
    <x v="55"/>
    <n v="0"/>
    <s v="SIN DESCRIPCION PARA DESTINOS 00"/>
    <x v="2"/>
    <x v="0"/>
    <x v="2"/>
    <x v="7"/>
    <x v="2"/>
    <x v="38"/>
    <x v="21"/>
    <e v="#N/A"/>
    <n v="0"/>
    <n v="2000000"/>
    <n v="0"/>
    <n v="0"/>
    <n v="0"/>
    <n v="0"/>
    <n v="0"/>
    <n v="0"/>
    <n v="0"/>
    <n v="0"/>
    <n v="0"/>
    <n v="0"/>
    <n v="0"/>
    <n v="0"/>
    <n v="0"/>
    <n v="0"/>
    <n v="0"/>
    <n v="2000000"/>
    <n v="-2000000"/>
  </r>
  <r>
    <s v="1.1-00-1907_20642019_2024910"/>
    <s v="1.1-00-19"/>
    <s v="NO"/>
    <s v="1.3.4"/>
    <s v="E"/>
    <s v="07_20"/>
    <n v="6"/>
    <n v="42"/>
    <s v="019_20"/>
    <x v="4"/>
    <x v="4"/>
    <n v="0"/>
    <s v="SIN DESCRIPCION PARA DESTINOS 00"/>
    <x v="2"/>
    <x v="0"/>
    <x v="2"/>
    <x v="7"/>
    <x v="2"/>
    <x v="38"/>
    <x v="21"/>
    <e v="#N/A"/>
    <n v="0"/>
    <n v="5000000"/>
    <n v="0"/>
    <n v="0"/>
    <n v="0"/>
    <n v="0"/>
    <n v="0"/>
    <n v="0"/>
    <n v="0"/>
    <n v="0"/>
    <n v="0"/>
    <n v="0"/>
    <n v="0"/>
    <n v="0"/>
    <n v="0"/>
    <n v="0"/>
    <n v="0"/>
    <n v="5000000"/>
    <n v="-5000000"/>
  </r>
  <r>
    <s v="1.1-00-1907_20642019_2025110"/>
    <s v="1.1-00-19"/>
    <s v="NO"/>
    <s v="1.3.4"/>
    <s v="E"/>
    <s v="07_20"/>
    <n v="6"/>
    <n v="42"/>
    <s v="019_20"/>
    <x v="57"/>
    <x v="57"/>
    <n v="0"/>
    <s v="SIN DESCRIPCION PARA DESTINOS 00"/>
    <x v="2"/>
    <x v="0"/>
    <x v="2"/>
    <x v="7"/>
    <x v="2"/>
    <x v="38"/>
    <x v="21"/>
    <e v="#N/A"/>
    <n v="0"/>
    <n v="80000"/>
    <n v="0"/>
    <n v="0"/>
    <n v="0"/>
    <n v="0"/>
    <n v="0"/>
    <n v="0"/>
    <n v="0"/>
    <n v="0"/>
    <n v="0"/>
    <n v="0"/>
    <n v="0"/>
    <n v="0"/>
    <n v="0"/>
    <n v="0"/>
    <n v="0"/>
    <n v="80000"/>
    <n v="-80000"/>
  </r>
  <r>
    <s v="1.1-00-1907_20642019_2027210"/>
    <s v="1.1-00-19"/>
    <s v="NO"/>
    <s v="1.3.4"/>
    <s v="E"/>
    <s v="07_20"/>
    <n v="6"/>
    <n v="42"/>
    <s v="019_20"/>
    <x v="35"/>
    <x v="35"/>
    <n v="0"/>
    <s v="SIN DESCRIPCION PARA DESTINOS 00"/>
    <x v="2"/>
    <x v="0"/>
    <x v="2"/>
    <x v="7"/>
    <x v="2"/>
    <x v="38"/>
    <x v="21"/>
    <e v="#N/A"/>
    <n v="0"/>
    <n v="180000"/>
    <n v="0"/>
    <n v="0"/>
    <n v="0"/>
    <n v="0"/>
    <n v="0"/>
    <n v="0"/>
    <n v="0"/>
    <n v="0"/>
    <n v="0"/>
    <n v="0"/>
    <n v="0"/>
    <n v="0"/>
    <n v="0"/>
    <n v="0"/>
    <n v="0"/>
    <n v="180000"/>
    <n v="-180000"/>
  </r>
  <r>
    <s v="1.1-00-1907_20642019_2029110"/>
    <s v="1.1-00-19"/>
    <s v="NO"/>
    <s v="1.3.4"/>
    <s v="E"/>
    <s v="07_20"/>
    <n v="6"/>
    <n v="42"/>
    <s v="019_20"/>
    <x v="29"/>
    <x v="29"/>
    <n v="0"/>
    <s v="SIN DESCRIPCION PARA DESTINOS 00"/>
    <x v="2"/>
    <x v="0"/>
    <x v="2"/>
    <x v="7"/>
    <x v="2"/>
    <x v="38"/>
    <x v="21"/>
    <e v="#N/A"/>
    <n v="0"/>
    <n v="1000000"/>
    <n v="0"/>
    <n v="0"/>
    <n v="0"/>
    <n v="0"/>
    <n v="0"/>
    <n v="0"/>
    <n v="0"/>
    <n v="0"/>
    <n v="0"/>
    <n v="0"/>
    <n v="0"/>
    <n v="0"/>
    <n v="0"/>
    <n v="0"/>
    <n v="0"/>
    <n v="1000000"/>
    <n v="-1000000"/>
  </r>
  <r>
    <s v="1.1-00-1907_20642019_2029910"/>
    <s v="1.1-00-19"/>
    <s v="NO"/>
    <s v="1.3.4"/>
    <s v="E"/>
    <s v="07_20"/>
    <n v="6"/>
    <n v="42"/>
    <s v="019_20"/>
    <x v="89"/>
    <x v="89"/>
    <n v="0"/>
    <s v="SIN DESCRIPCION PARA DESTINOS 00"/>
    <x v="2"/>
    <x v="0"/>
    <x v="2"/>
    <x v="7"/>
    <x v="2"/>
    <x v="38"/>
    <x v="21"/>
    <e v="#N/A"/>
    <n v="0"/>
    <n v="250000"/>
    <n v="0"/>
    <n v="0"/>
    <n v="0"/>
    <n v="0"/>
    <n v="0"/>
    <n v="0"/>
    <n v="0"/>
    <n v="0"/>
    <n v="0"/>
    <n v="0"/>
    <n v="0"/>
    <n v="0"/>
    <n v="0"/>
    <n v="0"/>
    <n v="0"/>
    <n v="250000"/>
    <n v="-250000"/>
  </r>
  <r>
    <s v="1.1-00-1907_20642019_2032610"/>
    <s v="1.1-00-19"/>
    <s v="NO"/>
    <s v="1.3.4"/>
    <s v="E"/>
    <s v="07_20"/>
    <n v="6"/>
    <n v="42"/>
    <s v="019_20"/>
    <x v="8"/>
    <x v="8"/>
    <n v="0"/>
    <s v="SIN DESCRIPCION PARA DESTINOS 00"/>
    <x v="0"/>
    <x v="0"/>
    <x v="2"/>
    <x v="7"/>
    <x v="2"/>
    <x v="38"/>
    <x v="21"/>
    <e v="#N/A"/>
    <n v="0"/>
    <n v="5000000"/>
    <n v="0"/>
    <n v="0"/>
    <n v="0"/>
    <n v="0"/>
    <n v="0"/>
    <n v="0"/>
    <n v="0"/>
    <n v="0"/>
    <n v="0"/>
    <n v="0"/>
    <n v="0"/>
    <n v="0"/>
    <n v="0"/>
    <n v="0"/>
    <n v="0"/>
    <n v="5000000"/>
    <n v="-5000000"/>
  </r>
  <r>
    <s v="1.1-00-1907_20642019_2054210"/>
    <s v="1.1-00-19"/>
    <s v="NO"/>
    <s v="1.3.4"/>
    <s v="E"/>
    <s v="07_20"/>
    <n v="6"/>
    <n v="42"/>
    <s v="019_20"/>
    <x v="76"/>
    <x v="76"/>
    <n v="0"/>
    <s v="SIN DESCRIPCION PARA DESTINOS 00"/>
    <x v="4"/>
    <x v="1"/>
    <x v="2"/>
    <x v="7"/>
    <x v="2"/>
    <x v="38"/>
    <x v="21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07_20643020_2033910"/>
    <s v="1.1-00-19"/>
    <s v="NO"/>
    <s v="1.3.4"/>
    <s v="E"/>
    <s v="07_20"/>
    <n v="6"/>
    <n v="43"/>
    <s v="020_20"/>
    <x v="39"/>
    <x v="39"/>
    <n v="0"/>
    <s v="SIN DESCRIPCION PARA DESTINOS 00"/>
    <x v="0"/>
    <x v="0"/>
    <x v="2"/>
    <x v="7"/>
    <x v="2"/>
    <x v="39"/>
    <x v="22"/>
    <e v="#N/A"/>
    <n v="0"/>
    <n v="1000000"/>
    <n v="0"/>
    <n v="0"/>
    <n v="0"/>
    <n v="0"/>
    <n v="0"/>
    <n v="0"/>
    <n v="0"/>
    <n v="0"/>
    <n v="0"/>
    <n v="0"/>
    <n v="0"/>
    <n v="0"/>
    <n v="0"/>
    <n v="0"/>
    <n v="0"/>
    <n v="1000000"/>
    <n v="-1000000"/>
  </r>
  <r>
    <s v="1.1-00-1907_20643020_2053110"/>
    <s v="1.1-00-19"/>
    <s v="NO"/>
    <s v="1.3.4"/>
    <s v="E"/>
    <s v="07_20"/>
    <n v="6"/>
    <n v="43"/>
    <s v="020_20"/>
    <x v="75"/>
    <x v="75"/>
    <n v="0"/>
    <s v="SIN DESCRIPCION PARA DESTINOS 00"/>
    <x v="4"/>
    <x v="1"/>
    <x v="2"/>
    <x v="7"/>
    <x v="2"/>
    <x v="39"/>
    <x v="22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7_20644021_2024110"/>
    <s v="1.1-00-19"/>
    <s v="NO"/>
    <s v="1.3.4"/>
    <s v="E"/>
    <s v="07_20"/>
    <n v="6"/>
    <n v="44"/>
    <s v="021_20"/>
    <x v="90"/>
    <x v="90"/>
    <n v="0"/>
    <s v="SIN DESCRIPCION PARA DESTINOS 00"/>
    <x v="2"/>
    <x v="0"/>
    <x v="2"/>
    <x v="7"/>
    <x v="2"/>
    <x v="40"/>
    <x v="23"/>
    <e v="#N/A"/>
    <n v="0"/>
    <n v="6000"/>
    <n v="0"/>
    <n v="0"/>
    <n v="0"/>
    <n v="0"/>
    <n v="0"/>
    <n v="0"/>
    <n v="0"/>
    <n v="0"/>
    <n v="0"/>
    <n v="0"/>
    <n v="0"/>
    <n v="0"/>
    <n v="0"/>
    <n v="0"/>
    <n v="0"/>
    <n v="6000"/>
    <n v="-6000"/>
  </r>
  <r>
    <s v="1.1-00-1907_20644021_2024210"/>
    <s v="1.1-00-19"/>
    <s v="NO"/>
    <s v="1.3.4"/>
    <s v="E"/>
    <s v="07_20"/>
    <n v="6"/>
    <n v="44"/>
    <s v="021_20"/>
    <x v="51"/>
    <x v="51"/>
    <n v="0"/>
    <s v="SIN DESCRIPCION PARA DESTINOS 00"/>
    <x v="2"/>
    <x v="0"/>
    <x v="2"/>
    <x v="7"/>
    <x v="2"/>
    <x v="40"/>
    <x v="23"/>
    <e v="#N/A"/>
    <n v="0"/>
    <n v="6000"/>
    <n v="0"/>
    <n v="0"/>
    <n v="0"/>
    <n v="0"/>
    <n v="0"/>
    <n v="0"/>
    <n v="0"/>
    <n v="0"/>
    <n v="0"/>
    <n v="0"/>
    <n v="0"/>
    <n v="0"/>
    <n v="0"/>
    <n v="0"/>
    <n v="0"/>
    <n v="6000"/>
    <n v="-6000"/>
  </r>
  <r>
    <s v="1.1-00-1907_20644021_2024310"/>
    <s v="1.1-00-19"/>
    <s v="NO"/>
    <s v="1.3.4"/>
    <s v="E"/>
    <s v="07_20"/>
    <n v="6"/>
    <n v="44"/>
    <s v="021_20"/>
    <x v="52"/>
    <x v="52"/>
    <n v="0"/>
    <s v="SIN DESCRIPCION PARA DESTINOS 00"/>
    <x v="2"/>
    <x v="0"/>
    <x v="2"/>
    <x v="7"/>
    <x v="2"/>
    <x v="40"/>
    <x v="23"/>
    <e v="#N/A"/>
    <n v="0"/>
    <n v="6000"/>
    <n v="0"/>
    <n v="0"/>
    <n v="0"/>
    <n v="0"/>
    <n v="0"/>
    <n v="0"/>
    <n v="0"/>
    <n v="0"/>
    <n v="0"/>
    <n v="0"/>
    <n v="0"/>
    <n v="0"/>
    <n v="0"/>
    <n v="0"/>
    <n v="0"/>
    <n v="6000"/>
    <n v="-6000"/>
  </r>
  <r>
    <s v="1.1-00-1907_20644021_2024610"/>
    <s v="1.1-00-19"/>
    <s v="NO"/>
    <s v="1.3.4"/>
    <s v="E"/>
    <s v="07_20"/>
    <n v="6"/>
    <n v="44"/>
    <s v="021_20"/>
    <x v="54"/>
    <x v="54"/>
    <n v="0"/>
    <s v="SIN DESCRIPCION PARA DESTINOS 00"/>
    <x v="2"/>
    <x v="0"/>
    <x v="2"/>
    <x v="7"/>
    <x v="2"/>
    <x v="40"/>
    <x v="23"/>
    <e v="#N/A"/>
    <n v="0"/>
    <n v="18000"/>
    <n v="0"/>
    <n v="0"/>
    <n v="0"/>
    <n v="0"/>
    <n v="0"/>
    <n v="0"/>
    <n v="0"/>
    <n v="0"/>
    <n v="0"/>
    <n v="0"/>
    <n v="0"/>
    <n v="0"/>
    <n v="0"/>
    <n v="0"/>
    <n v="0"/>
    <n v="18000"/>
    <n v="-18000"/>
  </r>
  <r>
    <s v="1.1-00-1907_20644021_2024710"/>
    <s v="1.1-00-19"/>
    <s v="NO"/>
    <s v="1.3.4"/>
    <s v="E"/>
    <s v="07_20"/>
    <n v="6"/>
    <n v="44"/>
    <s v="021_20"/>
    <x v="55"/>
    <x v="55"/>
    <n v="0"/>
    <s v="SIN DESCRIPCION PARA DESTINOS 00"/>
    <x v="2"/>
    <x v="0"/>
    <x v="2"/>
    <x v="7"/>
    <x v="2"/>
    <x v="40"/>
    <x v="23"/>
    <e v="#N/A"/>
    <n v="0"/>
    <n v="6000"/>
    <n v="0"/>
    <n v="0"/>
    <n v="0"/>
    <n v="0"/>
    <n v="0"/>
    <n v="0"/>
    <n v="0"/>
    <n v="0"/>
    <n v="0"/>
    <n v="0"/>
    <n v="0"/>
    <n v="0"/>
    <n v="0"/>
    <n v="0"/>
    <n v="0"/>
    <n v="6000"/>
    <n v="-6000"/>
  </r>
  <r>
    <s v="1.1-00-1907_20644021_2024810"/>
    <s v="1.1-00-19"/>
    <s v="NO"/>
    <s v="1.3.4"/>
    <s v="E"/>
    <s v="07_20"/>
    <n v="6"/>
    <n v="44"/>
    <s v="021_20"/>
    <x v="56"/>
    <x v="56"/>
    <n v="0"/>
    <s v="SIN DESCRIPCION PARA DESTINOS 00"/>
    <x v="2"/>
    <x v="0"/>
    <x v="2"/>
    <x v="7"/>
    <x v="2"/>
    <x v="40"/>
    <x v="23"/>
    <e v="#N/A"/>
    <n v="0"/>
    <n v="20000"/>
    <n v="0"/>
    <n v="0"/>
    <n v="0"/>
    <n v="0"/>
    <n v="0"/>
    <n v="0"/>
    <n v="0"/>
    <n v="0"/>
    <n v="0"/>
    <n v="0"/>
    <n v="0"/>
    <n v="0"/>
    <n v="0"/>
    <n v="0"/>
    <n v="0"/>
    <n v="20000"/>
    <n v="-20000"/>
  </r>
  <r>
    <s v="1.1-00-1907_20644021_2024910"/>
    <s v="1.1-00-19"/>
    <s v="NO"/>
    <s v="1.3.4"/>
    <s v="E"/>
    <s v="07_20"/>
    <n v="6"/>
    <n v="44"/>
    <s v="021_20"/>
    <x v="4"/>
    <x v="4"/>
    <n v="0"/>
    <s v="SIN DESCRIPCION PARA DESTINOS 00"/>
    <x v="2"/>
    <x v="0"/>
    <x v="2"/>
    <x v="7"/>
    <x v="2"/>
    <x v="40"/>
    <x v="23"/>
    <e v="#N/A"/>
    <n v="0"/>
    <n v="20000"/>
    <n v="0"/>
    <n v="0"/>
    <n v="0"/>
    <n v="0"/>
    <n v="0"/>
    <n v="0"/>
    <n v="0"/>
    <n v="0"/>
    <n v="0"/>
    <n v="0"/>
    <n v="0"/>
    <n v="0"/>
    <n v="0"/>
    <n v="0"/>
    <n v="0"/>
    <n v="20000"/>
    <n v="-20000"/>
  </r>
  <r>
    <s v="1.1-00-1907_20644021_2025210"/>
    <s v="1.1-00-19"/>
    <s v="NO"/>
    <s v="1.3.4"/>
    <s v="E"/>
    <s v="07_20"/>
    <n v="6"/>
    <n v="44"/>
    <s v="021_20"/>
    <x v="15"/>
    <x v="15"/>
    <n v="0"/>
    <s v="SIN DESCRIPCION PARA DESTINOS 00"/>
    <x v="2"/>
    <x v="0"/>
    <x v="2"/>
    <x v="7"/>
    <x v="2"/>
    <x v="40"/>
    <x v="23"/>
    <e v="#N/A"/>
    <n v="0"/>
    <n v="280000"/>
    <n v="0"/>
    <n v="0"/>
    <n v="0"/>
    <n v="0"/>
    <n v="0"/>
    <n v="0"/>
    <n v="0"/>
    <n v="0"/>
    <n v="0"/>
    <n v="0"/>
    <n v="0"/>
    <n v="0"/>
    <n v="0"/>
    <n v="0"/>
    <n v="0"/>
    <n v="280000"/>
    <n v="-280000"/>
  </r>
  <r>
    <s v="1.1-00-1907_20644021_2025310"/>
    <s v="1.1-00-19"/>
    <s v="NO"/>
    <s v="1.3.4"/>
    <s v="E"/>
    <s v="07_20"/>
    <n v="6"/>
    <n v="44"/>
    <s v="021_20"/>
    <x v="26"/>
    <x v="26"/>
    <n v="0"/>
    <s v="SIN DESCRIPCION PARA DESTINOS 00"/>
    <x v="2"/>
    <x v="0"/>
    <x v="2"/>
    <x v="7"/>
    <x v="2"/>
    <x v="40"/>
    <x v="23"/>
    <e v="#N/A"/>
    <n v="0"/>
    <n v="4000000"/>
    <n v="0"/>
    <n v="0"/>
    <n v="0"/>
    <n v="0"/>
    <n v="0"/>
    <n v="0"/>
    <n v="0"/>
    <n v="0"/>
    <n v="0"/>
    <n v="0"/>
    <n v="0"/>
    <n v="0"/>
    <n v="0"/>
    <n v="0"/>
    <n v="0"/>
    <n v="4000000"/>
    <n v="-4000000"/>
  </r>
  <r>
    <s v="1.1-00-1907_20644021_2025410"/>
    <s v="1.1-00-19"/>
    <s v="NO"/>
    <s v="1.3.4"/>
    <s v="E"/>
    <s v="07_20"/>
    <n v="6"/>
    <n v="44"/>
    <s v="021_20"/>
    <x v="27"/>
    <x v="27"/>
    <n v="0"/>
    <s v="SIN DESCRIPCION PARA DESTINOS 00"/>
    <x v="2"/>
    <x v="0"/>
    <x v="2"/>
    <x v="7"/>
    <x v="2"/>
    <x v="40"/>
    <x v="23"/>
    <e v="#N/A"/>
    <n v="0"/>
    <n v="4000000"/>
    <n v="150800"/>
    <n v="150800"/>
    <n v="150800"/>
    <n v="0"/>
    <n v="0"/>
    <n v="-150800"/>
    <n v="150800"/>
    <s v="Verde"/>
    <n v="0"/>
    <n v="0"/>
    <n v="0"/>
    <n v="0"/>
    <n v="0"/>
    <n v="0"/>
    <n v="0"/>
    <n v="4000000"/>
    <n v="-4000000"/>
  </r>
  <r>
    <s v="1.1-00-1907_20644021_2027210"/>
    <s v="1.1-00-19"/>
    <s v="NO"/>
    <s v="1.3.4"/>
    <s v="E"/>
    <s v="07_20"/>
    <n v="6"/>
    <n v="44"/>
    <s v="021_20"/>
    <x v="35"/>
    <x v="35"/>
    <n v="0"/>
    <s v="SIN DESCRIPCION PARA DESTINOS 00"/>
    <x v="2"/>
    <x v="0"/>
    <x v="2"/>
    <x v="7"/>
    <x v="2"/>
    <x v="40"/>
    <x v="23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07_20644021_2029110"/>
    <s v="1.1-00-19"/>
    <s v="NO"/>
    <s v="1.3.4"/>
    <s v="E"/>
    <s v="07_20"/>
    <n v="6"/>
    <n v="44"/>
    <s v="021_20"/>
    <x v="29"/>
    <x v="29"/>
    <n v="0"/>
    <s v="SIN DESCRIPCION PARA DESTINOS 00"/>
    <x v="2"/>
    <x v="0"/>
    <x v="2"/>
    <x v="7"/>
    <x v="2"/>
    <x v="40"/>
    <x v="23"/>
    <e v="#N/A"/>
    <n v="0"/>
    <n v="110740"/>
    <n v="0"/>
    <n v="0"/>
    <n v="0"/>
    <n v="0"/>
    <n v="0"/>
    <n v="0"/>
    <n v="0"/>
    <n v="0"/>
    <n v="0"/>
    <n v="0"/>
    <n v="0"/>
    <n v="0"/>
    <n v="0"/>
    <n v="0"/>
    <n v="0"/>
    <n v="110740"/>
    <n v="-110740"/>
  </r>
  <r>
    <s v="1.1-00-1907_20644021_2029210"/>
    <s v="1.1-00-19"/>
    <s v="NO"/>
    <s v="1.3.4"/>
    <s v="E"/>
    <s v="07_20"/>
    <n v="6"/>
    <n v="44"/>
    <s v="021_20"/>
    <x v="91"/>
    <x v="91"/>
    <n v="0"/>
    <s v="SIN DESCRIPCION PARA DESTINOS 00"/>
    <x v="2"/>
    <x v="0"/>
    <x v="2"/>
    <x v="7"/>
    <x v="2"/>
    <x v="40"/>
    <x v="23"/>
    <e v="#N/A"/>
    <n v="0"/>
    <n v="20000"/>
    <n v="0"/>
    <n v="0"/>
    <n v="0"/>
    <n v="0"/>
    <n v="0"/>
    <n v="0"/>
    <n v="0"/>
    <n v="0"/>
    <n v="0"/>
    <n v="0"/>
    <n v="0"/>
    <n v="0"/>
    <n v="0"/>
    <n v="0"/>
    <n v="0"/>
    <n v="20000"/>
    <n v="-20000"/>
  </r>
  <r>
    <s v="1.1-00-1907_20644021_2033910"/>
    <s v="1.1-00-19"/>
    <s v="NO"/>
    <s v="1.3.4"/>
    <s v="E"/>
    <s v="07_20"/>
    <n v="6"/>
    <n v="44"/>
    <s v="021_20"/>
    <x v="39"/>
    <x v="39"/>
    <n v="0"/>
    <s v="SIN DESCRIPCION PARA DESTINOS 00"/>
    <x v="0"/>
    <x v="0"/>
    <x v="2"/>
    <x v="7"/>
    <x v="2"/>
    <x v="40"/>
    <x v="23"/>
    <e v="#N/A"/>
    <n v="0"/>
    <n v="5000000"/>
    <n v="0"/>
    <n v="0"/>
    <n v="0"/>
    <n v="0"/>
    <n v="0"/>
    <n v="0"/>
    <n v="0"/>
    <n v="0"/>
    <n v="0"/>
    <n v="0"/>
    <n v="0"/>
    <n v="0"/>
    <n v="0"/>
    <n v="0"/>
    <n v="0"/>
    <n v="5000000"/>
    <n v="-5000000"/>
  </r>
  <r>
    <s v="1.1-00-1907_20644021_2035410"/>
    <s v="1.1-00-19"/>
    <s v="NO"/>
    <s v="1.3.4"/>
    <s v="E"/>
    <s v="07_20"/>
    <n v="6"/>
    <n v="44"/>
    <s v="021_20"/>
    <x v="10"/>
    <x v="10"/>
    <n v="0"/>
    <s v="SIN DESCRIPCION PARA DESTINOS 00"/>
    <x v="0"/>
    <x v="0"/>
    <x v="2"/>
    <x v="7"/>
    <x v="2"/>
    <x v="40"/>
    <x v="23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07_20644021_2035810"/>
    <s v="1.1-00-19"/>
    <s v="NO"/>
    <s v="1.3.4"/>
    <s v="E"/>
    <s v="07_20"/>
    <n v="6"/>
    <n v="44"/>
    <s v="021_20"/>
    <x v="64"/>
    <x v="64"/>
    <n v="0"/>
    <s v="SIN DESCRIPCION PARA DESTINOS 00"/>
    <x v="0"/>
    <x v="0"/>
    <x v="2"/>
    <x v="7"/>
    <x v="2"/>
    <x v="40"/>
    <x v="23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7_20644021_2053110"/>
    <s v="1.1-00-19"/>
    <s v="NO"/>
    <s v="1.3.4"/>
    <s v="E"/>
    <s v="07_20"/>
    <n v="6"/>
    <n v="44"/>
    <s v="021_20"/>
    <x v="75"/>
    <x v="75"/>
    <n v="0"/>
    <s v="SIN DESCRIPCION PARA DESTINOS 00"/>
    <x v="4"/>
    <x v="1"/>
    <x v="2"/>
    <x v="7"/>
    <x v="2"/>
    <x v="40"/>
    <x v="23"/>
    <e v="#N/A"/>
    <n v="0"/>
    <n v="3500000"/>
    <n v="0"/>
    <n v="0"/>
    <n v="0"/>
    <n v="0"/>
    <n v="0"/>
    <n v="0"/>
    <n v="0"/>
    <n v="0"/>
    <n v="0"/>
    <n v="0"/>
    <n v="0"/>
    <n v="0"/>
    <n v="0"/>
    <n v="0"/>
    <n v="0"/>
    <n v="3500000"/>
    <n v="-3500000"/>
  </r>
  <r>
    <s v="1.1-00-1907_20644021_2053210"/>
    <s v="1.1-00-19"/>
    <s v="NO"/>
    <s v="1.3.4"/>
    <s v="E"/>
    <s v="07_20"/>
    <n v="6"/>
    <n v="44"/>
    <s v="021_20"/>
    <x v="25"/>
    <x v="25"/>
    <n v="0"/>
    <s v="SIN DESCRIPCION PARA DESTINOS 00"/>
    <x v="4"/>
    <x v="1"/>
    <x v="2"/>
    <x v="7"/>
    <x v="2"/>
    <x v="40"/>
    <x v="23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12_20266032_2033910"/>
    <s v="1.1-00-19"/>
    <s v="NO"/>
    <s v="1.3.4"/>
    <s v="E"/>
    <s v="12_20"/>
    <n v="2"/>
    <n v="66"/>
    <s v="032_20"/>
    <x v="39"/>
    <x v="39"/>
    <n v="0"/>
    <s v="SIN DESCRIPCION PARA DESTINOS 00"/>
    <x v="0"/>
    <x v="0"/>
    <x v="2"/>
    <x v="10"/>
    <x v="8"/>
    <x v="41"/>
    <x v="24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12_20266032_2053110"/>
    <s v="1.1-00-19"/>
    <s v="NO"/>
    <s v="1.3.4"/>
    <s v="E"/>
    <s v="12_20"/>
    <n v="2"/>
    <n v="66"/>
    <s v="032_20"/>
    <x v="75"/>
    <x v="75"/>
    <n v="0"/>
    <s v="SIN DESCRIPCION PARA DESTINOS 00"/>
    <x v="4"/>
    <x v="1"/>
    <x v="2"/>
    <x v="10"/>
    <x v="8"/>
    <x v="41"/>
    <x v="24"/>
    <e v="#N/A"/>
    <n v="0"/>
    <n v="3000000"/>
    <n v="0"/>
    <n v="0"/>
    <n v="0"/>
    <n v="0"/>
    <n v="0"/>
    <n v="0"/>
    <n v="0"/>
    <n v="0"/>
    <n v="0"/>
    <n v="0"/>
    <n v="0"/>
    <n v="0"/>
    <n v="0"/>
    <n v="0"/>
    <n v="0"/>
    <n v="3000000"/>
    <n v="-3000000"/>
  </r>
  <r>
    <s v="1.1-00-1912_20266032_2056710"/>
    <s v="1.1-00-19"/>
    <s v="NO"/>
    <s v="1.3.4"/>
    <s v="E"/>
    <s v="12_20"/>
    <n v="2"/>
    <n v="66"/>
    <s v="032_20"/>
    <x v="33"/>
    <x v="33"/>
    <n v="0"/>
    <s v="SIN DESCRIPCION PARA DESTINOS 00"/>
    <x v="4"/>
    <x v="1"/>
    <x v="2"/>
    <x v="10"/>
    <x v="8"/>
    <x v="41"/>
    <x v="24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12_20268034_2022110"/>
    <s v="1.1-00-19"/>
    <s v="NO"/>
    <s v="1.3.4"/>
    <s v="E"/>
    <s v="12_20"/>
    <n v="2"/>
    <n v="68"/>
    <s v="034_20"/>
    <x v="2"/>
    <x v="2"/>
    <n v="0"/>
    <s v="SIN DESCRIPCION PARA DESTINOS 00"/>
    <x v="2"/>
    <x v="0"/>
    <x v="2"/>
    <x v="10"/>
    <x v="8"/>
    <x v="42"/>
    <x v="25"/>
    <e v="#N/A"/>
    <n v="0"/>
    <n v="40000"/>
    <n v="0"/>
    <n v="0"/>
    <n v="0"/>
    <n v="0"/>
    <n v="0"/>
    <n v="0"/>
    <n v="0"/>
    <n v="0"/>
    <n v="0"/>
    <n v="0"/>
    <n v="0"/>
    <n v="0"/>
    <n v="0"/>
    <n v="0"/>
    <n v="0"/>
    <n v="40000"/>
    <n v="-40000"/>
  </r>
  <r>
    <s v="1.1-00-1912_20268034_2023510"/>
    <s v="1.1-00-19"/>
    <s v="NO"/>
    <s v="1.3.4"/>
    <s v="E"/>
    <s v="12_20"/>
    <n v="2"/>
    <n v="68"/>
    <s v="034_20"/>
    <x v="92"/>
    <x v="92"/>
    <n v="0"/>
    <s v="SIN DESCRIPCION PARA DESTINOS 00"/>
    <x v="2"/>
    <x v="0"/>
    <x v="2"/>
    <x v="10"/>
    <x v="8"/>
    <x v="42"/>
    <x v="25"/>
    <e v="#N/A"/>
    <n v="0"/>
    <n v="15000"/>
    <n v="0"/>
    <n v="0"/>
    <n v="0"/>
    <n v="0"/>
    <n v="0"/>
    <n v="0"/>
    <n v="0"/>
    <n v="0"/>
    <n v="0"/>
    <n v="0"/>
    <n v="0"/>
    <n v="0"/>
    <n v="0"/>
    <n v="0"/>
    <n v="0"/>
    <n v="15000"/>
    <n v="-15000"/>
  </r>
  <r>
    <s v="1.1-00-1912_20268034_2025210"/>
    <s v="1.1-00-19"/>
    <s v="NO"/>
    <s v="1.3.4"/>
    <s v="E"/>
    <s v="12_20"/>
    <n v="2"/>
    <n v="68"/>
    <s v="034_20"/>
    <x v="15"/>
    <x v="15"/>
    <n v="0"/>
    <s v="SIN DESCRIPCION PARA DESTINOS 00"/>
    <x v="2"/>
    <x v="0"/>
    <x v="2"/>
    <x v="10"/>
    <x v="8"/>
    <x v="42"/>
    <x v="25"/>
    <e v="#N/A"/>
    <n v="0"/>
    <n v="80000"/>
    <n v="0"/>
    <n v="0"/>
    <n v="0"/>
    <n v="0"/>
    <n v="0"/>
    <n v="0"/>
    <n v="0"/>
    <n v="0"/>
    <n v="0"/>
    <n v="0"/>
    <n v="0"/>
    <n v="0"/>
    <n v="0"/>
    <n v="0"/>
    <n v="0"/>
    <n v="80000"/>
    <n v="-80000"/>
  </r>
  <r>
    <s v="1.1-00-1912_20268034_2025610"/>
    <s v="1.1-00-19"/>
    <s v="NO"/>
    <s v="1.3.4"/>
    <s v="E"/>
    <s v="12_20"/>
    <n v="2"/>
    <n v="68"/>
    <s v="034_20"/>
    <x v="6"/>
    <x v="6"/>
    <n v="0"/>
    <s v="SIN DESCRIPCION PARA DESTINOS 00"/>
    <x v="2"/>
    <x v="0"/>
    <x v="2"/>
    <x v="10"/>
    <x v="8"/>
    <x v="42"/>
    <x v="25"/>
    <e v="#N/A"/>
    <n v="0"/>
    <n v="20000"/>
    <n v="0"/>
    <n v="0"/>
    <n v="0"/>
    <n v="0"/>
    <n v="0"/>
    <n v="0"/>
    <n v="0"/>
    <n v="0"/>
    <n v="0"/>
    <n v="0"/>
    <n v="0"/>
    <n v="0"/>
    <n v="0"/>
    <n v="0"/>
    <n v="0"/>
    <n v="20000"/>
    <n v="-20000"/>
  </r>
  <r>
    <s v="1.1-00-1912_20268034_2027210"/>
    <s v="1.1-00-19"/>
    <s v="NO"/>
    <s v="1.3.4"/>
    <s v="E"/>
    <s v="12_20"/>
    <n v="2"/>
    <n v="68"/>
    <s v="034_20"/>
    <x v="35"/>
    <x v="35"/>
    <n v="0"/>
    <s v="SIN DESCRIPCION PARA DESTINOS 00"/>
    <x v="2"/>
    <x v="0"/>
    <x v="2"/>
    <x v="10"/>
    <x v="8"/>
    <x v="42"/>
    <x v="25"/>
    <e v="#N/A"/>
    <n v="0"/>
    <n v="80000"/>
    <n v="0"/>
    <n v="0"/>
    <n v="0"/>
    <n v="0"/>
    <n v="0"/>
    <n v="0"/>
    <n v="0"/>
    <n v="0"/>
    <n v="0"/>
    <n v="0"/>
    <n v="0"/>
    <n v="0"/>
    <n v="0"/>
    <n v="0"/>
    <n v="0"/>
    <n v="80000"/>
    <n v="-80000"/>
  </r>
  <r>
    <s v="1.1-00-1912_20268034_2029110"/>
    <s v="1.1-00-19"/>
    <s v="NO"/>
    <s v="1.3.4"/>
    <s v="E"/>
    <s v="12_20"/>
    <n v="2"/>
    <n v="68"/>
    <s v="034_20"/>
    <x v="29"/>
    <x v="29"/>
    <n v="0"/>
    <s v="SIN DESCRIPCION PARA DESTINOS 00"/>
    <x v="2"/>
    <x v="0"/>
    <x v="2"/>
    <x v="10"/>
    <x v="8"/>
    <x v="42"/>
    <x v="25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12_20268034_2032510"/>
    <s v="1.1-00-19"/>
    <s v="NO"/>
    <s v="1.3.4"/>
    <s v="E"/>
    <s v="12_20"/>
    <n v="2"/>
    <n v="68"/>
    <s v="034_20"/>
    <x v="7"/>
    <x v="7"/>
    <n v="0"/>
    <s v="SIN DESCRIPCION PARA DESTINOS 00"/>
    <x v="0"/>
    <x v="0"/>
    <x v="2"/>
    <x v="10"/>
    <x v="8"/>
    <x v="42"/>
    <x v="25"/>
    <e v="#N/A"/>
    <n v="0"/>
    <n v="40000"/>
    <n v="0"/>
    <n v="0"/>
    <n v="0"/>
    <n v="0"/>
    <n v="0"/>
    <n v="0"/>
    <n v="0"/>
    <n v="0"/>
    <n v="0"/>
    <n v="0"/>
    <n v="0"/>
    <n v="0"/>
    <n v="0"/>
    <n v="0"/>
    <n v="0"/>
    <n v="40000"/>
    <n v="-40000"/>
  </r>
  <r>
    <s v="1.1-00-1912_20268034_2033210"/>
    <s v="1.1-00-19"/>
    <s v="NO"/>
    <s v="1.3.4"/>
    <s v="E"/>
    <s v="12_20"/>
    <n v="2"/>
    <n v="68"/>
    <s v="034_20"/>
    <x v="60"/>
    <x v="60"/>
    <n v="0"/>
    <s v="SIN DESCRIPCION PARA DESTINOS 00"/>
    <x v="0"/>
    <x v="0"/>
    <x v="2"/>
    <x v="10"/>
    <x v="8"/>
    <x v="42"/>
    <x v="25"/>
    <e v="#N/A"/>
    <n v="0"/>
    <n v="80000"/>
    <n v="0"/>
    <n v="0"/>
    <n v="0"/>
    <n v="0"/>
    <n v="0"/>
    <n v="0"/>
    <n v="0"/>
    <n v="0"/>
    <n v="0"/>
    <n v="0"/>
    <n v="0"/>
    <n v="0"/>
    <n v="0"/>
    <n v="0"/>
    <n v="0"/>
    <n v="80000"/>
    <n v="-80000"/>
  </r>
  <r>
    <s v="1.1-00-1912_20268034_2033510"/>
    <s v="1.1-00-19"/>
    <s v="NO"/>
    <s v="1.3.4"/>
    <s v="E"/>
    <s v="12_20"/>
    <n v="2"/>
    <n v="68"/>
    <s v="034_20"/>
    <x v="61"/>
    <x v="61"/>
    <n v="0"/>
    <s v="SIN DESCRIPCION PARA DESTINOS 00"/>
    <x v="0"/>
    <x v="0"/>
    <x v="2"/>
    <x v="10"/>
    <x v="8"/>
    <x v="42"/>
    <x v="25"/>
    <e v="#N/A"/>
    <n v="0"/>
    <n v="80000"/>
    <n v="0"/>
    <n v="0"/>
    <n v="0"/>
    <n v="0"/>
    <n v="0"/>
    <n v="0"/>
    <n v="0"/>
    <n v="0"/>
    <n v="0"/>
    <n v="0"/>
    <n v="0"/>
    <n v="0"/>
    <n v="0"/>
    <n v="0"/>
    <n v="0"/>
    <n v="80000"/>
    <n v="-80000"/>
  </r>
  <r>
    <s v="1.1-00-1912_20268034_2033910"/>
    <s v="1.1-00-19"/>
    <s v="NO"/>
    <s v="1.3.4"/>
    <s v="E"/>
    <s v="12_20"/>
    <n v="2"/>
    <n v="68"/>
    <s v="034_20"/>
    <x v="39"/>
    <x v="39"/>
    <n v="0"/>
    <s v="SIN DESCRIPCION PARA DESTINOS 00"/>
    <x v="0"/>
    <x v="0"/>
    <x v="2"/>
    <x v="10"/>
    <x v="8"/>
    <x v="42"/>
    <x v="25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12_20268034_2035810"/>
    <s v="1.1-00-19"/>
    <s v="NO"/>
    <s v="1.3.4"/>
    <s v="E"/>
    <s v="12_20"/>
    <n v="2"/>
    <n v="68"/>
    <s v="034_20"/>
    <x v="64"/>
    <x v="64"/>
    <n v="0"/>
    <s v="SIN DESCRIPCION PARA DESTINOS 00"/>
    <x v="0"/>
    <x v="0"/>
    <x v="2"/>
    <x v="10"/>
    <x v="8"/>
    <x v="42"/>
    <x v="25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12_20268034_2039220"/>
    <s v="1.1-00-19"/>
    <s v="NO"/>
    <s v="1.3.4"/>
    <s v="E"/>
    <s v="12_20"/>
    <n v="2"/>
    <n v="68"/>
    <s v="034_20"/>
    <x v="65"/>
    <x v="65"/>
    <n v="0"/>
    <s v="SIN DESCRIPCION PARA DESTINOS 00"/>
    <x v="0"/>
    <x v="0"/>
    <x v="2"/>
    <x v="10"/>
    <x v="8"/>
    <x v="42"/>
    <x v="25"/>
    <e v="#N/A"/>
    <n v="0"/>
    <n v="60000"/>
    <n v="0"/>
    <n v="0"/>
    <n v="0"/>
    <n v="0"/>
    <n v="0"/>
    <n v="0"/>
    <n v="0"/>
    <n v="0"/>
    <n v="0"/>
    <n v="0"/>
    <n v="0"/>
    <n v="0"/>
    <n v="0"/>
    <n v="0"/>
    <n v="0"/>
    <n v="60000"/>
    <n v="-60000"/>
  </r>
  <r>
    <s v="1.1-00-1912_20268034_2042110"/>
    <s v="1.1-00-19"/>
    <s v="NO"/>
    <s v="1.3.4"/>
    <s v="E"/>
    <s v="12_20"/>
    <n v="2"/>
    <n v="68"/>
    <s v="034_20"/>
    <x v="81"/>
    <x v="81"/>
    <n v="0"/>
    <s v="SIN DESCRIPCION PARA DESTINOS 00"/>
    <x v="3"/>
    <x v="0"/>
    <x v="2"/>
    <x v="10"/>
    <x v="8"/>
    <x v="42"/>
    <x v="25"/>
    <e v="#N/A"/>
    <n v="0"/>
    <n v="1300000"/>
    <n v="0"/>
    <n v="0"/>
    <n v="0"/>
    <n v="0"/>
    <n v="0"/>
    <n v="0"/>
    <n v="0"/>
    <n v="0"/>
    <n v="0"/>
    <n v="0"/>
    <n v="0"/>
    <n v="0"/>
    <n v="0"/>
    <n v="0"/>
    <n v="0"/>
    <n v="1300000"/>
    <n v="-1300000"/>
  </r>
  <r>
    <s v="1.1-00-1912_20268034_2043110"/>
    <s v="1.1-00-19"/>
    <s v="NO"/>
    <s v="1.3.4"/>
    <s v="E"/>
    <s v="12_20"/>
    <n v="2"/>
    <n v="68"/>
    <s v="034_20"/>
    <x v="14"/>
    <x v="14"/>
    <n v="0"/>
    <s v="SIN DESCRIPCION PARA DESTINOS 00"/>
    <x v="3"/>
    <x v="0"/>
    <x v="2"/>
    <x v="10"/>
    <x v="8"/>
    <x v="42"/>
    <x v="25"/>
    <e v="#N/A"/>
    <n v="0"/>
    <n v="1800000"/>
    <n v="0"/>
    <n v="0"/>
    <n v="0"/>
    <n v="0"/>
    <n v="0"/>
    <n v="0"/>
    <n v="0"/>
    <n v="0"/>
    <n v="0"/>
    <n v="0"/>
    <n v="0"/>
    <n v="0"/>
    <n v="0"/>
    <n v="0"/>
    <n v="0"/>
    <n v="1800000"/>
    <n v="-1800000"/>
  </r>
  <r>
    <s v="1.1-00-1912_20268034_2044110"/>
    <s v="1.1-00-19"/>
    <s v="NO"/>
    <s v="1.3.4"/>
    <s v="E"/>
    <s v="12_20"/>
    <n v="2"/>
    <n v="68"/>
    <s v="034_20"/>
    <x v="13"/>
    <x v="13"/>
    <n v="0"/>
    <s v="SIN DESCRIPCION PARA DESTINOS 00"/>
    <x v="3"/>
    <x v="0"/>
    <x v="2"/>
    <x v="10"/>
    <x v="8"/>
    <x v="42"/>
    <x v="25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12_20268034_2052110"/>
    <s v="1.1-00-19"/>
    <s v="NO"/>
    <s v="1.3.4"/>
    <s v="E"/>
    <s v="12_20"/>
    <n v="2"/>
    <n v="68"/>
    <s v="034_20"/>
    <x v="49"/>
    <x v="49"/>
    <n v="0"/>
    <s v="SIN DESCRIPCION PARA DESTINOS 00"/>
    <x v="4"/>
    <x v="1"/>
    <x v="2"/>
    <x v="10"/>
    <x v="8"/>
    <x v="42"/>
    <x v="25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2_2019006_2038210"/>
    <s v="1.1-00-19"/>
    <s v="NO"/>
    <s v="1.3.4"/>
    <s v="O"/>
    <s v="02_20"/>
    <n v="1"/>
    <n v="9"/>
    <s v="006_20"/>
    <x v="11"/>
    <x v="11"/>
    <n v="0"/>
    <s v="SIN DESCRIPCION PARA DESTINOS 00"/>
    <x v="0"/>
    <x v="0"/>
    <x v="2"/>
    <x v="3"/>
    <x v="6"/>
    <x v="43"/>
    <x v="26"/>
    <e v="#N/A"/>
    <n v="0"/>
    <n v="110000"/>
    <n v="0"/>
    <n v="0"/>
    <n v="0"/>
    <n v="0"/>
    <n v="0"/>
    <n v="0"/>
    <n v="0"/>
    <n v="0"/>
    <n v="0"/>
    <n v="0"/>
    <n v="0"/>
    <n v="0"/>
    <n v="0"/>
    <n v="0"/>
    <n v="0"/>
    <n v="110000"/>
    <n v="-110000"/>
  </r>
  <r>
    <s v="1.1-00-1902_2019006_2038310"/>
    <s v="1.1-00-19"/>
    <s v="NO"/>
    <s v="1.3.4"/>
    <s v="O"/>
    <s v="02_20"/>
    <n v="1"/>
    <n v="9"/>
    <s v="006_20"/>
    <x v="20"/>
    <x v="20"/>
    <n v="0"/>
    <s v="SIN DESCRIPCION PARA DESTINOS 00"/>
    <x v="0"/>
    <x v="0"/>
    <x v="2"/>
    <x v="3"/>
    <x v="6"/>
    <x v="43"/>
    <x v="26"/>
    <e v="#N/A"/>
    <n v="0"/>
    <n v="240000"/>
    <n v="0"/>
    <n v="0"/>
    <n v="0"/>
    <n v="0"/>
    <n v="0"/>
    <n v="0"/>
    <n v="0"/>
    <n v="0"/>
    <n v="0"/>
    <n v="0"/>
    <n v="0"/>
    <n v="0"/>
    <n v="0"/>
    <n v="0"/>
    <n v="0"/>
    <n v="240000"/>
    <n v="-240000"/>
  </r>
  <r>
    <s v="1.1-00-1902_2019006_2058110"/>
    <s v="1.1-00-19"/>
    <s v="NO"/>
    <s v="1.3.4"/>
    <s v="O"/>
    <s v="02_20"/>
    <n v="1"/>
    <n v="9"/>
    <s v="006_20"/>
    <x v="93"/>
    <x v="93"/>
    <n v="0"/>
    <s v="SIN DESCRIPCION PARA DESTINOS 00"/>
    <x v="4"/>
    <x v="1"/>
    <x v="2"/>
    <x v="3"/>
    <x v="6"/>
    <x v="43"/>
    <x v="26"/>
    <e v="#N/A"/>
    <n v="0"/>
    <n v="20000000"/>
    <n v="0"/>
    <n v="0"/>
    <n v="0"/>
    <n v="0"/>
    <n v="0"/>
    <n v="0"/>
    <n v="462081.48"/>
    <s v="Amarillo"/>
    <n v="0"/>
    <n v="0"/>
    <n v="0"/>
    <n v="0"/>
    <n v="0"/>
    <n v="0"/>
    <n v="0"/>
    <n v="20000000"/>
    <n v="-20000000"/>
  </r>
  <r>
    <s v="1.1-00-1902_20110007_2033510"/>
    <s v="1.1-00-19"/>
    <s v="NO"/>
    <s v="1.3.4"/>
    <s v="O"/>
    <s v="02_20"/>
    <n v="1"/>
    <n v="10"/>
    <s v="007_20"/>
    <x v="61"/>
    <x v="61"/>
    <n v="0"/>
    <s v="SIN DESCRIPCION PARA DESTINOS 00"/>
    <x v="0"/>
    <x v="0"/>
    <x v="2"/>
    <x v="3"/>
    <x v="6"/>
    <x v="44"/>
    <x v="27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02_20110007_2033910"/>
    <s v="1.1-00-19"/>
    <s v="NO"/>
    <s v="1.3.4"/>
    <s v="O"/>
    <s v="02_20"/>
    <n v="1"/>
    <n v="10"/>
    <s v="007_20"/>
    <x v="39"/>
    <x v="39"/>
    <n v="0"/>
    <s v="SIN DESCRIPCION PARA DESTINOS 00"/>
    <x v="0"/>
    <x v="0"/>
    <x v="2"/>
    <x v="3"/>
    <x v="6"/>
    <x v="44"/>
    <x v="27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2_20110007_2038110"/>
    <s v="1.1-00-19"/>
    <s v="NO"/>
    <s v="1.3.4"/>
    <s v="O"/>
    <s v="02_20"/>
    <n v="1"/>
    <n v="10"/>
    <s v="007_20"/>
    <x v="85"/>
    <x v="85"/>
    <n v="0"/>
    <s v="SIN DESCRIPCION PARA DESTINOS 00"/>
    <x v="0"/>
    <x v="0"/>
    <x v="2"/>
    <x v="3"/>
    <x v="6"/>
    <x v="44"/>
    <x v="27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2_20110007_2038210"/>
    <s v="1.1-00-19"/>
    <s v="NO"/>
    <s v="1.3.4"/>
    <s v="O"/>
    <s v="02_20"/>
    <n v="1"/>
    <n v="10"/>
    <s v="007_20"/>
    <x v="11"/>
    <x v="11"/>
    <n v="0"/>
    <s v="SIN DESCRIPCION PARA DESTINOS 00"/>
    <x v="0"/>
    <x v="0"/>
    <x v="2"/>
    <x v="3"/>
    <x v="6"/>
    <x v="44"/>
    <x v="27"/>
    <e v="#N/A"/>
    <n v="0"/>
    <n v="250000"/>
    <n v="0"/>
    <n v="0"/>
    <n v="0"/>
    <n v="0"/>
    <n v="0"/>
    <n v="0"/>
    <n v="0"/>
    <n v="0"/>
    <n v="0"/>
    <n v="0"/>
    <n v="0"/>
    <n v="0"/>
    <n v="0"/>
    <n v="0"/>
    <n v="0"/>
    <n v="250000"/>
    <n v="-250000"/>
  </r>
  <r>
    <s v="1.1-00-1902_20110007_2038310"/>
    <s v="1.1-00-19"/>
    <s v="NO"/>
    <s v="1.3.4"/>
    <s v="O"/>
    <s v="02_20"/>
    <n v="1"/>
    <n v="10"/>
    <s v="007_20"/>
    <x v="20"/>
    <x v="20"/>
    <n v="0"/>
    <s v="SIN DESCRIPCION PARA DESTINOS 00"/>
    <x v="0"/>
    <x v="0"/>
    <x v="2"/>
    <x v="3"/>
    <x v="6"/>
    <x v="44"/>
    <x v="27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2_20110007_2038410"/>
    <s v="1.1-00-19"/>
    <s v="NO"/>
    <s v="1.3.4"/>
    <s v="O"/>
    <s v="02_20"/>
    <n v="1"/>
    <n v="10"/>
    <s v="007_20"/>
    <x v="94"/>
    <x v="94"/>
    <n v="0"/>
    <s v="SIN DESCRIPCION PARA DESTINOS 00"/>
    <x v="0"/>
    <x v="0"/>
    <x v="2"/>
    <x v="3"/>
    <x v="6"/>
    <x v="44"/>
    <x v="27"/>
    <e v="#N/A"/>
    <n v="0"/>
    <n v="150000"/>
    <n v="0"/>
    <n v="0"/>
    <n v="0"/>
    <n v="0"/>
    <n v="0"/>
    <n v="0"/>
    <n v="0"/>
    <n v="0"/>
    <n v="0"/>
    <n v="0"/>
    <n v="0"/>
    <n v="0"/>
    <n v="0"/>
    <n v="0"/>
    <n v="0"/>
    <n v="150000"/>
    <n v="-150000"/>
  </r>
  <r>
    <s v="1.1-00-1902_20110007_2044310"/>
    <s v="1.1-00-19"/>
    <s v="NO"/>
    <s v="1.3.4"/>
    <s v="O"/>
    <s v="02_20"/>
    <n v="1"/>
    <n v="10"/>
    <s v="007_20"/>
    <x v="95"/>
    <x v="95"/>
    <n v="0"/>
    <s v="SIN DESCRIPCION PARA DESTINOS 00"/>
    <x v="3"/>
    <x v="0"/>
    <x v="2"/>
    <x v="3"/>
    <x v="6"/>
    <x v="44"/>
    <x v="27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2_20110007_2044510"/>
    <s v="1.1-00-19"/>
    <s v="NO"/>
    <s v="1.3.4"/>
    <s v="O"/>
    <s v="02_20"/>
    <n v="1"/>
    <n v="10"/>
    <s v="007_20"/>
    <x v="70"/>
    <x v="70"/>
    <n v="0"/>
    <s v="SIN DESCRIPCION PARA DESTINOS 00"/>
    <x v="3"/>
    <x v="0"/>
    <x v="2"/>
    <x v="3"/>
    <x v="6"/>
    <x v="44"/>
    <x v="27"/>
    <e v="#N/A"/>
    <n v="0"/>
    <n v="250000"/>
    <n v="0"/>
    <n v="0"/>
    <n v="0"/>
    <n v="0"/>
    <n v="0"/>
    <n v="0"/>
    <n v="0"/>
    <n v="0"/>
    <n v="0"/>
    <n v="0"/>
    <n v="0"/>
    <n v="0"/>
    <n v="0"/>
    <n v="0"/>
    <n v="0"/>
    <n v="250000"/>
    <n v="-250000"/>
  </r>
  <r>
    <s v="1.1-00-1902_20110007_2059110"/>
    <s v="1.1-00-19"/>
    <s v="NO"/>
    <s v="1.3.4"/>
    <s v="O"/>
    <s v="02_20"/>
    <n v="1"/>
    <n v="10"/>
    <s v="007_20"/>
    <x v="50"/>
    <x v="50"/>
    <n v="0"/>
    <s v="SIN DESCRIPCION PARA DESTINOS 00"/>
    <x v="4"/>
    <x v="1"/>
    <x v="2"/>
    <x v="3"/>
    <x v="6"/>
    <x v="44"/>
    <x v="27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2_20111007_2033310"/>
    <s v="1.1-00-19"/>
    <s v="NO"/>
    <s v="1.3.4"/>
    <s v="O"/>
    <s v="02_20"/>
    <n v="1"/>
    <n v="11"/>
    <s v="007_20"/>
    <x v="46"/>
    <x v="46"/>
    <n v="0"/>
    <s v="SIN DESCRIPCION PARA DESTINOS 00"/>
    <x v="0"/>
    <x v="0"/>
    <x v="2"/>
    <x v="3"/>
    <x v="6"/>
    <x v="45"/>
    <x v="27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02_20111007_2051510"/>
    <s v="1.1-00-19"/>
    <s v="NO"/>
    <s v="1.3.4"/>
    <s v="O"/>
    <s v="02_20"/>
    <n v="1"/>
    <n v="11"/>
    <s v="007_20"/>
    <x v="24"/>
    <x v="24"/>
    <n v="0"/>
    <s v="SIN DESCRIPCION PARA DESTINOS 00"/>
    <x v="4"/>
    <x v="1"/>
    <x v="2"/>
    <x v="3"/>
    <x v="6"/>
    <x v="45"/>
    <x v="27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02_20116009_2033110"/>
    <s v="1.1-00-19"/>
    <s v="NO"/>
    <s v="1.3.4"/>
    <s v="O"/>
    <s v="02_20"/>
    <n v="1"/>
    <n v="16"/>
    <s v="009_20"/>
    <x v="80"/>
    <x v="80"/>
    <n v="0"/>
    <s v="SIN DESCRIPCION PARA DESTINOS 00"/>
    <x v="0"/>
    <x v="0"/>
    <x v="2"/>
    <x v="3"/>
    <x v="6"/>
    <x v="46"/>
    <x v="28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2_20116009_2034110"/>
    <s v="1.1-00-19"/>
    <s v="NO"/>
    <s v="1.3.4"/>
    <s v="O"/>
    <s v="02_20"/>
    <n v="1"/>
    <n v="16"/>
    <s v="009_20"/>
    <x v="96"/>
    <x v="96"/>
    <n v="0"/>
    <s v="SIN DESCRIPCION PARA DESTINOS 00"/>
    <x v="0"/>
    <x v="0"/>
    <x v="2"/>
    <x v="3"/>
    <x v="6"/>
    <x v="46"/>
    <x v="28"/>
    <e v="#N/A"/>
    <n v="0"/>
    <n v="1000000"/>
    <n v="0"/>
    <n v="0"/>
    <n v="0"/>
    <n v="0"/>
    <n v="0"/>
    <n v="0"/>
    <n v="0"/>
    <n v="0"/>
    <n v="0"/>
    <n v="0"/>
    <n v="0"/>
    <n v="0"/>
    <n v="0"/>
    <n v="0"/>
    <n v="0"/>
    <n v="1000000"/>
    <n v="-1000000"/>
  </r>
  <r>
    <s v="1.1-00-1902_20116009_2039220"/>
    <s v="1.1-00-19"/>
    <s v="NO"/>
    <s v="1.3.4"/>
    <s v="O"/>
    <s v="02_20"/>
    <n v="1"/>
    <n v="16"/>
    <s v="009_20"/>
    <x v="65"/>
    <x v="65"/>
    <n v="0"/>
    <s v="SIN DESCRIPCION PARA DESTINOS 00"/>
    <x v="0"/>
    <x v="0"/>
    <x v="2"/>
    <x v="3"/>
    <x v="6"/>
    <x v="46"/>
    <x v="28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11_20864030_2037510"/>
    <s v="1.1-00-19"/>
    <s v="NO"/>
    <s v="1.3.4"/>
    <s v="O"/>
    <s v="11_20"/>
    <n v="8"/>
    <n v="64"/>
    <s v="030_20"/>
    <x v="41"/>
    <x v="41"/>
    <n v="0"/>
    <s v="SIN DESCRIPCION PARA DESTINOS 00"/>
    <x v="0"/>
    <x v="0"/>
    <x v="2"/>
    <x v="11"/>
    <x v="0"/>
    <x v="47"/>
    <x v="29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1_2081001_2022110"/>
    <s v="1.1-00-19"/>
    <s v="NO"/>
    <s v="1.3.4"/>
    <s v="P"/>
    <s v="01_20"/>
    <n v="8"/>
    <n v="1"/>
    <s v="001_20"/>
    <x v="2"/>
    <x v="2"/>
    <n v="0"/>
    <s v="SIN DESCRIPCION PARA DESTINOS 00"/>
    <x v="2"/>
    <x v="0"/>
    <x v="2"/>
    <x v="5"/>
    <x v="0"/>
    <x v="48"/>
    <x v="30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1_2081001_2033610"/>
    <s v="1.1-00-19"/>
    <s v="NO"/>
    <s v="1.3.4"/>
    <s v="P"/>
    <s v="01_20"/>
    <n v="8"/>
    <n v="1"/>
    <s v="001_20"/>
    <x v="97"/>
    <x v="97"/>
    <n v="0"/>
    <s v="SIN DESCRIPCION PARA DESTINOS 00"/>
    <x v="0"/>
    <x v="0"/>
    <x v="2"/>
    <x v="5"/>
    <x v="0"/>
    <x v="48"/>
    <x v="30"/>
    <e v="#N/A"/>
    <n v="0"/>
    <n v="15000000"/>
    <n v="0"/>
    <n v="0"/>
    <n v="0"/>
    <n v="0"/>
    <n v="0"/>
    <n v="0"/>
    <n v="0"/>
    <n v="0"/>
    <n v="0"/>
    <n v="0"/>
    <n v="0"/>
    <n v="0"/>
    <n v="0"/>
    <n v="0"/>
    <n v="0"/>
    <n v="15000000"/>
    <n v="-15000000"/>
  </r>
  <r>
    <s v="1.1-00-1901_2081001_2033910"/>
    <s v="1.1-00-19"/>
    <s v="NO"/>
    <s v="1.3.4"/>
    <s v="P"/>
    <s v="01_20"/>
    <n v="8"/>
    <n v="1"/>
    <s v="001_20"/>
    <x v="39"/>
    <x v="39"/>
    <n v="0"/>
    <s v="SIN DESCRIPCION PARA DESTINOS 00"/>
    <x v="0"/>
    <x v="0"/>
    <x v="2"/>
    <x v="5"/>
    <x v="0"/>
    <x v="48"/>
    <x v="30"/>
    <e v="#N/A"/>
    <n v="0"/>
    <n v="2000000"/>
    <n v="0"/>
    <n v="0"/>
    <n v="0"/>
    <n v="0"/>
    <n v="0"/>
    <n v="0"/>
    <n v="0"/>
    <n v="0"/>
    <n v="0"/>
    <n v="0"/>
    <n v="0"/>
    <n v="0"/>
    <n v="0"/>
    <n v="0"/>
    <n v="0"/>
    <n v="2000000"/>
    <n v="-2000000"/>
  </r>
  <r>
    <s v="1.1-00-1901_2081001_2038210"/>
    <s v="1.1-00-19"/>
    <s v="NO"/>
    <s v="1.3.4"/>
    <s v="P"/>
    <s v="01_20"/>
    <n v="8"/>
    <n v="1"/>
    <s v="001_20"/>
    <x v="11"/>
    <x v="11"/>
    <n v="0"/>
    <s v="SIN DESCRIPCION PARA DESTINOS 00"/>
    <x v="0"/>
    <x v="0"/>
    <x v="2"/>
    <x v="5"/>
    <x v="0"/>
    <x v="48"/>
    <x v="30"/>
    <e v="#N/A"/>
    <n v="0"/>
    <n v="250000"/>
    <n v="0"/>
    <n v="0"/>
    <n v="0"/>
    <n v="0"/>
    <n v="0"/>
    <n v="0"/>
    <n v="0"/>
    <n v="0"/>
    <n v="0"/>
    <n v="0"/>
    <n v="0"/>
    <n v="0"/>
    <n v="0"/>
    <n v="0"/>
    <n v="0"/>
    <n v="250000"/>
    <n v="-250000"/>
  </r>
  <r>
    <s v="1.1-00-1901_2081001_2059110"/>
    <s v="1.1-00-19"/>
    <s v="NO"/>
    <s v="1.3.4"/>
    <s v="P"/>
    <s v="01_20"/>
    <n v="8"/>
    <n v="1"/>
    <s v="001_20"/>
    <x v="50"/>
    <x v="50"/>
    <n v="0"/>
    <s v="SIN DESCRIPCION PARA DESTINOS 00"/>
    <x v="4"/>
    <x v="1"/>
    <x v="2"/>
    <x v="5"/>
    <x v="0"/>
    <x v="48"/>
    <x v="30"/>
    <e v="#N/A"/>
    <n v="0"/>
    <n v="3000000"/>
    <n v="0"/>
    <n v="0"/>
    <n v="0"/>
    <n v="0"/>
    <n v="0"/>
    <n v="0"/>
    <n v="0"/>
    <n v="0"/>
    <n v="0"/>
    <n v="0"/>
    <n v="0"/>
    <n v="0"/>
    <n v="0"/>
    <n v="0"/>
    <n v="0"/>
    <n v="3000000"/>
    <n v="-3000000"/>
  </r>
  <r>
    <s v="1.1-00-1901_2082001_2036510"/>
    <s v="1.1-00-19"/>
    <s v="NO"/>
    <s v="1.3.4"/>
    <s v="P"/>
    <s v="01_20"/>
    <n v="8"/>
    <n v="2"/>
    <s v="001_20"/>
    <x v="98"/>
    <x v="98"/>
    <n v="0"/>
    <s v="SIN DESCRIPCION PARA DESTINOS 00"/>
    <x v="0"/>
    <x v="0"/>
    <x v="2"/>
    <x v="5"/>
    <x v="0"/>
    <x v="49"/>
    <x v="30"/>
    <e v="#N/A"/>
    <n v="0"/>
    <n v="2000000"/>
    <n v="0"/>
    <n v="0"/>
    <n v="0"/>
    <n v="0"/>
    <n v="0"/>
    <n v="0"/>
    <n v="0"/>
    <n v="0"/>
    <n v="0"/>
    <n v="0"/>
    <n v="0"/>
    <n v="0"/>
    <n v="0"/>
    <n v="0"/>
    <n v="0"/>
    <n v="2000000"/>
    <n v="-2000000"/>
  </r>
  <r>
    <s v="1.1-00-1901_2082001_2036610"/>
    <s v="1.1-00-19"/>
    <s v="NO"/>
    <s v="1.3.4"/>
    <s v="P"/>
    <s v="01_20"/>
    <n v="8"/>
    <n v="2"/>
    <s v="001_20"/>
    <x v="99"/>
    <x v="99"/>
    <n v="0"/>
    <s v="SIN DESCRIPCION PARA DESTINOS 00"/>
    <x v="0"/>
    <x v="0"/>
    <x v="2"/>
    <x v="5"/>
    <x v="0"/>
    <x v="49"/>
    <x v="30"/>
    <e v="#N/A"/>
    <n v="0"/>
    <n v="5000000"/>
    <n v="0"/>
    <n v="0"/>
    <n v="0"/>
    <n v="0"/>
    <n v="0"/>
    <n v="0"/>
    <n v="0"/>
    <n v="0"/>
    <n v="0"/>
    <n v="0"/>
    <n v="0"/>
    <n v="0"/>
    <n v="0"/>
    <n v="0"/>
    <n v="0"/>
    <n v="5000000"/>
    <n v="-5000000"/>
  </r>
  <r>
    <s v="1.1-00-1901_2083002_2033910"/>
    <s v="1.1-00-19"/>
    <s v="NO"/>
    <s v="1.3.4"/>
    <s v="P"/>
    <s v="01_20"/>
    <n v="8"/>
    <n v="3"/>
    <s v="002_20"/>
    <x v="39"/>
    <x v="39"/>
    <n v="0"/>
    <s v="SIN DESCRIPCION PARA DESTINOS 00"/>
    <x v="0"/>
    <x v="0"/>
    <x v="2"/>
    <x v="5"/>
    <x v="0"/>
    <x v="50"/>
    <x v="31"/>
    <e v="#N/A"/>
    <n v="0"/>
    <n v="360000"/>
    <n v="0"/>
    <n v="0"/>
    <n v="0"/>
    <n v="0"/>
    <n v="0"/>
    <n v="0"/>
    <n v="0"/>
    <n v="0"/>
    <n v="0"/>
    <n v="0"/>
    <n v="0"/>
    <n v="0"/>
    <n v="0"/>
    <n v="0"/>
    <n v="0"/>
    <n v="360000"/>
    <n v="-360000"/>
  </r>
  <r>
    <s v="1.1-00-1901_2083002_2036110"/>
    <s v="1.1-00-19"/>
    <s v="NO"/>
    <s v="1.3.4"/>
    <s v="P"/>
    <s v="01_20"/>
    <n v="8"/>
    <n v="3"/>
    <s v="002_20"/>
    <x v="100"/>
    <x v="100"/>
    <n v="0"/>
    <s v="SIN DESCRIPCION PARA DESTINOS 00"/>
    <x v="0"/>
    <x v="0"/>
    <x v="2"/>
    <x v="5"/>
    <x v="0"/>
    <x v="50"/>
    <x v="31"/>
    <e v="#N/A"/>
    <n v="0"/>
    <n v="12000000"/>
    <n v="0"/>
    <n v="0"/>
    <n v="0"/>
    <n v="0"/>
    <n v="0"/>
    <n v="0"/>
    <n v="0"/>
    <n v="0"/>
    <n v="0"/>
    <n v="0"/>
    <n v="0"/>
    <n v="0"/>
    <n v="0"/>
    <n v="0"/>
    <n v="0"/>
    <n v="12000000"/>
    <n v="-12000000"/>
  </r>
  <r>
    <s v="1.1-00-1901_2083002_2052110"/>
    <s v="1.1-00-19"/>
    <s v="NO"/>
    <s v="1.3.4"/>
    <s v="P"/>
    <s v="01_20"/>
    <n v="8"/>
    <n v="3"/>
    <s v="002_20"/>
    <x v="49"/>
    <x v="49"/>
    <n v="0"/>
    <s v="SIN DESCRIPCION PARA DESTINOS 00"/>
    <x v="4"/>
    <x v="1"/>
    <x v="2"/>
    <x v="5"/>
    <x v="0"/>
    <x v="50"/>
    <x v="31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01_2083002_2052310"/>
    <s v="1.1-00-19"/>
    <s v="NO"/>
    <s v="1.3.4"/>
    <s v="P"/>
    <s v="01_20"/>
    <n v="8"/>
    <n v="3"/>
    <s v="002_20"/>
    <x v="69"/>
    <x v="69"/>
    <n v="0"/>
    <s v="SIN DESCRIPCION PARA DESTINOS 00"/>
    <x v="4"/>
    <x v="1"/>
    <x v="2"/>
    <x v="5"/>
    <x v="0"/>
    <x v="50"/>
    <x v="31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12_20267033_2027210"/>
    <s v="1.1-00-19"/>
    <s v="NO"/>
    <s v="1.3.4"/>
    <s v="K"/>
    <s v="12_20"/>
    <n v="2"/>
    <n v="67"/>
    <s v="033_20"/>
    <x v="35"/>
    <x v="35"/>
    <n v="0"/>
    <s v="SIN DESCRIPCION PARA DESTINOS 00"/>
    <x v="2"/>
    <x v="0"/>
    <x v="2"/>
    <x v="10"/>
    <x v="8"/>
    <x v="51"/>
    <x v="32"/>
    <e v="#N/A"/>
    <n v="0"/>
    <n v="65000"/>
    <n v="0"/>
    <n v="0"/>
    <n v="0"/>
    <n v="0"/>
    <n v="0"/>
    <n v="0"/>
    <n v="0"/>
    <n v="0"/>
    <n v="0"/>
    <n v="0"/>
    <n v="0"/>
    <n v="0"/>
    <n v="0"/>
    <n v="0"/>
    <n v="0"/>
    <n v="65000"/>
    <n v="-65000"/>
  </r>
  <r>
    <s v="1.1-00-1912_20267033_2033210"/>
    <s v="1.1-00-19"/>
    <s v="NO"/>
    <s v="1.3.4"/>
    <s v="K"/>
    <s v="12_20"/>
    <n v="2"/>
    <n v="67"/>
    <s v="033_20"/>
    <x v="60"/>
    <x v="60"/>
    <n v="0"/>
    <s v="SIN DESCRIPCION PARA DESTINOS 00"/>
    <x v="0"/>
    <x v="0"/>
    <x v="2"/>
    <x v="10"/>
    <x v="8"/>
    <x v="51"/>
    <x v="32"/>
    <e v="#N/A"/>
    <n v="0"/>
    <n v="2500000"/>
    <n v="0"/>
    <n v="0"/>
    <n v="0"/>
    <n v="0"/>
    <n v="0"/>
    <n v="0"/>
    <n v="0"/>
    <n v="0"/>
    <n v="0"/>
    <n v="0"/>
    <n v="0"/>
    <n v="0"/>
    <n v="0"/>
    <n v="0"/>
    <n v="0"/>
    <n v="2500000"/>
    <n v="-2500000"/>
  </r>
  <r>
    <s v="1.1-00-1912_20267033_2033310"/>
    <s v="1.1-00-19"/>
    <s v="NO"/>
    <s v="1.3.4"/>
    <s v="K"/>
    <s v="12_20"/>
    <n v="2"/>
    <n v="67"/>
    <s v="033_20"/>
    <x v="46"/>
    <x v="46"/>
    <n v="0"/>
    <s v="SIN DESCRIPCION PARA DESTINOS 00"/>
    <x v="0"/>
    <x v="0"/>
    <x v="2"/>
    <x v="10"/>
    <x v="8"/>
    <x v="51"/>
    <x v="32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12_20267033_2052310"/>
    <s v="1.1-00-19"/>
    <s v="NO"/>
    <s v="1.3.4"/>
    <s v="K"/>
    <s v="12_20"/>
    <n v="2"/>
    <n v="67"/>
    <s v="033_20"/>
    <x v="69"/>
    <x v="69"/>
    <n v="0"/>
    <s v="SIN DESCRIPCION PARA DESTINOS 00"/>
    <x v="4"/>
    <x v="1"/>
    <x v="2"/>
    <x v="10"/>
    <x v="8"/>
    <x v="51"/>
    <x v="32"/>
    <e v="#N/A"/>
    <n v="0"/>
    <n v="25000"/>
    <n v="0"/>
    <n v="0"/>
    <n v="0"/>
    <n v="0"/>
    <n v="0"/>
    <n v="0"/>
    <n v="0"/>
    <n v="0"/>
    <n v="0"/>
    <n v="0"/>
    <n v="0"/>
    <n v="0"/>
    <n v="0"/>
    <n v="0"/>
    <n v="0"/>
    <n v="25000"/>
    <n v="-25000"/>
  </r>
  <r>
    <s v="1.1-00-1912_20267033_2056710"/>
    <s v="1.1-00-19"/>
    <s v="NO"/>
    <s v="1.3.4"/>
    <s v="K"/>
    <s v="12_20"/>
    <n v="2"/>
    <n v="67"/>
    <s v="033_20"/>
    <x v="33"/>
    <x v="33"/>
    <n v="0"/>
    <s v="SIN DESCRIPCION PARA DESTINOS 00"/>
    <x v="4"/>
    <x v="1"/>
    <x v="2"/>
    <x v="10"/>
    <x v="8"/>
    <x v="51"/>
    <x v="32"/>
    <e v="#N/A"/>
    <n v="0"/>
    <n v="1000000"/>
    <n v="0"/>
    <n v="0"/>
    <n v="0"/>
    <n v="0"/>
    <n v="0"/>
    <n v="0"/>
    <n v="0"/>
    <n v="0"/>
    <n v="0"/>
    <n v="0"/>
    <n v="0"/>
    <n v="0"/>
    <n v="0"/>
    <n v="0"/>
    <n v="0"/>
    <n v="1000000"/>
    <n v="-1000000"/>
  </r>
  <r>
    <s v="1.1-00-1912_20267033_2061510"/>
    <s v="1.1-00-19"/>
    <s v="NO"/>
    <s v="1.3.4"/>
    <s v="K"/>
    <s v="12_20"/>
    <n v="2"/>
    <n v="67"/>
    <s v="033_20"/>
    <x v="101"/>
    <x v="101"/>
    <n v="0"/>
    <s v="SIN DESCRIPCION PARA DESTINOS 00"/>
    <x v="5"/>
    <x v="1"/>
    <x v="2"/>
    <x v="10"/>
    <x v="8"/>
    <x v="51"/>
    <x v="32"/>
    <e v="#N/A"/>
    <n v="0"/>
    <n v="28750000.02"/>
    <n v="0"/>
    <n v="0"/>
    <n v="0"/>
    <n v="0"/>
    <n v="0"/>
    <n v="0"/>
    <n v="0"/>
    <n v="0"/>
    <n v="0"/>
    <n v="0"/>
    <n v="0"/>
    <n v="0"/>
    <n v="0"/>
    <n v="0"/>
    <n v="0"/>
    <n v="28750000.02"/>
    <n v="-28750000.02"/>
  </r>
  <r>
    <s v="1.1-00-1901_2018005_2022110"/>
    <s v="1.1-00-19"/>
    <s v="NO"/>
    <s v="1.3.4"/>
    <s v="M"/>
    <s v="01_20"/>
    <n v="1"/>
    <n v="8"/>
    <s v="005_20"/>
    <x v="2"/>
    <x v="2"/>
    <n v="0"/>
    <s v="SIN DESCRIPCION PARA DESTINOS 00"/>
    <x v="2"/>
    <x v="0"/>
    <x v="2"/>
    <x v="5"/>
    <x v="6"/>
    <x v="52"/>
    <x v="33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1_2018005_2037110"/>
    <s v="1.1-00-19"/>
    <s v="NO"/>
    <s v="1.3.4"/>
    <s v="M"/>
    <s v="01_20"/>
    <n v="1"/>
    <n v="8"/>
    <s v="005_20"/>
    <x v="40"/>
    <x v="40"/>
    <n v="0"/>
    <s v="SIN DESCRIPCION PARA DESTINOS 00"/>
    <x v="0"/>
    <x v="0"/>
    <x v="2"/>
    <x v="5"/>
    <x v="6"/>
    <x v="52"/>
    <x v="33"/>
    <e v="#N/A"/>
    <n v="0"/>
    <n v="80000"/>
    <n v="0"/>
    <n v="0"/>
    <n v="0"/>
    <n v="0"/>
    <n v="0"/>
    <n v="0"/>
    <n v="0"/>
    <n v="0"/>
    <n v="0"/>
    <n v="0"/>
    <n v="0"/>
    <n v="0"/>
    <n v="0"/>
    <n v="0"/>
    <n v="0"/>
    <n v="80000"/>
    <n v="-80000"/>
  </r>
  <r>
    <s v="1.1-00-1901_2018005_2037510"/>
    <s v="1.1-00-19"/>
    <s v="NO"/>
    <s v="1.3.4"/>
    <s v="M"/>
    <s v="01_20"/>
    <n v="1"/>
    <n v="8"/>
    <s v="005_20"/>
    <x v="41"/>
    <x v="41"/>
    <n v="0"/>
    <s v="SIN DESCRIPCION PARA DESTINOS 00"/>
    <x v="0"/>
    <x v="0"/>
    <x v="2"/>
    <x v="5"/>
    <x v="6"/>
    <x v="52"/>
    <x v="33"/>
    <e v="#N/A"/>
    <n v="0"/>
    <n v="40000"/>
    <n v="0"/>
    <n v="0"/>
    <n v="0"/>
    <n v="0"/>
    <n v="0"/>
    <n v="0"/>
    <n v="0"/>
    <n v="0"/>
    <n v="0"/>
    <n v="0"/>
    <n v="0"/>
    <n v="0"/>
    <n v="0"/>
    <n v="0"/>
    <n v="0"/>
    <n v="40000"/>
    <n v="-40000"/>
  </r>
  <r>
    <s v="1.1-00-1901_2018005_2044110"/>
    <s v="1.1-00-19"/>
    <s v="NO"/>
    <s v="1.3.4"/>
    <s v="M"/>
    <s v="01_20"/>
    <n v="1"/>
    <n v="8"/>
    <s v="005_20"/>
    <x v="13"/>
    <x v="13"/>
    <n v="0"/>
    <s v="SIN DESCRIPCION PARA DESTINOS 00"/>
    <x v="3"/>
    <x v="0"/>
    <x v="2"/>
    <x v="5"/>
    <x v="6"/>
    <x v="52"/>
    <x v="33"/>
    <e v="#N/A"/>
    <n v="0"/>
    <n v="1800000"/>
    <n v="0"/>
    <n v="0"/>
    <n v="0"/>
    <n v="0"/>
    <n v="0"/>
    <n v="0"/>
    <n v="0"/>
    <n v="0"/>
    <n v="0"/>
    <n v="0"/>
    <n v="0"/>
    <n v="0"/>
    <n v="0"/>
    <n v="0"/>
    <n v="0"/>
    <n v="1800000"/>
    <n v="-1800000"/>
  </r>
  <r>
    <s v="1.1-00-1901_2018005_2044510"/>
    <s v="1.1-00-19"/>
    <s v="NO"/>
    <s v="1.3.4"/>
    <s v="M"/>
    <s v="01_20"/>
    <n v="1"/>
    <n v="8"/>
    <s v="005_20"/>
    <x v="70"/>
    <x v="70"/>
    <n v="0"/>
    <s v="SIN DESCRIPCION PARA DESTINOS 00"/>
    <x v="3"/>
    <x v="0"/>
    <x v="2"/>
    <x v="5"/>
    <x v="6"/>
    <x v="52"/>
    <x v="33"/>
    <e v="#N/A"/>
    <n v="0"/>
    <n v="1800000"/>
    <n v="0"/>
    <n v="0"/>
    <n v="0"/>
    <n v="0"/>
    <n v="0"/>
    <n v="0"/>
    <n v="0"/>
    <n v="0"/>
    <n v="0"/>
    <n v="0"/>
    <n v="0"/>
    <n v="0"/>
    <n v="0"/>
    <n v="0"/>
    <n v="0"/>
    <n v="1800000"/>
    <n v="-1800000"/>
  </r>
  <r>
    <s v="1.1-00-1904_20818011_2021810"/>
    <s v="1.1-00-19"/>
    <s v="NO"/>
    <s v="1.3.4"/>
    <s v="M"/>
    <s v="04_20"/>
    <n v="8"/>
    <n v="18"/>
    <s v="011_20"/>
    <x v="78"/>
    <x v="78"/>
    <n v="0"/>
    <s v="SIN DESCRIPCION PARA DESTINOS 00"/>
    <x v="2"/>
    <x v="0"/>
    <x v="2"/>
    <x v="0"/>
    <x v="0"/>
    <x v="53"/>
    <x v="0"/>
    <e v="#N/A"/>
    <n v="0"/>
    <n v="3000000"/>
    <n v="0"/>
    <n v="0"/>
    <n v="0"/>
    <n v="0"/>
    <n v="0"/>
    <n v="0"/>
    <n v="0"/>
    <n v="0"/>
    <n v="0"/>
    <n v="0"/>
    <n v="0"/>
    <n v="0"/>
    <n v="0"/>
    <n v="0"/>
    <n v="0"/>
    <n v="3000000"/>
    <n v="-3000000"/>
  </r>
  <r>
    <s v="1.1-00-1904_20818011_2024610"/>
    <s v="1.1-00-19"/>
    <s v="NO"/>
    <s v="1.3.4"/>
    <s v="M"/>
    <s v="04_20"/>
    <n v="8"/>
    <n v="18"/>
    <s v="011_20"/>
    <x v="54"/>
    <x v="54"/>
    <n v="0"/>
    <s v="SIN DESCRIPCION PARA DESTINOS 00"/>
    <x v="2"/>
    <x v="0"/>
    <x v="2"/>
    <x v="0"/>
    <x v="0"/>
    <x v="53"/>
    <x v="0"/>
    <e v="#N/A"/>
    <n v="0"/>
    <n v="1000.17"/>
    <n v="0"/>
    <n v="0"/>
    <n v="0"/>
    <n v="0"/>
    <n v="0"/>
    <n v="0"/>
    <n v="0"/>
    <n v="0"/>
    <n v="0"/>
    <n v="0"/>
    <n v="0"/>
    <n v="0"/>
    <n v="0"/>
    <n v="0"/>
    <n v="0"/>
    <n v="1000.17"/>
    <n v="-1000.17"/>
  </r>
  <r>
    <s v="1.1-00-1904_20818011_2027210"/>
    <s v="1.1-00-19"/>
    <s v="NO"/>
    <s v="1.3.4"/>
    <s v="M"/>
    <s v="04_20"/>
    <n v="8"/>
    <n v="18"/>
    <s v="011_20"/>
    <x v="35"/>
    <x v="35"/>
    <n v="0"/>
    <s v="SIN DESCRIPCION PARA DESTINOS 00"/>
    <x v="2"/>
    <x v="0"/>
    <x v="2"/>
    <x v="0"/>
    <x v="0"/>
    <x v="53"/>
    <x v="0"/>
    <e v="#N/A"/>
    <n v="0"/>
    <n v="5000"/>
    <n v="0"/>
    <n v="0"/>
    <n v="0"/>
    <n v="0"/>
    <n v="0"/>
    <n v="0"/>
    <n v="0"/>
    <n v="0"/>
    <n v="0"/>
    <n v="0"/>
    <n v="0"/>
    <n v="0"/>
    <n v="0"/>
    <n v="0"/>
    <n v="0"/>
    <n v="5000"/>
    <n v="-5000"/>
  </r>
  <r>
    <s v="1.1-00-1904_20819011_2031810"/>
    <s v="1.1-00-19"/>
    <s v="NO"/>
    <s v="1.3.4"/>
    <s v="M"/>
    <s v="04_20"/>
    <n v="8"/>
    <n v="19"/>
    <s v="011_20"/>
    <x v="38"/>
    <x v="38"/>
    <n v="0"/>
    <s v="SIN DESCRIPCION PARA DESTINOS 00"/>
    <x v="0"/>
    <x v="0"/>
    <x v="2"/>
    <x v="0"/>
    <x v="0"/>
    <x v="0"/>
    <x v="0"/>
    <e v="#N/A"/>
    <n v="0"/>
    <n v="5000"/>
    <n v="0"/>
    <n v="0"/>
    <n v="0"/>
    <n v="0"/>
    <n v="0"/>
    <n v="0"/>
    <n v="0"/>
    <n v="0"/>
    <n v="0"/>
    <n v="0"/>
    <n v="0"/>
    <n v="0"/>
    <n v="0"/>
    <n v="0"/>
    <n v="0"/>
    <n v="5000"/>
    <n v="-5000"/>
  </r>
  <r>
    <s v="1.1-00-1904_20819011_2033110"/>
    <s v="1.1-00-19"/>
    <s v="NO"/>
    <s v="1.3.4"/>
    <s v="M"/>
    <s v="04_20"/>
    <n v="8"/>
    <n v="19"/>
    <s v="011_20"/>
    <x v="80"/>
    <x v="80"/>
    <n v="0"/>
    <s v="SIN DESCRIPCION PARA DESTINOS 00"/>
    <x v="0"/>
    <x v="0"/>
    <x v="2"/>
    <x v="0"/>
    <x v="0"/>
    <x v="0"/>
    <x v="0"/>
    <e v="#N/A"/>
    <n v="0"/>
    <n v="6000000"/>
    <n v="0"/>
    <n v="0"/>
    <n v="0"/>
    <n v="0"/>
    <n v="0"/>
    <n v="0"/>
    <n v="0"/>
    <n v="0"/>
    <n v="0"/>
    <n v="0"/>
    <n v="0"/>
    <n v="0"/>
    <n v="0"/>
    <n v="0"/>
    <n v="0"/>
    <n v="6000000"/>
    <n v="-6000000"/>
  </r>
  <r>
    <s v="1.1-00-1904_20819011_2033310"/>
    <s v="1.1-00-19"/>
    <s v="NO"/>
    <s v="1.3.4"/>
    <s v="M"/>
    <s v="04_20"/>
    <n v="8"/>
    <n v="19"/>
    <s v="011_20"/>
    <x v="46"/>
    <x v="46"/>
    <n v="0"/>
    <s v="SIN DESCRIPCION PARA DESTINOS 00"/>
    <x v="0"/>
    <x v="0"/>
    <x v="2"/>
    <x v="0"/>
    <x v="0"/>
    <x v="0"/>
    <x v="0"/>
    <e v="#N/A"/>
    <n v="0"/>
    <n v="700000"/>
    <n v="0"/>
    <n v="0"/>
    <n v="0"/>
    <n v="0"/>
    <n v="0"/>
    <n v="0"/>
    <n v="0"/>
    <n v="0"/>
    <n v="0"/>
    <n v="0"/>
    <n v="0"/>
    <n v="0"/>
    <n v="0"/>
    <n v="0"/>
    <n v="0"/>
    <n v="700000"/>
    <n v="-700000"/>
  </r>
  <r>
    <s v="1.1-00-1904_20820011_2032910"/>
    <s v="1.1-00-19"/>
    <s v="NO"/>
    <s v="1.3.4"/>
    <s v="M"/>
    <s v="04_20"/>
    <n v="8"/>
    <n v="20"/>
    <s v="011_20"/>
    <x v="36"/>
    <x v="36"/>
    <n v="0"/>
    <s v="SIN DESCRIPCION PARA DESTINOS 00"/>
    <x v="0"/>
    <x v="0"/>
    <x v="2"/>
    <x v="0"/>
    <x v="0"/>
    <x v="54"/>
    <x v="0"/>
    <e v="#N/A"/>
    <n v="0"/>
    <n v="360000"/>
    <n v="0"/>
    <n v="0"/>
    <n v="0"/>
    <n v="0"/>
    <n v="0"/>
    <n v="0"/>
    <n v="0"/>
    <n v="0"/>
    <n v="0"/>
    <n v="0"/>
    <n v="0"/>
    <n v="0"/>
    <n v="0"/>
    <n v="0"/>
    <n v="0"/>
    <n v="360000"/>
    <n v="-360000"/>
  </r>
  <r>
    <s v="1.1-00-1904_20820011_2034110"/>
    <s v="1.1-00-19"/>
    <s v="NO"/>
    <s v="1.3.4"/>
    <s v="M"/>
    <s v="04_20"/>
    <n v="8"/>
    <n v="20"/>
    <s v="011_20"/>
    <x v="96"/>
    <x v="96"/>
    <n v="0"/>
    <s v="SIN DESCRIPCION PARA DESTINOS 00"/>
    <x v="0"/>
    <x v="0"/>
    <x v="2"/>
    <x v="0"/>
    <x v="0"/>
    <x v="54"/>
    <x v="0"/>
    <e v="#N/A"/>
    <n v="0"/>
    <n v="3000000"/>
    <n v="0"/>
    <n v="0"/>
    <n v="0"/>
    <n v="0"/>
    <n v="0"/>
    <n v="0"/>
    <n v="0"/>
    <n v="0"/>
    <n v="0"/>
    <n v="0"/>
    <n v="0"/>
    <n v="0"/>
    <n v="0"/>
    <n v="0"/>
    <n v="0"/>
    <n v="3000000"/>
    <n v="-3000000"/>
  </r>
  <r>
    <s v="1.1-00-1904_20820011_2034210"/>
    <s v="1.1-00-19"/>
    <s v="NO"/>
    <s v="1.3.4"/>
    <s v="M"/>
    <s v="04_20"/>
    <n v="8"/>
    <n v="20"/>
    <s v="011_20"/>
    <x v="102"/>
    <x v="102"/>
    <n v="0"/>
    <s v="SIN DESCRIPCION PARA DESTINOS 00"/>
    <x v="0"/>
    <x v="0"/>
    <x v="2"/>
    <x v="0"/>
    <x v="0"/>
    <x v="54"/>
    <x v="0"/>
    <e v="#N/A"/>
    <n v="0"/>
    <n v="30000000"/>
    <n v="0"/>
    <n v="0"/>
    <n v="0"/>
    <n v="0"/>
    <n v="0"/>
    <n v="0"/>
    <n v="0"/>
    <n v="0"/>
    <n v="0"/>
    <n v="0"/>
    <n v="0"/>
    <n v="0"/>
    <n v="0"/>
    <n v="0"/>
    <n v="0"/>
    <n v="30000000"/>
    <n v="-30000000"/>
  </r>
  <r>
    <s v="1.1-00-1904_20820011_2035110"/>
    <s v="1.1-00-19"/>
    <s v="NO"/>
    <s v="1.3.4"/>
    <s v="M"/>
    <s v="04_20"/>
    <n v="8"/>
    <n v="20"/>
    <s v="011_20"/>
    <x v="9"/>
    <x v="9"/>
    <n v="0"/>
    <s v="SIN DESCRIPCION PARA DESTINOS 00"/>
    <x v="0"/>
    <x v="0"/>
    <x v="2"/>
    <x v="0"/>
    <x v="0"/>
    <x v="54"/>
    <x v="0"/>
    <e v="#N/A"/>
    <n v="0"/>
    <n v="10000000"/>
    <n v="0"/>
    <n v="0"/>
    <n v="0"/>
    <n v="0"/>
    <n v="0"/>
    <n v="0"/>
    <n v="0"/>
    <n v="0"/>
    <n v="0"/>
    <n v="0"/>
    <n v="0"/>
    <n v="0"/>
    <n v="0"/>
    <n v="0"/>
    <n v="0"/>
    <n v="10000000"/>
    <n v="-10000000"/>
  </r>
  <r>
    <s v="1.1-00-1904_20820011_2035310"/>
    <s v="1.1-00-19"/>
    <s v="NO"/>
    <s v="1.3.4"/>
    <s v="M"/>
    <s v="04_20"/>
    <n v="8"/>
    <n v="20"/>
    <s v="011_20"/>
    <x v="48"/>
    <x v="48"/>
    <n v="0"/>
    <s v="SIN DESCRIPCION PARA DESTINOS 00"/>
    <x v="0"/>
    <x v="0"/>
    <x v="2"/>
    <x v="0"/>
    <x v="0"/>
    <x v="54"/>
    <x v="0"/>
    <e v="#N/A"/>
    <n v="0"/>
    <n v="10000"/>
    <n v="0"/>
    <n v="0"/>
    <n v="0"/>
    <n v="0"/>
    <n v="0"/>
    <n v="0"/>
    <n v="0"/>
    <n v="0"/>
    <n v="0"/>
    <n v="0"/>
    <n v="0"/>
    <n v="0"/>
    <n v="0"/>
    <n v="0"/>
    <n v="0"/>
    <n v="10000"/>
    <n v="-10000"/>
  </r>
  <r>
    <s v="1.1-00-1904_20820011_2038210"/>
    <s v="1.1-00-19"/>
    <s v="NO"/>
    <s v="1.3.4"/>
    <s v="M"/>
    <s v="04_20"/>
    <n v="8"/>
    <n v="20"/>
    <s v="011_20"/>
    <x v="11"/>
    <x v="11"/>
    <n v="0"/>
    <s v="SIN DESCRIPCION PARA DESTINOS 00"/>
    <x v="0"/>
    <x v="0"/>
    <x v="2"/>
    <x v="0"/>
    <x v="0"/>
    <x v="54"/>
    <x v="0"/>
    <e v="#N/A"/>
    <n v="0"/>
    <n v="1200000"/>
    <n v="0"/>
    <n v="0"/>
    <n v="0"/>
    <n v="0"/>
    <n v="0"/>
    <n v="0"/>
    <n v="0"/>
    <n v="0"/>
    <n v="0"/>
    <n v="0"/>
    <n v="0"/>
    <n v="0"/>
    <n v="0"/>
    <n v="0"/>
    <n v="0"/>
    <n v="1200000"/>
    <n v="-1200000"/>
  </r>
  <r>
    <s v="1.1-00-1904_20820011_2039420"/>
    <s v="1.1-00-19"/>
    <s v="NO"/>
    <s v="1.3.4"/>
    <s v="M"/>
    <s v="04_20"/>
    <n v="8"/>
    <n v="20"/>
    <s v="011_20"/>
    <x v="103"/>
    <x v="103"/>
    <n v="0"/>
    <s v="SIN DESCRIPCION PARA DESTINOS 00"/>
    <x v="0"/>
    <x v="0"/>
    <x v="2"/>
    <x v="0"/>
    <x v="0"/>
    <x v="54"/>
    <x v="0"/>
    <e v="#N/A"/>
    <n v="0"/>
    <n v="2000000"/>
    <n v="0"/>
    <n v="0"/>
    <n v="0"/>
    <n v="0"/>
    <n v="0"/>
    <n v="0"/>
    <n v="0"/>
    <n v="0"/>
    <n v="0"/>
    <n v="0"/>
    <n v="0"/>
    <n v="0"/>
    <n v="0"/>
    <n v="0"/>
    <n v="0"/>
    <n v="2000000"/>
    <n v="-2000000"/>
  </r>
  <r>
    <s v="1.1-00-1904_20820011_2039510"/>
    <s v="1.1-00-19"/>
    <s v="NO"/>
    <s v="1.3.4"/>
    <s v="M"/>
    <s v="04_20"/>
    <n v="8"/>
    <n v="20"/>
    <s v="011_20"/>
    <x v="104"/>
    <x v="104"/>
    <n v="0"/>
    <s v="SIN DESCRIPCION PARA DESTINOS 00"/>
    <x v="0"/>
    <x v="0"/>
    <x v="2"/>
    <x v="0"/>
    <x v="0"/>
    <x v="54"/>
    <x v="0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4_20820011_2039610"/>
    <s v="1.1-00-19"/>
    <s v="NO"/>
    <s v="1.3.4"/>
    <s v="M"/>
    <s v="04_20"/>
    <n v="8"/>
    <n v="20"/>
    <s v="011_20"/>
    <x v="105"/>
    <x v="105"/>
    <n v="0"/>
    <s v="SIN DESCRIPCION PARA DESTINOS 00"/>
    <x v="0"/>
    <x v="0"/>
    <x v="2"/>
    <x v="0"/>
    <x v="0"/>
    <x v="54"/>
    <x v="0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4_20820011_2039630"/>
    <s v="1.1-00-19"/>
    <s v="NO"/>
    <s v="1.3.4"/>
    <s v="M"/>
    <s v="04_20"/>
    <n v="8"/>
    <n v="20"/>
    <s v="011_20"/>
    <x v="106"/>
    <x v="106"/>
    <n v="0"/>
    <s v="SIN DESCRIPCION PARA DESTINOS 00"/>
    <x v="0"/>
    <x v="0"/>
    <x v="2"/>
    <x v="0"/>
    <x v="0"/>
    <x v="54"/>
    <x v="0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04_20820011_2042110"/>
    <s v="1.1-00-19"/>
    <s v="NO"/>
    <s v="1.3.4"/>
    <s v="M"/>
    <s v="04_20"/>
    <n v="8"/>
    <n v="20"/>
    <s v="011_20"/>
    <x v="81"/>
    <x v="81"/>
    <n v="0"/>
    <s v="SIN DESCRIPCION PARA DESTINOS 00"/>
    <x v="3"/>
    <x v="0"/>
    <x v="2"/>
    <x v="0"/>
    <x v="0"/>
    <x v="54"/>
    <x v="0"/>
    <e v="#N/A"/>
    <n v="0"/>
    <n v="2000000"/>
    <n v="0"/>
    <n v="0"/>
    <n v="0"/>
    <n v="0"/>
    <n v="0"/>
    <n v="0"/>
    <n v="0"/>
    <n v="0"/>
    <n v="0"/>
    <n v="0"/>
    <n v="0"/>
    <n v="0"/>
    <n v="0"/>
    <n v="0"/>
    <n v="0"/>
    <n v="2000000"/>
    <n v="-2000000"/>
  </r>
  <r>
    <s v="1.1-00-1904_20820011_2042510"/>
    <s v="1.1-00-19"/>
    <s v="NO"/>
    <s v="1.3.4"/>
    <s v="M"/>
    <s v="04_20"/>
    <n v="8"/>
    <n v="20"/>
    <s v="011_20"/>
    <x v="107"/>
    <x v="107"/>
    <n v="0"/>
    <s v="SIN DESCRIPCION PARA DESTINOS 00"/>
    <x v="3"/>
    <x v="0"/>
    <x v="2"/>
    <x v="0"/>
    <x v="0"/>
    <x v="54"/>
    <x v="0"/>
    <e v="#N/A"/>
    <n v="0"/>
    <n v="2000000"/>
    <n v="0"/>
    <n v="0"/>
    <n v="0"/>
    <n v="0"/>
    <n v="0"/>
    <n v="0"/>
    <n v="0"/>
    <n v="0"/>
    <n v="0"/>
    <n v="0"/>
    <n v="0"/>
    <n v="0"/>
    <n v="0"/>
    <n v="0"/>
    <n v="0"/>
    <n v="2000000"/>
    <n v="-2000000"/>
  </r>
  <r>
    <s v="1.1-00-1904_20820011_2063210"/>
    <s v="1.1-00-19"/>
    <s v="NO"/>
    <s v="1.3.4"/>
    <s v="M"/>
    <s v="04_20"/>
    <n v="8"/>
    <n v="20"/>
    <s v="011_20"/>
    <x v="108"/>
    <x v="108"/>
    <n v="0"/>
    <s v="SIN DESCRIPCION PARA DESTINOS 00"/>
    <x v="5"/>
    <x v="1"/>
    <x v="2"/>
    <x v="0"/>
    <x v="0"/>
    <x v="54"/>
    <x v="0"/>
    <e v="#N/A"/>
    <n v="0"/>
    <n v="2170719.02"/>
    <n v="0"/>
    <n v="0"/>
    <n v="0"/>
    <n v="0"/>
    <n v="0"/>
    <n v="0"/>
    <n v="0"/>
    <n v="0"/>
    <n v="0"/>
    <n v="0"/>
    <n v="0"/>
    <n v="0"/>
    <n v="0"/>
    <n v="0"/>
    <n v="0"/>
    <n v="2170719.02"/>
    <n v="-2170719.02"/>
  </r>
  <r>
    <s v="1.1-00-1905_20821012_2021410"/>
    <s v="1.1-00-19"/>
    <s v="NO"/>
    <s v="1.3.4"/>
    <s v="M"/>
    <s v="05_20"/>
    <n v="8"/>
    <n v="21"/>
    <s v="012_20"/>
    <x v="18"/>
    <x v="18"/>
    <n v="0"/>
    <s v="SIN DESCRIPCION PARA DESTINOS 00"/>
    <x v="2"/>
    <x v="0"/>
    <x v="2"/>
    <x v="1"/>
    <x v="0"/>
    <x v="55"/>
    <x v="1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05_20821012_2021610"/>
    <s v="1.1-00-19"/>
    <s v="NO"/>
    <s v="1.3.4"/>
    <s v="M"/>
    <s v="05_20"/>
    <n v="8"/>
    <n v="21"/>
    <s v="012_20"/>
    <x v="109"/>
    <x v="109"/>
    <n v="0"/>
    <s v="SIN DESCRIPCION PARA DESTINOS 00"/>
    <x v="2"/>
    <x v="0"/>
    <x v="2"/>
    <x v="1"/>
    <x v="0"/>
    <x v="55"/>
    <x v="1"/>
    <e v="#N/A"/>
    <n v="0"/>
    <n v="2500000"/>
    <n v="0"/>
    <n v="0"/>
    <n v="0"/>
    <n v="0"/>
    <n v="0"/>
    <n v="0"/>
    <n v="0"/>
    <n v="0"/>
    <n v="0"/>
    <n v="0"/>
    <n v="0"/>
    <n v="0"/>
    <n v="0"/>
    <n v="0"/>
    <n v="0"/>
    <n v="2500000"/>
    <n v="-2500000"/>
  </r>
  <r>
    <s v="1.1-00-1905_20821012_2022110"/>
    <s v="1.1-00-19"/>
    <s v="NO"/>
    <s v="1.3.4"/>
    <s v="M"/>
    <s v="05_20"/>
    <n v="8"/>
    <n v="21"/>
    <s v="012_20"/>
    <x v="2"/>
    <x v="2"/>
    <n v="0"/>
    <s v="SIN DESCRIPCION PARA DESTINOS 00"/>
    <x v="2"/>
    <x v="0"/>
    <x v="2"/>
    <x v="1"/>
    <x v="0"/>
    <x v="55"/>
    <x v="1"/>
    <e v="#N/A"/>
    <n v="0"/>
    <n v="306000"/>
    <n v="0"/>
    <n v="0"/>
    <n v="0"/>
    <n v="0"/>
    <n v="0"/>
    <n v="0"/>
    <n v="0"/>
    <n v="0"/>
    <n v="0"/>
    <n v="0"/>
    <n v="0"/>
    <n v="0"/>
    <n v="0"/>
    <n v="0"/>
    <n v="0"/>
    <n v="306000"/>
    <n v="-306000"/>
  </r>
  <r>
    <s v="1.1-00-1905_20821012_2024110"/>
    <s v="1.1-00-19"/>
    <s v="NO"/>
    <s v="1.3.4"/>
    <s v="M"/>
    <s v="05_20"/>
    <n v="8"/>
    <n v="21"/>
    <s v="012_20"/>
    <x v="90"/>
    <x v="90"/>
    <n v="0"/>
    <s v="SIN DESCRIPCION PARA DESTINOS 00"/>
    <x v="2"/>
    <x v="0"/>
    <x v="2"/>
    <x v="1"/>
    <x v="0"/>
    <x v="55"/>
    <x v="1"/>
    <e v="#N/A"/>
    <n v="0"/>
    <n v="1500000"/>
    <n v="0"/>
    <n v="0"/>
    <n v="0"/>
    <n v="0"/>
    <n v="0"/>
    <n v="0"/>
    <n v="0"/>
    <n v="0"/>
    <n v="0"/>
    <n v="0"/>
    <n v="0"/>
    <n v="0"/>
    <n v="0"/>
    <n v="0"/>
    <n v="0"/>
    <n v="1500000"/>
    <n v="-1500000"/>
  </r>
  <r>
    <s v="1.1-00-1905_20821012_2024210"/>
    <s v="1.1-00-19"/>
    <s v="NO"/>
    <s v="1.3.4"/>
    <s v="M"/>
    <s v="05_20"/>
    <n v="8"/>
    <n v="21"/>
    <s v="012_20"/>
    <x v="51"/>
    <x v="51"/>
    <n v="0"/>
    <s v="SIN DESCRIPCION PARA DESTINOS 00"/>
    <x v="2"/>
    <x v="0"/>
    <x v="2"/>
    <x v="1"/>
    <x v="0"/>
    <x v="55"/>
    <x v="1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5_20821012_2024310"/>
    <s v="1.1-00-19"/>
    <s v="NO"/>
    <s v="1.3.4"/>
    <s v="M"/>
    <s v="05_20"/>
    <n v="8"/>
    <n v="21"/>
    <s v="012_20"/>
    <x v="52"/>
    <x v="52"/>
    <n v="0"/>
    <s v="SIN DESCRIPCION PARA DESTINOS 00"/>
    <x v="2"/>
    <x v="0"/>
    <x v="2"/>
    <x v="1"/>
    <x v="0"/>
    <x v="55"/>
    <x v="1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5_20821012_2024510"/>
    <s v="1.1-00-19"/>
    <s v="NO"/>
    <s v="1.3.4"/>
    <s v="M"/>
    <s v="05_20"/>
    <n v="8"/>
    <n v="21"/>
    <s v="012_20"/>
    <x v="86"/>
    <x v="86"/>
    <n v="0"/>
    <s v="SIN DESCRIPCION PARA DESTINOS 00"/>
    <x v="2"/>
    <x v="0"/>
    <x v="2"/>
    <x v="1"/>
    <x v="0"/>
    <x v="55"/>
    <x v="1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5_20821012_2024610"/>
    <s v="1.1-00-19"/>
    <s v="NO"/>
    <s v="1.3.4"/>
    <s v="M"/>
    <s v="05_20"/>
    <n v="8"/>
    <n v="21"/>
    <s v="012_20"/>
    <x v="54"/>
    <x v="54"/>
    <n v="0"/>
    <s v="SIN DESCRIPCION PARA DESTINOS 00"/>
    <x v="2"/>
    <x v="0"/>
    <x v="2"/>
    <x v="1"/>
    <x v="0"/>
    <x v="55"/>
    <x v="1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05_20821012_2024710"/>
    <s v="1.1-00-19"/>
    <s v="NO"/>
    <s v="1.3.4"/>
    <s v="M"/>
    <s v="05_20"/>
    <n v="8"/>
    <n v="21"/>
    <s v="012_20"/>
    <x v="55"/>
    <x v="55"/>
    <n v="0"/>
    <s v="SIN DESCRIPCION PARA DESTINOS 00"/>
    <x v="2"/>
    <x v="0"/>
    <x v="2"/>
    <x v="1"/>
    <x v="0"/>
    <x v="55"/>
    <x v="1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5_20821012_2024910"/>
    <s v="1.1-00-19"/>
    <s v="NO"/>
    <s v="1.3.4"/>
    <s v="M"/>
    <s v="05_20"/>
    <n v="8"/>
    <n v="21"/>
    <s v="012_20"/>
    <x v="4"/>
    <x v="4"/>
    <n v="0"/>
    <s v="SIN DESCRIPCION PARA DESTINOS 00"/>
    <x v="2"/>
    <x v="0"/>
    <x v="2"/>
    <x v="1"/>
    <x v="0"/>
    <x v="55"/>
    <x v="1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05_20821012_2025210"/>
    <s v="1.1-00-19"/>
    <s v="NO"/>
    <s v="1.3.4"/>
    <s v="M"/>
    <s v="05_20"/>
    <n v="8"/>
    <n v="21"/>
    <s v="012_20"/>
    <x v="15"/>
    <x v="15"/>
    <n v="0"/>
    <s v="SIN DESCRIPCION PARA DESTINOS 00"/>
    <x v="2"/>
    <x v="0"/>
    <x v="2"/>
    <x v="1"/>
    <x v="0"/>
    <x v="55"/>
    <x v="1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5_20821012_2026110"/>
    <s v="1.1-00-19"/>
    <s v="NO"/>
    <s v="1.3.4"/>
    <s v="M"/>
    <s v="05_20"/>
    <n v="8"/>
    <n v="21"/>
    <s v="012_20"/>
    <x v="110"/>
    <x v="110"/>
    <n v="0"/>
    <s v="SIN DESCRIPCION PARA DESTINOS 00"/>
    <x v="2"/>
    <x v="0"/>
    <x v="2"/>
    <x v="1"/>
    <x v="0"/>
    <x v="55"/>
    <x v="1"/>
    <e v="#N/A"/>
    <n v="0"/>
    <n v="37762000"/>
    <n v="0"/>
    <n v="0"/>
    <n v="0"/>
    <n v="0"/>
    <n v="0"/>
    <n v="0"/>
    <n v="0"/>
    <n v="0"/>
    <n v="0"/>
    <n v="0"/>
    <n v="0"/>
    <n v="0"/>
    <n v="0"/>
    <n v="238000"/>
    <n v="0"/>
    <n v="38000000"/>
    <n v="-37762000"/>
  </r>
  <r>
    <s v="1.1-00-1905_20821012_2027210"/>
    <s v="1.1-00-19"/>
    <s v="NO"/>
    <s v="1.3.4"/>
    <s v="M"/>
    <s v="05_20"/>
    <n v="8"/>
    <n v="21"/>
    <s v="012_20"/>
    <x v="35"/>
    <x v="35"/>
    <n v="0"/>
    <s v="SIN DESCRIPCION PARA DESTINOS 00"/>
    <x v="2"/>
    <x v="0"/>
    <x v="2"/>
    <x v="1"/>
    <x v="0"/>
    <x v="55"/>
    <x v="1"/>
    <e v="#N/A"/>
    <n v="0"/>
    <n v="189996"/>
    <n v="0"/>
    <n v="0"/>
    <n v="0"/>
    <n v="0"/>
    <n v="0"/>
    <n v="0"/>
    <n v="0"/>
    <n v="0"/>
    <n v="0"/>
    <n v="0"/>
    <n v="0"/>
    <n v="0"/>
    <n v="0"/>
    <n v="0"/>
    <n v="0"/>
    <n v="189996"/>
    <n v="-189996"/>
  </r>
  <r>
    <s v="1.1-00-1905_20821012_2029110"/>
    <s v="1.1-00-19"/>
    <s v="NO"/>
    <s v="1.3.4"/>
    <s v="M"/>
    <s v="05_20"/>
    <n v="8"/>
    <n v="21"/>
    <s v="012_20"/>
    <x v="29"/>
    <x v="29"/>
    <n v="0"/>
    <s v="SIN DESCRIPCION PARA DESTINOS 00"/>
    <x v="2"/>
    <x v="0"/>
    <x v="2"/>
    <x v="1"/>
    <x v="0"/>
    <x v="55"/>
    <x v="1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05_20821012_2029210"/>
    <s v="1.1-00-19"/>
    <s v="NO"/>
    <s v="1.3.4"/>
    <s v="M"/>
    <s v="05_20"/>
    <n v="8"/>
    <n v="21"/>
    <s v="012_20"/>
    <x v="91"/>
    <x v="91"/>
    <n v="0"/>
    <s v="SIN DESCRIPCION PARA DESTINOS 00"/>
    <x v="2"/>
    <x v="0"/>
    <x v="2"/>
    <x v="1"/>
    <x v="0"/>
    <x v="55"/>
    <x v="1"/>
    <e v="#N/A"/>
    <n v="0"/>
    <n v="40000"/>
    <n v="0"/>
    <n v="0"/>
    <n v="0"/>
    <n v="0"/>
    <n v="0"/>
    <n v="0"/>
    <n v="0"/>
    <n v="0"/>
    <n v="0"/>
    <n v="0"/>
    <n v="0"/>
    <n v="0"/>
    <n v="0"/>
    <n v="0"/>
    <n v="0"/>
    <n v="40000"/>
    <n v="-40000"/>
  </r>
  <r>
    <s v="1.1-00-1905_20821012_2029410"/>
    <s v="1.1-00-19"/>
    <s v="NO"/>
    <s v="1.3.4"/>
    <s v="M"/>
    <s v="05_20"/>
    <n v="8"/>
    <n v="21"/>
    <s v="012_20"/>
    <x v="111"/>
    <x v="111"/>
    <n v="0"/>
    <s v="SIN DESCRIPCION PARA DESTINOS 00"/>
    <x v="2"/>
    <x v="0"/>
    <x v="2"/>
    <x v="1"/>
    <x v="0"/>
    <x v="55"/>
    <x v="1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5_20821012_2029610"/>
    <s v="1.1-00-19"/>
    <s v="NO"/>
    <s v="1.3.4"/>
    <s v="M"/>
    <s v="05_20"/>
    <n v="8"/>
    <n v="21"/>
    <s v="012_20"/>
    <x v="19"/>
    <x v="19"/>
    <n v="0"/>
    <s v="SIN DESCRIPCION PARA DESTINOS 00"/>
    <x v="2"/>
    <x v="0"/>
    <x v="2"/>
    <x v="1"/>
    <x v="0"/>
    <x v="55"/>
    <x v="1"/>
    <e v="#N/A"/>
    <n v="0"/>
    <n v="5000000"/>
    <n v="17325.759999999998"/>
    <n v="0"/>
    <n v="0"/>
    <n v="0"/>
    <n v="0"/>
    <n v="-17325.759999999998"/>
    <n v="15556.99"/>
    <s v="Verde"/>
    <n v="0"/>
    <n v="0"/>
    <n v="0"/>
    <n v="0"/>
    <n v="0"/>
    <n v="0"/>
    <n v="0"/>
    <n v="5000000"/>
    <n v="-5000000"/>
  </r>
  <r>
    <s v="1.1-00-1905_20821012_2029810"/>
    <s v="1.1-00-19"/>
    <s v="NO"/>
    <s v="1.3.4"/>
    <s v="M"/>
    <s v="05_20"/>
    <n v="8"/>
    <n v="21"/>
    <s v="012_20"/>
    <x v="58"/>
    <x v="58"/>
    <n v="0"/>
    <s v="SIN DESCRIPCION PARA DESTINOS 00"/>
    <x v="2"/>
    <x v="0"/>
    <x v="2"/>
    <x v="1"/>
    <x v="0"/>
    <x v="55"/>
    <x v="1"/>
    <e v="#N/A"/>
    <n v="0"/>
    <n v="4617600"/>
    <n v="0"/>
    <n v="0"/>
    <n v="0"/>
    <n v="0"/>
    <n v="0"/>
    <n v="0"/>
    <n v="0"/>
    <n v="0"/>
    <n v="0"/>
    <n v="0"/>
    <n v="0"/>
    <n v="0"/>
    <n v="0"/>
    <n v="0"/>
    <n v="0"/>
    <n v="4617600"/>
    <n v="-4617600"/>
  </r>
  <r>
    <s v="1.1-00-1905_20821012_2031110"/>
    <s v="1.1-00-19"/>
    <s v="NO"/>
    <s v="1.3.4"/>
    <s v="M"/>
    <s v="05_20"/>
    <n v="8"/>
    <n v="21"/>
    <s v="012_20"/>
    <x v="59"/>
    <x v="59"/>
    <n v="0"/>
    <s v="SIN DESCRIPCION PARA DESTINOS 00"/>
    <x v="0"/>
    <x v="0"/>
    <x v="2"/>
    <x v="1"/>
    <x v="0"/>
    <x v="55"/>
    <x v="1"/>
    <e v="#N/A"/>
    <n v="0"/>
    <n v="4802400"/>
    <n v="0"/>
    <n v="0"/>
    <n v="0"/>
    <n v="0"/>
    <n v="0"/>
    <n v="0"/>
    <n v="0"/>
    <n v="0"/>
    <n v="0"/>
    <n v="0"/>
    <n v="0"/>
    <n v="0"/>
    <n v="0"/>
    <n v="0"/>
    <n v="0"/>
    <n v="4802400"/>
    <n v="-4802400"/>
  </r>
  <r>
    <s v="1.1-00-1905_20821012_2031410"/>
    <s v="1.1-00-19"/>
    <s v="NO"/>
    <s v="1.3.4"/>
    <s v="M"/>
    <s v="05_20"/>
    <n v="8"/>
    <n v="21"/>
    <s v="012_20"/>
    <x v="112"/>
    <x v="112"/>
    <n v="0"/>
    <s v="SIN DESCRIPCION PARA DESTINOS 00"/>
    <x v="0"/>
    <x v="0"/>
    <x v="2"/>
    <x v="1"/>
    <x v="0"/>
    <x v="55"/>
    <x v="1"/>
    <e v="#N/A"/>
    <n v="0"/>
    <n v="1224000"/>
    <n v="0"/>
    <n v="0"/>
    <n v="0"/>
    <n v="0"/>
    <n v="0"/>
    <n v="0"/>
    <n v="0"/>
    <n v="0"/>
    <n v="0"/>
    <n v="0"/>
    <n v="0"/>
    <n v="0"/>
    <n v="0"/>
    <n v="0"/>
    <n v="0"/>
    <n v="1224000"/>
    <n v="-1224000"/>
  </r>
  <r>
    <s v="1.1-00-1905_20821012_2031610"/>
    <s v="1.1-00-19"/>
    <s v="NO"/>
    <s v="1.3.4"/>
    <s v="M"/>
    <s v="05_20"/>
    <n v="8"/>
    <n v="21"/>
    <s v="012_20"/>
    <x v="113"/>
    <x v="113"/>
    <n v="0"/>
    <s v="SIN DESCRIPCION PARA DESTINOS 00"/>
    <x v="0"/>
    <x v="0"/>
    <x v="2"/>
    <x v="1"/>
    <x v="0"/>
    <x v="55"/>
    <x v="1"/>
    <e v="#N/A"/>
    <n v="0"/>
    <n v="1152132"/>
    <n v="0"/>
    <n v="0"/>
    <n v="0"/>
    <n v="0"/>
    <n v="0"/>
    <n v="0"/>
    <n v="0"/>
    <n v="0"/>
    <n v="0"/>
    <n v="0"/>
    <n v="0"/>
    <n v="0"/>
    <n v="0"/>
    <n v="0"/>
    <n v="0"/>
    <n v="1152132"/>
    <n v="-1152132"/>
  </r>
  <r>
    <s v="1.1-00-1905_20821012_2032210"/>
    <s v="1.1-00-19"/>
    <s v="NO"/>
    <s v="1.3.4"/>
    <s v="M"/>
    <s v="05_20"/>
    <n v="8"/>
    <n v="21"/>
    <s v="012_20"/>
    <x v="114"/>
    <x v="114"/>
    <n v="0"/>
    <s v="SIN DESCRIPCION PARA DESTINOS 00"/>
    <x v="0"/>
    <x v="0"/>
    <x v="2"/>
    <x v="1"/>
    <x v="0"/>
    <x v="55"/>
    <x v="1"/>
    <e v="#N/A"/>
    <n v="0"/>
    <n v="2321508"/>
    <n v="0"/>
    <n v="0"/>
    <n v="0"/>
    <n v="0"/>
    <n v="0"/>
    <n v="0"/>
    <n v="0"/>
    <n v="0"/>
    <n v="0"/>
    <n v="0"/>
    <n v="0"/>
    <n v="0"/>
    <n v="0"/>
    <n v="0"/>
    <n v="0"/>
    <n v="2321508"/>
    <n v="-2321508"/>
  </r>
  <r>
    <s v="1.1-00-1905_20821012_2032610"/>
    <s v="1.1-00-19"/>
    <s v="NO"/>
    <s v="1.3.4"/>
    <s v="M"/>
    <s v="05_20"/>
    <n v="8"/>
    <n v="21"/>
    <s v="012_20"/>
    <x v="8"/>
    <x v="8"/>
    <n v="0"/>
    <s v="SIN DESCRIPCION PARA DESTINOS 00"/>
    <x v="0"/>
    <x v="0"/>
    <x v="2"/>
    <x v="1"/>
    <x v="0"/>
    <x v="55"/>
    <x v="1"/>
    <e v="#N/A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-300000"/>
  </r>
  <r>
    <s v="1.1-00-1905_20821012_2033110"/>
    <s v="1.1-00-19"/>
    <s v="NO"/>
    <s v="1.3.4"/>
    <s v="M"/>
    <s v="05_20"/>
    <n v="8"/>
    <n v="21"/>
    <s v="012_20"/>
    <x v="80"/>
    <x v="80"/>
    <n v="0"/>
    <s v="SIN DESCRIPCION PARA DESTINOS 00"/>
    <x v="0"/>
    <x v="0"/>
    <x v="2"/>
    <x v="1"/>
    <x v="0"/>
    <x v="55"/>
    <x v="1"/>
    <e v="#N/A"/>
    <n v="0"/>
    <n v="226200"/>
    <n v="0"/>
    <n v="0"/>
    <n v="0"/>
    <n v="0"/>
    <n v="0"/>
    <n v="0"/>
    <n v="0"/>
    <n v="0"/>
    <n v="0"/>
    <n v="0"/>
    <n v="0"/>
    <n v="0"/>
    <n v="0"/>
    <n v="0"/>
    <n v="0"/>
    <n v="226200"/>
    <n v="-226200"/>
  </r>
  <r>
    <s v="1.1-00-1905_20821012_2033310"/>
    <s v="1.1-00-19"/>
    <s v="NO"/>
    <s v="1.3.4"/>
    <s v="M"/>
    <s v="05_20"/>
    <n v="8"/>
    <n v="21"/>
    <s v="012_20"/>
    <x v="46"/>
    <x v="46"/>
    <n v="0"/>
    <s v="SIN DESCRIPCION PARA DESTINOS 00"/>
    <x v="0"/>
    <x v="0"/>
    <x v="2"/>
    <x v="1"/>
    <x v="0"/>
    <x v="55"/>
    <x v="1"/>
    <e v="#N/A"/>
    <n v="0"/>
    <n v="449086"/>
    <n v="0"/>
    <n v="0"/>
    <n v="0"/>
    <n v="0"/>
    <n v="0"/>
    <n v="0"/>
    <n v="0"/>
    <n v="0"/>
    <n v="0"/>
    <n v="0"/>
    <n v="0"/>
    <n v="0"/>
    <n v="0"/>
    <n v="0"/>
    <n v="0"/>
    <n v="449086"/>
    <n v="-449086"/>
  </r>
  <r>
    <s v="1.1-00-1905_20821012_2033410"/>
    <s v="1.1-00-19"/>
    <s v="NO"/>
    <s v="1.3.4"/>
    <s v="M"/>
    <s v="05_20"/>
    <n v="8"/>
    <n v="21"/>
    <s v="012_20"/>
    <x v="115"/>
    <x v="115"/>
    <n v="0"/>
    <s v="SIN DESCRIPCION PARA DESTINOS 00"/>
    <x v="0"/>
    <x v="0"/>
    <x v="2"/>
    <x v="1"/>
    <x v="0"/>
    <x v="55"/>
    <x v="1"/>
    <e v="#N/A"/>
    <n v="0"/>
    <n v="6000000"/>
    <n v="0"/>
    <n v="0"/>
    <n v="0"/>
    <n v="0"/>
    <n v="0"/>
    <n v="0"/>
    <n v="0"/>
    <n v="0"/>
    <n v="0"/>
    <n v="0"/>
    <n v="0"/>
    <n v="0"/>
    <n v="0"/>
    <n v="0"/>
    <n v="0"/>
    <n v="6000000"/>
    <n v="-6000000"/>
  </r>
  <r>
    <s v="1.1-00-1905_20821012_2034410"/>
    <s v="1.1-00-19"/>
    <s v="NO"/>
    <s v="1.3.4"/>
    <s v="M"/>
    <s v="05_20"/>
    <n v="8"/>
    <n v="21"/>
    <s v="012_20"/>
    <x v="116"/>
    <x v="116"/>
    <n v="0"/>
    <s v="SIN DESCRIPCION PARA DESTINOS 00"/>
    <x v="0"/>
    <x v="0"/>
    <x v="2"/>
    <x v="1"/>
    <x v="0"/>
    <x v="55"/>
    <x v="1"/>
    <e v="#N/A"/>
    <n v="0"/>
    <n v="95871"/>
    <n v="0"/>
    <n v="0"/>
    <n v="0"/>
    <n v="0"/>
    <n v="0"/>
    <n v="0"/>
    <n v="0"/>
    <n v="0"/>
    <n v="0"/>
    <n v="0"/>
    <n v="0"/>
    <n v="0"/>
    <n v="0"/>
    <n v="0"/>
    <n v="0"/>
    <n v="95871"/>
    <n v="-95871"/>
  </r>
  <r>
    <s v="1.1-00-1905_20821012_2034510"/>
    <s v="1.1-00-19"/>
    <s v="NO"/>
    <s v="1.3.4"/>
    <s v="M"/>
    <s v="05_20"/>
    <n v="8"/>
    <n v="21"/>
    <s v="012_20"/>
    <x v="117"/>
    <x v="117"/>
    <n v="0"/>
    <s v="SIN DESCRIPCION PARA DESTINOS 00"/>
    <x v="0"/>
    <x v="0"/>
    <x v="2"/>
    <x v="1"/>
    <x v="0"/>
    <x v="55"/>
    <x v="1"/>
    <e v="#N/A"/>
    <n v="0"/>
    <n v="5592492"/>
    <n v="45294.6"/>
    <n v="45294.6"/>
    <n v="45294.6"/>
    <n v="0"/>
    <n v="0"/>
    <n v="-45294.6"/>
    <n v="45294"/>
    <s v="Verde"/>
    <n v="0"/>
    <n v="0"/>
    <n v="0"/>
    <n v="0"/>
    <n v="0"/>
    <n v="0"/>
    <n v="0"/>
    <n v="5592492"/>
    <n v="-5592492"/>
  </r>
  <r>
    <s v="1.1-00-1905_20821012_2034810"/>
    <s v="1.1-00-19"/>
    <s v="NO"/>
    <s v="1.3.4"/>
    <s v="M"/>
    <s v="05_20"/>
    <n v="8"/>
    <n v="21"/>
    <s v="012_20"/>
    <x v="118"/>
    <x v="118"/>
    <n v="0"/>
    <s v="SIN DESCRIPCION PARA DESTINOS 00"/>
    <x v="0"/>
    <x v="0"/>
    <x v="2"/>
    <x v="1"/>
    <x v="0"/>
    <x v="55"/>
    <x v="1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05_20821012_2035110"/>
    <s v="1.1-00-19"/>
    <s v="NO"/>
    <s v="1.3.4"/>
    <s v="M"/>
    <s v="05_20"/>
    <n v="8"/>
    <n v="21"/>
    <s v="012_20"/>
    <x v="9"/>
    <x v="9"/>
    <n v="0"/>
    <s v="SIN DESCRIPCION PARA DESTINOS 00"/>
    <x v="0"/>
    <x v="0"/>
    <x v="2"/>
    <x v="1"/>
    <x v="0"/>
    <x v="55"/>
    <x v="1"/>
    <e v="#N/A"/>
    <n v="0"/>
    <n v="480000"/>
    <n v="8536.61"/>
    <n v="0"/>
    <n v="0"/>
    <n v="0"/>
    <n v="0"/>
    <n v="-8536.61"/>
    <n v="8536.61"/>
    <s v="Verde"/>
    <n v="0"/>
    <n v="0"/>
    <n v="0"/>
    <n v="0"/>
    <n v="0"/>
    <n v="0"/>
    <n v="0"/>
    <n v="480000"/>
    <n v="-480000"/>
  </r>
  <r>
    <s v="1.1-00-1905_20821012_2035310"/>
    <s v="1.1-00-19"/>
    <s v="NO"/>
    <s v="1.3.4"/>
    <s v="M"/>
    <s v="05_20"/>
    <n v="8"/>
    <n v="21"/>
    <s v="012_20"/>
    <x v="48"/>
    <x v="48"/>
    <n v="0"/>
    <s v="SIN DESCRIPCION PARA DESTINOS 00"/>
    <x v="0"/>
    <x v="0"/>
    <x v="2"/>
    <x v="1"/>
    <x v="0"/>
    <x v="55"/>
    <x v="1"/>
    <e v="#N/A"/>
    <n v="0"/>
    <n v="15000"/>
    <n v="0"/>
    <n v="0"/>
    <n v="0"/>
    <n v="0"/>
    <n v="0"/>
    <n v="0"/>
    <n v="0"/>
    <n v="0"/>
    <n v="0"/>
    <n v="0"/>
    <n v="0"/>
    <n v="0"/>
    <n v="0"/>
    <n v="0"/>
    <n v="0"/>
    <n v="15000"/>
    <n v="-15000"/>
  </r>
  <r>
    <s v="1.1-00-1905_20821012_2035510"/>
    <s v="1.1-00-19"/>
    <s v="NO"/>
    <s v="1.3.4"/>
    <s v="M"/>
    <s v="05_20"/>
    <n v="8"/>
    <n v="21"/>
    <s v="012_20"/>
    <x v="119"/>
    <x v="119"/>
    <n v="0"/>
    <s v="SIN DESCRIPCION PARA DESTINOS 00"/>
    <x v="0"/>
    <x v="0"/>
    <x v="2"/>
    <x v="1"/>
    <x v="0"/>
    <x v="55"/>
    <x v="1"/>
    <e v="#N/A"/>
    <n v="0"/>
    <n v="5000000"/>
    <n v="0"/>
    <n v="0"/>
    <n v="0"/>
    <n v="0"/>
    <n v="0"/>
    <n v="0"/>
    <n v="0"/>
    <n v="0"/>
    <n v="0"/>
    <n v="0"/>
    <n v="0"/>
    <n v="0"/>
    <n v="0"/>
    <n v="0"/>
    <n v="0"/>
    <n v="5000000"/>
    <n v="-5000000"/>
  </r>
  <r>
    <s v="1.1-00-1905_20821012_2035710"/>
    <s v="1.1-00-19"/>
    <s v="NO"/>
    <s v="1.3.4"/>
    <s v="M"/>
    <s v="05_20"/>
    <n v="8"/>
    <n v="21"/>
    <s v="012_20"/>
    <x v="63"/>
    <x v="63"/>
    <n v="0"/>
    <s v="SIN DESCRIPCION PARA DESTINOS 00"/>
    <x v="0"/>
    <x v="0"/>
    <x v="2"/>
    <x v="1"/>
    <x v="0"/>
    <x v="55"/>
    <x v="1"/>
    <e v="#N/A"/>
    <n v="0"/>
    <n v="8000000"/>
    <n v="0"/>
    <n v="0"/>
    <n v="0"/>
    <n v="0"/>
    <n v="0"/>
    <n v="0"/>
    <n v="0"/>
    <n v="0"/>
    <n v="0"/>
    <n v="0"/>
    <n v="0"/>
    <n v="0"/>
    <n v="0"/>
    <n v="0"/>
    <n v="0"/>
    <n v="8000000"/>
    <n v="-8000000"/>
  </r>
  <r>
    <s v="1.1-00-1905_20821012_2036310"/>
    <s v="1.1-00-19"/>
    <s v="NO"/>
    <s v="1.3.4"/>
    <s v="M"/>
    <s v="05_20"/>
    <n v="8"/>
    <n v="21"/>
    <s v="012_20"/>
    <x v="68"/>
    <x v="68"/>
    <n v="0"/>
    <s v="SIN DESCRIPCION PARA DESTINOS 00"/>
    <x v="0"/>
    <x v="0"/>
    <x v="2"/>
    <x v="1"/>
    <x v="0"/>
    <x v="55"/>
    <x v="1"/>
    <e v="#N/A"/>
    <n v="0"/>
    <n v="1900800"/>
    <n v="0"/>
    <n v="0"/>
    <n v="0"/>
    <n v="0"/>
    <n v="0"/>
    <n v="0"/>
    <n v="0"/>
    <n v="0"/>
    <n v="0"/>
    <n v="0"/>
    <n v="0"/>
    <n v="0"/>
    <n v="0"/>
    <n v="0"/>
    <n v="0"/>
    <n v="1900800"/>
    <n v="-1900800"/>
  </r>
  <r>
    <s v="1.1-00-1905_20821012_2039110"/>
    <s v="1.1-00-19"/>
    <s v="NO"/>
    <s v="1.3.4"/>
    <s v="M"/>
    <s v="05_20"/>
    <n v="8"/>
    <n v="21"/>
    <s v="012_20"/>
    <x v="120"/>
    <x v="120"/>
    <n v="0"/>
    <s v="SIN DESCRIPCION PARA DESTINOS 00"/>
    <x v="0"/>
    <x v="0"/>
    <x v="2"/>
    <x v="1"/>
    <x v="0"/>
    <x v="55"/>
    <x v="1"/>
    <e v="#N/A"/>
    <n v="0"/>
    <n v="380000"/>
    <n v="0"/>
    <n v="0"/>
    <n v="0"/>
    <n v="0"/>
    <n v="0"/>
    <n v="0"/>
    <n v="0"/>
    <n v="0"/>
    <n v="0"/>
    <n v="0"/>
    <n v="0"/>
    <n v="0"/>
    <n v="0"/>
    <n v="0"/>
    <n v="0"/>
    <n v="380000"/>
    <n v="-380000"/>
  </r>
  <r>
    <s v="1.1-00-1905_20821012_2039410"/>
    <s v="1.1-00-19"/>
    <s v="NO"/>
    <s v="1.3.4"/>
    <s v="M"/>
    <s v="05_20"/>
    <n v="8"/>
    <n v="21"/>
    <s v="012_20"/>
    <x v="121"/>
    <x v="121"/>
    <n v="0"/>
    <s v="SIN DESCRIPCION PARA DESTINOS 00"/>
    <x v="0"/>
    <x v="0"/>
    <x v="2"/>
    <x v="1"/>
    <x v="0"/>
    <x v="55"/>
    <x v="1"/>
    <e v="#N/A"/>
    <n v="0"/>
    <n v="15000000"/>
    <n v="-19993.330000000002"/>
    <n v="-19993.330000000002"/>
    <n v="-19993.330000000002"/>
    <n v="-19993.330000000002"/>
    <n v="-19993.330000000002"/>
    <n v="19993.330000000002"/>
    <n v="0"/>
    <n v="0"/>
    <n v="0"/>
    <n v="0"/>
    <n v="0"/>
    <n v="0"/>
    <n v="0"/>
    <n v="0"/>
    <n v="0"/>
    <n v="15000000"/>
    <n v="-15000000"/>
  </r>
  <r>
    <s v="1.1-00-1905_20821012_2039620"/>
    <s v="1.1-00-19"/>
    <s v="NO"/>
    <s v="1.3.4"/>
    <s v="M"/>
    <s v="05_20"/>
    <n v="8"/>
    <n v="21"/>
    <s v="012_20"/>
    <x v="44"/>
    <x v="44"/>
    <n v="0"/>
    <s v="SIN DESCRIPCION PARA DESTINOS 00"/>
    <x v="0"/>
    <x v="0"/>
    <x v="2"/>
    <x v="1"/>
    <x v="0"/>
    <x v="55"/>
    <x v="1"/>
    <e v="#N/A"/>
    <n v="0"/>
    <n v="12912"/>
    <n v="0"/>
    <n v="0"/>
    <n v="0"/>
    <n v="0"/>
    <n v="0"/>
    <n v="0"/>
    <n v="0"/>
    <n v="0"/>
    <n v="0"/>
    <n v="0"/>
    <n v="0"/>
    <n v="0"/>
    <n v="0"/>
    <n v="0"/>
    <n v="0"/>
    <n v="12912"/>
    <n v="-12912"/>
  </r>
  <r>
    <s v="1.1-00-1905_20821012_2051110"/>
    <s v="1.1-00-19"/>
    <s v="NO"/>
    <s v="1.3.4"/>
    <s v="M"/>
    <s v="05_20"/>
    <n v="8"/>
    <n v="21"/>
    <s v="012_20"/>
    <x v="22"/>
    <x v="22"/>
    <n v="0"/>
    <s v="SIN DESCRIPCION PARA DESTINOS 00"/>
    <x v="4"/>
    <x v="1"/>
    <x v="2"/>
    <x v="1"/>
    <x v="0"/>
    <x v="55"/>
    <x v="1"/>
    <e v="#N/A"/>
    <n v="0"/>
    <n v="1000000"/>
    <n v="0"/>
    <n v="0"/>
    <n v="0"/>
    <n v="0"/>
    <n v="0"/>
    <n v="0"/>
    <n v="0"/>
    <n v="0"/>
    <n v="0"/>
    <n v="0"/>
    <n v="0"/>
    <n v="0"/>
    <n v="0"/>
    <n v="0"/>
    <n v="0"/>
    <n v="1000000"/>
    <n v="-1000000"/>
  </r>
  <r>
    <s v="1.1-00-1905_20821012_2051210"/>
    <s v="1.1-00-19"/>
    <s v="NO"/>
    <s v="1.3.4"/>
    <s v="M"/>
    <s v="05_20"/>
    <n v="8"/>
    <n v="21"/>
    <s v="012_20"/>
    <x v="23"/>
    <x v="23"/>
    <n v="0"/>
    <s v="SIN DESCRIPCION PARA DESTINOS 00"/>
    <x v="4"/>
    <x v="1"/>
    <x v="2"/>
    <x v="1"/>
    <x v="0"/>
    <x v="55"/>
    <x v="1"/>
    <e v="#N/A"/>
    <n v="0"/>
    <n v="87840"/>
    <n v="0"/>
    <n v="0"/>
    <n v="0"/>
    <n v="0"/>
    <n v="0"/>
    <n v="0"/>
    <n v="0"/>
    <n v="0"/>
    <n v="0"/>
    <n v="0"/>
    <n v="0"/>
    <n v="0"/>
    <n v="0"/>
    <n v="0"/>
    <n v="0"/>
    <n v="87840"/>
    <n v="-87840"/>
  </r>
  <r>
    <s v="1.1-00-1905_20821012_2051510"/>
    <s v="1.1-00-19"/>
    <s v="NO"/>
    <s v="1.3.4"/>
    <s v="M"/>
    <s v="05_20"/>
    <n v="8"/>
    <n v="21"/>
    <s v="012_20"/>
    <x v="24"/>
    <x v="24"/>
    <n v="0"/>
    <s v="SIN DESCRIPCION PARA DESTINOS 00"/>
    <x v="4"/>
    <x v="1"/>
    <x v="2"/>
    <x v="1"/>
    <x v="0"/>
    <x v="55"/>
    <x v="1"/>
    <e v="#N/A"/>
    <n v="0"/>
    <n v="3000000"/>
    <n v="0"/>
    <n v="0"/>
    <n v="0"/>
    <n v="0"/>
    <n v="0"/>
    <n v="0"/>
    <n v="0"/>
    <n v="0"/>
    <n v="0"/>
    <n v="0"/>
    <n v="0"/>
    <n v="0"/>
    <n v="0"/>
    <n v="0"/>
    <n v="0"/>
    <n v="3000000"/>
    <n v="-3000000"/>
  </r>
  <r>
    <s v="1.1-00-1905_20821012_2054110"/>
    <s v="1.1-00-19"/>
    <s v="NO"/>
    <s v="1.3.4"/>
    <s v="M"/>
    <s v="05_20"/>
    <n v="8"/>
    <n v="21"/>
    <s v="012_20"/>
    <x v="122"/>
    <x v="122"/>
    <n v="0"/>
    <s v="SIN DESCRIPCION PARA DESTINOS 00"/>
    <x v="4"/>
    <x v="1"/>
    <x v="2"/>
    <x v="1"/>
    <x v="0"/>
    <x v="55"/>
    <x v="1"/>
    <e v="#N/A"/>
    <n v="0"/>
    <n v="4763272"/>
    <n v="0"/>
    <n v="0"/>
    <n v="0"/>
    <n v="0"/>
    <n v="0"/>
    <n v="0"/>
    <n v="0"/>
    <n v="0"/>
    <n v="0"/>
    <n v="0"/>
    <n v="0"/>
    <n v="0"/>
    <n v="0"/>
    <n v="0"/>
    <n v="0"/>
    <n v="4763272"/>
    <n v="-4763272"/>
  </r>
  <r>
    <s v="1.1-00-1905_20821012_2054210"/>
    <s v="1.1-00-19"/>
    <s v="NO"/>
    <s v="1.3.4"/>
    <s v="M"/>
    <s v="05_20"/>
    <n v="8"/>
    <n v="21"/>
    <s v="012_20"/>
    <x v="76"/>
    <x v="76"/>
    <n v="0"/>
    <s v="SIN DESCRIPCION PARA DESTINOS 00"/>
    <x v="4"/>
    <x v="1"/>
    <x v="2"/>
    <x v="1"/>
    <x v="0"/>
    <x v="55"/>
    <x v="1"/>
    <e v="#N/A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-100000"/>
  </r>
  <r>
    <s v="1.1-00-1905_20821012_2056210"/>
    <s v="1.1-00-19"/>
    <s v="NO"/>
    <s v="1.3.4"/>
    <s v="M"/>
    <s v="05_20"/>
    <n v="8"/>
    <n v="21"/>
    <s v="012_20"/>
    <x v="30"/>
    <x v="30"/>
    <n v="0"/>
    <s v="SIN DESCRIPCION PARA DESTINOS 00"/>
    <x v="4"/>
    <x v="1"/>
    <x v="2"/>
    <x v="1"/>
    <x v="0"/>
    <x v="55"/>
    <x v="1"/>
    <e v="#N/A"/>
    <n v="0"/>
    <n v="12000"/>
    <n v="0"/>
    <n v="0"/>
    <n v="0"/>
    <n v="0"/>
    <n v="0"/>
    <n v="0"/>
    <n v="0"/>
    <n v="0"/>
    <n v="0"/>
    <n v="0"/>
    <n v="0"/>
    <n v="0"/>
    <n v="0"/>
    <n v="0"/>
    <n v="0"/>
    <n v="12000"/>
    <n v="-12000"/>
  </r>
  <r>
    <s v="1.1-00-1905_20821012_2056710"/>
    <s v="1.1-00-19"/>
    <s v="NO"/>
    <s v="1.3.4"/>
    <s v="M"/>
    <s v="05_20"/>
    <n v="8"/>
    <n v="21"/>
    <s v="012_20"/>
    <x v="33"/>
    <x v="33"/>
    <n v="0"/>
    <s v="SIN DESCRIPCION PARA DESTINOS 00"/>
    <x v="4"/>
    <x v="1"/>
    <x v="2"/>
    <x v="1"/>
    <x v="0"/>
    <x v="55"/>
    <x v="1"/>
    <e v="#N/A"/>
    <n v="0"/>
    <n v="99897"/>
    <n v="72307.44"/>
    <n v="72307.44"/>
    <n v="72307.44"/>
    <n v="0"/>
    <n v="0"/>
    <n v="-72307.44"/>
    <n v="72307.44"/>
    <s v="Verde"/>
    <n v="0"/>
    <n v="0"/>
    <n v="0"/>
    <n v="0"/>
    <n v="0"/>
    <n v="0"/>
    <n v="0"/>
    <n v="99897"/>
    <n v="-99897"/>
  </r>
  <r>
    <s v="1.1-00-1905_20822012_2012210"/>
    <s v="1.1-00-19"/>
    <s v="NO"/>
    <s v="1.3.4"/>
    <s v="M"/>
    <s v="05_20"/>
    <n v="8"/>
    <n v="22"/>
    <s v="012_20"/>
    <x v="123"/>
    <x v="123"/>
    <n v="0"/>
    <s v="SIN DESCRIPCION PARA DESTINOS 00"/>
    <x v="1"/>
    <x v="0"/>
    <x v="2"/>
    <x v="1"/>
    <x v="0"/>
    <x v="1"/>
    <x v="1"/>
    <e v="#N/A"/>
    <n v="0"/>
    <n v="160000000"/>
    <n v="-2341.59"/>
    <n v="-2341.59"/>
    <n v="-2341.59"/>
    <n v="-2341.59"/>
    <n v="-2341.59"/>
    <n v="2341.59"/>
    <n v="0"/>
    <n v="0"/>
    <n v="0"/>
    <n v="0"/>
    <n v="0"/>
    <n v="0"/>
    <n v="0"/>
    <n v="0"/>
    <n v="0"/>
    <n v="160000000"/>
    <n v="-160000000"/>
  </r>
  <r>
    <s v="1.1-00-1905_20822012_2012310"/>
    <s v="1.1-00-19"/>
    <s v="NO"/>
    <s v="1.3.4"/>
    <s v="M"/>
    <s v="05_20"/>
    <n v="8"/>
    <n v="22"/>
    <s v="012_20"/>
    <x v="124"/>
    <x v="124"/>
    <n v="0"/>
    <s v="SIN DESCRIPCION PARA DESTINOS 00"/>
    <x v="1"/>
    <x v="0"/>
    <x v="2"/>
    <x v="1"/>
    <x v="0"/>
    <x v="1"/>
    <x v="1"/>
    <e v="#N/A"/>
    <n v="0"/>
    <n v="26400"/>
    <n v="0"/>
    <n v="0"/>
    <n v="0"/>
    <n v="0"/>
    <n v="0"/>
    <n v="0"/>
    <n v="0"/>
    <n v="0"/>
    <n v="0"/>
    <n v="0"/>
    <n v="0"/>
    <n v="0"/>
    <n v="0"/>
    <n v="0"/>
    <n v="0"/>
    <n v="26400"/>
    <n v="-26400"/>
  </r>
  <r>
    <s v="1.1-00-1905_20822012_2013210"/>
    <s v="1.1-00-19"/>
    <s v="NO"/>
    <s v="1.3.4"/>
    <s v="M"/>
    <s v="05_20"/>
    <n v="8"/>
    <n v="22"/>
    <s v="012_20"/>
    <x v="125"/>
    <x v="125"/>
    <n v="0"/>
    <s v="SIN DESCRIPCION PARA DESTINOS 00"/>
    <x v="1"/>
    <x v="0"/>
    <x v="2"/>
    <x v="1"/>
    <x v="0"/>
    <x v="1"/>
    <x v="1"/>
    <e v="#N/A"/>
    <n v="0"/>
    <n v="12854760.93"/>
    <n v="0"/>
    <n v="0"/>
    <n v="0"/>
    <n v="0"/>
    <n v="0"/>
    <n v="0"/>
    <n v="0"/>
    <n v="0"/>
    <n v="0"/>
    <n v="0"/>
    <n v="0"/>
    <n v="0"/>
    <n v="0"/>
    <n v="0"/>
    <n v="0"/>
    <n v="12854760.93"/>
    <n v="-12854760.93"/>
  </r>
  <r>
    <s v="1.1-00-1905_20822012_2013220"/>
    <s v="1.1-00-19"/>
    <s v="NO"/>
    <s v="1.3.4"/>
    <s v="M"/>
    <s v="05_20"/>
    <n v="8"/>
    <n v="22"/>
    <s v="012_20"/>
    <x v="126"/>
    <x v="126"/>
    <n v="0"/>
    <s v="SIN DESCRIPCION PARA DESTINOS 00"/>
    <x v="1"/>
    <x v="0"/>
    <x v="2"/>
    <x v="1"/>
    <x v="0"/>
    <x v="1"/>
    <x v="1"/>
    <e v="#N/A"/>
    <n v="0"/>
    <n v="119859351.44"/>
    <n v="18920.07"/>
    <n v="18920.07"/>
    <n v="18920.07"/>
    <n v="18920.07"/>
    <n v="18920.07"/>
    <n v="-18920.07"/>
    <n v="18920.07"/>
    <s v="Verde"/>
    <n v="0"/>
    <n v="0"/>
    <n v="0"/>
    <n v="0"/>
    <n v="0"/>
    <n v="0"/>
    <n v="0"/>
    <n v="119859351.44"/>
    <n v="-119859351.44"/>
  </r>
  <r>
    <s v="1.1-00-1905_20822012_2013310"/>
    <s v="1.1-00-19"/>
    <s v="NO"/>
    <s v="1.3.4"/>
    <s v="M"/>
    <s v="05_20"/>
    <n v="8"/>
    <n v="22"/>
    <s v="012_20"/>
    <x v="127"/>
    <x v="127"/>
    <n v="0"/>
    <s v="SIN DESCRIPCION PARA DESTINOS 00"/>
    <x v="1"/>
    <x v="0"/>
    <x v="2"/>
    <x v="1"/>
    <x v="0"/>
    <x v="1"/>
    <x v="1"/>
    <e v="#N/A"/>
    <n v="0"/>
    <n v="1042936.98"/>
    <n v="0"/>
    <n v="0"/>
    <n v="0"/>
    <n v="0"/>
    <n v="0"/>
    <n v="0"/>
    <n v="0"/>
    <n v="0"/>
    <n v="0"/>
    <n v="0"/>
    <n v="0"/>
    <n v="0"/>
    <n v="0"/>
    <n v="0"/>
    <n v="0"/>
    <n v="1042936.98"/>
    <n v="-1042936.98"/>
  </r>
  <r>
    <s v="1.1-00-1905_20822012_2013410"/>
    <s v="1.1-00-19"/>
    <s v="NO"/>
    <s v="1.3.4"/>
    <s v="M"/>
    <s v="05_20"/>
    <n v="8"/>
    <n v="22"/>
    <s v="012_20"/>
    <x v="128"/>
    <x v="128"/>
    <n v="0"/>
    <s v="SIN DESCRIPCION PARA DESTINOS 00"/>
    <x v="1"/>
    <x v="0"/>
    <x v="2"/>
    <x v="1"/>
    <x v="0"/>
    <x v="1"/>
    <x v="1"/>
    <e v="#N/A"/>
    <n v="0"/>
    <n v="6307200"/>
    <n v="0"/>
    <n v="0"/>
    <n v="0"/>
    <n v="0"/>
    <n v="0"/>
    <n v="0"/>
    <n v="0"/>
    <n v="0"/>
    <n v="0"/>
    <n v="0"/>
    <n v="0"/>
    <n v="0"/>
    <n v="0"/>
    <n v="0"/>
    <n v="0"/>
    <n v="6307200"/>
    <n v="-6307200"/>
  </r>
  <r>
    <s v="1.1-00-1905_20822012_2014110"/>
    <s v="1.1-00-19"/>
    <s v="NO"/>
    <s v="1.3.4"/>
    <s v="M"/>
    <s v="05_20"/>
    <n v="8"/>
    <n v="22"/>
    <s v="012_20"/>
    <x v="129"/>
    <x v="129"/>
    <n v="0"/>
    <s v="SIN DESCRIPCION PARA DESTINOS 00"/>
    <x v="1"/>
    <x v="0"/>
    <x v="2"/>
    <x v="1"/>
    <x v="0"/>
    <x v="1"/>
    <x v="1"/>
    <e v="#N/A"/>
    <n v="0"/>
    <n v="59439080.689999998"/>
    <n v="0"/>
    <n v="0"/>
    <n v="0"/>
    <n v="0"/>
    <n v="0"/>
    <n v="0"/>
    <n v="0"/>
    <n v="0"/>
    <n v="0"/>
    <n v="0"/>
    <n v="0"/>
    <n v="0"/>
    <n v="0"/>
    <n v="0"/>
    <n v="0"/>
    <n v="59439080.689999998"/>
    <n v="-59439080.689999998"/>
  </r>
  <r>
    <s v="1.1-00-1905_20822012_2014320"/>
    <s v="1.1-00-19"/>
    <s v="NO"/>
    <s v="1.3.4"/>
    <s v="M"/>
    <s v="05_20"/>
    <n v="8"/>
    <n v="22"/>
    <s v="012_20"/>
    <x v="130"/>
    <x v="130"/>
    <n v="0"/>
    <s v="SIN DESCRIPCION PARA DESTINOS 00"/>
    <x v="1"/>
    <x v="0"/>
    <x v="2"/>
    <x v="1"/>
    <x v="0"/>
    <x v="1"/>
    <x v="1"/>
    <e v="#N/A"/>
    <n v="0"/>
    <n v="115395870.61"/>
    <n v="0"/>
    <n v="0"/>
    <n v="0"/>
    <n v="0"/>
    <n v="0"/>
    <n v="0"/>
    <n v="0"/>
    <n v="0"/>
    <n v="0"/>
    <n v="0"/>
    <n v="0"/>
    <n v="0"/>
    <n v="0"/>
    <n v="0"/>
    <n v="0"/>
    <n v="115395870.61"/>
    <n v="-115395870.61"/>
  </r>
  <r>
    <s v="1.1-00-1905_20822012_2014410"/>
    <s v="1.1-00-19"/>
    <s v="NO"/>
    <s v="1.3.4"/>
    <s v="M"/>
    <s v="05_20"/>
    <n v="8"/>
    <n v="22"/>
    <s v="012_20"/>
    <x v="131"/>
    <x v="131"/>
    <n v="0"/>
    <s v="SIN DESCRIPCION PARA DESTINOS 00"/>
    <x v="1"/>
    <x v="0"/>
    <x v="2"/>
    <x v="1"/>
    <x v="0"/>
    <x v="1"/>
    <x v="1"/>
    <e v="#N/A"/>
    <n v="0"/>
    <n v="8000000"/>
    <n v="0"/>
    <n v="0"/>
    <n v="0"/>
    <n v="0"/>
    <n v="0"/>
    <n v="0"/>
    <n v="0"/>
    <n v="0"/>
    <n v="0"/>
    <n v="0"/>
    <n v="0"/>
    <n v="0"/>
    <n v="0"/>
    <n v="0"/>
    <n v="0"/>
    <n v="8000000"/>
    <n v="-8000000"/>
  </r>
  <r>
    <s v="1.1-00-1905_20822012_2015210"/>
    <s v="1.1-00-19"/>
    <s v="NO"/>
    <s v="1.3.4"/>
    <s v="M"/>
    <s v="05_20"/>
    <n v="8"/>
    <n v="22"/>
    <s v="012_20"/>
    <x v="132"/>
    <x v="132"/>
    <n v="0"/>
    <s v="SIN DESCRIPCION PARA DESTINOS 00"/>
    <x v="1"/>
    <x v="0"/>
    <x v="2"/>
    <x v="1"/>
    <x v="0"/>
    <x v="1"/>
    <x v="1"/>
    <e v="#N/A"/>
    <n v="0"/>
    <n v="1000000"/>
    <n v="0"/>
    <n v="0"/>
    <n v="0"/>
    <n v="0"/>
    <n v="0"/>
    <n v="0"/>
    <n v="0"/>
    <n v="0"/>
    <n v="0"/>
    <n v="0"/>
    <n v="0"/>
    <n v="0"/>
    <n v="0"/>
    <n v="0"/>
    <n v="0"/>
    <n v="1000000"/>
    <n v="-1000000"/>
  </r>
  <r>
    <s v="1.1-00-1905_20822012_2015910"/>
    <s v="1.1-00-19"/>
    <s v="NO"/>
    <s v="1.3.4"/>
    <s v="M"/>
    <s v="05_20"/>
    <n v="8"/>
    <n v="22"/>
    <s v="012_20"/>
    <x v="133"/>
    <x v="133"/>
    <n v="0"/>
    <s v="SIN DESCRIPCION PARA DESTINOS 00"/>
    <x v="1"/>
    <x v="0"/>
    <x v="2"/>
    <x v="1"/>
    <x v="0"/>
    <x v="1"/>
    <x v="1"/>
    <e v="#N/A"/>
    <n v="0"/>
    <n v="77812801.409999996"/>
    <n v="-2519.16"/>
    <n v="-2519.16"/>
    <n v="-2519.16"/>
    <n v="-2519.16"/>
    <n v="-2519.16"/>
    <n v="2519.16"/>
    <n v="0"/>
    <n v="0"/>
    <n v="0"/>
    <n v="0"/>
    <n v="0"/>
    <n v="0"/>
    <n v="0"/>
    <n v="0"/>
    <n v="0"/>
    <n v="77812801.409999996"/>
    <n v="-77812801.409999996"/>
  </r>
  <r>
    <s v="1.1-00-1905_20822012_2016110"/>
    <s v="1.1-00-19"/>
    <s v="NO"/>
    <s v="1.3.4"/>
    <s v="M"/>
    <s v="05_20"/>
    <n v="8"/>
    <n v="22"/>
    <s v="012_20"/>
    <x v="134"/>
    <x v="134"/>
    <n v="0"/>
    <s v="SIN DESCRIPCION PARA DESTINOS 00"/>
    <x v="1"/>
    <x v="0"/>
    <x v="2"/>
    <x v="1"/>
    <x v="0"/>
    <x v="1"/>
    <x v="1"/>
    <e v="#N/A"/>
    <n v="0"/>
    <n v="10000000"/>
    <n v="0"/>
    <n v="0"/>
    <n v="0"/>
    <n v="0"/>
    <n v="0"/>
    <n v="0"/>
    <n v="0"/>
    <n v="0"/>
    <n v="0"/>
    <n v="0"/>
    <n v="0"/>
    <n v="0"/>
    <n v="0"/>
    <n v="0"/>
    <n v="0"/>
    <n v="10000000"/>
    <n v="-10000000"/>
  </r>
  <r>
    <s v="1.1-00-1905_20822012_2021110"/>
    <s v="1.1-00-19"/>
    <s v="NO"/>
    <s v="1.3.4"/>
    <s v="M"/>
    <s v="05_20"/>
    <n v="8"/>
    <n v="22"/>
    <s v="012_20"/>
    <x v="16"/>
    <x v="16"/>
    <n v="0"/>
    <s v="SIN DESCRIPCION PARA DESTINOS 00"/>
    <x v="2"/>
    <x v="0"/>
    <x v="2"/>
    <x v="1"/>
    <x v="0"/>
    <x v="1"/>
    <x v="1"/>
    <e v="#N/A"/>
    <n v="0"/>
    <n v="2149730"/>
    <n v="0"/>
    <n v="0"/>
    <n v="0"/>
    <n v="0"/>
    <n v="0"/>
    <n v="0"/>
    <n v="0"/>
    <n v="0"/>
    <n v="0"/>
    <n v="0"/>
    <n v="0"/>
    <n v="0"/>
    <n v="0"/>
    <n v="0"/>
    <n v="0"/>
    <n v="2149730"/>
    <n v="-2149730"/>
  </r>
  <r>
    <s v="1.1-00-1905_20822012_2032910"/>
    <s v="1.1-00-19"/>
    <s v="NO"/>
    <s v="1.3.4"/>
    <s v="M"/>
    <s v="05_20"/>
    <n v="8"/>
    <n v="22"/>
    <s v="012_20"/>
    <x v="36"/>
    <x v="36"/>
    <n v="0"/>
    <s v="SIN DESCRIPCION PARA DESTINOS 00"/>
    <x v="0"/>
    <x v="0"/>
    <x v="2"/>
    <x v="1"/>
    <x v="0"/>
    <x v="1"/>
    <x v="1"/>
    <e v="#N/A"/>
    <n v="0"/>
    <n v="103880"/>
    <n v="0"/>
    <n v="0"/>
    <n v="0"/>
    <n v="0"/>
    <n v="0"/>
    <n v="0"/>
    <n v="0"/>
    <n v="0"/>
    <n v="0"/>
    <n v="0"/>
    <n v="0"/>
    <n v="0"/>
    <n v="0"/>
    <n v="0"/>
    <n v="0"/>
    <n v="103880"/>
    <n v="-103880"/>
  </r>
  <r>
    <s v="1.1-00-1916_20172038_2042110"/>
    <s v="1.1-00-19"/>
    <s v="NO"/>
    <s v="2.7.1"/>
    <s v="R"/>
    <s v="16_20"/>
    <n v="1"/>
    <n v="72"/>
    <s v="038_20"/>
    <x v="81"/>
    <x v="81"/>
    <n v="0"/>
    <s v="SIN DESCRIPCION PARA DESTINOS 00"/>
    <x v="3"/>
    <x v="0"/>
    <x v="2"/>
    <x v="12"/>
    <x v="6"/>
    <x v="56"/>
    <x v="34"/>
    <e v="#N/A"/>
    <n v="0"/>
    <n v="12137279.470000001"/>
    <n v="0"/>
    <n v="0"/>
    <n v="0"/>
    <n v="0"/>
    <n v="0"/>
    <n v="0"/>
    <n v="0"/>
    <n v="0"/>
    <n v="0"/>
    <n v="0"/>
    <n v="0"/>
    <n v="0"/>
    <n v="0"/>
    <n v="0"/>
    <n v="0"/>
    <n v="12137279.470000001"/>
    <n v="-12137279.470000001"/>
  </r>
  <r>
    <s v="1.1-00-1906_20923013_2038210"/>
    <s v="1.1-00-19"/>
    <s v="NO"/>
    <s v="2.7.1"/>
    <s v="S"/>
    <s v="06_20"/>
    <n v="9"/>
    <n v="23"/>
    <s v="013_20"/>
    <x v="11"/>
    <x v="11"/>
    <n v="0"/>
    <s v="SIN DESCRIPCION PARA DESTINOS 00"/>
    <x v="0"/>
    <x v="0"/>
    <x v="2"/>
    <x v="13"/>
    <x v="7"/>
    <x v="57"/>
    <x v="35"/>
    <e v="#N/A"/>
    <n v="0"/>
    <n v="1000000"/>
    <n v="0"/>
    <n v="0"/>
    <n v="0"/>
    <n v="0"/>
    <n v="0"/>
    <n v="0"/>
    <n v="0"/>
    <n v="0"/>
    <n v="0"/>
    <n v="0"/>
    <n v="0"/>
    <n v="0"/>
    <n v="0"/>
    <n v="0"/>
    <n v="0"/>
    <n v="1000000"/>
    <n v="-1000000"/>
  </r>
  <r>
    <s v="1.1-00-1906_20923013_2044110"/>
    <s v="1.1-00-19"/>
    <s v="NO"/>
    <s v="2.7.1"/>
    <s v="S"/>
    <s v="06_20"/>
    <n v="9"/>
    <n v="23"/>
    <s v="013_20"/>
    <x v="13"/>
    <x v="13"/>
    <n v="0"/>
    <s v="SIN DESCRIPCION PARA DESTINOS 00"/>
    <x v="3"/>
    <x v="0"/>
    <x v="2"/>
    <x v="13"/>
    <x v="7"/>
    <x v="57"/>
    <x v="35"/>
    <e v="#N/A"/>
    <n v="0"/>
    <n v="10000000"/>
    <n v="0"/>
    <n v="0"/>
    <n v="0"/>
    <n v="0"/>
    <n v="0"/>
    <n v="0"/>
    <n v="0"/>
    <n v="0"/>
    <n v="0"/>
    <n v="0"/>
    <n v="0"/>
    <n v="0"/>
    <n v="0"/>
    <n v="0"/>
    <n v="0"/>
    <n v="10000000"/>
    <n v="-10000000"/>
  </r>
  <r>
    <s v="1.1-00-1906_20924013_2022110"/>
    <s v="1.1-00-19"/>
    <s v="NO"/>
    <s v="2.7.1"/>
    <s v="S"/>
    <s v="06_20"/>
    <n v="9"/>
    <n v="24"/>
    <s v="013_20"/>
    <x v="2"/>
    <x v="2"/>
    <n v="0"/>
    <s v="SIN DESCRIPCION PARA DESTINOS 00"/>
    <x v="2"/>
    <x v="0"/>
    <x v="2"/>
    <x v="13"/>
    <x v="7"/>
    <x v="58"/>
    <x v="35"/>
    <e v="#N/A"/>
    <n v="0"/>
    <n v="30000"/>
    <n v="0"/>
    <n v="0"/>
    <n v="0"/>
    <n v="0"/>
    <n v="0"/>
    <n v="0"/>
    <n v="0"/>
    <n v="0"/>
    <n v="0"/>
    <n v="0"/>
    <n v="0"/>
    <n v="0"/>
    <n v="0"/>
    <n v="0"/>
    <n v="0"/>
    <n v="30000"/>
    <n v="-30000"/>
  </r>
  <r>
    <s v="1.1-00-1906_20924013_2032510"/>
    <s v="1.1-00-19"/>
    <s v="NO"/>
    <s v="2.7.1"/>
    <s v="S"/>
    <s v="06_20"/>
    <n v="9"/>
    <n v="24"/>
    <s v="013_20"/>
    <x v="7"/>
    <x v="7"/>
    <n v="0"/>
    <s v="SIN DESCRIPCION PARA DESTINOS 00"/>
    <x v="0"/>
    <x v="0"/>
    <x v="2"/>
    <x v="13"/>
    <x v="7"/>
    <x v="58"/>
    <x v="35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6_20924013_2033510"/>
    <s v="1.1-00-19"/>
    <s v="NO"/>
    <s v="2.7.1"/>
    <s v="S"/>
    <s v="06_20"/>
    <n v="9"/>
    <n v="24"/>
    <s v="013_20"/>
    <x v="61"/>
    <x v="61"/>
    <n v="0"/>
    <s v="SIN DESCRIPCION PARA DESTINOS 00"/>
    <x v="0"/>
    <x v="0"/>
    <x v="2"/>
    <x v="13"/>
    <x v="7"/>
    <x v="58"/>
    <x v="35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06_20924013_2038210"/>
    <s v="1.1-00-19"/>
    <s v="NO"/>
    <s v="2.7.1"/>
    <s v="S"/>
    <s v="06_20"/>
    <n v="9"/>
    <n v="24"/>
    <s v="013_20"/>
    <x v="11"/>
    <x v="11"/>
    <n v="0"/>
    <s v="SIN DESCRIPCION PARA DESTINOS 00"/>
    <x v="0"/>
    <x v="0"/>
    <x v="2"/>
    <x v="13"/>
    <x v="7"/>
    <x v="58"/>
    <x v="35"/>
    <e v="#N/A"/>
    <n v="0"/>
    <n v="1000000"/>
    <n v="0"/>
    <n v="0"/>
    <n v="0"/>
    <n v="0"/>
    <n v="0"/>
    <n v="0"/>
    <n v="0"/>
    <n v="0"/>
    <n v="0"/>
    <n v="0"/>
    <n v="0"/>
    <n v="0"/>
    <n v="0"/>
    <n v="0"/>
    <n v="0"/>
    <n v="1000000"/>
    <n v="-1000000"/>
  </r>
  <r>
    <s v="1.1-00-1906_20924013_2044510"/>
    <s v="1.1-00-19"/>
    <s v="NO"/>
    <s v="2.7.1"/>
    <s v="S"/>
    <s v="06_20"/>
    <n v="9"/>
    <n v="24"/>
    <s v="013_20"/>
    <x v="70"/>
    <x v="70"/>
    <n v="0"/>
    <s v="SIN DESCRIPCION PARA DESTINOS 00"/>
    <x v="3"/>
    <x v="0"/>
    <x v="2"/>
    <x v="13"/>
    <x v="7"/>
    <x v="58"/>
    <x v="35"/>
    <e v="#N/A"/>
    <n v="0"/>
    <n v="1000000"/>
    <n v="0"/>
    <n v="0"/>
    <n v="0"/>
    <n v="0"/>
    <n v="0"/>
    <n v="0"/>
    <n v="0"/>
    <n v="0"/>
    <n v="0"/>
    <n v="0"/>
    <n v="0"/>
    <n v="0"/>
    <n v="0"/>
    <n v="0"/>
    <n v="0"/>
    <n v="1000000"/>
    <n v="-1000000"/>
  </r>
  <r>
    <s v="1.1-00-1906_20924013_2056710"/>
    <s v="1.1-00-19"/>
    <s v="NO"/>
    <s v="2.7.1"/>
    <s v="S"/>
    <s v="06_20"/>
    <n v="9"/>
    <n v="24"/>
    <s v="013_20"/>
    <x v="33"/>
    <x v="33"/>
    <n v="0"/>
    <s v="SIN DESCRIPCION PARA DESTINOS 00"/>
    <x v="4"/>
    <x v="1"/>
    <x v="2"/>
    <x v="13"/>
    <x v="7"/>
    <x v="58"/>
    <x v="35"/>
    <e v="#N/A"/>
    <n v="0"/>
    <n v="40000"/>
    <n v="0"/>
    <n v="0"/>
    <n v="0"/>
    <n v="0"/>
    <n v="0"/>
    <n v="0"/>
    <n v="0"/>
    <n v="0"/>
    <n v="0"/>
    <n v="0"/>
    <n v="0"/>
    <n v="0"/>
    <n v="0"/>
    <n v="0"/>
    <n v="0"/>
    <n v="40000"/>
    <n v="-40000"/>
  </r>
  <r>
    <s v="1.1-00-1906_20925013_2044110"/>
    <s v="1.1-00-19"/>
    <s v="NO"/>
    <s v="2.7.1"/>
    <s v="S"/>
    <s v="06_20"/>
    <n v="9"/>
    <n v="25"/>
    <s v="013_20"/>
    <x v="13"/>
    <x v="13"/>
    <n v="0"/>
    <s v="SIN DESCRIPCION PARA DESTINOS 00"/>
    <x v="3"/>
    <x v="0"/>
    <x v="2"/>
    <x v="13"/>
    <x v="7"/>
    <x v="59"/>
    <x v="35"/>
    <e v="#N/A"/>
    <n v="0"/>
    <n v="3000000"/>
    <n v="0"/>
    <n v="0"/>
    <n v="0"/>
    <n v="0"/>
    <n v="0"/>
    <n v="0"/>
    <n v="0"/>
    <n v="0"/>
    <n v="0"/>
    <n v="0"/>
    <n v="0"/>
    <n v="0"/>
    <n v="0"/>
    <n v="0"/>
    <n v="0"/>
    <n v="3000000"/>
    <n v="-3000000"/>
  </r>
  <r>
    <s v="1.1-00-1906_20926013_2044310"/>
    <s v="1.1-00-19"/>
    <s v="NO"/>
    <s v="2.7.1"/>
    <s v="S"/>
    <s v="06_20"/>
    <n v="9"/>
    <n v="26"/>
    <s v="013_20"/>
    <x v="95"/>
    <x v="95"/>
    <n v="0"/>
    <s v="SIN DESCRIPCION PARA DESTINOS 00"/>
    <x v="3"/>
    <x v="0"/>
    <x v="2"/>
    <x v="13"/>
    <x v="7"/>
    <x v="60"/>
    <x v="35"/>
    <e v="#N/A"/>
    <n v="0"/>
    <n v="3000000"/>
    <n v="0"/>
    <n v="0"/>
    <n v="0"/>
    <n v="0"/>
    <n v="0"/>
    <n v="0"/>
    <n v="0"/>
    <n v="0"/>
    <n v="0"/>
    <n v="0"/>
    <n v="0"/>
    <n v="0"/>
    <n v="0"/>
    <n v="0"/>
    <n v="0"/>
    <n v="3000000"/>
    <n v="-3000000"/>
  </r>
  <r>
    <s v="1.1-00-1906_20927013_2044210"/>
    <s v="1.1-00-19"/>
    <s v="NO"/>
    <s v="2.7.1"/>
    <s v="S"/>
    <s v="06_20"/>
    <n v="9"/>
    <n v="27"/>
    <s v="013_20"/>
    <x v="12"/>
    <x v="12"/>
    <n v="0"/>
    <s v="SIN DESCRIPCION PARA DESTINOS 00"/>
    <x v="3"/>
    <x v="0"/>
    <x v="2"/>
    <x v="13"/>
    <x v="7"/>
    <x v="61"/>
    <x v="35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06_20928013_2044510"/>
    <s v="1.1-00-19"/>
    <s v="NO"/>
    <s v="2.7.1"/>
    <s v="S"/>
    <s v="06_20"/>
    <n v="9"/>
    <n v="28"/>
    <s v="013_20"/>
    <x v="70"/>
    <x v="70"/>
    <n v="0"/>
    <s v="SIN DESCRIPCION PARA DESTINOS 00"/>
    <x v="3"/>
    <x v="0"/>
    <x v="2"/>
    <x v="13"/>
    <x v="7"/>
    <x v="62"/>
    <x v="35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06_20929013_2024610"/>
    <s v="1.1-00-19"/>
    <s v="NO"/>
    <s v="2.7.1"/>
    <s v="S"/>
    <s v="06_20"/>
    <n v="9"/>
    <n v="29"/>
    <s v="013_20"/>
    <x v="54"/>
    <x v="54"/>
    <n v="0"/>
    <s v="SIN DESCRIPCION PARA DESTINOS 00"/>
    <x v="2"/>
    <x v="0"/>
    <x v="2"/>
    <x v="13"/>
    <x v="7"/>
    <x v="63"/>
    <x v="35"/>
    <e v="#N/A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-50000"/>
  </r>
  <r>
    <s v="1.1-00-1906_20929013_2024910"/>
    <s v="1.1-00-19"/>
    <s v="NO"/>
    <s v="2.7.1"/>
    <s v="S"/>
    <s v="06_20"/>
    <n v="9"/>
    <n v="29"/>
    <s v="013_20"/>
    <x v="4"/>
    <x v="4"/>
    <n v="0"/>
    <s v="SIN DESCRIPCION PARA DESTINOS 00"/>
    <x v="2"/>
    <x v="0"/>
    <x v="2"/>
    <x v="13"/>
    <x v="7"/>
    <x v="63"/>
    <x v="35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06_20929013_2027210"/>
    <s v="1.1-00-19"/>
    <s v="NO"/>
    <s v="2.7.1"/>
    <s v="S"/>
    <s v="06_20"/>
    <n v="9"/>
    <n v="29"/>
    <s v="013_20"/>
    <x v="35"/>
    <x v="35"/>
    <n v="0"/>
    <s v="SIN DESCRIPCION PARA DESTINOS 00"/>
    <x v="2"/>
    <x v="0"/>
    <x v="2"/>
    <x v="13"/>
    <x v="7"/>
    <x v="63"/>
    <x v="35"/>
    <e v="#N/A"/>
    <n v="0"/>
    <n v="39531.730000000003"/>
    <n v="0"/>
    <n v="0"/>
    <n v="0"/>
    <n v="0"/>
    <n v="0"/>
    <n v="0"/>
    <n v="0"/>
    <n v="0"/>
    <n v="0"/>
    <n v="0"/>
    <n v="0"/>
    <n v="0"/>
    <n v="0"/>
    <n v="0"/>
    <n v="0"/>
    <n v="39531.730000000003"/>
    <n v="-39531.730000000003"/>
  </r>
  <r>
    <s v="1.1-00-1906_20929013_2029110"/>
    <s v="1.1-00-19"/>
    <s v="NO"/>
    <s v="2.7.1"/>
    <s v="S"/>
    <s v="06_20"/>
    <n v="9"/>
    <n v="29"/>
    <s v="013_20"/>
    <x v="29"/>
    <x v="29"/>
    <n v="0"/>
    <s v="SIN DESCRIPCION PARA DESTINOS 00"/>
    <x v="2"/>
    <x v="0"/>
    <x v="2"/>
    <x v="13"/>
    <x v="7"/>
    <x v="63"/>
    <x v="35"/>
    <e v="#N/A"/>
    <n v="0"/>
    <n v="150000"/>
    <n v="0"/>
    <n v="0"/>
    <n v="0"/>
    <n v="0"/>
    <n v="0"/>
    <n v="0"/>
    <n v="0"/>
    <n v="0"/>
    <n v="0"/>
    <n v="0"/>
    <n v="0"/>
    <n v="0"/>
    <n v="0"/>
    <n v="0"/>
    <n v="0"/>
    <n v="150000"/>
    <n v="-150000"/>
  </r>
  <r>
    <s v="1.1-00-1906_20929013_2044310"/>
    <s v="1.1-00-19"/>
    <s v="NO"/>
    <s v="2.7.1"/>
    <s v="S"/>
    <s v="06_20"/>
    <n v="9"/>
    <n v="29"/>
    <s v="013_20"/>
    <x v="95"/>
    <x v="95"/>
    <n v="0"/>
    <s v="SIN DESCRIPCION PARA DESTINOS 00"/>
    <x v="3"/>
    <x v="0"/>
    <x v="2"/>
    <x v="13"/>
    <x v="7"/>
    <x v="63"/>
    <x v="35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06_20930014_2024910"/>
    <s v="1.1-00-19"/>
    <s v="NO"/>
    <s v="2.7.1"/>
    <s v="S"/>
    <s v="06_20"/>
    <n v="9"/>
    <n v="30"/>
    <s v="014_20"/>
    <x v="4"/>
    <x v="4"/>
    <n v="0"/>
    <s v="SIN DESCRIPCION PARA DESTINOS 00"/>
    <x v="2"/>
    <x v="0"/>
    <x v="2"/>
    <x v="13"/>
    <x v="7"/>
    <x v="64"/>
    <x v="36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06_20930014_2025410"/>
    <s v="1.1-00-19"/>
    <s v="NO"/>
    <s v="2.7.1"/>
    <s v="S"/>
    <s v="06_20"/>
    <n v="9"/>
    <n v="30"/>
    <s v="014_20"/>
    <x v="27"/>
    <x v="27"/>
    <n v="0"/>
    <s v="SIN DESCRIPCION PARA DESTINOS 00"/>
    <x v="2"/>
    <x v="0"/>
    <x v="2"/>
    <x v="13"/>
    <x v="7"/>
    <x v="64"/>
    <x v="36"/>
    <e v="#N/A"/>
    <n v="0"/>
    <n v="30000"/>
    <n v="0"/>
    <n v="0"/>
    <n v="0"/>
    <n v="0"/>
    <n v="0"/>
    <n v="0"/>
    <n v="0"/>
    <n v="0"/>
    <n v="0"/>
    <n v="0"/>
    <n v="0"/>
    <n v="0"/>
    <n v="0"/>
    <n v="0"/>
    <n v="0"/>
    <n v="30000"/>
    <n v="-30000"/>
  </r>
  <r>
    <s v="1.1-00-1906_20930014_2038210"/>
    <s v="1.1-00-19"/>
    <s v="NO"/>
    <s v="2.7.1"/>
    <s v="S"/>
    <s v="06_20"/>
    <n v="9"/>
    <n v="30"/>
    <s v="014_20"/>
    <x v="11"/>
    <x v="11"/>
    <n v="0"/>
    <s v="SIN DESCRIPCION PARA DESTINOS 00"/>
    <x v="0"/>
    <x v="0"/>
    <x v="2"/>
    <x v="13"/>
    <x v="7"/>
    <x v="64"/>
    <x v="36"/>
    <e v="#N/A"/>
    <n v="0"/>
    <n v="1000000"/>
    <n v="0"/>
    <n v="0"/>
    <n v="0"/>
    <n v="0"/>
    <n v="0"/>
    <n v="0"/>
    <n v="0"/>
    <n v="0"/>
    <n v="0"/>
    <n v="0"/>
    <n v="0"/>
    <n v="0"/>
    <n v="0"/>
    <n v="0"/>
    <n v="0"/>
    <n v="1000000"/>
    <n v="-1000000"/>
  </r>
  <r>
    <s v="1.1-00-1906_20930014_2051910"/>
    <s v="1.1-00-19"/>
    <s v="NO"/>
    <s v="2.7.1"/>
    <s v="S"/>
    <s v="06_20"/>
    <n v="9"/>
    <n v="30"/>
    <s v="014_20"/>
    <x v="74"/>
    <x v="74"/>
    <n v="0"/>
    <s v="SIN DESCRIPCION PARA DESTINOS 00"/>
    <x v="4"/>
    <x v="1"/>
    <x v="2"/>
    <x v="13"/>
    <x v="7"/>
    <x v="64"/>
    <x v="36"/>
    <e v="#N/A"/>
    <n v="0"/>
    <n v="200000"/>
    <n v="0"/>
    <n v="0"/>
    <n v="0"/>
    <n v="0"/>
    <n v="0"/>
    <n v="0"/>
    <n v="0"/>
    <n v="0"/>
    <n v="0"/>
    <n v="0"/>
    <n v="0"/>
    <n v="0"/>
    <n v="0"/>
    <n v="0"/>
    <n v="0"/>
    <n v="200000"/>
    <n v="-200000"/>
  </r>
  <r>
    <s v="1.1-00-1906_20930014_2052110"/>
    <s v="1.1-00-19"/>
    <s v="NO"/>
    <s v="2.7.1"/>
    <s v="S"/>
    <s v="06_20"/>
    <n v="9"/>
    <n v="30"/>
    <s v="014_20"/>
    <x v="49"/>
    <x v="49"/>
    <n v="0"/>
    <s v="SIN DESCRIPCION PARA DESTINOS 00"/>
    <x v="4"/>
    <x v="1"/>
    <x v="2"/>
    <x v="13"/>
    <x v="7"/>
    <x v="64"/>
    <x v="36"/>
    <e v="#N/A"/>
    <n v="0"/>
    <n v="30000"/>
    <n v="0"/>
    <n v="0"/>
    <n v="0"/>
    <n v="0"/>
    <n v="0"/>
    <n v="0"/>
    <n v="0"/>
    <n v="0"/>
    <n v="0"/>
    <n v="0"/>
    <n v="0"/>
    <n v="0"/>
    <n v="0"/>
    <n v="0"/>
    <n v="0"/>
    <n v="30000"/>
    <n v="-30000"/>
  </r>
  <r>
    <s v="1.1-00-1906_20930014_2056910"/>
    <s v="1.1-00-19"/>
    <s v="NO"/>
    <s v="2.7.1"/>
    <s v="S"/>
    <s v="06_20"/>
    <n v="9"/>
    <n v="30"/>
    <s v="014_20"/>
    <x v="34"/>
    <x v="34"/>
    <n v="0"/>
    <s v="SIN DESCRIPCION PARA DESTINOS 00"/>
    <x v="4"/>
    <x v="1"/>
    <x v="2"/>
    <x v="13"/>
    <x v="7"/>
    <x v="64"/>
    <x v="36"/>
    <e v="#N/A"/>
    <n v="0"/>
    <n v="25000"/>
    <n v="0"/>
    <n v="0"/>
    <n v="0"/>
    <n v="0"/>
    <n v="0"/>
    <n v="0"/>
    <n v="0"/>
    <n v="0"/>
    <n v="0"/>
    <n v="0"/>
    <n v="0"/>
    <n v="0"/>
    <n v="0"/>
    <n v="0"/>
    <n v="0"/>
    <n v="25000"/>
    <n v="-25000"/>
  </r>
  <r>
    <s v="1.1-00-1906_20931015_2044110"/>
    <s v="1.1-00-19"/>
    <s v="NO"/>
    <s v="2.7.1"/>
    <s v="S"/>
    <s v="06_20"/>
    <n v="9"/>
    <n v="31"/>
    <s v="015_20"/>
    <x v="13"/>
    <x v="13"/>
    <n v="0"/>
    <s v="SIN DESCRIPCION PARA DESTINOS 00"/>
    <x v="3"/>
    <x v="0"/>
    <x v="2"/>
    <x v="13"/>
    <x v="7"/>
    <x v="65"/>
    <x v="37"/>
    <e v="#N/A"/>
    <n v="0"/>
    <n v="3000000"/>
    <n v="0"/>
    <n v="0"/>
    <n v="0"/>
    <n v="0"/>
    <n v="0"/>
    <n v="0"/>
    <n v="0"/>
    <n v="0"/>
    <n v="0"/>
    <n v="0"/>
    <n v="0"/>
    <n v="0"/>
    <n v="0"/>
    <n v="0"/>
    <n v="0"/>
    <n v="3000000"/>
    <n v="-3000000"/>
  </r>
  <r>
    <s v="1.1-00-1906_20932015_2044110"/>
    <s v="1.1-00-19"/>
    <s v="NO"/>
    <s v="2.7.1"/>
    <s v="S"/>
    <s v="06_20"/>
    <n v="9"/>
    <n v="32"/>
    <s v="015_20"/>
    <x v="13"/>
    <x v="13"/>
    <n v="0"/>
    <s v="SIN DESCRIPCION PARA DESTINOS 00"/>
    <x v="3"/>
    <x v="0"/>
    <x v="2"/>
    <x v="13"/>
    <x v="7"/>
    <x v="66"/>
    <x v="37"/>
    <e v="#N/A"/>
    <n v="0"/>
    <n v="3000000"/>
    <n v="0"/>
    <n v="0"/>
    <n v="0"/>
    <n v="0"/>
    <n v="0"/>
    <n v="0"/>
    <n v="0"/>
    <n v="0"/>
    <n v="0"/>
    <n v="0"/>
    <n v="0"/>
    <n v="0"/>
    <n v="0"/>
    <n v="0"/>
    <n v="0"/>
    <n v="3000000"/>
    <n v="-3000000"/>
  </r>
  <r>
    <s v="1.1-00-1906_20933015_2033510"/>
    <s v="1.1-00-19"/>
    <s v="NO"/>
    <s v="2.7.1"/>
    <s v="S"/>
    <s v="06_20"/>
    <n v="9"/>
    <n v="33"/>
    <s v="015_20"/>
    <x v="61"/>
    <x v="61"/>
    <n v="0"/>
    <s v="SIN DESCRIPCION PARA DESTINOS 00"/>
    <x v="0"/>
    <x v="0"/>
    <x v="2"/>
    <x v="13"/>
    <x v="7"/>
    <x v="67"/>
    <x v="37"/>
    <e v="#N/A"/>
    <n v="0"/>
    <n v="400000"/>
    <n v="0"/>
    <n v="0"/>
    <n v="0"/>
    <n v="0"/>
    <n v="0"/>
    <n v="0"/>
    <n v="0"/>
    <n v="0"/>
    <n v="0"/>
    <n v="0"/>
    <n v="0"/>
    <n v="0"/>
    <n v="0"/>
    <n v="0"/>
    <n v="0"/>
    <n v="400000"/>
    <n v="-400000"/>
  </r>
  <r>
    <s v="1.1-00-1906_20933015_2044110"/>
    <s v="1.1-00-19"/>
    <s v="NO"/>
    <s v="2.7.1"/>
    <s v="S"/>
    <s v="06_20"/>
    <n v="9"/>
    <n v="33"/>
    <s v="015_20"/>
    <x v="13"/>
    <x v="13"/>
    <n v="0"/>
    <s v="SIN DESCRIPCION PARA DESTINOS 00"/>
    <x v="3"/>
    <x v="0"/>
    <x v="2"/>
    <x v="13"/>
    <x v="7"/>
    <x v="67"/>
    <x v="37"/>
    <e v="#N/A"/>
    <n v="0"/>
    <n v="10000000"/>
    <n v="0"/>
    <n v="0"/>
    <n v="0"/>
    <n v="0"/>
    <n v="0"/>
    <n v="0"/>
    <n v="0"/>
    <n v="0"/>
    <n v="0"/>
    <n v="0"/>
    <n v="0"/>
    <n v="0"/>
    <n v="0"/>
    <n v="0"/>
    <n v="0"/>
    <n v="10000000"/>
    <n v="-10000000"/>
  </r>
  <r>
    <s v="1.1-00-1906_20934015_2044110"/>
    <s v="1.1-00-19"/>
    <s v="NO"/>
    <s v="2.7.1"/>
    <s v="S"/>
    <s v="06_20"/>
    <n v="9"/>
    <n v="34"/>
    <s v="015_20"/>
    <x v="13"/>
    <x v="13"/>
    <n v="0"/>
    <s v="SIN DESCRIPCION PARA DESTINOS 00"/>
    <x v="3"/>
    <x v="0"/>
    <x v="2"/>
    <x v="13"/>
    <x v="7"/>
    <x v="68"/>
    <x v="37"/>
    <e v="#N/A"/>
    <n v="0"/>
    <n v="20000000"/>
    <n v="0"/>
    <n v="0"/>
    <n v="0"/>
    <n v="0"/>
    <n v="0"/>
    <n v="0"/>
    <n v="0"/>
    <n v="0"/>
    <n v="0"/>
    <n v="0"/>
    <n v="0"/>
    <n v="0"/>
    <n v="0"/>
    <n v="0"/>
    <n v="0"/>
    <n v="20000000"/>
    <n v="-20000000"/>
  </r>
  <r>
    <s v="1.1-00-1906_20935015_2032510"/>
    <s v="1.1-00-19"/>
    <s v="NO"/>
    <s v="2.7.1"/>
    <s v="S"/>
    <s v="06_20"/>
    <n v="9"/>
    <n v="35"/>
    <s v="015_20"/>
    <x v="7"/>
    <x v="7"/>
    <n v="0"/>
    <s v="SIN DESCRIPCION PARA DESTINOS 00"/>
    <x v="0"/>
    <x v="0"/>
    <x v="2"/>
    <x v="13"/>
    <x v="7"/>
    <x v="69"/>
    <x v="37"/>
    <e v="#N/A"/>
    <n v="0"/>
    <n v="1000000"/>
    <n v="0"/>
    <n v="0"/>
    <n v="0"/>
    <n v="0"/>
    <n v="0"/>
    <n v="0"/>
    <n v="0"/>
    <n v="0"/>
    <n v="0"/>
    <n v="0"/>
    <n v="0"/>
    <n v="0"/>
    <n v="0"/>
    <n v="0"/>
    <n v="0"/>
    <n v="1000000"/>
    <n v="-1000000"/>
  </r>
  <r>
    <s v="1.1-00-1906_20935015_2044110"/>
    <s v="1.1-00-19"/>
    <s v="NO"/>
    <s v="2.7.1"/>
    <s v="S"/>
    <s v="06_20"/>
    <n v="9"/>
    <n v="35"/>
    <s v="015_20"/>
    <x v="13"/>
    <x v="13"/>
    <n v="0"/>
    <s v="SIN DESCRIPCION PARA DESTINOS 00"/>
    <x v="3"/>
    <x v="0"/>
    <x v="2"/>
    <x v="13"/>
    <x v="7"/>
    <x v="69"/>
    <x v="37"/>
    <e v="#N/A"/>
    <n v="0"/>
    <n v="20000000"/>
    <n v="0"/>
    <n v="0"/>
    <n v="0"/>
    <n v="0"/>
    <n v="0"/>
    <n v="0"/>
    <n v="0"/>
    <n v="0"/>
    <n v="0"/>
    <n v="0"/>
    <n v="0"/>
    <n v="0"/>
    <n v="0"/>
    <n v="0"/>
    <n v="0"/>
    <n v="20000000"/>
    <n v="-20000000"/>
  </r>
  <r>
    <s v="1.1-00-1910_20963029_2042110"/>
    <s v="1.1-00-19"/>
    <s v="NO"/>
    <s v="2.4.2"/>
    <s v="R"/>
    <s v="10_20"/>
    <n v="9"/>
    <n v="63"/>
    <s v="029_20"/>
    <x v="81"/>
    <x v="81"/>
    <n v="0"/>
    <s v="SIN DESCRIPCION PARA DESTINOS 00"/>
    <x v="3"/>
    <x v="0"/>
    <x v="2"/>
    <x v="14"/>
    <x v="6"/>
    <x v="70"/>
    <x v="38"/>
    <e v="#N/A"/>
    <n v="0"/>
    <n v="32122724.09"/>
    <n v="0"/>
    <n v="0"/>
    <n v="0"/>
    <n v="0"/>
    <n v="0"/>
    <n v="0"/>
    <n v="0"/>
    <n v="0"/>
    <n v="0"/>
    <n v="0"/>
    <n v="0"/>
    <n v="0"/>
    <n v="0"/>
    <n v="0"/>
    <n v="0"/>
    <n v="32122724.09"/>
    <n v="-32122724.09"/>
  </r>
  <r>
    <s v="1.1-00-1917_20973039_2042110"/>
    <s v="1.1-00-19"/>
    <s v="NO"/>
    <s v="2.4.1"/>
    <s v="F"/>
    <s v="17_20"/>
    <n v="9"/>
    <n v="73"/>
    <s v="039_20"/>
    <x v="81"/>
    <x v="81"/>
    <n v="0"/>
    <s v="SIN DESCRIPCION PARA DESTINOS 00"/>
    <x v="3"/>
    <x v="0"/>
    <x v="2"/>
    <x v="15"/>
    <x v="6"/>
    <x v="71"/>
    <x v="39"/>
    <e v="#N/A"/>
    <n v="0"/>
    <n v="18086553.460000001"/>
    <n v="0"/>
    <n v="0"/>
    <n v="0"/>
    <n v="0"/>
    <n v="0"/>
    <n v="0"/>
    <n v="0"/>
    <n v="0"/>
    <n v="0"/>
    <n v="0"/>
    <n v="0"/>
    <n v="0"/>
    <n v="0"/>
    <n v="0"/>
    <n v="0"/>
    <n v="18086553.460000001"/>
    <n v="-18086553.460000001"/>
  </r>
  <r>
    <s v="1.1-00-1913_20169035_2042110"/>
    <s v="1.1-00-19"/>
    <s v="NO"/>
    <s v="2.6.3"/>
    <s v="R"/>
    <s v="13_20"/>
    <n v="1"/>
    <n v="69"/>
    <s v="035_20"/>
    <x v="81"/>
    <x v="81"/>
    <n v="0"/>
    <s v="SIN DESCRIPCION PARA DESTINOS 00"/>
    <x v="3"/>
    <x v="0"/>
    <x v="2"/>
    <x v="16"/>
    <x v="6"/>
    <x v="72"/>
    <x v="40"/>
    <e v="#N/A"/>
    <n v="0"/>
    <n v="59615914"/>
    <n v="0"/>
    <n v="0"/>
    <n v="0"/>
    <n v="0"/>
    <n v="0"/>
    <n v="0"/>
    <n v="0"/>
    <n v="0"/>
    <n v="0"/>
    <n v="0"/>
    <n v="0"/>
    <n v="0"/>
    <n v="0"/>
    <n v="0"/>
    <n v="0"/>
    <n v="59615914"/>
    <n v="-59615914"/>
  </r>
  <r>
    <s v="1.1-00-1914_20870036_2042110"/>
    <s v="1.1-00-19"/>
    <s v="NO"/>
    <s v="2.6.8"/>
    <s v="R"/>
    <s v="14_20"/>
    <n v="8"/>
    <n v="70"/>
    <s v="036_20"/>
    <x v="81"/>
    <x v="81"/>
    <n v="0"/>
    <s v="SIN DESCRIPCION PARA DESTINOS 00"/>
    <x v="3"/>
    <x v="0"/>
    <x v="2"/>
    <x v="17"/>
    <x v="6"/>
    <x v="73"/>
    <x v="41"/>
    <e v="#N/A"/>
    <n v="0"/>
    <n v="1726449.08"/>
    <n v="0"/>
    <n v="0"/>
    <n v="0"/>
    <n v="0"/>
    <n v="0"/>
    <n v="0"/>
    <n v="0"/>
    <n v="0"/>
    <n v="0"/>
    <n v="0"/>
    <n v="0"/>
    <n v="0"/>
    <n v="0"/>
    <n v="0"/>
    <n v="0"/>
    <n v="1726449.08"/>
    <n v="-1726449.08"/>
  </r>
  <r>
    <s v="1.1-00-2009_20748024_2022110"/>
    <s v="1.1-00-20"/>
    <s v="NO"/>
    <s v="3.1.1"/>
    <s v="E"/>
    <s v="09_20"/>
    <n v="7"/>
    <n v="48"/>
    <s v="024_20"/>
    <x v="2"/>
    <x v="2"/>
    <n v="0"/>
    <s v="SIN DESCRIPCION PARA DESTINOS 00"/>
    <x v="2"/>
    <x v="0"/>
    <x v="3"/>
    <x v="2"/>
    <x v="1"/>
    <x v="2"/>
    <x v="2"/>
    <e v="#N/A"/>
    <n v="0"/>
    <n v="0"/>
    <n v="0"/>
    <n v="0"/>
    <n v="0"/>
    <n v="0"/>
    <n v="0"/>
    <n v="0"/>
    <n v="0"/>
    <n v="0"/>
    <n v="0"/>
    <n v="0"/>
    <n v="0"/>
    <n v="0"/>
    <n v="0"/>
    <n v="70000"/>
    <n v="0"/>
    <n v="70000"/>
    <n v="0"/>
  </r>
  <r>
    <s v="1.1-00-2009_20748024_2023510"/>
    <s v="1.1-00-20"/>
    <s v="NO"/>
    <s v="3.1.1"/>
    <s v="E"/>
    <s v="09_20"/>
    <n v="7"/>
    <n v="48"/>
    <s v="024_20"/>
    <x v="92"/>
    <x v="92"/>
    <n v="0"/>
    <s v="SIN DESCRIPCION PARA DESTINOS 00"/>
    <x v="2"/>
    <x v="0"/>
    <x v="3"/>
    <x v="2"/>
    <x v="1"/>
    <x v="2"/>
    <x v="2"/>
    <e v="#N/A"/>
    <n v="413172.93"/>
    <n v="0"/>
    <n v="273172.93"/>
    <n v="197835.53"/>
    <n v="197835.53"/>
    <n v="197835.53"/>
    <n v="197835.53"/>
    <n v="140000"/>
    <n v="0"/>
    <n v="0"/>
    <n v="0"/>
    <n v="0"/>
    <n v="0"/>
    <n v="413172.93"/>
    <n v="0"/>
    <n v="440000"/>
    <n v="0"/>
    <n v="26827.07"/>
    <n v="413172.93"/>
  </r>
  <r>
    <s v="1.1-00-2009_20748024_2023910"/>
    <s v="1.1-00-20"/>
    <s v="NO"/>
    <s v="3.1.1"/>
    <s v="E"/>
    <s v="09_20"/>
    <n v="7"/>
    <n v="48"/>
    <s v="024_20"/>
    <x v="3"/>
    <x v="3"/>
    <n v="0"/>
    <s v="SIN DESCRIPCION PARA DESTINOS 00"/>
    <x v="2"/>
    <x v="0"/>
    <x v="3"/>
    <x v="2"/>
    <x v="1"/>
    <x v="2"/>
    <x v="2"/>
    <e v="#N/A"/>
    <n v="600000"/>
    <n v="0"/>
    <n v="567000"/>
    <n v="567000"/>
    <n v="283500"/>
    <n v="0"/>
    <n v="0"/>
    <n v="33000"/>
    <n v="0"/>
    <n v="0"/>
    <n v="0"/>
    <n v="0"/>
    <n v="0"/>
    <n v="600000"/>
    <n v="0"/>
    <n v="800000"/>
    <n v="0"/>
    <n v="200000"/>
    <n v="600000"/>
  </r>
  <r>
    <s v="1.1-00-2009_20748024_2024910"/>
    <s v="1.1-00-20"/>
    <s v="NO"/>
    <s v="3.1.1"/>
    <s v="E"/>
    <s v="09_20"/>
    <n v="7"/>
    <n v="48"/>
    <s v="024_20"/>
    <x v="4"/>
    <x v="4"/>
    <n v="0"/>
    <s v="SIN DESCRIPCION PARA DESTINOS 00"/>
    <x v="2"/>
    <x v="0"/>
    <x v="3"/>
    <x v="2"/>
    <x v="1"/>
    <x v="2"/>
    <x v="2"/>
    <e v="#N/A"/>
    <n v="70000"/>
    <n v="0"/>
    <n v="56406.63"/>
    <n v="56406.63"/>
    <n v="56406.63"/>
    <n v="56406.63"/>
    <n v="56406.63"/>
    <n v="13593.370000000003"/>
    <n v="0"/>
    <n v="0"/>
    <n v="0"/>
    <n v="0"/>
    <n v="0"/>
    <n v="70000"/>
    <n v="0"/>
    <n v="70000"/>
    <n v="0"/>
    <n v="0"/>
    <n v="70000"/>
  </r>
  <r>
    <s v="1.1-00-2009_20748024_2025510"/>
    <s v="1.1-00-20"/>
    <s v="NO"/>
    <s v="3.1.1"/>
    <s v="E"/>
    <s v="09_20"/>
    <n v="7"/>
    <n v="48"/>
    <s v="024_20"/>
    <x v="5"/>
    <x v="5"/>
    <n v="0"/>
    <s v="SIN DESCRIPCION PARA DESTINOS 00"/>
    <x v="2"/>
    <x v="0"/>
    <x v="3"/>
    <x v="2"/>
    <x v="1"/>
    <x v="2"/>
    <x v="2"/>
    <e v="#N/A"/>
    <n v="0"/>
    <n v="0"/>
    <n v="0"/>
    <n v="0"/>
    <n v="0"/>
    <n v="0"/>
    <n v="0"/>
    <n v="0"/>
    <n v="0"/>
    <n v="0"/>
    <n v="0"/>
    <n v="0"/>
    <n v="0"/>
    <n v="0"/>
    <n v="0"/>
    <n v="70000"/>
    <n v="0"/>
    <n v="70000"/>
    <n v="0"/>
  </r>
  <r>
    <s v="1.1-00-2009_20748024_2025610"/>
    <s v="1.1-00-20"/>
    <s v="NO"/>
    <s v="3.1.1"/>
    <s v="E"/>
    <s v="09_20"/>
    <n v="7"/>
    <n v="48"/>
    <s v="024_20"/>
    <x v="6"/>
    <x v="6"/>
    <n v="0"/>
    <s v="SIN DESCRIPCION PARA DESTINOS 00"/>
    <x v="2"/>
    <x v="0"/>
    <x v="3"/>
    <x v="2"/>
    <x v="1"/>
    <x v="2"/>
    <x v="2"/>
    <e v="#N/A"/>
    <n v="0"/>
    <n v="0"/>
    <n v="0"/>
    <n v="0"/>
    <n v="0"/>
    <n v="0"/>
    <n v="0"/>
    <n v="0"/>
    <n v="0"/>
    <n v="0"/>
    <n v="0"/>
    <n v="0"/>
    <n v="0"/>
    <n v="0"/>
    <n v="0"/>
    <n v="70000"/>
    <n v="0"/>
    <n v="70000"/>
    <n v="0"/>
  </r>
  <r>
    <s v="1.1-00-2009_20748024_2042310"/>
    <s v="1.1-00-20"/>
    <s v="NO"/>
    <s v="3.1.1"/>
    <s v="E"/>
    <s v="09_20"/>
    <n v="7"/>
    <n v="48"/>
    <s v="024_20"/>
    <x v="135"/>
    <x v="135"/>
    <n v="0"/>
    <s v="SIN DESCRIPCION PARA DESTINOS 00"/>
    <x v="3"/>
    <x v="0"/>
    <x v="3"/>
    <x v="2"/>
    <x v="1"/>
    <x v="2"/>
    <x v="2"/>
    <e v="#N/A"/>
    <n v="0"/>
    <n v="0"/>
    <n v="2000000"/>
    <n v="2000000"/>
    <n v="2000000"/>
    <n v="2000000"/>
    <n v="2000000"/>
    <n v="-2000000"/>
    <n v="0"/>
    <n v="0"/>
    <n v="0"/>
    <n v="0"/>
    <n v="0"/>
    <n v="0"/>
    <n v="0"/>
    <n v="0"/>
    <n v="0"/>
    <n v="0"/>
    <n v="0"/>
  </r>
  <r>
    <s v="1.1-00-2009_20748024_2044111"/>
    <s v="1.1-00-20"/>
    <s v="NO"/>
    <s v="3.1.1"/>
    <s v="E"/>
    <s v="09_20"/>
    <n v="7"/>
    <n v="48"/>
    <s v="024_20"/>
    <x v="13"/>
    <x v="13"/>
    <n v="1"/>
    <s v="PROTECCIÓN AL INGRESO DEL SECTOR ARTESANAL"/>
    <x v="3"/>
    <x v="0"/>
    <x v="3"/>
    <x v="2"/>
    <x v="1"/>
    <x v="2"/>
    <x v="2"/>
    <e v="#N/A"/>
    <n v="230000"/>
    <n v="0"/>
    <n v="230000"/>
    <n v="230000"/>
    <n v="230000"/>
    <n v="230000"/>
    <n v="230000"/>
    <n v="0"/>
    <n v="0"/>
    <n v="0"/>
    <n v="0"/>
    <n v="0"/>
    <n v="0"/>
    <n v="230000"/>
    <n v="0"/>
    <n v="230000"/>
    <n v="0"/>
    <n v="0"/>
    <n v="230000"/>
  </r>
  <r>
    <s v="1.1-00-2009_20748024_2044211"/>
    <s v="1.1-00-20"/>
    <s v="NO"/>
    <s v="3.1.1"/>
    <s v="E"/>
    <s v="09_20"/>
    <n v="7"/>
    <n v="48"/>
    <s v="024_20"/>
    <x v="12"/>
    <x v="12"/>
    <n v="1"/>
    <s v="BECAS DE CAPACITACIÓN"/>
    <x v="3"/>
    <x v="0"/>
    <x v="3"/>
    <x v="2"/>
    <x v="1"/>
    <x v="2"/>
    <x v="2"/>
    <e v="#N/A"/>
    <n v="950000"/>
    <n v="0"/>
    <n v="950000"/>
    <n v="950000"/>
    <n v="950000"/>
    <n v="950000"/>
    <n v="950000"/>
    <n v="0"/>
    <n v="0"/>
    <n v="0"/>
    <n v="0"/>
    <n v="0"/>
    <n v="0"/>
    <n v="950000"/>
    <n v="0"/>
    <n v="950000"/>
    <n v="0"/>
    <n v="0"/>
    <n v="950000"/>
  </r>
  <r>
    <s v="1.1-00-2009_20749024_2032510"/>
    <s v="1.1-00-20"/>
    <s v="NO"/>
    <s v="3.1.1"/>
    <s v="E"/>
    <s v="09_20"/>
    <n v="7"/>
    <n v="49"/>
    <s v="024_20"/>
    <x v="7"/>
    <x v="7"/>
    <n v="0"/>
    <s v="SIN DESCRIPCION PARA DESTINOS 00"/>
    <x v="0"/>
    <x v="0"/>
    <x v="3"/>
    <x v="2"/>
    <x v="1"/>
    <x v="3"/>
    <x v="2"/>
    <e v="#N/A"/>
    <n v="0"/>
    <n v="0"/>
    <n v="0"/>
    <n v="0"/>
    <n v="0"/>
    <n v="0"/>
    <n v="0"/>
    <n v="0"/>
    <n v="0"/>
    <n v="0"/>
    <n v="0"/>
    <n v="0"/>
    <n v="0"/>
    <n v="0"/>
    <n v="0"/>
    <n v="50000"/>
    <n v="0"/>
    <n v="50000"/>
    <n v="0"/>
  </r>
  <r>
    <s v="1.1-00-2009_20749024_2032610"/>
    <s v="1.1-00-20"/>
    <s v="NO"/>
    <s v="3.1.1"/>
    <s v="E"/>
    <s v="09_20"/>
    <n v="7"/>
    <n v="49"/>
    <s v="024_20"/>
    <x v="8"/>
    <x v="8"/>
    <n v="0"/>
    <s v="SIN DESCRIPCION PARA DESTINOS 00"/>
    <x v="0"/>
    <x v="0"/>
    <x v="3"/>
    <x v="2"/>
    <x v="1"/>
    <x v="3"/>
    <x v="2"/>
    <e v="#N/A"/>
    <n v="587215.19999999995"/>
    <n v="0"/>
    <n v="587215.19999999995"/>
    <n v="587215.19999999995"/>
    <n v="339155"/>
    <n v="215445.64"/>
    <n v="188174.04"/>
    <n v="0"/>
    <n v="0"/>
    <n v="0"/>
    <n v="0"/>
    <n v="0"/>
    <n v="0"/>
    <n v="587215.19999999995"/>
    <n v="0"/>
    <n v="946304.43"/>
    <n v="0"/>
    <n v="359089.23"/>
    <n v="587215.19999999995"/>
  </r>
  <r>
    <s v="1.1-00-2009_20749024_2035110"/>
    <s v="1.1-00-20"/>
    <s v="NO"/>
    <s v="3.1.1"/>
    <s v="E"/>
    <s v="09_20"/>
    <n v="7"/>
    <n v="49"/>
    <s v="024_20"/>
    <x v="9"/>
    <x v="9"/>
    <n v="0"/>
    <s v="SIN DESCRIPCION PARA DESTINOS 00"/>
    <x v="0"/>
    <x v="0"/>
    <x v="3"/>
    <x v="2"/>
    <x v="1"/>
    <x v="3"/>
    <x v="2"/>
    <s v="SI"/>
    <n v="0"/>
    <n v="0"/>
    <n v="0"/>
    <n v="0"/>
    <n v="0"/>
    <n v="0"/>
    <n v="0"/>
    <n v="0"/>
    <n v="0"/>
    <n v="0"/>
    <n v="0"/>
    <n v="0"/>
    <n v="0"/>
    <n v="0"/>
    <n v="0"/>
    <n v="300000"/>
    <n v="0"/>
    <n v="300000"/>
    <n v="0"/>
  </r>
  <r>
    <s v="1.1-00-2009_20749024_2035410"/>
    <s v="1.1-00-20"/>
    <s v="NO"/>
    <s v="3.1.1"/>
    <s v="E"/>
    <s v="09_20"/>
    <n v="7"/>
    <n v="49"/>
    <s v="024_20"/>
    <x v="10"/>
    <x v="10"/>
    <n v="0"/>
    <s v="SIN DESCRIPCION PARA DESTINOS 00"/>
    <x v="0"/>
    <x v="0"/>
    <x v="3"/>
    <x v="2"/>
    <x v="1"/>
    <x v="3"/>
    <x v="2"/>
    <e v="#N/A"/>
    <n v="0"/>
    <n v="0"/>
    <n v="0"/>
    <n v="0"/>
    <n v="0"/>
    <n v="0"/>
    <n v="0"/>
    <n v="0"/>
    <n v="0"/>
    <n v="0"/>
    <n v="0"/>
    <n v="0"/>
    <n v="0"/>
    <n v="0"/>
    <n v="0"/>
    <n v="300000"/>
    <n v="0"/>
    <n v="300000"/>
    <n v="0"/>
  </r>
  <r>
    <s v="1.1-00-2009_20749024_2038210"/>
    <s v="1.1-00-20"/>
    <s v="NO"/>
    <s v="3.1.1"/>
    <s v="E"/>
    <s v="09_20"/>
    <n v="7"/>
    <n v="49"/>
    <s v="024_20"/>
    <x v="11"/>
    <x v="11"/>
    <n v="0"/>
    <s v="SIN DESCRIPCION PARA DESTINOS 00"/>
    <x v="0"/>
    <x v="0"/>
    <x v="3"/>
    <x v="2"/>
    <x v="1"/>
    <x v="3"/>
    <x v="2"/>
    <e v="#N/A"/>
    <n v="2284623.84"/>
    <n v="0"/>
    <n v="1331592"/>
    <n v="1331592"/>
    <n v="1331592"/>
    <n v="855992"/>
    <n v="855992"/>
    <n v="953031.83999999985"/>
    <n v="-953031.84"/>
    <s v="Amarillo"/>
    <n v="0"/>
    <n v="0"/>
    <n v="0"/>
    <n v="2284623.84"/>
    <n v="0"/>
    <n v="4000000"/>
    <n v="0"/>
    <n v="1715376.16"/>
    <n v="2284623.84"/>
  </r>
  <r>
    <s v="1.1-00-2009_20750025_2044111"/>
    <s v="1.1-00-20"/>
    <s v="NO"/>
    <s v="3.1.1"/>
    <s v="E"/>
    <s v="09_20"/>
    <n v="7"/>
    <n v="50"/>
    <s v="025_20"/>
    <x v="13"/>
    <x v="13"/>
    <n v="1"/>
    <s v="TECHOS DE LAMINA"/>
    <x v="3"/>
    <x v="0"/>
    <x v="3"/>
    <x v="2"/>
    <x v="1"/>
    <x v="4"/>
    <x v="3"/>
    <e v="#N/A"/>
    <n v="50000"/>
    <n v="0"/>
    <n v="0"/>
    <n v="0"/>
    <n v="0"/>
    <n v="0"/>
    <n v="0"/>
    <n v="50000"/>
    <n v="0"/>
    <n v="0"/>
    <n v="0"/>
    <n v="0"/>
    <n v="0"/>
    <n v="50000"/>
    <n v="0"/>
    <n v="400000"/>
    <n v="0"/>
    <n v="350000"/>
    <n v="50000"/>
  </r>
  <r>
    <s v="1.1-00-2009_20750025_2044210"/>
    <s v="1.1-00-20"/>
    <s v="NO"/>
    <s v="3.1.1"/>
    <s v="E"/>
    <s v="09_20"/>
    <n v="7"/>
    <n v="50"/>
    <s v="025_20"/>
    <x v="12"/>
    <x v="12"/>
    <n v="0"/>
    <s v="SIN DESCRIPCION PARA DESTINOS 00"/>
    <x v="3"/>
    <x v="0"/>
    <x v="3"/>
    <x v="2"/>
    <x v="1"/>
    <x v="4"/>
    <x v="3"/>
    <e v="#N/A"/>
    <n v="0"/>
    <n v="0"/>
    <n v="0"/>
    <n v="0"/>
    <n v="0"/>
    <n v="0"/>
    <n v="0"/>
    <n v="0"/>
    <n v="0"/>
    <n v="0"/>
    <n v="0"/>
    <n v="0"/>
    <n v="0"/>
    <n v="0"/>
    <n v="0"/>
    <n v="380000"/>
    <n v="0"/>
    <n v="380000"/>
    <n v="0"/>
  </r>
  <r>
    <s v="1.1-00-2009_20751026_2044110"/>
    <s v="1.1-00-20"/>
    <s v="NO"/>
    <s v="3.1.1"/>
    <s v="E"/>
    <s v="09_20"/>
    <n v="7"/>
    <n v="51"/>
    <s v="026_20"/>
    <x v="13"/>
    <x v="13"/>
    <n v="0"/>
    <s v="SIN DESCRIPCION PARA DESTINOS 00"/>
    <x v="3"/>
    <x v="0"/>
    <x v="3"/>
    <x v="2"/>
    <x v="1"/>
    <x v="5"/>
    <x v="4"/>
    <e v="#N/A"/>
    <n v="0"/>
    <n v="0"/>
    <n v="0"/>
    <n v="0"/>
    <n v="0"/>
    <n v="0"/>
    <n v="0"/>
    <n v="0"/>
    <n v="0"/>
    <n v="0"/>
    <n v="0"/>
    <n v="0"/>
    <n v="0"/>
    <n v="0"/>
    <n v="0"/>
    <n v="350000"/>
    <n v="0"/>
    <n v="350000"/>
    <n v="0"/>
  </r>
  <r>
    <s v="1.1-00-2009_20751026_2044111"/>
    <s v="1.1-00-20"/>
    <s v="NO"/>
    <s v="3.1.1"/>
    <s v="E"/>
    <s v="09_20"/>
    <n v="7"/>
    <n v="51"/>
    <s v="026_20"/>
    <x v="13"/>
    <x v="13"/>
    <n v="1"/>
    <s v="ALMACENAMIENTO DE AGUA (TINACOS)"/>
    <x v="3"/>
    <x v="0"/>
    <x v="3"/>
    <x v="2"/>
    <x v="1"/>
    <x v="5"/>
    <x v="4"/>
    <e v="#N/A"/>
    <n v="100000"/>
    <n v="0"/>
    <n v="0"/>
    <n v="0"/>
    <n v="0"/>
    <n v="0"/>
    <n v="0"/>
    <n v="100000"/>
    <n v="0"/>
    <n v="0"/>
    <n v="0"/>
    <n v="0"/>
    <n v="0"/>
    <n v="100000"/>
    <n v="0"/>
    <n v="350000"/>
    <n v="0"/>
    <n v="250000"/>
    <n v="100000"/>
  </r>
  <r>
    <s v="1.1-00-2009_20751026_2044111"/>
    <s v="1.1-00-20"/>
    <s v="NO"/>
    <s v="3.1.1"/>
    <s v="E"/>
    <s v="09_20"/>
    <n v="7"/>
    <n v="51"/>
    <s v="026_20"/>
    <x v="13"/>
    <x v="13"/>
    <n v="1"/>
    <s v="TECHOS DE LAMINA"/>
    <x v="3"/>
    <x v="0"/>
    <x v="3"/>
    <x v="2"/>
    <x v="1"/>
    <x v="5"/>
    <x v="4"/>
    <e v="#N/A"/>
    <n v="0"/>
    <n v="0"/>
    <n v="0"/>
    <n v="0"/>
    <n v="0"/>
    <n v="0"/>
    <n v="0"/>
    <n v="0"/>
    <n v="0"/>
    <n v="0"/>
    <n v="0"/>
    <n v="0"/>
    <n v="0"/>
    <n v="0"/>
    <n v="0"/>
    <n v="50000"/>
    <n v="0"/>
    <n v="50000"/>
    <n v="0"/>
  </r>
  <r>
    <s v="1.1-00-2009_20752027_2043110"/>
    <s v="1.1-00-20"/>
    <s v="NO"/>
    <s v="3.1.1"/>
    <s v="E"/>
    <s v="09_20"/>
    <n v="7"/>
    <n v="52"/>
    <s v="027_20"/>
    <x v="14"/>
    <x v="14"/>
    <n v="0"/>
    <s v="SIN DESCRIPCION PARA DESTINOS 00"/>
    <x v="3"/>
    <x v="0"/>
    <x v="3"/>
    <x v="2"/>
    <x v="1"/>
    <x v="6"/>
    <x v="5"/>
    <e v="#N/A"/>
    <n v="0"/>
    <n v="0"/>
    <n v="0"/>
    <n v="0"/>
    <n v="0"/>
    <n v="0"/>
    <n v="0"/>
    <n v="0"/>
    <n v="0"/>
    <n v="0"/>
    <n v="0"/>
    <n v="0"/>
    <n v="0"/>
    <n v="0"/>
    <n v="0"/>
    <n v="50000"/>
    <n v="0"/>
    <n v="50000"/>
    <n v="0"/>
  </r>
  <r>
    <s v="1.1-00-2009_20752027_2043111"/>
    <s v="1.1-00-20"/>
    <s v="NO"/>
    <s v="3.1.1"/>
    <s v="E"/>
    <s v="09_20"/>
    <n v="7"/>
    <n v="52"/>
    <s v="027_20"/>
    <x v="14"/>
    <x v="14"/>
    <n v="1"/>
    <s v="ESTANQUES"/>
    <x v="3"/>
    <x v="0"/>
    <x v="3"/>
    <x v="2"/>
    <x v="1"/>
    <x v="6"/>
    <x v="5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09_20752027_2043112"/>
    <s v="1.1-00-20"/>
    <s v="NO"/>
    <s v="3.1.1"/>
    <s v="E"/>
    <s v="09_20"/>
    <n v="7"/>
    <n v="52"/>
    <s v="027_20"/>
    <x v="14"/>
    <x v="14"/>
    <n v="2"/>
    <s v="ALEVINES"/>
    <x v="3"/>
    <x v="0"/>
    <x v="3"/>
    <x v="2"/>
    <x v="1"/>
    <x v="6"/>
    <x v="5"/>
    <e v="#N/A"/>
    <n v="50000"/>
    <n v="0"/>
    <n v="46250"/>
    <n v="46250"/>
    <n v="0"/>
    <n v="0"/>
    <n v="0"/>
    <n v="3750"/>
    <n v="0"/>
    <n v="0"/>
    <n v="0"/>
    <n v="0"/>
    <n v="0"/>
    <n v="50000"/>
    <n v="0"/>
    <n v="50000"/>
    <n v="0"/>
    <n v="0"/>
    <n v="50000"/>
  </r>
  <r>
    <s v="1.1-00-2009_20753027_2043110"/>
    <s v="1.1-00-20"/>
    <s v="NO"/>
    <s v="3.1.1"/>
    <s v="E"/>
    <s v="09_20"/>
    <n v="7"/>
    <n v="53"/>
    <s v="027_20"/>
    <x v="14"/>
    <x v="14"/>
    <n v="0"/>
    <s v="SIN DESCRIPCION PARA DESTINOS 00"/>
    <x v="3"/>
    <x v="0"/>
    <x v="3"/>
    <x v="2"/>
    <x v="1"/>
    <x v="7"/>
    <x v="5"/>
    <e v="#N/A"/>
    <n v="70000"/>
    <n v="0"/>
    <n v="69984"/>
    <n v="0"/>
    <n v="0"/>
    <n v="0"/>
    <n v="0"/>
    <n v="16"/>
    <n v="0"/>
    <n v="0"/>
    <n v="0"/>
    <n v="0"/>
    <n v="0"/>
    <n v="70000"/>
    <n v="0"/>
    <n v="70000"/>
    <n v="0"/>
    <n v="0"/>
    <n v="70000"/>
  </r>
  <r>
    <s v="1.1-00-2009_20754027_2043110"/>
    <s v="1.1-00-20"/>
    <s v="NO"/>
    <s v="3.1.1"/>
    <s v="E"/>
    <s v="09_20"/>
    <n v="7"/>
    <n v="54"/>
    <s v="027_20"/>
    <x v="14"/>
    <x v="14"/>
    <n v="0"/>
    <s v="SIN DESCRIPCION PARA DESTINOS 00"/>
    <x v="3"/>
    <x v="0"/>
    <x v="3"/>
    <x v="2"/>
    <x v="1"/>
    <x v="8"/>
    <x v="5"/>
    <s v="NO"/>
    <n v="3000000"/>
    <n v="0"/>
    <n v="3000000"/>
    <n v="3000000"/>
    <n v="1998920"/>
    <n v="1998920"/>
    <n v="1998920"/>
    <n v="0"/>
    <n v="0"/>
    <n v="0"/>
    <n v="0"/>
    <n v="0"/>
    <n v="0"/>
    <n v="3000000"/>
    <n v="0"/>
    <n v="3000000"/>
    <n v="0"/>
    <n v="0"/>
    <n v="3000000"/>
  </r>
  <r>
    <s v="1.1-00-2009_20754027_2043111"/>
    <s v="1.1-00-20"/>
    <s v="NO"/>
    <s v="3.1.1"/>
    <s v="E"/>
    <s v="09_20"/>
    <n v="7"/>
    <n v="54"/>
    <s v="027_20"/>
    <x v="14"/>
    <x v="14"/>
    <n v="1"/>
    <s v="APÍCOLAS"/>
    <x v="3"/>
    <x v="0"/>
    <x v="3"/>
    <x v="2"/>
    <x v="1"/>
    <x v="8"/>
    <x v="5"/>
    <e v="#N/A"/>
    <n v="0"/>
    <n v="0"/>
    <n v="0"/>
    <n v="0"/>
    <n v="0"/>
    <n v="0"/>
    <n v="0"/>
    <n v="0"/>
    <n v="0"/>
    <n v="0"/>
    <n v="0"/>
    <n v="0"/>
    <n v="0"/>
    <n v="0"/>
    <n v="0"/>
    <n v="150000"/>
    <n v="0"/>
    <n v="150000"/>
    <n v="0"/>
  </r>
  <r>
    <s v="1.1-00-2009_20755027_2043110"/>
    <s v="1.1-00-20"/>
    <s v="NO"/>
    <s v="3.1.1"/>
    <s v="E"/>
    <s v="09_20"/>
    <n v="7"/>
    <n v="55"/>
    <s v="027_20"/>
    <x v="14"/>
    <x v="14"/>
    <n v="0"/>
    <s v="SIN DESCRIPCION PARA DESTINOS 00"/>
    <x v="3"/>
    <x v="0"/>
    <x v="3"/>
    <x v="2"/>
    <x v="1"/>
    <x v="9"/>
    <x v="5"/>
    <e v="#N/A"/>
    <n v="50000"/>
    <n v="0"/>
    <n v="0"/>
    <n v="0"/>
    <n v="0"/>
    <n v="0"/>
    <n v="0"/>
    <n v="50000"/>
    <n v="0"/>
    <n v="0"/>
    <n v="0"/>
    <n v="0"/>
    <n v="0"/>
    <n v="50000"/>
    <n v="0"/>
    <n v="50000"/>
    <n v="0"/>
    <n v="0"/>
    <n v="50000"/>
  </r>
  <r>
    <s v="1.1-00-2009_20756027_2043110"/>
    <s v="1.1-00-20"/>
    <s v="NO"/>
    <s v="3.1.1"/>
    <s v="E"/>
    <s v="09_20"/>
    <n v="7"/>
    <n v="56"/>
    <s v="027_20"/>
    <x v="14"/>
    <x v="14"/>
    <n v="0"/>
    <s v="SIN DESCRIPCION PARA DESTINOS 00"/>
    <x v="3"/>
    <x v="0"/>
    <x v="3"/>
    <x v="2"/>
    <x v="1"/>
    <x v="10"/>
    <x v="5"/>
    <e v="#N/A"/>
    <n v="150000"/>
    <n v="0"/>
    <n v="48000"/>
    <n v="48000"/>
    <n v="48000"/>
    <n v="0"/>
    <n v="0"/>
    <n v="102000"/>
    <n v="0"/>
    <n v="0"/>
    <n v="0"/>
    <n v="0"/>
    <n v="0"/>
    <n v="150000"/>
    <n v="0"/>
    <n v="300000"/>
    <n v="0"/>
    <n v="150000"/>
    <n v="150000"/>
  </r>
  <r>
    <s v="1.1-00-2009_20757027_2025210"/>
    <s v="1.1-00-20"/>
    <s v="NO"/>
    <s v="3.1.1"/>
    <s v="E"/>
    <s v="09_20"/>
    <n v="7"/>
    <n v="57"/>
    <s v="027_20"/>
    <x v="15"/>
    <x v="15"/>
    <n v="0"/>
    <s v="SIN DESCRIPCION PARA DESTINOS 00"/>
    <x v="2"/>
    <x v="0"/>
    <x v="3"/>
    <x v="2"/>
    <x v="1"/>
    <x v="11"/>
    <x v="5"/>
    <s v="SI"/>
    <n v="800000"/>
    <n v="0"/>
    <n v="800000"/>
    <n v="800000"/>
    <n v="330600"/>
    <n v="330600"/>
    <n v="0"/>
    <n v="0"/>
    <n v="0"/>
    <n v="0"/>
    <n v="469400"/>
    <n v="0"/>
    <n v="0"/>
    <n v="330600"/>
    <n v="0"/>
    <n v="800000"/>
    <n v="0"/>
    <n v="0"/>
    <n v="800000"/>
  </r>
  <r>
    <s v="1.1-00-2009_20758027_2043110"/>
    <s v="1.1-00-20"/>
    <s v="NO"/>
    <s v="3.1.1"/>
    <s v="E"/>
    <s v="09_20"/>
    <n v="7"/>
    <n v="58"/>
    <s v="027_20"/>
    <x v="14"/>
    <x v="14"/>
    <n v="0"/>
    <s v="SIN DESCRIPCION PARA DESTINOS 00"/>
    <x v="3"/>
    <x v="0"/>
    <x v="3"/>
    <x v="2"/>
    <x v="1"/>
    <x v="12"/>
    <x v="5"/>
    <e v="#N/A"/>
    <n v="70000"/>
    <n v="0"/>
    <n v="0"/>
    <n v="0"/>
    <n v="0"/>
    <n v="0"/>
    <n v="0"/>
    <n v="70000"/>
    <n v="0"/>
    <n v="0"/>
    <n v="0"/>
    <n v="0"/>
    <n v="0"/>
    <n v="70000"/>
    <n v="0"/>
    <n v="70000"/>
    <n v="0"/>
    <n v="0"/>
    <n v="70000"/>
  </r>
  <r>
    <s v="1.1-00-2009_20759027_2043110"/>
    <s v="1.1-00-20"/>
    <s v="NO"/>
    <s v="3.1.1"/>
    <s v="E"/>
    <s v="09_20"/>
    <n v="7"/>
    <n v="59"/>
    <s v="027_20"/>
    <x v="14"/>
    <x v="14"/>
    <n v="0"/>
    <s v="SIN DESCRIPCION PARA DESTINOS 00"/>
    <x v="3"/>
    <x v="0"/>
    <x v="3"/>
    <x v="2"/>
    <x v="1"/>
    <x v="13"/>
    <x v="5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09_20759027_2043111"/>
    <s v="1.1-00-20"/>
    <s v="NO"/>
    <s v="3.1.1"/>
    <s v="E"/>
    <s v="09_20"/>
    <n v="7"/>
    <n v="59"/>
    <s v="027_20"/>
    <x v="14"/>
    <x v="14"/>
    <n v="1"/>
    <s v="ESTANQUES"/>
    <x v="3"/>
    <x v="0"/>
    <x v="3"/>
    <x v="2"/>
    <x v="1"/>
    <x v="13"/>
    <x v="5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09_20759027_2043112"/>
    <s v="1.1-00-20"/>
    <s v="NO"/>
    <s v="3.1.1"/>
    <s v="E"/>
    <s v="09_20"/>
    <n v="7"/>
    <n v="59"/>
    <s v="027_20"/>
    <x v="14"/>
    <x v="14"/>
    <n v="2"/>
    <s v="TECNIFICACIÓN DE APÍCOLAS"/>
    <x v="3"/>
    <x v="0"/>
    <x v="3"/>
    <x v="2"/>
    <x v="1"/>
    <x v="13"/>
    <x v="5"/>
    <e v="#N/A"/>
    <n v="0"/>
    <n v="0"/>
    <n v="0"/>
    <n v="0"/>
    <n v="0"/>
    <n v="0"/>
    <n v="0"/>
    <n v="0"/>
    <n v="0"/>
    <n v="0"/>
    <n v="0"/>
    <n v="0"/>
    <n v="0"/>
    <n v="0"/>
    <n v="0"/>
    <n v="150000"/>
    <n v="0"/>
    <n v="150000"/>
    <n v="0"/>
  </r>
  <r>
    <s v="1.1-00-2009_20760028_2043110"/>
    <s v="1.1-00-20"/>
    <s v="NO"/>
    <s v="3.1.1"/>
    <s v="E"/>
    <s v="09_20"/>
    <n v="7"/>
    <n v="60"/>
    <s v="028_20"/>
    <x v="14"/>
    <x v="14"/>
    <n v="0"/>
    <s v="SIN DESCRIPCION PARA DESTINOS 00"/>
    <x v="3"/>
    <x v="0"/>
    <x v="3"/>
    <x v="2"/>
    <x v="1"/>
    <x v="14"/>
    <x v="6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09_20760028_2043111"/>
    <s v="1.1-00-20"/>
    <s v="NO"/>
    <s v="3.1.1"/>
    <s v="E"/>
    <s v="09_20"/>
    <n v="7"/>
    <n v="60"/>
    <s v="028_20"/>
    <x v="14"/>
    <x v="14"/>
    <n v="1"/>
    <s v="TECNIFICACIÓN DE TALLERES ARTESANALES"/>
    <x v="3"/>
    <x v="0"/>
    <x v="3"/>
    <x v="2"/>
    <x v="1"/>
    <x v="14"/>
    <x v="6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09_20760028_2043112"/>
    <s v="1.1-00-20"/>
    <s v="NO"/>
    <s v="3.1.1"/>
    <s v="E"/>
    <s v="09_20"/>
    <n v="7"/>
    <n v="60"/>
    <s v="028_20"/>
    <x v="14"/>
    <x v="14"/>
    <n v="2"/>
    <s v="REHABILITACIÓN DE TALLERES"/>
    <x v="3"/>
    <x v="0"/>
    <x v="3"/>
    <x v="2"/>
    <x v="1"/>
    <x v="14"/>
    <x v="6"/>
    <e v="#N/A"/>
    <n v="0"/>
    <n v="0"/>
    <n v="0"/>
    <n v="0"/>
    <n v="0"/>
    <n v="0"/>
    <n v="0"/>
    <n v="0"/>
    <n v="0"/>
    <n v="0"/>
    <n v="0"/>
    <n v="0"/>
    <n v="0"/>
    <n v="0"/>
    <n v="0"/>
    <n v="50000"/>
    <n v="0"/>
    <n v="50000"/>
    <n v="0"/>
  </r>
  <r>
    <s v="1.1-00-2009_20761028_2043110"/>
    <s v="1.1-00-20"/>
    <s v="NO"/>
    <s v="3.1.1"/>
    <s v="E"/>
    <s v="09_20"/>
    <n v="7"/>
    <n v="61"/>
    <s v="028_20"/>
    <x v="14"/>
    <x v="14"/>
    <n v="0"/>
    <s v="SIN DESCRIPCION PARA DESTINOS 00"/>
    <x v="3"/>
    <x v="0"/>
    <x v="3"/>
    <x v="2"/>
    <x v="1"/>
    <x v="15"/>
    <x v="6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09_20761028_2043111"/>
    <s v="1.1-00-20"/>
    <s v="NO"/>
    <s v="3.1.1"/>
    <s v="E"/>
    <s v="09_20"/>
    <n v="7"/>
    <n v="61"/>
    <s v="028_20"/>
    <x v="14"/>
    <x v="14"/>
    <n v="1"/>
    <s v="CONCURSO ARTESANAL"/>
    <x v="3"/>
    <x v="0"/>
    <x v="3"/>
    <x v="2"/>
    <x v="1"/>
    <x v="15"/>
    <x v="6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09_20761028_2043111"/>
    <s v="1.1-00-20"/>
    <s v="NO"/>
    <s v="3.1.1"/>
    <s v="E"/>
    <s v="09_20"/>
    <n v="7"/>
    <n v="61"/>
    <s v="028_20"/>
    <x v="14"/>
    <x v="14"/>
    <n v="1"/>
    <s v="EXPOSICIONES ARTESANALES FORANEAS"/>
    <x v="3"/>
    <x v="0"/>
    <x v="3"/>
    <x v="2"/>
    <x v="1"/>
    <x v="15"/>
    <x v="6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09_20762028_2043110"/>
    <s v="1.1-00-20"/>
    <s v="NO"/>
    <s v="3.1.1"/>
    <s v="E"/>
    <s v="09_20"/>
    <n v="7"/>
    <n v="62"/>
    <s v="028_20"/>
    <x v="14"/>
    <x v="14"/>
    <n v="0"/>
    <s v="SIN DESCRIPCION PARA DESTINOS 00"/>
    <x v="3"/>
    <x v="0"/>
    <x v="3"/>
    <x v="2"/>
    <x v="1"/>
    <x v="16"/>
    <x v="6"/>
    <e v="#N/A"/>
    <n v="0"/>
    <n v="0"/>
    <n v="0"/>
    <n v="0"/>
    <n v="0"/>
    <n v="0"/>
    <n v="0"/>
    <n v="0"/>
    <n v="0"/>
    <n v="0"/>
    <n v="0"/>
    <n v="0"/>
    <n v="0"/>
    <n v="0"/>
    <n v="0"/>
    <n v="80000"/>
    <n v="0"/>
    <n v="80000"/>
    <n v="0"/>
  </r>
  <r>
    <s v="1.1-00-2009_20762028_2043111"/>
    <s v="1.1-00-20"/>
    <s v="NO"/>
    <s v="3.1.1"/>
    <s v="E"/>
    <s v="09_20"/>
    <n v="7"/>
    <n v="62"/>
    <s v="028_20"/>
    <x v="14"/>
    <x v="14"/>
    <n v="1"/>
    <s v="APOYO A TRADICIONES"/>
    <x v="3"/>
    <x v="0"/>
    <x v="3"/>
    <x v="2"/>
    <x v="1"/>
    <x v="16"/>
    <x v="6"/>
    <e v="#N/A"/>
    <n v="0"/>
    <n v="0"/>
    <n v="0"/>
    <n v="0"/>
    <n v="0"/>
    <n v="0"/>
    <n v="0"/>
    <n v="0"/>
    <n v="0"/>
    <n v="0"/>
    <n v="0"/>
    <n v="0"/>
    <n v="0"/>
    <n v="0"/>
    <n v="0"/>
    <n v="80000"/>
    <n v="0"/>
    <n v="80000"/>
    <n v="0"/>
  </r>
  <r>
    <s v="1.1-00-2009_20762028_2043111"/>
    <s v="1.1-00-20"/>
    <s v="NO"/>
    <s v="3.1.1"/>
    <s v="E"/>
    <s v="09_20"/>
    <n v="7"/>
    <n v="62"/>
    <s v="028_20"/>
    <x v="14"/>
    <x v="14"/>
    <n v="1"/>
    <s v="EXPOSICIONES ARTESANALES FORANEAS"/>
    <x v="3"/>
    <x v="0"/>
    <x v="3"/>
    <x v="2"/>
    <x v="1"/>
    <x v="16"/>
    <x v="6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02_20612008_2021110"/>
    <s v="1.1-00-20"/>
    <s v="NO"/>
    <s v="1.7.2"/>
    <s v="R"/>
    <s v="02_20"/>
    <n v="6"/>
    <n v="12"/>
    <s v="008_20"/>
    <x v="16"/>
    <x v="16"/>
    <n v="0"/>
    <s v="SIN DESCRIPCION PARA DESTINOS 00"/>
    <x v="2"/>
    <x v="0"/>
    <x v="3"/>
    <x v="3"/>
    <x v="2"/>
    <x v="17"/>
    <x v="7"/>
    <e v="#N/A"/>
    <n v="50000"/>
    <n v="0"/>
    <n v="5209.5600000000004"/>
    <n v="5209.5600000000004"/>
    <n v="5209.5600000000004"/>
    <n v="5209.5600000000004"/>
    <n v="5209.5600000000004"/>
    <n v="44790.44"/>
    <n v="0"/>
    <n v="0"/>
    <n v="0"/>
    <n v="0"/>
    <n v="0"/>
    <n v="50000"/>
    <n v="0"/>
    <n v="50000"/>
    <n v="0"/>
    <n v="0"/>
    <n v="50000"/>
  </r>
  <r>
    <s v="1.1-00-2002_20612008_2021310"/>
    <s v="1.1-00-20"/>
    <s v="NO"/>
    <s v="1.7.2"/>
    <s v="R"/>
    <s v="02_20"/>
    <n v="6"/>
    <n v="12"/>
    <s v="008_20"/>
    <x v="17"/>
    <x v="17"/>
    <n v="0"/>
    <s v="SIN DESCRIPCION PARA DESTINOS 00"/>
    <x v="2"/>
    <x v="0"/>
    <x v="3"/>
    <x v="3"/>
    <x v="2"/>
    <x v="17"/>
    <x v="7"/>
    <e v="#N/A"/>
    <n v="100000"/>
    <n v="0"/>
    <n v="0"/>
    <n v="0"/>
    <n v="0"/>
    <n v="0"/>
    <n v="0"/>
    <n v="100000"/>
    <n v="0"/>
    <n v="0"/>
    <n v="0"/>
    <n v="0"/>
    <n v="0"/>
    <n v="100000"/>
    <n v="0"/>
    <n v="100000"/>
    <n v="0"/>
    <n v="0"/>
    <n v="100000"/>
  </r>
  <r>
    <s v="1.1-00-2002_20612008_2021410"/>
    <s v="1.1-00-20"/>
    <s v="NO"/>
    <s v="1.7.2"/>
    <s v="R"/>
    <s v="02_20"/>
    <n v="6"/>
    <n v="12"/>
    <s v="008_20"/>
    <x v="18"/>
    <x v="18"/>
    <n v="0"/>
    <s v="SIN DESCRIPCION PARA DESTINOS 00"/>
    <x v="2"/>
    <x v="0"/>
    <x v="3"/>
    <x v="3"/>
    <x v="2"/>
    <x v="17"/>
    <x v="7"/>
    <e v="#N/A"/>
    <n v="40000"/>
    <n v="0"/>
    <n v="0"/>
    <n v="0"/>
    <n v="0"/>
    <n v="0"/>
    <n v="0"/>
    <n v="40000"/>
    <n v="0"/>
    <n v="0"/>
    <n v="0"/>
    <n v="0"/>
    <n v="0"/>
    <n v="40000"/>
    <n v="0"/>
    <n v="50000"/>
    <n v="0"/>
    <n v="10000"/>
    <n v="40000"/>
  </r>
  <r>
    <s v="1.1-00-2002_20612008_2022110"/>
    <s v="1.1-00-20"/>
    <s v="NO"/>
    <s v="1.7.2"/>
    <s v="R"/>
    <s v="02_20"/>
    <n v="6"/>
    <n v="12"/>
    <s v="008_20"/>
    <x v="2"/>
    <x v="2"/>
    <n v="0"/>
    <s v="SIN DESCRIPCION PARA DESTINOS 00"/>
    <x v="2"/>
    <x v="0"/>
    <x v="3"/>
    <x v="3"/>
    <x v="2"/>
    <x v="17"/>
    <x v="7"/>
    <s v="NO"/>
    <n v="950000"/>
    <n v="0"/>
    <n v="114498.49"/>
    <n v="114498.49"/>
    <n v="54498.49"/>
    <n v="53982.49"/>
    <n v="47982.49"/>
    <n v="835501.51"/>
    <n v="0"/>
    <n v="0"/>
    <n v="0"/>
    <n v="0"/>
    <n v="0"/>
    <n v="950000"/>
    <n v="0"/>
    <n v="1000000"/>
    <n v="0"/>
    <n v="50000"/>
    <n v="950000"/>
  </r>
  <r>
    <s v="1.1-00-2002_20612008_2024410"/>
    <s v="1.1-00-20"/>
    <s v="NO"/>
    <s v="1.7.2"/>
    <s v="R"/>
    <s v="02_20"/>
    <n v="6"/>
    <n v="12"/>
    <s v="008_20"/>
    <x v="53"/>
    <x v="53"/>
    <n v="0"/>
    <s v="SIN DESCRIPCION PARA DESTINOS 00"/>
    <x v="2"/>
    <x v="0"/>
    <x v="3"/>
    <x v="3"/>
    <x v="2"/>
    <x v="17"/>
    <x v="7"/>
    <e v="#N/A"/>
    <n v="5000"/>
    <n v="0"/>
    <n v="3529.5"/>
    <n v="3529.5"/>
    <n v="3529.5"/>
    <n v="1624"/>
    <n v="1624"/>
    <n v="1470.5"/>
    <n v="0"/>
    <n v="0"/>
    <n v="0"/>
    <n v="0"/>
    <n v="0"/>
    <n v="5000"/>
    <n v="0"/>
    <n v="5000"/>
    <n v="0"/>
    <n v="0"/>
    <n v="5000"/>
  </r>
  <r>
    <s v="1.1-00-2002_20612008_2024710"/>
    <s v="1.1-00-20"/>
    <s v="NO"/>
    <s v="1.7.2"/>
    <s v="R"/>
    <s v="02_20"/>
    <n v="6"/>
    <n v="12"/>
    <s v="008_20"/>
    <x v="55"/>
    <x v="55"/>
    <n v="0"/>
    <s v="SIN DESCRIPCION PARA DESTINOS 00"/>
    <x v="2"/>
    <x v="0"/>
    <x v="3"/>
    <x v="3"/>
    <x v="2"/>
    <x v="17"/>
    <x v="7"/>
    <e v="#N/A"/>
    <n v="5000"/>
    <n v="0"/>
    <n v="4911.8999999999996"/>
    <n v="4911.8999999999996"/>
    <n v="4911.8999999999996"/>
    <n v="4436.3999999999996"/>
    <n v="4436.3999999999996"/>
    <n v="88.100000000000364"/>
    <n v="0"/>
    <n v="0"/>
    <n v="0"/>
    <n v="0"/>
    <n v="0"/>
    <n v="5000"/>
    <n v="0"/>
    <n v="5000"/>
    <n v="0"/>
    <n v="0"/>
    <n v="5000"/>
  </r>
  <r>
    <s v="1.1-00-2002_20612008_2025610"/>
    <s v="1.1-00-20"/>
    <s v="NO"/>
    <s v="1.7.2"/>
    <s v="R"/>
    <s v="02_20"/>
    <n v="6"/>
    <n v="12"/>
    <s v="008_20"/>
    <x v="6"/>
    <x v="6"/>
    <n v="0"/>
    <s v="SIN DESCRIPCION PARA DESTINOS 00"/>
    <x v="2"/>
    <x v="0"/>
    <x v="3"/>
    <x v="3"/>
    <x v="2"/>
    <x v="17"/>
    <x v="7"/>
    <e v="#N/A"/>
    <n v="5000"/>
    <n v="0"/>
    <n v="0"/>
    <n v="0"/>
    <n v="0"/>
    <n v="0"/>
    <n v="0"/>
    <n v="5000"/>
    <n v="0"/>
    <n v="0"/>
    <n v="0"/>
    <n v="0"/>
    <n v="0"/>
    <n v="5000"/>
    <n v="0"/>
    <n v="5000"/>
    <n v="0"/>
    <n v="0"/>
    <n v="5000"/>
  </r>
  <r>
    <s v="1.1-00-2002_20612008_2029610"/>
    <s v="1.1-00-20"/>
    <s v="NO"/>
    <s v="1.7.2"/>
    <s v="R"/>
    <s v="02_20"/>
    <n v="6"/>
    <n v="12"/>
    <s v="008_20"/>
    <x v="19"/>
    <x v="19"/>
    <n v="0"/>
    <s v="SIN DESCRIPCION PARA DESTINOS 00"/>
    <x v="2"/>
    <x v="0"/>
    <x v="3"/>
    <x v="3"/>
    <x v="2"/>
    <x v="17"/>
    <x v="7"/>
    <e v="#N/A"/>
    <n v="100000"/>
    <n v="0"/>
    <n v="59407.4"/>
    <n v="59407.4"/>
    <n v="59407.4"/>
    <n v="48201.8"/>
    <n v="48201.8"/>
    <n v="40592.6"/>
    <n v="0"/>
    <n v="0"/>
    <n v="0"/>
    <n v="0"/>
    <n v="0"/>
    <n v="100000"/>
    <n v="0"/>
    <n v="100000"/>
    <n v="0"/>
    <n v="0"/>
    <n v="100000"/>
  </r>
  <r>
    <s v="1.1-00-2002_20612008_2035710"/>
    <s v="1.1-00-20"/>
    <s v="NO"/>
    <s v="1.7.2"/>
    <s v="R"/>
    <s v="02_20"/>
    <n v="6"/>
    <n v="12"/>
    <s v="008_20"/>
    <x v="63"/>
    <x v="63"/>
    <n v="0"/>
    <s v="SIN DESCRIPCION PARA DESTINOS 00"/>
    <x v="0"/>
    <x v="0"/>
    <x v="3"/>
    <x v="3"/>
    <x v="2"/>
    <x v="17"/>
    <x v="7"/>
    <s v="NO"/>
    <n v="55000"/>
    <n v="0"/>
    <n v="55000"/>
    <n v="55000"/>
    <n v="0"/>
    <n v="0"/>
    <n v="0"/>
    <n v="0"/>
    <n v="0"/>
    <n v="0"/>
    <n v="0"/>
    <n v="0"/>
    <n v="0"/>
    <n v="55000"/>
    <n v="0"/>
    <n v="55000"/>
    <n v="0"/>
    <n v="0"/>
    <n v="55000"/>
  </r>
  <r>
    <s v="1.1-00-2002_20612008_2037110"/>
    <s v="1.1-00-20"/>
    <s v="NO"/>
    <s v="1.7.2"/>
    <s v="R"/>
    <s v="02_20"/>
    <n v="6"/>
    <n v="12"/>
    <s v="008_20"/>
    <x v="40"/>
    <x v="40"/>
    <n v="0"/>
    <s v="SIN DESCRIPCION PARA DESTINOS 00"/>
    <x v="0"/>
    <x v="0"/>
    <x v="3"/>
    <x v="3"/>
    <x v="2"/>
    <x v="17"/>
    <x v="7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02_20612008_2037210"/>
    <s v="1.1-00-20"/>
    <s v="NO"/>
    <s v="1.7.2"/>
    <s v="R"/>
    <s v="02_20"/>
    <n v="6"/>
    <n v="12"/>
    <s v="008_20"/>
    <x v="83"/>
    <x v="83"/>
    <n v="0"/>
    <s v="SIN DESCRIPCION PARA DESTINOS 00"/>
    <x v="0"/>
    <x v="0"/>
    <x v="3"/>
    <x v="3"/>
    <x v="2"/>
    <x v="17"/>
    <x v="7"/>
    <e v="#N/A"/>
    <n v="0"/>
    <n v="0"/>
    <n v="0"/>
    <n v="0"/>
    <n v="0"/>
    <n v="0"/>
    <n v="0"/>
    <n v="0"/>
    <n v="0"/>
    <n v="0"/>
    <n v="0"/>
    <n v="0"/>
    <n v="0"/>
    <n v="0"/>
    <n v="0"/>
    <n v="35000"/>
    <n v="0"/>
    <n v="35000"/>
    <n v="0"/>
  </r>
  <r>
    <s v="1.1-00-2002_20612008_2037510"/>
    <s v="1.1-00-20"/>
    <s v="NO"/>
    <s v="1.7.2"/>
    <s v="R"/>
    <s v="02_20"/>
    <n v="6"/>
    <n v="12"/>
    <s v="008_20"/>
    <x v="41"/>
    <x v="41"/>
    <n v="0"/>
    <s v="SIN DESCRIPCION PARA DESTINOS 00"/>
    <x v="0"/>
    <x v="0"/>
    <x v="3"/>
    <x v="3"/>
    <x v="2"/>
    <x v="17"/>
    <x v="7"/>
    <s v="NO"/>
    <n v="87191.41"/>
    <n v="0"/>
    <n v="87191.41"/>
    <n v="87191.41"/>
    <n v="27191.41"/>
    <n v="27191.41"/>
    <n v="27191.41"/>
    <n v="0"/>
    <n v="0"/>
    <n v="0"/>
    <n v="0"/>
    <n v="0"/>
    <n v="0"/>
    <n v="87191.41"/>
    <n v="0"/>
    <n v="87191.41"/>
    <n v="0"/>
    <n v="0"/>
    <n v="87191.41"/>
  </r>
  <r>
    <s v="1.1-00-2002_20612008_2038310"/>
    <s v="1.1-00-20"/>
    <s v="NO"/>
    <s v="1.7.2"/>
    <s v="R"/>
    <s v="02_20"/>
    <n v="6"/>
    <n v="12"/>
    <s v="008_20"/>
    <x v="20"/>
    <x v="20"/>
    <n v="0"/>
    <s v="SIN DESCRIPCION PARA DESTINOS 00"/>
    <x v="0"/>
    <x v="0"/>
    <x v="3"/>
    <x v="3"/>
    <x v="2"/>
    <x v="17"/>
    <x v="7"/>
    <e v="#N/A"/>
    <n v="5000"/>
    <n v="0"/>
    <n v="0"/>
    <n v="0"/>
    <n v="0"/>
    <n v="0"/>
    <n v="0"/>
    <n v="5000"/>
    <n v="0"/>
    <n v="0"/>
    <n v="0"/>
    <n v="0"/>
    <n v="0"/>
    <n v="5000"/>
    <n v="0"/>
    <n v="100000"/>
    <n v="0"/>
    <n v="95000"/>
    <n v="5000"/>
  </r>
  <r>
    <s v="1.1-00-2002_20612008_2044810"/>
    <s v="1.1-00-20"/>
    <s v="NO"/>
    <s v="1.7.2"/>
    <s v="R"/>
    <s v="02_20"/>
    <n v="6"/>
    <n v="12"/>
    <s v="008_20"/>
    <x v="21"/>
    <x v="21"/>
    <n v="0"/>
    <s v="SIN DESCRIPCION PARA DESTINOS 00"/>
    <x v="3"/>
    <x v="0"/>
    <x v="3"/>
    <x v="3"/>
    <x v="2"/>
    <x v="17"/>
    <x v="7"/>
    <e v="#N/A"/>
    <n v="250000"/>
    <n v="0"/>
    <n v="0"/>
    <n v="0"/>
    <n v="0"/>
    <n v="0"/>
    <n v="0"/>
    <n v="250000"/>
    <n v="0"/>
    <n v="0"/>
    <n v="0"/>
    <n v="0"/>
    <n v="0"/>
    <n v="250000"/>
    <n v="0"/>
    <n v="250000"/>
    <n v="0"/>
    <n v="0"/>
    <n v="250000"/>
  </r>
  <r>
    <s v="1.1-00-2002_20612008_2051110"/>
    <s v="1.1-00-20"/>
    <s v="NO"/>
    <s v="1.7.2"/>
    <s v="R"/>
    <s v="02_20"/>
    <n v="6"/>
    <n v="12"/>
    <s v="008_20"/>
    <x v="22"/>
    <x v="22"/>
    <n v="0"/>
    <s v="SIN DESCRIPCION PARA DESTINOS 00"/>
    <x v="4"/>
    <x v="1"/>
    <x v="3"/>
    <x v="3"/>
    <x v="2"/>
    <x v="17"/>
    <x v="7"/>
    <e v="#N/A"/>
    <n v="35844"/>
    <n v="0"/>
    <n v="35844"/>
    <n v="0"/>
    <n v="0"/>
    <n v="0"/>
    <n v="0"/>
    <n v="0"/>
    <n v="0"/>
    <n v="0"/>
    <n v="0"/>
    <n v="0"/>
    <n v="0"/>
    <n v="35844"/>
    <n v="0"/>
    <n v="250000"/>
    <n v="0"/>
    <n v="214156"/>
    <n v="35844"/>
  </r>
  <r>
    <s v="1.1-00-2002_20612008_2051210"/>
    <s v="1.1-00-20"/>
    <s v="NO"/>
    <s v="1.7.2"/>
    <s v="R"/>
    <s v="02_20"/>
    <n v="6"/>
    <n v="12"/>
    <s v="008_20"/>
    <x v="23"/>
    <x v="23"/>
    <n v="0"/>
    <s v="SIN DESCRIPCION PARA DESTINOS 00"/>
    <x v="4"/>
    <x v="1"/>
    <x v="3"/>
    <x v="3"/>
    <x v="2"/>
    <x v="17"/>
    <x v="7"/>
    <e v="#N/A"/>
    <n v="60000"/>
    <n v="0"/>
    <n v="55583.72"/>
    <n v="24263.72"/>
    <n v="24263.72"/>
    <n v="24263.72"/>
    <n v="24263.72"/>
    <n v="4416.2799999999988"/>
    <n v="0"/>
    <n v="0"/>
    <n v="0"/>
    <n v="0"/>
    <n v="0"/>
    <n v="60000"/>
    <n v="0"/>
    <n v="60000"/>
    <n v="0"/>
    <n v="0"/>
    <n v="60000"/>
  </r>
  <r>
    <s v="1.1-00-2002_20612008_2051510"/>
    <s v="1.1-00-20"/>
    <s v="NO"/>
    <s v="1.7.2"/>
    <s v="R"/>
    <s v="02_20"/>
    <n v="6"/>
    <n v="12"/>
    <s v="008_20"/>
    <x v="24"/>
    <x v="24"/>
    <n v="0"/>
    <s v="SIN DESCRIPCION PARA DESTINOS 00"/>
    <x v="4"/>
    <x v="1"/>
    <x v="3"/>
    <x v="3"/>
    <x v="2"/>
    <x v="17"/>
    <x v="7"/>
    <e v="#N/A"/>
    <n v="0"/>
    <n v="0"/>
    <n v="0"/>
    <n v="0"/>
    <n v="0"/>
    <n v="0"/>
    <n v="0"/>
    <n v="0"/>
    <n v="0"/>
    <n v="0"/>
    <n v="0"/>
    <n v="0"/>
    <n v="0"/>
    <n v="0"/>
    <n v="0"/>
    <n v="80000"/>
    <n v="0"/>
    <n v="80000"/>
    <n v="0"/>
  </r>
  <r>
    <s v="1.1-00-2002_20612008_2053210"/>
    <s v="1.1-00-20"/>
    <s v="NO"/>
    <s v="1.7.2"/>
    <s v="R"/>
    <s v="02_20"/>
    <n v="6"/>
    <n v="12"/>
    <s v="008_20"/>
    <x v="25"/>
    <x v="25"/>
    <n v="0"/>
    <s v="SIN DESCRIPCION PARA DESTINOS 00"/>
    <x v="4"/>
    <x v="1"/>
    <x v="3"/>
    <x v="3"/>
    <x v="2"/>
    <x v="17"/>
    <x v="7"/>
    <e v="#N/A"/>
    <n v="100000"/>
    <n v="0"/>
    <n v="0"/>
    <n v="0"/>
    <n v="0"/>
    <n v="0"/>
    <n v="0"/>
    <n v="100000"/>
    <n v="0"/>
    <n v="0"/>
    <n v="0"/>
    <n v="0"/>
    <n v="0"/>
    <n v="100000"/>
    <n v="0"/>
    <n v="100000"/>
    <n v="0"/>
    <n v="0"/>
    <n v="100000"/>
  </r>
  <r>
    <s v="1.1-00-2002_20613008_2025310"/>
    <s v="1.1-00-20"/>
    <s v="NO"/>
    <s v="1.7.2"/>
    <s v="R"/>
    <s v="02_20"/>
    <n v="6"/>
    <n v="13"/>
    <s v="008_20"/>
    <x v="26"/>
    <x v="26"/>
    <n v="0"/>
    <s v="SIN DESCRIPCION PARA DESTINOS 00"/>
    <x v="2"/>
    <x v="0"/>
    <x v="3"/>
    <x v="3"/>
    <x v="2"/>
    <x v="18"/>
    <x v="7"/>
    <e v="#N/A"/>
    <n v="50000"/>
    <n v="0"/>
    <n v="29755.8"/>
    <n v="29095.8"/>
    <n v="21687.48"/>
    <n v="12254.08"/>
    <n v="3582.88"/>
    <n v="20244.2"/>
    <n v="0"/>
    <n v="0"/>
    <n v="0"/>
    <n v="0"/>
    <n v="0"/>
    <n v="50000"/>
    <n v="0"/>
    <n v="50000"/>
    <n v="0"/>
    <n v="0"/>
    <n v="50000"/>
  </r>
  <r>
    <s v="1.1-00-2002_20613008_2025410"/>
    <s v="1.1-00-20"/>
    <s v="NO"/>
    <s v="1.7.2"/>
    <s v="R"/>
    <s v="02_20"/>
    <n v="6"/>
    <n v="13"/>
    <s v="008_20"/>
    <x v="27"/>
    <x v="27"/>
    <n v="0"/>
    <s v="SIN DESCRIPCION PARA DESTINOS 00"/>
    <x v="2"/>
    <x v="0"/>
    <x v="3"/>
    <x v="3"/>
    <x v="2"/>
    <x v="18"/>
    <x v="7"/>
    <e v="#N/A"/>
    <n v="50000"/>
    <n v="0"/>
    <n v="40341.57"/>
    <n v="40341.57"/>
    <n v="27450.99"/>
    <n v="27450.99"/>
    <n v="23476.73"/>
    <n v="9658.43"/>
    <n v="0"/>
    <n v="0"/>
    <n v="0"/>
    <n v="0"/>
    <n v="0"/>
    <n v="50000"/>
    <n v="0"/>
    <n v="50000"/>
    <n v="0"/>
    <n v="0"/>
    <n v="50000"/>
  </r>
  <r>
    <s v="1.1-00-2002_20613008_2025910"/>
    <s v="1.1-00-20"/>
    <s v="NO"/>
    <s v="1.7.2"/>
    <s v="R"/>
    <s v="02_20"/>
    <n v="6"/>
    <n v="13"/>
    <s v="008_20"/>
    <x v="28"/>
    <x v="28"/>
    <n v="0"/>
    <s v="SIN DESCRIPCION PARA DESTINOS 00"/>
    <x v="2"/>
    <x v="0"/>
    <x v="3"/>
    <x v="3"/>
    <x v="2"/>
    <x v="18"/>
    <x v="7"/>
    <e v="#N/A"/>
    <n v="395000"/>
    <n v="0"/>
    <n v="0"/>
    <n v="0"/>
    <n v="0"/>
    <n v="0"/>
    <n v="0"/>
    <n v="395000"/>
    <n v="0"/>
    <n v="0"/>
    <n v="0"/>
    <n v="0"/>
    <n v="0"/>
    <n v="395000"/>
    <n v="0"/>
    <n v="400000"/>
    <n v="0"/>
    <n v="5000"/>
    <n v="395000"/>
  </r>
  <r>
    <s v="1.1-00-2002_20613008_2029110"/>
    <s v="1.1-00-20"/>
    <s v="NO"/>
    <s v="1.7.2"/>
    <s v="R"/>
    <s v="02_20"/>
    <n v="6"/>
    <n v="13"/>
    <s v="008_20"/>
    <x v="29"/>
    <x v="29"/>
    <n v="0"/>
    <s v="SIN DESCRIPCION PARA DESTINOS 00"/>
    <x v="2"/>
    <x v="0"/>
    <x v="3"/>
    <x v="3"/>
    <x v="2"/>
    <x v="18"/>
    <x v="7"/>
    <e v="#N/A"/>
    <n v="250000"/>
    <n v="0"/>
    <n v="21973.94"/>
    <n v="3413.94"/>
    <n v="3413.94"/>
    <n v="3015.93"/>
    <n v="3015.93"/>
    <n v="228026.06"/>
    <n v="0"/>
    <n v="0"/>
    <n v="0"/>
    <n v="0"/>
    <n v="0"/>
    <n v="250000"/>
    <n v="0"/>
    <n v="250000"/>
    <n v="0"/>
    <n v="0"/>
    <n v="250000"/>
  </r>
  <r>
    <s v="1.1-00-2002_20613008_2056210"/>
    <s v="1.1-00-20"/>
    <s v="NO"/>
    <s v="1.7.2"/>
    <s v="R"/>
    <s v="02_20"/>
    <n v="6"/>
    <n v="13"/>
    <s v="008_20"/>
    <x v="30"/>
    <x v="30"/>
    <n v="0"/>
    <s v="SIN DESCRIPCION PARA DESTINOS 00"/>
    <x v="4"/>
    <x v="1"/>
    <x v="3"/>
    <x v="3"/>
    <x v="2"/>
    <x v="18"/>
    <x v="7"/>
    <e v="#N/A"/>
    <n v="0"/>
    <n v="0"/>
    <n v="0"/>
    <n v="0"/>
    <n v="0"/>
    <n v="0"/>
    <n v="0"/>
    <n v="0"/>
    <n v="0"/>
    <n v="0"/>
    <n v="0"/>
    <n v="0"/>
    <n v="0"/>
    <n v="0"/>
    <n v="0"/>
    <n v="300000"/>
    <n v="0"/>
    <n v="300000"/>
    <n v="0"/>
  </r>
  <r>
    <s v="1.1-00-2002_20613008_2056510"/>
    <s v="1.1-00-20"/>
    <s v="NO"/>
    <s v="1.7.2"/>
    <s v="R"/>
    <s v="02_20"/>
    <n v="6"/>
    <n v="13"/>
    <s v="008_20"/>
    <x v="31"/>
    <x v="31"/>
    <n v="0"/>
    <s v="SIN DESCRIPCION PARA DESTINOS 00"/>
    <x v="4"/>
    <x v="1"/>
    <x v="3"/>
    <x v="3"/>
    <x v="2"/>
    <x v="18"/>
    <x v="7"/>
    <e v="#N/A"/>
    <n v="0"/>
    <n v="0"/>
    <n v="0"/>
    <n v="0"/>
    <n v="0"/>
    <n v="0"/>
    <n v="0"/>
    <n v="0"/>
    <n v="0"/>
    <n v="0"/>
    <n v="0"/>
    <n v="0"/>
    <n v="0"/>
    <n v="0"/>
    <n v="0"/>
    <n v="300000"/>
    <n v="0"/>
    <n v="300000"/>
    <n v="0"/>
  </r>
  <r>
    <s v="1.1-00-2002_20613008_2056610"/>
    <s v="1.1-00-20"/>
    <s v="NO"/>
    <s v="1.7.2"/>
    <s v="R"/>
    <s v="02_20"/>
    <n v="6"/>
    <n v="13"/>
    <s v="008_20"/>
    <x v="32"/>
    <x v="32"/>
    <n v="0"/>
    <s v="SIN DESCRIPCION PARA DESTINOS 00"/>
    <x v="4"/>
    <x v="1"/>
    <x v="3"/>
    <x v="3"/>
    <x v="2"/>
    <x v="18"/>
    <x v="7"/>
    <e v="#N/A"/>
    <n v="191400"/>
    <n v="0"/>
    <n v="191400"/>
    <n v="191400"/>
    <n v="0"/>
    <n v="0"/>
    <n v="0"/>
    <n v="0"/>
    <n v="0"/>
    <n v="0"/>
    <n v="0"/>
    <n v="0"/>
    <n v="0"/>
    <n v="191400"/>
    <n v="0"/>
    <n v="300000"/>
    <n v="0"/>
    <n v="108600"/>
    <n v="191400"/>
  </r>
  <r>
    <s v="1.1-00-2002_20613008_2056710"/>
    <s v="1.1-00-20"/>
    <s v="NO"/>
    <s v="1.7.2"/>
    <s v="R"/>
    <s v="02_20"/>
    <n v="6"/>
    <n v="13"/>
    <s v="008_20"/>
    <x v="33"/>
    <x v="33"/>
    <n v="0"/>
    <s v="SIN DESCRIPCION PARA DESTINOS 00"/>
    <x v="4"/>
    <x v="1"/>
    <x v="3"/>
    <x v="3"/>
    <x v="2"/>
    <x v="18"/>
    <x v="7"/>
    <e v="#N/A"/>
    <n v="313635.36"/>
    <n v="0"/>
    <n v="253492.29"/>
    <n v="244375.87"/>
    <n v="244375.87"/>
    <n v="79315.360000000001"/>
    <n v="79315.360000000001"/>
    <n v="60143.069999999978"/>
    <n v="0"/>
    <n v="0"/>
    <n v="0"/>
    <n v="0"/>
    <n v="0"/>
    <n v="313635.36"/>
    <n v="0"/>
    <n v="400000"/>
    <n v="0"/>
    <n v="86364.64"/>
    <n v="313635.36"/>
  </r>
  <r>
    <s v="1.1-00-2002_20613008_2056910"/>
    <s v="1.1-00-20"/>
    <s v="NO"/>
    <s v="1.7.2"/>
    <s v="R"/>
    <s v="02_20"/>
    <n v="6"/>
    <n v="13"/>
    <s v="008_20"/>
    <x v="34"/>
    <x v="34"/>
    <n v="0"/>
    <s v="SIN DESCRIPCION PARA DESTINOS 00"/>
    <x v="4"/>
    <x v="1"/>
    <x v="3"/>
    <x v="3"/>
    <x v="2"/>
    <x v="18"/>
    <x v="7"/>
    <e v="#N/A"/>
    <n v="2304073.2000000002"/>
    <n v="0"/>
    <n v="2159801.1"/>
    <n v="781721.1"/>
    <n v="253689.1"/>
    <n v="229993.2"/>
    <n v="229993.2"/>
    <n v="144272.10000000009"/>
    <n v="0"/>
    <n v="0"/>
    <n v="0"/>
    <n v="0"/>
    <n v="0"/>
    <n v="2304073.2000000002"/>
    <n v="0"/>
    <n v="4000000"/>
    <n v="0"/>
    <n v="1695926.8"/>
    <n v="2304073.2000000002"/>
  </r>
  <r>
    <s v="1.1-00-2002_20614008_2027210"/>
    <s v="1.1-00-20"/>
    <s v="NO"/>
    <s v="1.7.2"/>
    <s v="R"/>
    <s v="02_20"/>
    <n v="6"/>
    <n v="14"/>
    <s v="008_20"/>
    <x v="35"/>
    <x v="35"/>
    <n v="0"/>
    <s v="SIN DESCRIPCION PARA DESTINOS 00"/>
    <x v="2"/>
    <x v="0"/>
    <x v="3"/>
    <x v="3"/>
    <x v="2"/>
    <x v="19"/>
    <x v="7"/>
    <e v="#N/A"/>
    <n v="2500000"/>
    <n v="0"/>
    <n v="2159721.87"/>
    <n v="397101.87"/>
    <n v="343239.91"/>
    <n v="319386.59999999998"/>
    <n v="237086.6"/>
    <n v="340278.12999999989"/>
    <n v="0"/>
    <n v="0"/>
    <n v="0"/>
    <n v="0"/>
    <n v="0"/>
    <n v="2500000"/>
    <n v="0"/>
    <n v="2500000"/>
    <n v="0"/>
    <n v="0"/>
    <n v="2500000"/>
  </r>
  <r>
    <s v="1.1-00-2002_20615008_2032510"/>
    <s v="1.1-00-20"/>
    <s v="NO"/>
    <s v="1.7.2"/>
    <s v="R"/>
    <s v="02_20"/>
    <n v="6"/>
    <n v="15"/>
    <s v="008_20"/>
    <x v="7"/>
    <x v="7"/>
    <n v="0"/>
    <s v="SIN DESCRIPCION PARA DESTINOS 00"/>
    <x v="0"/>
    <x v="0"/>
    <x v="3"/>
    <x v="3"/>
    <x v="2"/>
    <x v="20"/>
    <x v="7"/>
    <e v="#N/A"/>
    <n v="6602534.4000000004"/>
    <n v="0"/>
    <n v="6602534.4000000004"/>
    <n v="6602534.4000000004"/>
    <n v="5402073.5999999996"/>
    <n v="5402073.5999999996"/>
    <n v="5402073.5999999996"/>
    <n v="0"/>
    <n v="0"/>
    <s v="Verde"/>
    <n v="0"/>
    <n v="0"/>
    <n v="0"/>
    <n v="6602534.4000000004"/>
    <n v="0"/>
    <n v="6602534.4000000004"/>
    <n v="0"/>
    <n v="0"/>
    <n v="6602534.4000000004"/>
  </r>
  <r>
    <s v="1.1-00-2002_20615008_2032910"/>
    <s v="1.1-00-20"/>
    <s v="NO"/>
    <s v="1.7.2"/>
    <s v="R"/>
    <s v="02_20"/>
    <n v="6"/>
    <n v="15"/>
    <s v="008_20"/>
    <x v="36"/>
    <x v="36"/>
    <n v="0"/>
    <s v="SIN DESCRIPCION PARA DESTINOS 00"/>
    <x v="0"/>
    <x v="0"/>
    <x v="3"/>
    <x v="3"/>
    <x v="2"/>
    <x v="20"/>
    <x v="7"/>
    <e v="#N/A"/>
    <n v="19950.84"/>
    <n v="0"/>
    <n v="19950.84"/>
    <n v="19950.84"/>
    <n v="19950.84"/>
    <n v="19950.84"/>
    <n v="19950.84"/>
    <n v="0"/>
    <n v="0"/>
    <n v="0"/>
    <n v="0"/>
    <n v="0"/>
    <n v="0"/>
    <n v="19950.84"/>
    <n v="0"/>
    <n v="200000"/>
    <n v="0"/>
    <n v="180049.16"/>
    <n v="19950.84"/>
  </r>
  <r>
    <s v="1.1-00-2002_20615008_2035210"/>
    <s v="1.1-00-20"/>
    <s v="NO"/>
    <s v="1.7.2"/>
    <s v="R"/>
    <s v="02_20"/>
    <n v="6"/>
    <n v="15"/>
    <s v="008_20"/>
    <x v="37"/>
    <x v="37"/>
    <n v="0"/>
    <s v="SIN DESCRIPCION PARA DESTINOS 00"/>
    <x v="0"/>
    <x v="0"/>
    <x v="3"/>
    <x v="3"/>
    <x v="2"/>
    <x v="20"/>
    <x v="7"/>
    <e v="#N/A"/>
    <n v="30000"/>
    <n v="0"/>
    <n v="11276.36"/>
    <n v="4432.3599999999997"/>
    <n v="4432.3599999999997"/>
    <n v="4432.3599999999997"/>
    <n v="0"/>
    <n v="18723.64"/>
    <n v="0"/>
    <n v="0"/>
    <n v="0"/>
    <n v="0"/>
    <n v="0"/>
    <n v="30000"/>
    <n v="0"/>
    <n v="50000"/>
    <n v="0"/>
    <n v="20000"/>
    <n v="30000"/>
  </r>
  <r>
    <s v="1.1-00-2008_20346023_2031810"/>
    <s v="1.1-00-20"/>
    <s v="NO"/>
    <s v="1.7.1"/>
    <s v="R"/>
    <s v="08_20"/>
    <n v="3"/>
    <n v="46"/>
    <s v="023_20"/>
    <x v="38"/>
    <x v="38"/>
    <n v="0"/>
    <s v="SIN DESCRIPCION PARA DESTINOS 00"/>
    <x v="0"/>
    <x v="0"/>
    <x v="3"/>
    <x v="4"/>
    <x v="3"/>
    <x v="21"/>
    <x v="8"/>
    <e v="#N/A"/>
    <n v="10000"/>
    <n v="0"/>
    <n v="9788.5"/>
    <n v="9788.5"/>
    <n v="9788.5"/>
    <n v="9788.5"/>
    <n v="9788.5"/>
    <n v="211.5"/>
    <n v="0"/>
    <n v="0"/>
    <n v="0"/>
    <n v="0"/>
    <n v="0"/>
    <n v="10000"/>
    <n v="0"/>
    <n v="10000"/>
    <n v="0"/>
    <n v="0"/>
    <n v="10000"/>
  </r>
  <r>
    <s v="1.1-00-2008_20346023_2033910"/>
    <s v="1.1-00-20"/>
    <s v="NO"/>
    <s v="1.7.1"/>
    <s v="R"/>
    <s v="08_20"/>
    <n v="3"/>
    <n v="46"/>
    <s v="023_20"/>
    <x v="39"/>
    <x v="39"/>
    <n v="0"/>
    <s v="SIN DESCRIPCION PARA DESTINOS 00"/>
    <x v="0"/>
    <x v="0"/>
    <x v="3"/>
    <x v="4"/>
    <x v="3"/>
    <x v="21"/>
    <x v="8"/>
    <e v="#N/A"/>
    <n v="0"/>
    <n v="0"/>
    <n v="0"/>
    <n v="0"/>
    <n v="0"/>
    <n v="0"/>
    <n v="0"/>
    <n v="0"/>
    <n v="0"/>
    <n v="0"/>
    <n v="0"/>
    <n v="0"/>
    <n v="0"/>
    <n v="0"/>
    <n v="0"/>
    <n v="200000"/>
    <n v="0"/>
    <n v="200000"/>
    <n v="0"/>
  </r>
  <r>
    <s v="1.1-00-2008_20346023_2037110"/>
    <s v="1.1-00-20"/>
    <s v="NO"/>
    <s v="1.7.1"/>
    <s v="R"/>
    <s v="08_20"/>
    <n v="3"/>
    <n v="46"/>
    <s v="023_20"/>
    <x v="40"/>
    <x v="40"/>
    <n v="0"/>
    <s v="SIN DESCRIPCION PARA DESTINOS 00"/>
    <x v="0"/>
    <x v="0"/>
    <x v="3"/>
    <x v="4"/>
    <x v="3"/>
    <x v="21"/>
    <x v="8"/>
    <e v="#N/A"/>
    <n v="0"/>
    <n v="0"/>
    <n v="0"/>
    <n v="0"/>
    <n v="0"/>
    <n v="0"/>
    <n v="0"/>
    <n v="0"/>
    <n v="0"/>
    <n v="0"/>
    <n v="0"/>
    <n v="0"/>
    <n v="0"/>
    <n v="0"/>
    <n v="0"/>
    <n v="50000"/>
    <n v="0"/>
    <n v="50000"/>
    <n v="0"/>
  </r>
  <r>
    <s v="1.1-00-2008_20346023_2037510"/>
    <s v="1.1-00-20"/>
    <s v="NO"/>
    <s v="1.7.1"/>
    <s v="R"/>
    <s v="08_20"/>
    <n v="3"/>
    <n v="46"/>
    <s v="023_20"/>
    <x v="41"/>
    <x v="41"/>
    <n v="0"/>
    <s v="SIN DESCRIPCION PARA DESTINOS 00"/>
    <x v="0"/>
    <x v="0"/>
    <x v="3"/>
    <x v="4"/>
    <x v="3"/>
    <x v="21"/>
    <x v="8"/>
    <e v="#N/A"/>
    <n v="0"/>
    <n v="0"/>
    <n v="0"/>
    <n v="0"/>
    <n v="0"/>
    <n v="0"/>
    <n v="0"/>
    <n v="0"/>
    <n v="0"/>
    <n v="0"/>
    <n v="0"/>
    <n v="0"/>
    <n v="0"/>
    <n v="0"/>
    <n v="0"/>
    <n v="30000"/>
    <n v="0"/>
    <n v="30000"/>
    <n v="0"/>
  </r>
  <r>
    <s v="1.1-00-2008_20347023_2022110"/>
    <s v="1.1-00-20"/>
    <s v="NO"/>
    <s v="1.7.1"/>
    <s v="R"/>
    <s v="08_20"/>
    <n v="3"/>
    <n v="47"/>
    <s v="023_20"/>
    <x v="2"/>
    <x v="2"/>
    <n v="0"/>
    <s v="SIN DESCRIPCION PARA DESTINOS 00"/>
    <x v="2"/>
    <x v="0"/>
    <x v="3"/>
    <x v="4"/>
    <x v="3"/>
    <x v="22"/>
    <x v="8"/>
    <e v="#N/A"/>
    <n v="247299.87"/>
    <n v="0"/>
    <n v="247299.87"/>
    <n v="247299.87"/>
    <n v="132554.01"/>
    <n v="123755.94"/>
    <n v="123755.94"/>
    <n v="0"/>
    <n v="0"/>
    <n v="0"/>
    <n v="0"/>
    <n v="0"/>
    <n v="0"/>
    <n v="247299.87"/>
    <n v="0"/>
    <n v="280000"/>
    <n v="0"/>
    <n v="32700.13"/>
    <n v="247299.87"/>
  </r>
  <r>
    <s v="1.1-00-2008_20347023_2028210"/>
    <s v="1.1-00-20"/>
    <s v="NO"/>
    <s v="1.7.1"/>
    <s v="R"/>
    <s v="08_20"/>
    <n v="3"/>
    <n v="47"/>
    <s v="023_20"/>
    <x v="42"/>
    <x v="42"/>
    <n v="0"/>
    <s v="SIN DESCRIPCION PARA DESTINOS 00"/>
    <x v="2"/>
    <x v="0"/>
    <x v="3"/>
    <x v="4"/>
    <x v="3"/>
    <x v="22"/>
    <x v="8"/>
    <e v="#N/A"/>
    <n v="0"/>
    <n v="0"/>
    <n v="0"/>
    <n v="0"/>
    <n v="0"/>
    <n v="0"/>
    <n v="0"/>
    <n v="0"/>
    <n v="0"/>
    <n v="0"/>
    <n v="0"/>
    <n v="0"/>
    <n v="0"/>
    <n v="0"/>
    <n v="0"/>
    <n v="30000"/>
    <n v="0"/>
    <n v="30000"/>
    <n v="0"/>
  </r>
  <r>
    <s v="1.1-00-2008_20347023_2028310"/>
    <s v="1.1-00-20"/>
    <s v="NO"/>
    <s v="1.7.1"/>
    <s v="R"/>
    <s v="08_20"/>
    <n v="3"/>
    <n v="47"/>
    <s v="023_20"/>
    <x v="43"/>
    <x v="43"/>
    <n v="0"/>
    <s v="SIN DESCRIPCION PARA DESTINOS 00"/>
    <x v="2"/>
    <x v="0"/>
    <x v="3"/>
    <x v="4"/>
    <x v="3"/>
    <x v="22"/>
    <x v="8"/>
    <e v="#N/A"/>
    <n v="0"/>
    <n v="0"/>
    <n v="0"/>
    <n v="0"/>
    <n v="0"/>
    <n v="0"/>
    <n v="0"/>
    <n v="0"/>
    <n v="0"/>
    <n v="0"/>
    <n v="0"/>
    <n v="0"/>
    <n v="0"/>
    <n v="0"/>
    <n v="0"/>
    <n v="60000"/>
    <n v="0"/>
    <n v="60000"/>
    <n v="0"/>
  </r>
  <r>
    <s v="1.1-00-2008_20347023_2034810"/>
    <s v="1.1-00-20"/>
    <s v="NO"/>
    <s v="1.7.1"/>
    <s v="R"/>
    <s v="08_20"/>
    <n v="3"/>
    <n v="47"/>
    <s v="023_20"/>
    <x v="118"/>
    <x v="118"/>
    <n v="0"/>
    <s v="SIN DESCRIPCION PARA DESTINOS 00"/>
    <x v="0"/>
    <x v="0"/>
    <x v="3"/>
    <x v="4"/>
    <x v="3"/>
    <x v="22"/>
    <x v="8"/>
    <e v="#N/A"/>
    <n v="46400"/>
    <n v="0"/>
    <n v="15887.33"/>
    <n v="15887.33"/>
    <n v="15884.2"/>
    <n v="15884.2"/>
    <n v="15884.2"/>
    <n v="30512.67"/>
    <n v="0"/>
    <n v="0"/>
    <n v="0"/>
    <n v="0"/>
    <n v="0"/>
    <n v="46400"/>
    <n v="0"/>
    <n v="46400"/>
    <n v="0"/>
    <n v="0"/>
    <n v="46400"/>
  </r>
  <r>
    <s v="1.1-00-2008_20347023_2037110"/>
    <s v="1.1-00-20"/>
    <s v="NO"/>
    <s v="1.7.1"/>
    <s v="R"/>
    <s v="08_20"/>
    <n v="3"/>
    <n v="47"/>
    <s v="023_20"/>
    <x v="40"/>
    <x v="40"/>
    <n v="0"/>
    <s v="SIN DESCRIPCION PARA DESTINOS 00"/>
    <x v="0"/>
    <x v="0"/>
    <x v="3"/>
    <x v="4"/>
    <x v="3"/>
    <x v="22"/>
    <x v="8"/>
    <s v="NO"/>
    <n v="50000"/>
    <n v="0"/>
    <n v="13877.98"/>
    <n v="13877.98"/>
    <n v="11877.98"/>
    <n v="11877.98"/>
    <n v="11877.98"/>
    <n v="36122.020000000004"/>
    <n v="0"/>
    <n v="0"/>
    <n v="0"/>
    <n v="0"/>
    <n v="0"/>
    <n v="50000"/>
    <n v="0"/>
    <n v="50000"/>
    <n v="0"/>
    <n v="0"/>
    <n v="50000"/>
  </r>
  <r>
    <s v="1.1-00-2008_20347023_2037510"/>
    <s v="1.1-00-20"/>
    <s v="NO"/>
    <s v="1.7.1"/>
    <s v="R"/>
    <s v="08_20"/>
    <n v="3"/>
    <n v="47"/>
    <s v="023_20"/>
    <x v="41"/>
    <x v="41"/>
    <n v="0"/>
    <s v="SIN DESCRIPCION PARA DESTINOS 00"/>
    <x v="0"/>
    <x v="0"/>
    <x v="3"/>
    <x v="4"/>
    <x v="3"/>
    <x v="22"/>
    <x v="8"/>
    <e v="#N/A"/>
    <n v="30000"/>
    <n v="0"/>
    <n v="13091.05"/>
    <n v="13091.05"/>
    <n v="13091.05"/>
    <n v="13091.05"/>
    <n v="13091.05"/>
    <n v="16908.95"/>
    <n v="0"/>
    <n v="0"/>
    <n v="0"/>
    <n v="0"/>
    <n v="0"/>
    <n v="30000"/>
    <n v="0"/>
    <n v="30000"/>
    <n v="0"/>
    <n v="0"/>
    <n v="30000"/>
  </r>
  <r>
    <s v="1.1-00-2008_20347023_2039620"/>
    <s v="1.1-00-20"/>
    <s v="NO"/>
    <s v="1.7.1"/>
    <s v="R"/>
    <s v="08_20"/>
    <n v="3"/>
    <n v="47"/>
    <s v="023_20"/>
    <x v="44"/>
    <x v="44"/>
    <n v="0"/>
    <s v="SIN DESCRIPCION PARA DESTINOS 00"/>
    <x v="0"/>
    <x v="0"/>
    <x v="3"/>
    <x v="4"/>
    <x v="3"/>
    <x v="22"/>
    <x v="8"/>
    <s v="SI"/>
    <n v="110347.83"/>
    <n v="0"/>
    <n v="107503.35"/>
    <n v="107503.35"/>
    <n v="21044.83"/>
    <n v="21044.83"/>
    <n v="21044.83"/>
    <n v="2844.4799999999959"/>
    <n v="0"/>
    <n v="0"/>
    <n v="0"/>
    <n v="0"/>
    <n v="0"/>
    <n v="110347.83"/>
    <n v="0"/>
    <n v="380000"/>
    <n v="0"/>
    <n v="269652.17"/>
    <n v="110347.83"/>
  </r>
  <r>
    <s v="1.1-00-2008_20347023_2055110"/>
    <s v="1.1-00-20"/>
    <s v="NO"/>
    <s v="1.7.1"/>
    <s v="R"/>
    <s v="08_20"/>
    <n v="3"/>
    <n v="47"/>
    <s v="023_20"/>
    <x v="45"/>
    <x v="45"/>
    <n v="0"/>
    <s v="SIN DESCRIPCION PARA DESTINOS 00"/>
    <x v="4"/>
    <x v="1"/>
    <x v="3"/>
    <x v="4"/>
    <x v="3"/>
    <x v="22"/>
    <x v="8"/>
    <e v="#N/A"/>
    <n v="0"/>
    <n v="0"/>
    <n v="0"/>
    <n v="0"/>
    <n v="0"/>
    <n v="0"/>
    <n v="0"/>
    <n v="0"/>
    <n v="0"/>
    <n v="0"/>
    <n v="0"/>
    <n v="0"/>
    <n v="0"/>
    <n v="0"/>
    <n v="0"/>
    <n v="300000"/>
    <n v="0"/>
    <n v="300000"/>
    <n v="0"/>
  </r>
  <r>
    <s v="1.1-00-2001_2084003_2033310"/>
    <s v="1.1-00-20"/>
    <s v="NO"/>
    <s v="3.8.2"/>
    <s v="E"/>
    <s v="01_20"/>
    <n v="8"/>
    <n v="4"/>
    <s v="003_20"/>
    <x v="46"/>
    <x v="46"/>
    <n v="0"/>
    <s v="SIN DESCRIPCION PARA DESTINOS 00"/>
    <x v="0"/>
    <x v="0"/>
    <x v="3"/>
    <x v="5"/>
    <x v="0"/>
    <x v="23"/>
    <x v="9"/>
    <e v="#N/A"/>
    <n v="0"/>
    <n v="0"/>
    <n v="0"/>
    <n v="0"/>
    <n v="0"/>
    <n v="0"/>
    <n v="0"/>
    <n v="0"/>
    <n v="0"/>
    <n v="0"/>
    <n v="0"/>
    <n v="0"/>
    <n v="0"/>
    <n v="0"/>
    <n v="0"/>
    <n v="200000"/>
    <n v="0"/>
    <n v="200000"/>
    <n v="0"/>
  </r>
  <r>
    <s v="1.1-00-2001_2084003_2051110"/>
    <s v="1.1-00-20"/>
    <s v="NO"/>
    <s v="3.8.2"/>
    <s v="E"/>
    <s v="01_20"/>
    <n v="8"/>
    <n v="4"/>
    <s v="003_20"/>
    <x v="22"/>
    <x v="22"/>
    <n v="0"/>
    <s v="SIN DESCRIPCION PARA DESTINOS 00"/>
    <x v="4"/>
    <x v="1"/>
    <x v="3"/>
    <x v="5"/>
    <x v="0"/>
    <x v="23"/>
    <x v="9"/>
    <s v="NO"/>
    <n v="50456"/>
    <n v="0"/>
    <n v="49056"/>
    <n v="49056"/>
    <n v="25056"/>
    <n v="25056"/>
    <n v="25056"/>
    <n v="1400"/>
    <n v="0"/>
    <n v="0"/>
    <n v="0"/>
    <n v="0"/>
    <n v="0"/>
    <n v="50456"/>
    <n v="0"/>
    <n v="50456"/>
    <n v="0"/>
    <n v="0"/>
    <n v="50456"/>
  </r>
  <r>
    <s v="1.1-00-2001_2084003_2054210"/>
    <s v="1.1-00-20"/>
    <s v="NO"/>
    <s v="3.8.2"/>
    <s v="E"/>
    <s v="01_20"/>
    <n v="8"/>
    <n v="4"/>
    <s v="003_20"/>
    <x v="76"/>
    <x v="76"/>
    <n v="0"/>
    <s v="SIN DESCRIPCION PARA DESTINOS 00"/>
    <x v="4"/>
    <x v="1"/>
    <x v="3"/>
    <x v="5"/>
    <x v="0"/>
    <x v="23"/>
    <x v="9"/>
    <e v="#N/A"/>
    <n v="50000"/>
    <n v="0"/>
    <n v="42920"/>
    <n v="0"/>
    <n v="0"/>
    <n v="0"/>
    <n v="0"/>
    <n v="7080"/>
    <n v="0"/>
    <n v="0"/>
    <n v="0"/>
    <n v="0"/>
    <n v="0"/>
    <n v="50000"/>
    <n v="0"/>
    <n v="50000"/>
    <n v="0"/>
    <n v="0"/>
    <n v="50000"/>
  </r>
  <r>
    <s v="1.1-00-2001_2084003_2056510"/>
    <s v="1.1-00-20"/>
    <s v="NO"/>
    <s v="3.8.2"/>
    <s v="E"/>
    <s v="01_20"/>
    <n v="8"/>
    <n v="4"/>
    <s v="003_20"/>
    <x v="31"/>
    <x v="31"/>
    <n v="0"/>
    <s v="SIN DESCRIPCION PARA DESTINOS 00"/>
    <x v="4"/>
    <x v="1"/>
    <x v="3"/>
    <x v="5"/>
    <x v="0"/>
    <x v="23"/>
    <x v="9"/>
    <e v="#N/A"/>
    <n v="129920"/>
    <n v="0"/>
    <n v="129920"/>
    <n v="0"/>
    <n v="0"/>
    <n v="0"/>
    <n v="0"/>
    <n v="0"/>
    <n v="0"/>
    <n v="0"/>
    <n v="0"/>
    <n v="0"/>
    <n v="0"/>
    <n v="129920"/>
    <n v="0"/>
    <n v="250000"/>
    <n v="0"/>
    <n v="120080"/>
    <n v="129920"/>
  </r>
  <r>
    <s v="1.1-00-2001_2084003_2056910"/>
    <s v="1.1-00-20"/>
    <s v="NO"/>
    <s v="3.8.2"/>
    <s v="E"/>
    <s v="01_20"/>
    <n v="8"/>
    <n v="4"/>
    <s v="003_20"/>
    <x v="34"/>
    <x v="34"/>
    <n v="0"/>
    <s v="SIN DESCRIPCION PARA DESTINOS 00"/>
    <x v="4"/>
    <x v="1"/>
    <x v="3"/>
    <x v="5"/>
    <x v="0"/>
    <x v="23"/>
    <x v="9"/>
    <e v="#N/A"/>
    <n v="105696.39"/>
    <n v="0"/>
    <n v="90781.6"/>
    <n v="90781.6"/>
    <n v="90781.6"/>
    <n v="0"/>
    <n v="0"/>
    <n v="14914.789999999994"/>
    <n v="0"/>
    <n v="0"/>
    <n v="0"/>
    <n v="0"/>
    <n v="0"/>
    <n v="105696.39"/>
    <n v="0"/>
    <n v="110000"/>
    <n v="0"/>
    <n v="4303.6099999999997"/>
    <n v="105696.39"/>
  </r>
  <r>
    <s v="1.1-00-2001_2084003_2059710"/>
    <s v="1.1-00-20"/>
    <s v="NO"/>
    <s v="3.8.2"/>
    <s v="E"/>
    <s v="01_20"/>
    <n v="8"/>
    <n v="4"/>
    <s v="003_20"/>
    <x v="47"/>
    <x v="47"/>
    <n v="0"/>
    <s v="SIN DESCRIPCION PARA DESTINOS 00"/>
    <x v="4"/>
    <x v="1"/>
    <x v="3"/>
    <x v="5"/>
    <x v="0"/>
    <x v="23"/>
    <x v="9"/>
    <s v="NO"/>
    <n v="614600"/>
    <n v="0"/>
    <n v="600000"/>
    <n v="600000"/>
    <n v="0"/>
    <n v="0"/>
    <n v="0"/>
    <n v="14600"/>
    <n v="0"/>
    <n v="0"/>
    <n v="0"/>
    <n v="0"/>
    <n v="0"/>
    <n v="614600"/>
    <n v="0"/>
    <n v="800000"/>
    <n v="0"/>
    <n v="185400"/>
    <n v="614600"/>
  </r>
  <r>
    <s v="1.1-00-2001_2085003_2021410"/>
    <s v="1.1-00-20"/>
    <s v="NO"/>
    <s v="3.8.2"/>
    <s v="E"/>
    <s v="01_20"/>
    <n v="8"/>
    <n v="5"/>
    <s v="003_20"/>
    <x v="18"/>
    <x v="18"/>
    <n v="0"/>
    <s v="SIN DESCRIPCION PARA DESTINOS 00"/>
    <x v="2"/>
    <x v="0"/>
    <x v="3"/>
    <x v="5"/>
    <x v="0"/>
    <x v="24"/>
    <x v="9"/>
    <e v="#N/A"/>
    <n v="5278.42"/>
    <n v="0"/>
    <n v="4594.76"/>
    <n v="4594.76"/>
    <n v="4594.76"/>
    <n v="0"/>
    <n v="0"/>
    <n v="683.65999999999985"/>
    <n v="0"/>
    <n v="0"/>
    <n v="0"/>
    <n v="0"/>
    <n v="0"/>
    <n v="5278.42"/>
    <n v="0"/>
    <n v="7528.42"/>
    <n v="0"/>
    <n v="2250"/>
    <n v="5278.42"/>
  </r>
  <r>
    <s v="1.1-00-2001_2085003_2024610"/>
    <s v="1.1-00-20"/>
    <s v="NO"/>
    <s v="3.8.2"/>
    <s v="E"/>
    <s v="01_20"/>
    <n v="8"/>
    <n v="5"/>
    <s v="003_20"/>
    <x v="54"/>
    <x v="54"/>
    <n v="0"/>
    <s v="SIN DESCRIPCION PARA DESTINOS 00"/>
    <x v="2"/>
    <x v="0"/>
    <x v="3"/>
    <x v="5"/>
    <x v="0"/>
    <x v="24"/>
    <x v="9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01_2085003_2024710"/>
    <s v="1.1-00-20"/>
    <s v="NO"/>
    <s v="3.8.2"/>
    <s v="E"/>
    <s v="01_20"/>
    <n v="8"/>
    <n v="5"/>
    <s v="003_20"/>
    <x v="55"/>
    <x v="55"/>
    <n v="0"/>
    <s v="SIN DESCRIPCION PARA DESTINOS 00"/>
    <x v="2"/>
    <x v="0"/>
    <x v="3"/>
    <x v="5"/>
    <x v="0"/>
    <x v="24"/>
    <x v="9"/>
    <e v="#N/A"/>
    <n v="1450"/>
    <n v="0"/>
    <n v="0"/>
    <n v="0"/>
    <n v="0"/>
    <n v="0"/>
    <n v="0"/>
    <n v="1450"/>
    <n v="0"/>
    <n v="0"/>
    <n v="0"/>
    <n v="0"/>
    <n v="0"/>
    <n v="1450"/>
    <n v="0"/>
    <n v="1450"/>
    <n v="0"/>
    <n v="0"/>
    <n v="1450"/>
  </r>
  <r>
    <s v="1.1-00-2001_2085003_2024910"/>
    <s v="1.1-00-20"/>
    <s v="NO"/>
    <s v="3.8.2"/>
    <s v="E"/>
    <s v="01_20"/>
    <n v="8"/>
    <n v="5"/>
    <s v="003_20"/>
    <x v="4"/>
    <x v="4"/>
    <n v="0"/>
    <s v="SIN DESCRIPCION PARA DESTINOS 00"/>
    <x v="2"/>
    <x v="0"/>
    <x v="3"/>
    <x v="5"/>
    <x v="0"/>
    <x v="24"/>
    <x v="9"/>
    <e v="#N/A"/>
    <n v="1304.71"/>
    <n v="0"/>
    <n v="1304.71"/>
    <n v="1304.71"/>
    <n v="1304.71"/>
    <n v="0"/>
    <n v="0"/>
    <n v="0"/>
    <n v="0"/>
    <n v="0"/>
    <n v="0"/>
    <n v="0"/>
    <n v="0"/>
    <n v="1304.71"/>
    <n v="0"/>
    <n v="2000"/>
    <n v="0"/>
    <n v="695.29"/>
    <n v="1304.71"/>
  </r>
  <r>
    <s v="1.1-00-2001_2085003_2025610"/>
    <s v="1.1-00-20"/>
    <s v="NO"/>
    <s v="3.8.2"/>
    <s v="E"/>
    <s v="01_20"/>
    <n v="8"/>
    <n v="5"/>
    <s v="003_20"/>
    <x v="6"/>
    <x v="6"/>
    <n v="0"/>
    <s v="SIN DESCRIPCION PARA DESTINOS 00"/>
    <x v="2"/>
    <x v="0"/>
    <x v="3"/>
    <x v="5"/>
    <x v="0"/>
    <x v="24"/>
    <x v="9"/>
    <e v="#N/A"/>
    <n v="850"/>
    <n v="0"/>
    <n v="848.2"/>
    <n v="848.2"/>
    <n v="848.2"/>
    <n v="848.2"/>
    <n v="0"/>
    <n v="1.7999999999999545"/>
    <n v="0"/>
    <n v="0"/>
    <n v="0"/>
    <n v="0"/>
    <n v="0"/>
    <n v="850"/>
    <n v="0"/>
    <n v="850"/>
    <n v="0"/>
    <n v="0"/>
    <n v="850"/>
  </r>
  <r>
    <s v="1.1-00-2001_2085003_2029110"/>
    <s v="1.1-00-20"/>
    <s v="NO"/>
    <s v="3.8.2"/>
    <s v="E"/>
    <s v="01_20"/>
    <n v="8"/>
    <n v="5"/>
    <s v="003_20"/>
    <x v="29"/>
    <x v="29"/>
    <n v="0"/>
    <s v="SIN DESCRIPCION PARA DESTINOS 00"/>
    <x v="2"/>
    <x v="0"/>
    <x v="3"/>
    <x v="5"/>
    <x v="0"/>
    <x v="24"/>
    <x v="9"/>
    <e v="#N/A"/>
    <n v="19021.580000000002"/>
    <n v="0"/>
    <n v="19021.580000000002"/>
    <n v="6957.58"/>
    <n v="6957.58"/>
    <n v="6957.58"/>
    <n v="6336.66"/>
    <n v="0"/>
    <n v="0"/>
    <n v="0"/>
    <n v="0"/>
    <n v="0"/>
    <n v="0"/>
    <n v="19021.580000000002"/>
    <n v="0"/>
    <n v="30000"/>
    <n v="0"/>
    <n v="10978.42"/>
    <n v="19021.580000000002"/>
  </r>
  <r>
    <s v="1.1-00-2001_2085003_2029410"/>
    <s v="1.1-00-20"/>
    <s v="NO"/>
    <s v="3.8.2"/>
    <s v="E"/>
    <s v="01_20"/>
    <n v="8"/>
    <n v="5"/>
    <s v="003_20"/>
    <x v="111"/>
    <x v="111"/>
    <n v="0"/>
    <s v="SIN DESCRIPCION PARA DESTINOS 00"/>
    <x v="2"/>
    <x v="0"/>
    <x v="3"/>
    <x v="5"/>
    <x v="0"/>
    <x v="24"/>
    <x v="9"/>
    <e v="#N/A"/>
    <n v="1400"/>
    <n v="0"/>
    <n v="1377.69"/>
    <n v="1377.69"/>
    <n v="1377.69"/>
    <n v="1377.69"/>
    <n v="0"/>
    <n v="22.309999999999945"/>
    <n v="0"/>
    <n v="0"/>
    <n v="0"/>
    <n v="0"/>
    <n v="0"/>
    <n v="1400"/>
    <n v="0"/>
    <n v="1400"/>
    <n v="0"/>
    <n v="0"/>
    <n v="1400"/>
  </r>
  <r>
    <s v="1.1-00-2001_2085003_2031410"/>
    <s v="1.1-00-20"/>
    <s v="NO"/>
    <s v="3.8.2"/>
    <s v="E"/>
    <s v="01_20"/>
    <n v="8"/>
    <n v="5"/>
    <s v="003_20"/>
    <x v="112"/>
    <x v="112"/>
    <n v="0"/>
    <s v="SIN DESCRIPCION PARA DESTINOS 00"/>
    <x v="0"/>
    <x v="0"/>
    <x v="3"/>
    <x v="5"/>
    <x v="0"/>
    <x v="24"/>
    <x v="9"/>
    <e v="#N/A"/>
    <n v="2078534.4"/>
    <n v="0"/>
    <n v="2078534.4"/>
    <n v="2078534.4"/>
    <n v="1405391.04"/>
    <n v="0"/>
    <n v="0"/>
    <n v="0"/>
    <n v="0"/>
    <n v="0"/>
    <n v="0"/>
    <n v="0"/>
    <n v="0"/>
    <n v="2078534.4"/>
    <n v="0"/>
    <n v="2078534.4"/>
    <n v="0"/>
    <n v="0"/>
    <n v="2078534.4"/>
  </r>
  <r>
    <s v="1.1-00-2001_2085003_2031510"/>
    <s v="1.1-00-20"/>
    <s v="NO"/>
    <s v="3.8.2"/>
    <s v="E"/>
    <s v="01_20"/>
    <n v="8"/>
    <n v="5"/>
    <s v="003_20"/>
    <x v="136"/>
    <x v="136"/>
    <n v="0"/>
    <s v="SIN DESCRIPCION PARA DESTINOS 00"/>
    <x v="0"/>
    <x v="0"/>
    <x v="3"/>
    <x v="5"/>
    <x v="0"/>
    <x v="24"/>
    <x v="9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01_2085003_2031810"/>
    <s v="1.1-00-20"/>
    <s v="NO"/>
    <s v="3.8.2"/>
    <s v="E"/>
    <s v="01_20"/>
    <n v="8"/>
    <n v="5"/>
    <s v="003_20"/>
    <x v="38"/>
    <x v="38"/>
    <n v="0"/>
    <s v="SIN DESCRIPCION PARA DESTINOS 00"/>
    <x v="0"/>
    <x v="0"/>
    <x v="3"/>
    <x v="5"/>
    <x v="0"/>
    <x v="24"/>
    <x v="9"/>
    <e v="#N/A"/>
    <n v="1331"/>
    <n v="0"/>
    <n v="982.86"/>
    <n v="982.86"/>
    <n v="982.86"/>
    <n v="654.49"/>
    <n v="654.49"/>
    <n v="348.14"/>
    <n v="0"/>
    <n v="0"/>
    <n v="0"/>
    <n v="0"/>
    <n v="0"/>
    <n v="1331"/>
    <n v="0"/>
    <n v="1331"/>
    <n v="0"/>
    <n v="0"/>
    <n v="1331"/>
  </r>
  <r>
    <s v="1.1-00-2001_2085003_2035210"/>
    <s v="1.1-00-20"/>
    <s v="NO"/>
    <s v="3.8.2"/>
    <s v="E"/>
    <s v="01_20"/>
    <n v="8"/>
    <n v="5"/>
    <s v="003_20"/>
    <x v="37"/>
    <x v="37"/>
    <n v="0"/>
    <s v="SIN DESCRIPCION PARA DESTINOS 00"/>
    <x v="0"/>
    <x v="0"/>
    <x v="3"/>
    <x v="5"/>
    <x v="0"/>
    <x v="24"/>
    <x v="9"/>
    <s v="NO"/>
    <n v="8169"/>
    <n v="0"/>
    <n v="7366"/>
    <n v="7366"/>
    <n v="7366"/>
    <n v="7366"/>
    <n v="7366"/>
    <n v="803"/>
    <n v="0"/>
    <n v="0"/>
    <n v="0"/>
    <n v="0"/>
    <n v="0"/>
    <n v="8169"/>
    <n v="0"/>
    <n v="8500"/>
    <n v="0"/>
    <n v="331"/>
    <n v="8169"/>
  </r>
  <r>
    <s v="1.1-00-2001_2085003_2035310"/>
    <s v="1.1-00-20"/>
    <s v="NO"/>
    <s v="3.8.2"/>
    <s v="E"/>
    <s v="01_20"/>
    <n v="8"/>
    <n v="5"/>
    <s v="003_20"/>
    <x v="48"/>
    <x v="48"/>
    <n v="0"/>
    <s v="SIN DESCRIPCION PARA DESTINOS 00"/>
    <x v="0"/>
    <x v="0"/>
    <x v="3"/>
    <x v="5"/>
    <x v="0"/>
    <x v="24"/>
    <x v="9"/>
    <e v="#N/A"/>
    <n v="19000"/>
    <n v="0"/>
    <n v="16954.560000000001"/>
    <n v="16954.560000000001"/>
    <n v="16954.560000000001"/>
    <n v="16954.560000000001"/>
    <n v="16954.560000000001"/>
    <n v="2045.4399999999987"/>
    <n v="0"/>
    <n v="0"/>
    <n v="0"/>
    <n v="0"/>
    <n v="0"/>
    <n v="19000"/>
    <n v="0"/>
    <n v="100000"/>
    <n v="0"/>
    <n v="81000"/>
    <n v="19000"/>
  </r>
  <r>
    <s v="1.1-00-2001_2085003_2052110"/>
    <s v="1.1-00-20"/>
    <s v="NO"/>
    <s v="3.8.2"/>
    <s v="E"/>
    <s v="01_20"/>
    <n v="8"/>
    <n v="5"/>
    <s v="003_20"/>
    <x v="49"/>
    <x v="49"/>
    <n v="0"/>
    <s v="SIN DESCRIPCION PARA DESTINOS 00"/>
    <x v="4"/>
    <x v="1"/>
    <x v="3"/>
    <x v="5"/>
    <x v="0"/>
    <x v="24"/>
    <x v="9"/>
    <e v="#N/A"/>
    <n v="13920"/>
    <n v="0"/>
    <n v="13920"/>
    <n v="0"/>
    <n v="0"/>
    <n v="0"/>
    <n v="0"/>
    <n v="0"/>
    <n v="0"/>
    <n v="0"/>
    <n v="0"/>
    <n v="0"/>
    <n v="0"/>
    <n v="13920"/>
    <n v="0"/>
    <n v="600000"/>
    <n v="0"/>
    <n v="586080"/>
    <n v="13920"/>
  </r>
  <r>
    <s v="1.1-00-2001_2085003_2052310"/>
    <s v="1.1-00-20"/>
    <s v="NO"/>
    <s v="3.8.2"/>
    <s v="E"/>
    <s v="01_20"/>
    <n v="8"/>
    <n v="5"/>
    <s v="003_20"/>
    <x v="69"/>
    <x v="69"/>
    <n v="0"/>
    <s v="SIN DESCRIPCION PARA DESTINOS 00"/>
    <x v="4"/>
    <x v="1"/>
    <x v="3"/>
    <x v="5"/>
    <x v="0"/>
    <x v="24"/>
    <x v="9"/>
    <e v="#N/A"/>
    <n v="32143.39"/>
    <n v="0"/>
    <n v="32143.39"/>
    <n v="32143.39"/>
    <n v="32143.39"/>
    <n v="32143.39"/>
    <n v="32143.39"/>
    <n v="0"/>
    <n v="0"/>
    <n v="0"/>
    <n v="0"/>
    <n v="0"/>
    <n v="0"/>
    <n v="32143.39"/>
    <n v="0"/>
    <n v="65000"/>
    <n v="0"/>
    <n v="32856.61"/>
    <n v="32143.39"/>
  </r>
  <r>
    <s v="1.1-00-2001_2085003_2056410"/>
    <s v="1.1-00-20"/>
    <s v="NO"/>
    <s v="3.8.2"/>
    <s v="E"/>
    <s v="01_20"/>
    <n v="8"/>
    <n v="5"/>
    <s v="003_20"/>
    <x v="137"/>
    <x v="137"/>
    <n v="0"/>
    <s v="SIN DESCRIPCION PARA DESTINOS 00"/>
    <x v="4"/>
    <x v="1"/>
    <x v="3"/>
    <x v="5"/>
    <x v="0"/>
    <x v="24"/>
    <x v="9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01_2085003_2056510"/>
    <s v="1.1-00-20"/>
    <s v="NO"/>
    <s v="3.8.2"/>
    <s v="E"/>
    <s v="01_20"/>
    <n v="8"/>
    <n v="5"/>
    <s v="003_20"/>
    <x v="31"/>
    <x v="31"/>
    <n v="0"/>
    <s v="SIN DESCRIPCION PARA DESTINOS 00"/>
    <x v="4"/>
    <x v="1"/>
    <x v="3"/>
    <x v="5"/>
    <x v="0"/>
    <x v="24"/>
    <x v="9"/>
    <e v="#N/A"/>
    <n v="532484.78"/>
    <n v="0"/>
    <n v="532484.78"/>
    <n v="306284.78000000003"/>
    <n v="306284.78000000003"/>
    <n v="0"/>
    <n v="0"/>
    <n v="0"/>
    <n v="0"/>
    <n v="0"/>
    <n v="0"/>
    <n v="0"/>
    <n v="0"/>
    <n v="532484.78"/>
    <n v="0"/>
    <n v="5190000"/>
    <n v="0"/>
    <n v="4657515.22"/>
    <n v="532484.78"/>
  </r>
  <r>
    <s v="1.1-00-2001_2085003_2056610"/>
    <s v="1.1-00-20"/>
    <s v="NO"/>
    <s v="3.8.2"/>
    <s v="E"/>
    <s v="01_20"/>
    <n v="8"/>
    <n v="5"/>
    <s v="003_20"/>
    <x v="32"/>
    <x v="32"/>
    <n v="0"/>
    <s v="SIN DESCRIPCION PARA DESTINOS 00"/>
    <x v="4"/>
    <x v="1"/>
    <x v="3"/>
    <x v="5"/>
    <x v="0"/>
    <x v="24"/>
    <x v="9"/>
    <e v="#N/A"/>
    <n v="0"/>
    <n v="0"/>
    <n v="0"/>
    <n v="0"/>
    <n v="0"/>
    <n v="0"/>
    <n v="0"/>
    <n v="0"/>
    <n v="0"/>
    <n v="0"/>
    <n v="0"/>
    <n v="0"/>
    <n v="0"/>
    <n v="0"/>
    <n v="0"/>
    <n v="84000"/>
    <n v="0"/>
    <n v="84000"/>
    <n v="0"/>
  </r>
  <r>
    <s v="1.1-00-2001_2085003_2056710"/>
    <s v="1.1-00-20"/>
    <s v="NO"/>
    <s v="3.8.2"/>
    <s v="E"/>
    <s v="01_20"/>
    <n v="8"/>
    <n v="5"/>
    <s v="003_20"/>
    <x v="33"/>
    <x v="33"/>
    <n v="0"/>
    <s v="SIN DESCRIPCION PARA DESTINOS 00"/>
    <x v="4"/>
    <x v="1"/>
    <x v="3"/>
    <x v="5"/>
    <x v="0"/>
    <x v="24"/>
    <x v="9"/>
    <e v="#N/A"/>
    <n v="8800"/>
    <n v="0"/>
    <n v="8737.1200000000008"/>
    <n v="8737.1200000000008"/>
    <n v="0"/>
    <n v="0"/>
    <n v="0"/>
    <n v="62.8799999999992"/>
    <n v="0"/>
    <n v="0"/>
    <n v="0"/>
    <n v="0"/>
    <n v="0"/>
    <n v="8800"/>
    <n v="0"/>
    <n v="8800"/>
    <n v="0"/>
    <n v="0"/>
    <n v="8800"/>
  </r>
  <r>
    <s v="1.1-00-2001_2085003_2059710"/>
    <s v="1.1-00-20"/>
    <s v="NO"/>
    <s v="3.8.2"/>
    <s v="E"/>
    <s v="01_20"/>
    <n v="8"/>
    <n v="5"/>
    <s v="003_20"/>
    <x v="47"/>
    <x v="47"/>
    <n v="0"/>
    <s v="SIN DESCRIPCION PARA DESTINOS 00"/>
    <x v="4"/>
    <x v="1"/>
    <x v="3"/>
    <x v="5"/>
    <x v="0"/>
    <x v="24"/>
    <x v="9"/>
    <e v="#N/A"/>
    <n v="1749"/>
    <n v="0"/>
    <n v="1749"/>
    <n v="1749"/>
    <n v="1749"/>
    <n v="1749"/>
    <n v="1749"/>
    <n v="0"/>
    <n v="0"/>
    <n v="0"/>
    <n v="0"/>
    <n v="0"/>
    <n v="0"/>
    <n v="1749"/>
    <n v="0"/>
    <n v="80000"/>
    <n v="0"/>
    <n v="78251"/>
    <n v="1749"/>
  </r>
  <r>
    <s v="1.1-00-2001_2086003_2024610"/>
    <s v="1.1-00-20"/>
    <s v="NO"/>
    <s v="3.8.2"/>
    <s v="E"/>
    <s v="01_20"/>
    <n v="8"/>
    <n v="6"/>
    <s v="003_20"/>
    <x v="54"/>
    <x v="54"/>
    <n v="0"/>
    <s v="SIN DESCRIPCION PARA DESTINOS 00"/>
    <x v="2"/>
    <x v="0"/>
    <x v="3"/>
    <x v="5"/>
    <x v="0"/>
    <x v="25"/>
    <x v="9"/>
    <e v="#N/A"/>
    <n v="21821.29"/>
    <n v="0"/>
    <n v="18455.009999999998"/>
    <n v="18455.009999999998"/>
    <n v="18455.009999999998"/>
    <n v="14025.67"/>
    <n v="14025.67"/>
    <n v="3366.2800000000025"/>
    <n v="0"/>
    <n v="0"/>
    <n v="0"/>
    <n v="0"/>
    <n v="0"/>
    <n v="21821.29"/>
    <n v="0"/>
    <n v="21821.29"/>
    <n v="0"/>
    <n v="0"/>
    <n v="21821.29"/>
  </r>
  <r>
    <s v="1.1-00-2001_2086003_2024910"/>
    <s v="1.1-00-20"/>
    <s v="NO"/>
    <s v="3.8.2"/>
    <s v="E"/>
    <s v="01_20"/>
    <n v="8"/>
    <n v="6"/>
    <s v="003_20"/>
    <x v="4"/>
    <x v="4"/>
    <n v="0"/>
    <s v="SIN DESCRIPCION PARA DESTINOS 00"/>
    <x v="2"/>
    <x v="0"/>
    <x v="3"/>
    <x v="5"/>
    <x v="0"/>
    <x v="25"/>
    <x v="9"/>
    <e v="#N/A"/>
    <n v="1914"/>
    <n v="0"/>
    <n v="0"/>
    <n v="0"/>
    <n v="0"/>
    <n v="0"/>
    <n v="0"/>
    <n v="1914"/>
    <n v="0"/>
    <n v="0"/>
    <n v="0"/>
    <n v="0"/>
    <n v="0"/>
    <n v="1914"/>
    <n v="0"/>
    <n v="2500"/>
    <n v="0"/>
    <n v="586"/>
    <n v="1914"/>
  </r>
  <r>
    <s v="1.1-00-2001_2086003_2027210"/>
    <s v="1.1-00-20"/>
    <s v="NO"/>
    <s v="3.8.2"/>
    <s v="E"/>
    <s v="01_20"/>
    <n v="8"/>
    <n v="6"/>
    <s v="003_20"/>
    <x v="35"/>
    <x v="35"/>
    <n v="0"/>
    <s v="SIN DESCRIPCION PARA DESTINOS 00"/>
    <x v="2"/>
    <x v="0"/>
    <x v="3"/>
    <x v="5"/>
    <x v="0"/>
    <x v="25"/>
    <x v="9"/>
    <e v="#N/A"/>
    <n v="6960"/>
    <n v="0"/>
    <n v="2691.2"/>
    <n v="2691.2"/>
    <n v="2691.2"/>
    <n v="0"/>
    <n v="0"/>
    <n v="4268.8"/>
    <n v="0"/>
    <n v="0"/>
    <n v="0"/>
    <n v="0"/>
    <n v="0"/>
    <n v="6960"/>
    <n v="0"/>
    <n v="7500"/>
    <n v="0"/>
    <n v="540"/>
    <n v="6960"/>
  </r>
  <r>
    <s v="1.1-00-2001_2086003_2029110"/>
    <s v="1.1-00-20"/>
    <s v="NO"/>
    <s v="3.8.2"/>
    <s v="E"/>
    <s v="01_20"/>
    <n v="8"/>
    <n v="6"/>
    <s v="003_20"/>
    <x v="29"/>
    <x v="29"/>
    <n v="0"/>
    <s v="SIN DESCRIPCION PARA DESTINOS 00"/>
    <x v="2"/>
    <x v="0"/>
    <x v="3"/>
    <x v="5"/>
    <x v="0"/>
    <x v="25"/>
    <x v="9"/>
    <e v="#N/A"/>
    <n v="0"/>
    <n v="0"/>
    <n v="0"/>
    <n v="0"/>
    <n v="0"/>
    <n v="0"/>
    <n v="0"/>
    <n v="0"/>
    <n v="0"/>
    <n v="0"/>
    <n v="0"/>
    <n v="0"/>
    <n v="0"/>
    <n v="0"/>
    <n v="0"/>
    <n v="30000"/>
    <n v="0"/>
    <n v="30000"/>
    <n v="0"/>
  </r>
  <r>
    <s v="1.1-00-2001_2086003_2033310"/>
    <s v="1.1-00-20"/>
    <s v="NO"/>
    <s v="3.8.2"/>
    <s v="E"/>
    <s v="01_20"/>
    <n v="8"/>
    <n v="6"/>
    <s v="003_20"/>
    <x v="46"/>
    <x v="46"/>
    <n v="0"/>
    <s v="SIN DESCRIPCION PARA DESTINOS 00"/>
    <x v="0"/>
    <x v="0"/>
    <x v="3"/>
    <x v="5"/>
    <x v="0"/>
    <x v="25"/>
    <x v="9"/>
    <s v="SI"/>
    <n v="245368.61"/>
    <n v="0"/>
    <n v="242888.61"/>
    <n v="242888.61"/>
    <n v="77720"/>
    <n v="0"/>
    <n v="0"/>
    <n v="2480"/>
    <n v="0"/>
    <n v="0"/>
    <n v="165168.60999999009"/>
    <n v="0"/>
    <n v="0"/>
    <n v="80200.000000009895"/>
    <n v="0"/>
    <n v="3000000"/>
    <n v="0"/>
    <n v="2754631.39"/>
    <n v="245368.61"/>
  </r>
  <r>
    <s v="1.1-00-2001_2086003_2033910"/>
    <s v="1.1-00-20"/>
    <s v="NO"/>
    <s v="3.8.2"/>
    <s v="E"/>
    <s v="01_20"/>
    <n v="8"/>
    <n v="6"/>
    <s v="003_20"/>
    <x v="39"/>
    <x v="39"/>
    <n v="0"/>
    <s v="SIN DESCRIPCION PARA DESTINOS 00"/>
    <x v="0"/>
    <x v="0"/>
    <x v="3"/>
    <x v="5"/>
    <x v="0"/>
    <x v="25"/>
    <x v="9"/>
    <e v="#N/A"/>
    <n v="2500000"/>
    <n v="0"/>
    <n v="2499999.98"/>
    <n v="2497000"/>
    <n v="624250"/>
    <n v="0"/>
    <n v="0"/>
    <n v="2.0000000018626451E-2"/>
    <n v="0"/>
    <n v="0"/>
    <n v="0"/>
    <n v="0"/>
    <n v="0"/>
    <n v="2500000"/>
    <n v="0"/>
    <n v="2500000"/>
    <n v="0"/>
    <n v="0"/>
    <n v="2500000"/>
  </r>
  <r>
    <s v="1.1-00-2001_2086003_2037110"/>
    <s v="1.1-00-20"/>
    <s v="NO"/>
    <s v="3.8.2"/>
    <s v="E"/>
    <s v="01_20"/>
    <n v="8"/>
    <n v="6"/>
    <s v="003_20"/>
    <x v="40"/>
    <x v="40"/>
    <n v="0"/>
    <s v="SIN DESCRIPCION PARA DESTINOS 00"/>
    <x v="0"/>
    <x v="0"/>
    <x v="3"/>
    <x v="5"/>
    <x v="0"/>
    <x v="25"/>
    <x v="9"/>
    <e v="#N/A"/>
    <n v="0"/>
    <n v="0"/>
    <n v="0"/>
    <n v="0"/>
    <n v="0"/>
    <n v="0"/>
    <n v="0"/>
    <n v="0"/>
    <n v="0"/>
    <n v="0"/>
    <n v="0"/>
    <n v="0"/>
    <n v="0"/>
    <n v="0"/>
    <n v="0"/>
    <n v="60000"/>
    <n v="0"/>
    <n v="60000"/>
    <n v="0"/>
  </r>
  <r>
    <s v="1.1-00-2001_2086003_2037510"/>
    <s v="1.1-00-20"/>
    <s v="NO"/>
    <s v="3.8.2"/>
    <s v="E"/>
    <s v="01_20"/>
    <n v="8"/>
    <n v="6"/>
    <s v="003_20"/>
    <x v="41"/>
    <x v="41"/>
    <n v="0"/>
    <s v="SIN DESCRIPCION PARA DESTINOS 00"/>
    <x v="0"/>
    <x v="0"/>
    <x v="3"/>
    <x v="5"/>
    <x v="0"/>
    <x v="25"/>
    <x v="9"/>
    <e v="#N/A"/>
    <n v="0"/>
    <n v="0"/>
    <n v="0"/>
    <n v="0"/>
    <n v="0"/>
    <n v="0"/>
    <n v="0"/>
    <n v="0"/>
    <n v="0"/>
    <n v="0"/>
    <n v="0"/>
    <n v="0"/>
    <n v="0"/>
    <n v="0"/>
    <n v="0"/>
    <n v="60000"/>
    <n v="0"/>
    <n v="60000"/>
    <n v="0"/>
  </r>
  <r>
    <s v="1.1-00-2001_2086003_2059110"/>
    <s v="1.1-00-20"/>
    <s v="NO"/>
    <s v="3.8.2"/>
    <s v="E"/>
    <s v="01_20"/>
    <n v="8"/>
    <n v="6"/>
    <s v="003_20"/>
    <x v="50"/>
    <x v="50"/>
    <n v="0"/>
    <s v="SIN DESCRIPCION PARA DESTINOS 00"/>
    <x v="4"/>
    <x v="1"/>
    <x v="3"/>
    <x v="5"/>
    <x v="0"/>
    <x v="25"/>
    <x v="9"/>
    <s v="SI"/>
    <n v="18624472.809999999"/>
    <n v="0"/>
    <n v="6565263.5999999996"/>
    <n v="6514223.5700000003"/>
    <n v="4182186.64"/>
    <n v="0"/>
    <n v="0"/>
    <n v="12059209.209999999"/>
    <n v="8620169.1999999993"/>
    <s v="Verde"/>
    <n v="0"/>
    <n v="0"/>
    <n v="0"/>
    <n v="18624472.809999999"/>
    <n v="0"/>
    <n v="22063512.809999999"/>
    <n v="0"/>
    <n v="3439040"/>
    <n v="18624472.809999999"/>
  </r>
  <r>
    <s v="1.1-00-2001_2086003_2059710"/>
    <s v="1.1-00-20"/>
    <s v="NO"/>
    <s v="3.8.2"/>
    <s v="E"/>
    <s v="01_20"/>
    <n v="8"/>
    <n v="6"/>
    <s v="003_20"/>
    <x v="47"/>
    <x v="47"/>
    <n v="0"/>
    <s v="SIN DESCRIPCION PARA DESTINOS 00"/>
    <x v="4"/>
    <x v="1"/>
    <x v="3"/>
    <x v="5"/>
    <x v="0"/>
    <x v="25"/>
    <x v="9"/>
    <s v="NO"/>
    <n v="357200"/>
    <n v="0"/>
    <n v="357199.96"/>
    <n v="357199.96"/>
    <n v="0"/>
    <n v="0"/>
    <n v="0"/>
    <n v="3.9999999979045242E-2"/>
    <n v="0"/>
    <n v="0"/>
    <n v="0"/>
    <n v="0"/>
    <n v="0"/>
    <n v="357200"/>
    <n v="0"/>
    <n v="550000"/>
    <n v="0"/>
    <n v="192800"/>
    <n v="357200"/>
  </r>
  <r>
    <s v="1.1-00-2018_20574040_2024210"/>
    <s v="1.1-00-20"/>
    <s v="NO"/>
    <s v="2.2.7"/>
    <s v="R"/>
    <s v="18_20"/>
    <n v="5"/>
    <n v="74"/>
    <s v="040_20"/>
    <x v="51"/>
    <x v="51"/>
    <n v="0"/>
    <s v="SIN DESCRIPCION PARA DESTINOS 00"/>
    <x v="2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550000"/>
    <n v="0"/>
    <n v="550000"/>
    <n v="0"/>
  </r>
  <r>
    <s v="1.1-00-2018_20574040_2024310"/>
    <s v="1.1-00-20"/>
    <s v="NO"/>
    <s v="2.2.7"/>
    <s v="R"/>
    <s v="18_20"/>
    <n v="5"/>
    <n v="74"/>
    <s v="040_20"/>
    <x v="52"/>
    <x v="52"/>
    <n v="0"/>
    <s v="SIN DESCRIPCION PARA DESTINOS 00"/>
    <x v="2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10000"/>
    <n v="0"/>
    <n v="10000"/>
    <n v="0"/>
  </r>
  <r>
    <s v="1.1-00-2018_20574040_2024410"/>
    <s v="1.1-00-20"/>
    <s v="NO"/>
    <s v="2.2.7"/>
    <s v="R"/>
    <s v="18_20"/>
    <n v="5"/>
    <n v="74"/>
    <s v="040_20"/>
    <x v="53"/>
    <x v="53"/>
    <n v="0"/>
    <s v="SIN DESCRIPCION PARA DESTINOS 00"/>
    <x v="2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50000"/>
    <n v="0"/>
    <n v="50000"/>
    <n v="0"/>
  </r>
  <r>
    <s v="1.1-00-2018_20574040_2024610"/>
    <s v="1.1-00-20"/>
    <s v="NO"/>
    <s v="2.2.7"/>
    <s v="R"/>
    <s v="18_20"/>
    <n v="5"/>
    <n v="74"/>
    <s v="040_20"/>
    <x v="54"/>
    <x v="54"/>
    <n v="0"/>
    <s v="SIN DESCRIPCION PARA DESTINOS 00"/>
    <x v="2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800000"/>
    <n v="0"/>
    <n v="800000"/>
    <n v="0"/>
  </r>
  <r>
    <s v="1.1-00-2018_20574040_2024710"/>
    <s v="1.1-00-20"/>
    <s v="NO"/>
    <s v="2.2.7"/>
    <s v="R"/>
    <s v="18_20"/>
    <n v="5"/>
    <n v="74"/>
    <s v="040_20"/>
    <x v="55"/>
    <x v="55"/>
    <n v="0"/>
    <s v="SIN DESCRIPCION PARA DESTINOS 00"/>
    <x v="2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800000"/>
    <n v="0"/>
    <n v="800000"/>
    <n v="0"/>
  </r>
  <r>
    <s v="1.1-00-2018_20574040_2024810"/>
    <s v="1.1-00-20"/>
    <s v="NO"/>
    <s v="2.2.7"/>
    <s v="R"/>
    <s v="18_20"/>
    <n v="5"/>
    <n v="74"/>
    <s v="040_20"/>
    <x v="56"/>
    <x v="56"/>
    <n v="0"/>
    <s v="SIN DESCRIPCION PARA DESTINOS 00"/>
    <x v="2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120000"/>
    <n v="0"/>
    <n v="120000"/>
    <n v="0"/>
  </r>
  <r>
    <s v="1.1-00-2018_20574040_2024910"/>
    <s v="1.1-00-20"/>
    <s v="NO"/>
    <s v="2.2.7"/>
    <s v="R"/>
    <s v="18_20"/>
    <n v="5"/>
    <n v="74"/>
    <s v="040_20"/>
    <x v="4"/>
    <x v="4"/>
    <n v="0"/>
    <s v="SIN DESCRIPCION PARA DESTINOS 00"/>
    <x v="2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800000"/>
    <n v="0"/>
    <n v="800000"/>
    <n v="0"/>
  </r>
  <r>
    <s v="1.1-00-2018_20574040_2025110"/>
    <s v="1.1-00-20"/>
    <s v="NO"/>
    <s v="2.2.7"/>
    <s v="R"/>
    <s v="18_20"/>
    <n v="5"/>
    <n v="74"/>
    <s v="040_20"/>
    <x v="57"/>
    <x v="57"/>
    <n v="0"/>
    <s v="SIN DESCRIPCION PARA DESTINOS 00"/>
    <x v="2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2000000"/>
    <n v="0"/>
    <n v="2000000"/>
    <n v="0"/>
  </r>
  <r>
    <s v="1.1-00-2018_20574040_2025510"/>
    <s v="1.1-00-20"/>
    <s v="NO"/>
    <s v="2.2.7"/>
    <s v="R"/>
    <s v="18_20"/>
    <n v="5"/>
    <n v="74"/>
    <s v="040_20"/>
    <x v="5"/>
    <x v="5"/>
    <n v="0"/>
    <s v="SIN DESCRIPCION PARA DESTINOS 00"/>
    <x v="2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800000"/>
    <n v="0"/>
    <n v="800000"/>
    <n v="0"/>
  </r>
  <r>
    <s v="1.1-00-2018_20574040_2025610"/>
    <s v="1.1-00-20"/>
    <s v="NO"/>
    <s v="2.2.7"/>
    <s v="R"/>
    <s v="18_20"/>
    <n v="5"/>
    <n v="74"/>
    <s v="040_20"/>
    <x v="6"/>
    <x v="6"/>
    <n v="0"/>
    <s v="SIN DESCRIPCION PARA DESTINOS 00"/>
    <x v="2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800000"/>
    <n v="0"/>
    <n v="800000"/>
    <n v="0"/>
  </r>
  <r>
    <s v="1.1-00-2018_20574040_2027210"/>
    <s v="1.1-00-20"/>
    <s v="NO"/>
    <s v="2.2.7"/>
    <s v="R"/>
    <s v="18_20"/>
    <n v="5"/>
    <n v="74"/>
    <s v="040_20"/>
    <x v="35"/>
    <x v="35"/>
    <n v="0"/>
    <s v="SIN DESCRIPCION PARA DESTINOS 00"/>
    <x v="2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18_20574040_2029110"/>
    <s v="1.1-00-20"/>
    <s v="NO"/>
    <s v="2.2.7"/>
    <s v="R"/>
    <s v="18_20"/>
    <n v="5"/>
    <n v="74"/>
    <s v="040_20"/>
    <x v="29"/>
    <x v="29"/>
    <n v="0"/>
    <s v="SIN DESCRIPCION PARA DESTINOS 00"/>
    <x v="2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650000"/>
    <n v="0"/>
    <n v="650000"/>
    <n v="0"/>
  </r>
  <r>
    <s v="1.1-00-2018_20574040_2029810"/>
    <s v="1.1-00-20"/>
    <s v="NO"/>
    <s v="2.2.7"/>
    <s v="R"/>
    <s v="18_20"/>
    <n v="5"/>
    <n v="74"/>
    <s v="040_20"/>
    <x v="58"/>
    <x v="58"/>
    <n v="0"/>
    <s v="SIN DESCRIPCION PARA DESTINOS 00"/>
    <x v="2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400000"/>
    <n v="0"/>
    <n v="400000"/>
    <n v="0"/>
  </r>
  <r>
    <s v="1.1-00-2018_20574040_2031110"/>
    <s v="1.1-00-20"/>
    <s v="NO"/>
    <s v="2.2.7"/>
    <s v="R"/>
    <s v="18_20"/>
    <n v="5"/>
    <n v="74"/>
    <s v="040_20"/>
    <x v="59"/>
    <x v="59"/>
    <n v="0"/>
    <s v="SIN DESCRIPCION PARA DESTINOS 00"/>
    <x v="0"/>
    <x v="0"/>
    <x v="3"/>
    <x v="6"/>
    <x v="4"/>
    <x v="26"/>
    <x v="10"/>
    <s v="NO"/>
    <n v="0"/>
    <n v="0"/>
    <n v="0"/>
    <n v="0"/>
    <n v="0"/>
    <n v="0"/>
    <n v="0"/>
    <n v="0"/>
    <n v="0"/>
    <n v="0"/>
    <n v="0"/>
    <n v="0"/>
    <n v="0"/>
    <n v="0"/>
    <n v="0"/>
    <n v="100000000"/>
    <n v="0"/>
    <n v="100000000"/>
    <n v="0"/>
  </r>
  <r>
    <s v="1.1-00-2018_20574040_2032610"/>
    <s v="1.1-00-20"/>
    <s v="NO"/>
    <s v="2.2.7"/>
    <s v="R"/>
    <s v="18_20"/>
    <n v="5"/>
    <n v="74"/>
    <s v="040_20"/>
    <x v="8"/>
    <x v="8"/>
    <n v="0"/>
    <s v="SIN DESCRIPCION PARA DESTINOS 00"/>
    <x v="0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30000000"/>
    <n v="0"/>
    <n v="30000000"/>
    <n v="0"/>
  </r>
  <r>
    <s v="1.1-00-2018_20574040_2033210"/>
    <s v="1.1-00-20"/>
    <s v="NO"/>
    <s v="2.2.7"/>
    <s v="R"/>
    <s v="18_20"/>
    <n v="5"/>
    <n v="74"/>
    <s v="040_20"/>
    <x v="60"/>
    <x v="60"/>
    <n v="0"/>
    <s v="SIN DESCRIPCION PARA DESTINOS 00"/>
    <x v="0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2000000"/>
    <n v="0"/>
    <n v="2000000"/>
    <n v="0"/>
  </r>
  <r>
    <s v="1.1-00-2018_20574040_2033510"/>
    <s v="1.1-00-20"/>
    <s v="NO"/>
    <s v="2.2.7"/>
    <s v="R"/>
    <s v="18_20"/>
    <n v="5"/>
    <n v="74"/>
    <s v="040_20"/>
    <x v="61"/>
    <x v="61"/>
    <n v="0"/>
    <s v="SIN DESCRIPCION PARA DESTINOS 00"/>
    <x v="0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800000"/>
    <n v="0"/>
    <n v="800000"/>
    <n v="0"/>
  </r>
  <r>
    <s v="1.1-00-2018_20574040_2033810"/>
    <s v="1.1-00-20"/>
    <s v="NO"/>
    <s v="2.2.7"/>
    <s v="R"/>
    <s v="18_20"/>
    <n v="5"/>
    <n v="74"/>
    <s v="040_20"/>
    <x v="62"/>
    <x v="62"/>
    <n v="0"/>
    <s v="SIN DESCRIPCION PARA DESTINOS 00"/>
    <x v="0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30000000"/>
    <n v="0"/>
    <n v="30000000"/>
    <n v="0"/>
  </r>
  <r>
    <s v="1.1-00-2018_20574040_2035110"/>
    <s v="1.1-00-20"/>
    <s v="NO"/>
    <s v="2.2.7"/>
    <s v="R"/>
    <s v="18_20"/>
    <n v="5"/>
    <n v="74"/>
    <s v="040_20"/>
    <x v="9"/>
    <x v="9"/>
    <n v="0"/>
    <s v="SIN DESCRIPCION PARA DESTINOS 00"/>
    <x v="0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400000"/>
    <n v="0"/>
    <n v="400000"/>
    <n v="0"/>
  </r>
  <r>
    <s v="1.1-00-2018_20574040_2035710"/>
    <s v="1.1-00-20"/>
    <s v="NO"/>
    <s v="2.2.7"/>
    <s v="R"/>
    <s v="18_20"/>
    <n v="5"/>
    <n v="74"/>
    <s v="040_20"/>
    <x v="63"/>
    <x v="63"/>
    <n v="0"/>
    <s v="SIN DESCRIPCION PARA DESTINOS 00"/>
    <x v="0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60000000"/>
    <n v="0"/>
    <n v="60000000"/>
    <n v="0"/>
  </r>
  <r>
    <s v="1.1-00-2018_20574040_2035810"/>
    <s v="1.1-00-20"/>
    <s v="NO"/>
    <s v="2.2.7"/>
    <s v="R"/>
    <s v="18_20"/>
    <n v="5"/>
    <n v="74"/>
    <s v="040_20"/>
    <x v="64"/>
    <x v="64"/>
    <n v="0"/>
    <s v="SIN DESCRIPCION PARA DESTINOS 00"/>
    <x v="0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18_20574040_2039220"/>
    <s v="1.1-00-20"/>
    <s v="NO"/>
    <s v="2.2.7"/>
    <s v="R"/>
    <s v="18_20"/>
    <n v="5"/>
    <n v="74"/>
    <s v="040_20"/>
    <x v="65"/>
    <x v="65"/>
    <n v="0"/>
    <s v="SIN DESCRIPCION PARA DESTINOS 00"/>
    <x v="0"/>
    <x v="0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5880000"/>
    <n v="0"/>
    <n v="5880000"/>
    <n v="0"/>
  </r>
  <r>
    <s v="1.1-00-2018_20574040_2056510"/>
    <s v="1.1-00-20"/>
    <s v="NO"/>
    <s v="2.2.7"/>
    <s v="R"/>
    <s v="18_20"/>
    <n v="5"/>
    <n v="74"/>
    <s v="040_20"/>
    <x v="31"/>
    <x v="31"/>
    <n v="0"/>
    <s v="SIN DESCRIPCION PARA DESTINOS 00"/>
    <x v="4"/>
    <x v="1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18_20574040_2056610"/>
    <s v="1.1-00-20"/>
    <s v="NO"/>
    <s v="2.2.7"/>
    <s v="R"/>
    <s v="18_20"/>
    <n v="5"/>
    <n v="74"/>
    <s v="040_20"/>
    <x v="32"/>
    <x v="32"/>
    <n v="0"/>
    <s v="SIN DESCRIPCION PARA DESTINOS 00"/>
    <x v="4"/>
    <x v="1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200000"/>
    <n v="0"/>
    <n v="200000"/>
    <n v="0"/>
  </r>
  <r>
    <s v="1.1-00-2018_20574040_2056710"/>
    <s v="1.1-00-20"/>
    <s v="NO"/>
    <s v="2.2.7"/>
    <s v="R"/>
    <s v="18_20"/>
    <n v="5"/>
    <n v="74"/>
    <s v="040_20"/>
    <x v="33"/>
    <x v="33"/>
    <n v="0"/>
    <s v="SIN DESCRIPCION PARA DESTINOS 00"/>
    <x v="4"/>
    <x v="1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400000"/>
    <n v="0"/>
    <n v="400000"/>
    <n v="0"/>
  </r>
  <r>
    <s v="1.1-00-2018_20574040_2056910"/>
    <s v="1.1-00-20"/>
    <s v="NO"/>
    <s v="2.2.7"/>
    <s v="R"/>
    <s v="18_20"/>
    <n v="5"/>
    <n v="74"/>
    <s v="040_20"/>
    <x v="34"/>
    <x v="34"/>
    <n v="0"/>
    <s v="SIN DESCRIPCION PARA DESTINOS 00"/>
    <x v="4"/>
    <x v="1"/>
    <x v="3"/>
    <x v="6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400000"/>
    <n v="0"/>
    <n v="400000"/>
    <n v="0"/>
  </r>
  <r>
    <s v="1.1-00-2018_20575041_2021710"/>
    <s v="1.1-00-20"/>
    <s v="NO"/>
    <s v="2.2.7"/>
    <s v="R"/>
    <s v="18_20"/>
    <n v="5"/>
    <n v="75"/>
    <s v="041_20"/>
    <x v="66"/>
    <x v="66"/>
    <n v="0"/>
    <s v="SIN DESCRIPCION PARA DESTINOS 00"/>
    <x v="2"/>
    <x v="0"/>
    <x v="3"/>
    <x v="6"/>
    <x v="4"/>
    <x v="26"/>
    <x v="11"/>
    <s v="SI"/>
    <n v="300000"/>
    <n v="0"/>
    <n v="300000"/>
    <n v="300000"/>
    <n v="0"/>
    <n v="0"/>
    <n v="0"/>
    <n v="0"/>
    <n v="0"/>
    <n v="0"/>
    <n v="300000"/>
    <n v="0"/>
    <n v="0"/>
    <n v="0"/>
    <n v="0"/>
    <n v="300000"/>
    <n v="0"/>
    <n v="0"/>
    <n v="300000"/>
  </r>
  <r>
    <s v="1.1-00-2018_20575041_2022110"/>
    <s v="1.1-00-20"/>
    <s v="NO"/>
    <s v="2.2.7"/>
    <s v="R"/>
    <s v="18_20"/>
    <n v="5"/>
    <n v="75"/>
    <s v="041_20"/>
    <x v="2"/>
    <x v="2"/>
    <n v="0"/>
    <s v="SIN DESCRIPCION PARA DESTINOS 00"/>
    <x v="2"/>
    <x v="0"/>
    <x v="3"/>
    <x v="6"/>
    <x v="4"/>
    <x v="26"/>
    <x v="11"/>
    <e v="#N/A"/>
    <n v="0"/>
    <n v="0"/>
    <n v="0"/>
    <n v="0"/>
    <n v="0"/>
    <n v="0"/>
    <n v="0"/>
    <n v="0"/>
    <n v="0"/>
    <n v="0"/>
    <n v="0"/>
    <n v="0"/>
    <n v="0"/>
    <n v="0"/>
    <n v="0"/>
    <n v="50000"/>
    <n v="0"/>
    <n v="50000"/>
    <n v="0"/>
  </r>
  <r>
    <s v="1.1-00-2018_20575041_2024210"/>
    <s v="1.1-00-20"/>
    <s v="NO"/>
    <s v="2.2.7"/>
    <s v="R"/>
    <s v="18_20"/>
    <n v="5"/>
    <n v="75"/>
    <s v="041_20"/>
    <x v="51"/>
    <x v="51"/>
    <n v="0"/>
    <s v="SIN DESCRIPCION PARA DESTINOS 00"/>
    <x v="2"/>
    <x v="0"/>
    <x v="3"/>
    <x v="6"/>
    <x v="4"/>
    <x v="26"/>
    <x v="11"/>
    <e v="#N/A"/>
    <n v="0"/>
    <n v="0"/>
    <n v="0"/>
    <n v="0"/>
    <n v="0"/>
    <n v="0"/>
    <n v="0"/>
    <n v="0"/>
    <n v="0"/>
    <n v="0"/>
    <n v="0"/>
    <n v="0"/>
    <n v="0"/>
    <n v="0"/>
    <n v="0"/>
    <n v="48000"/>
    <n v="0"/>
    <n v="48000"/>
    <n v="0"/>
  </r>
  <r>
    <s v="1.1-00-2018_20575041_2024410"/>
    <s v="1.1-00-20"/>
    <s v="NO"/>
    <s v="2.2.7"/>
    <s v="R"/>
    <s v="18_20"/>
    <n v="5"/>
    <n v="75"/>
    <s v="041_20"/>
    <x v="53"/>
    <x v="53"/>
    <n v="0"/>
    <s v="SIN DESCRIPCION PARA DESTINOS 00"/>
    <x v="2"/>
    <x v="0"/>
    <x v="3"/>
    <x v="6"/>
    <x v="4"/>
    <x v="26"/>
    <x v="11"/>
    <e v="#N/A"/>
    <n v="0"/>
    <n v="0"/>
    <n v="0"/>
    <n v="0"/>
    <n v="0"/>
    <n v="0"/>
    <n v="0"/>
    <n v="0"/>
    <n v="0"/>
    <n v="0"/>
    <n v="0"/>
    <n v="0"/>
    <n v="0"/>
    <n v="0"/>
    <n v="0"/>
    <n v="50000"/>
    <n v="0"/>
    <n v="50000"/>
    <n v="0"/>
  </r>
  <r>
    <s v="1.1-00-2018_20575041_2024610"/>
    <s v="1.1-00-20"/>
    <s v="NO"/>
    <s v="2.2.7"/>
    <s v="R"/>
    <s v="18_20"/>
    <n v="5"/>
    <n v="75"/>
    <s v="041_20"/>
    <x v="54"/>
    <x v="54"/>
    <n v="0"/>
    <s v="SIN DESCRIPCION PARA DESTINOS 00"/>
    <x v="2"/>
    <x v="0"/>
    <x v="3"/>
    <x v="6"/>
    <x v="4"/>
    <x v="26"/>
    <x v="11"/>
    <e v="#N/A"/>
    <n v="0"/>
    <n v="0"/>
    <n v="0"/>
    <n v="0"/>
    <n v="0"/>
    <n v="0"/>
    <n v="0"/>
    <n v="0"/>
    <n v="0"/>
    <n v="0"/>
    <n v="0"/>
    <n v="0"/>
    <n v="0"/>
    <n v="0"/>
    <n v="0"/>
    <n v="24000"/>
    <n v="0"/>
    <n v="24000"/>
    <n v="0"/>
  </r>
  <r>
    <s v="1.1-00-2018_20575041_2024710"/>
    <s v="1.1-00-20"/>
    <s v="NO"/>
    <s v="2.2.7"/>
    <s v="R"/>
    <s v="18_20"/>
    <n v="5"/>
    <n v="75"/>
    <s v="041_20"/>
    <x v="55"/>
    <x v="55"/>
    <n v="0"/>
    <s v="SIN DESCRIPCION PARA DESTINOS 00"/>
    <x v="2"/>
    <x v="0"/>
    <x v="3"/>
    <x v="6"/>
    <x v="4"/>
    <x v="26"/>
    <x v="11"/>
    <s v="SI"/>
    <n v="250000"/>
    <n v="0"/>
    <n v="250000"/>
    <n v="250000"/>
    <n v="0"/>
    <n v="0"/>
    <n v="0"/>
    <n v="0"/>
    <n v="0"/>
    <n v="0"/>
    <n v="250000"/>
    <n v="0"/>
    <n v="0"/>
    <n v="0"/>
    <n v="0"/>
    <n v="250000"/>
    <n v="0"/>
    <n v="0"/>
    <n v="250000"/>
  </r>
  <r>
    <s v="1.1-00-2018_20575041_2024910"/>
    <s v="1.1-00-20"/>
    <s v="NO"/>
    <s v="2.2.7"/>
    <s v="R"/>
    <s v="18_20"/>
    <n v="5"/>
    <n v="75"/>
    <s v="041_20"/>
    <x v="4"/>
    <x v="4"/>
    <n v="0"/>
    <s v="SIN DESCRIPCION PARA DESTINOS 00"/>
    <x v="2"/>
    <x v="0"/>
    <x v="3"/>
    <x v="6"/>
    <x v="4"/>
    <x v="26"/>
    <x v="11"/>
    <s v="SI"/>
    <n v="800000"/>
    <n v="0"/>
    <n v="600000"/>
    <n v="600000"/>
    <n v="0"/>
    <n v="0"/>
    <n v="0"/>
    <n v="200000"/>
    <n v="0"/>
    <n v="0"/>
    <n v="600000"/>
    <n v="0"/>
    <n v="0"/>
    <n v="200000"/>
    <n v="0"/>
    <n v="800000"/>
    <n v="0"/>
    <n v="0"/>
    <n v="800000"/>
  </r>
  <r>
    <s v="1.1-00-2018_20575041_2027210"/>
    <s v="1.1-00-20"/>
    <s v="NO"/>
    <s v="2.2.7"/>
    <s v="R"/>
    <s v="18_20"/>
    <n v="5"/>
    <n v="75"/>
    <s v="041_20"/>
    <x v="35"/>
    <x v="35"/>
    <n v="0"/>
    <s v="SIN DESCRIPCION PARA DESTINOS 00"/>
    <x v="2"/>
    <x v="0"/>
    <x v="3"/>
    <x v="6"/>
    <x v="4"/>
    <x v="26"/>
    <x v="11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18_20575041_2029110"/>
    <s v="1.1-00-20"/>
    <s v="NO"/>
    <s v="2.2.7"/>
    <s v="R"/>
    <s v="18_20"/>
    <n v="5"/>
    <n v="75"/>
    <s v="041_20"/>
    <x v="29"/>
    <x v="29"/>
    <n v="0"/>
    <s v="SIN DESCRIPCION PARA DESTINOS 00"/>
    <x v="2"/>
    <x v="0"/>
    <x v="3"/>
    <x v="6"/>
    <x v="4"/>
    <x v="26"/>
    <x v="11"/>
    <s v="SI"/>
    <n v="800000"/>
    <n v="0"/>
    <n v="500000"/>
    <n v="500000"/>
    <n v="0"/>
    <n v="0"/>
    <n v="0"/>
    <n v="300000"/>
    <n v="0"/>
    <n v="0"/>
    <n v="500000"/>
    <n v="0"/>
    <n v="0"/>
    <n v="300000"/>
    <n v="0"/>
    <n v="800000"/>
    <n v="0"/>
    <n v="0"/>
    <n v="800000"/>
  </r>
  <r>
    <s v="1.1-00-2018_20575041_2032310"/>
    <s v="1.1-00-20"/>
    <s v="NO"/>
    <s v="2.2.7"/>
    <s v="R"/>
    <s v="18_20"/>
    <n v="5"/>
    <n v="75"/>
    <s v="041_20"/>
    <x v="67"/>
    <x v="67"/>
    <n v="0"/>
    <s v="SIN DESCRIPCION PARA DESTINOS 00"/>
    <x v="0"/>
    <x v="0"/>
    <x v="3"/>
    <x v="6"/>
    <x v="4"/>
    <x v="26"/>
    <x v="11"/>
    <e v="#N/A"/>
    <n v="0"/>
    <n v="0"/>
    <n v="0"/>
    <n v="0"/>
    <n v="0"/>
    <n v="0"/>
    <n v="0"/>
    <n v="0"/>
    <n v="0"/>
    <n v="0"/>
    <n v="0"/>
    <n v="0"/>
    <n v="0"/>
    <n v="0"/>
    <n v="0"/>
    <n v="60000"/>
    <n v="0"/>
    <n v="60000"/>
    <n v="0"/>
  </r>
  <r>
    <s v="1.1-00-2018_20575041_2032510"/>
    <s v="1.1-00-20"/>
    <s v="NO"/>
    <s v="2.2.7"/>
    <s v="R"/>
    <s v="18_20"/>
    <n v="5"/>
    <n v="75"/>
    <s v="041_20"/>
    <x v="7"/>
    <x v="7"/>
    <n v="0"/>
    <s v="SIN DESCRIPCION PARA DESTINOS 00"/>
    <x v="0"/>
    <x v="0"/>
    <x v="3"/>
    <x v="6"/>
    <x v="4"/>
    <x v="26"/>
    <x v="11"/>
    <e v="#N/A"/>
    <n v="0"/>
    <n v="0"/>
    <n v="0"/>
    <n v="0"/>
    <n v="0"/>
    <n v="0"/>
    <n v="0"/>
    <n v="0"/>
    <n v="0"/>
    <n v="0"/>
    <n v="0"/>
    <n v="0"/>
    <n v="0"/>
    <n v="0"/>
    <n v="0"/>
    <n v="50000"/>
    <n v="0"/>
    <n v="50000"/>
    <n v="0"/>
  </r>
  <r>
    <s v="1.1-00-2018_20575041_2033910"/>
    <s v="1.1-00-20"/>
    <s v="NO"/>
    <s v="2.2.7"/>
    <s v="R"/>
    <s v="18_20"/>
    <n v="5"/>
    <n v="75"/>
    <s v="041_20"/>
    <x v="39"/>
    <x v="39"/>
    <n v="0"/>
    <s v="SIN DESCRIPCION PARA DESTINOS 00"/>
    <x v="0"/>
    <x v="0"/>
    <x v="3"/>
    <x v="6"/>
    <x v="4"/>
    <x v="26"/>
    <x v="11"/>
    <s v="SI"/>
    <n v="868824.95"/>
    <n v="0"/>
    <n v="508824.95"/>
    <n v="10024.950000000001"/>
    <n v="0"/>
    <n v="0"/>
    <n v="0"/>
    <n v="359999.99999999994"/>
    <n v="0"/>
    <n v="0"/>
    <n v="0"/>
    <n v="0"/>
    <n v="0"/>
    <n v="868824.95"/>
    <n v="0"/>
    <n v="3500000"/>
    <n v="0"/>
    <n v="2631175.0499999998"/>
    <n v="868824.95"/>
  </r>
  <r>
    <s v="1.1-00-2018_20575041_2035110"/>
    <s v="1.1-00-20"/>
    <s v="NO"/>
    <s v="2.2.7"/>
    <s v="R"/>
    <s v="18_20"/>
    <n v="5"/>
    <n v="75"/>
    <s v="041_20"/>
    <x v="9"/>
    <x v="9"/>
    <n v="0"/>
    <s v="SIN DESCRIPCION PARA DESTINOS 00"/>
    <x v="0"/>
    <x v="0"/>
    <x v="3"/>
    <x v="6"/>
    <x v="4"/>
    <x v="26"/>
    <x v="11"/>
    <e v="#N/A"/>
    <n v="200000"/>
    <n v="0"/>
    <n v="0"/>
    <n v="0"/>
    <n v="0"/>
    <n v="0"/>
    <n v="0"/>
    <n v="200000"/>
    <n v="0"/>
    <n v="0"/>
    <n v="0"/>
    <n v="0"/>
    <n v="0"/>
    <n v="200000"/>
    <n v="0"/>
    <n v="400000"/>
    <n v="0"/>
    <n v="200000"/>
    <n v="200000"/>
  </r>
  <r>
    <s v="1.1-00-2018_20575041_2036310"/>
    <s v="1.1-00-20"/>
    <s v="NO"/>
    <s v="2.2.7"/>
    <s v="R"/>
    <s v="18_20"/>
    <n v="5"/>
    <n v="75"/>
    <s v="041_20"/>
    <x v="68"/>
    <x v="68"/>
    <n v="0"/>
    <s v="SIN DESCRIPCION PARA DESTINOS 00"/>
    <x v="0"/>
    <x v="0"/>
    <x v="3"/>
    <x v="6"/>
    <x v="4"/>
    <x v="26"/>
    <x v="11"/>
    <e v="#N/A"/>
    <n v="0"/>
    <n v="0"/>
    <n v="0"/>
    <n v="0"/>
    <n v="0"/>
    <n v="0"/>
    <n v="0"/>
    <n v="0"/>
    <n v="0"/>
    <n v="0"/>
    <n v="0"/>
    <n v="0"/>
    <n v="0"/>
    <n v="0"/>
    <n v="0"/>
    <n v="400000"/>
    <n v="0"/>
    <n v="400000"/>
    <n v="0"/>
  </r>
  <r>
    <s v="1.1-00-2018_20575041_2038210"/>
    <s v="1.1-00-20"/>
    <s v="NO"/>
    <s v="2.2.7"/>
    <s v="R"/>
    <s v="18_20"/>
    <n v="5"/>
    <n v="75"/>
    <s v="041_20"/>
    <x v="11"/>
    <x v="11"/>
    <n v="0"/>
    <s v="SIN DESCRIPCION PARA DESTINOS 00"/>
    <x v="0"/>
    <x v="0"/>
    <x v="3"/>
    <x v="6"/>
    <x v="4"/>
    <x v="26"/>
    <x v="11"/>
    <e v="#N/A"/>
    <n v="0"/>
    <n v="0"/>
    <n v="0"/>
    <n v="0"/>
    <n v="0"/>
    <n v="0"/>
    <n v="0"/>
    <n v="0"/>
    <n v="0"/>
    <n v="0"/>
    <n v="0"/>
    <n v="0"/>
    <n v="0"/>
    <n v="0"/>
    <n v="0"/>
    <n v="8000000"/>
    <n v="0"/>
    <n v="8000000"/>
    <n v="0"/>
  </r>
  <r>
    <s v="1.1-00-2018_20575041_2052310"/>
    <s v="1.1-00-20"/>
    <s v="NO"/>
    <s v="2.2.7"/>
    <s v="R"/>
    <s v="18_20"/>
    <n v="5"/>
    <n v="75"/>
    <s v="041_20"/>
    <x v="69"/>
    <x v="69"/>
    <n v="0"/>
    <s v="SIN DESCRIPCION PARA DESTINOS 00"/>
    <x v="4"/>
    <x v="1"/>
    <x v="3"/>
    <x v="6"/>
    <x v="4"/>
    <x v="26"/>
    <x v="11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18_20575041_2056510"/>
    <s v="1.1-00-20"/>
    <s v="NO"/>
    <s v="2.2.7"/>
    <s v="R"/>
    <s v="18_20"/>
    <n v="5"/>
    <n v="75"/>
    <s v="041_20"/>
    <x v="31"/>
    <x v="31"/>
    <n v="0"/>
    <s v="SIN DESCRIPCION PARA DESTINOS 00"/>
    <x v="4"/>
    <x v="1"/>
    <x v="3"/>
    <x v="6"/>
    <x v="4"/>
    <x v="26"/>
    <x v="11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18_20575041_2059110"/>
    <s v="1.1-00-20"/>
    <s v="NO"/>
    <s v="2.2.7"/>
    <s v="R"/>
    <s v="18_20"/>
    <n v="5"/>
    <n v="75"/>
    <s v="041_20"/>
    <x v="50"/>
    <x v="50"/>
    <n v="0"/>
    <s v="SIN DESCRIPCION PARA DESTINOS 00"/>
    <x v="4"/>
    <x v="1"/>
    <x v="3"/>
    <x v="6"/>
    <x v="4"/>
    <x v="26"/>
    <x v="11"/>
    <e v="#N/A"/>
    <n v="0"/>
    <n v="0"/>
    <n v="0"/>
    <n v="0"/>
    <n v="0"/>
    <n v="0"/>
    <n v="0"/>
    <n v="0"/>
    <n v="0"/>
    <n v="0"/>
    <n v="0"/>
    <n v="0"/>
    <n v="0"/>
    <n v="0"/>
    <n v="0"/>
    <n v="400000"/>
    <n v="0"/>
    <n v="400000"/>
    <n v="0"/>
  </r>
  <r>
    <s v="1.1-00-2018_20576042_2023910"/>
    <s v="1.1-00-20"/>
    <s v="NO"/>
    <s v="2.2.7"/>
    <s v="R"/>
    <s v="18_20"/>
    <n v="5"/>
    <n v="76"/>
    <s v="042_20"/>
    <x v="3"/>
    <x v="3"/>
    <n v="0"/>
    <s v="SIN DESCRIPCION PARA DESTINOS 00"/>
    <x v="2"/>
    <x v="0"/>
    <x v="3"/>
    <x v="6"/>
    <x v="4"/>
    <x v="26"/>
    <x v="12"/>
    <s v="SI"/>
    <n v="0"/>
    <n v="0"/>
    <n v="0"/>
    <n v="0"/>
    <n v="0"/>
    <n v="0"/>
    <n v="0"/>
    <n v="0"/>
    <n v="0"/>
    <n v="0"/>
    <n v="0"/>
    <n v="0"/>
    <n v="0"/>
    <n v="0"/>
    <n v="0"/>
    <n v="75000"/>
    <n v="0"/>
    <n v="75000"/>
    <n v="0"/>
  </r>
  <r>
    <s v="1.1-00-2018_20576042_2024410"/>
    <s v="1.1-00-20"/>
    <s v="NO"/>
    <s v="2.2.7"/>
    <s v="R"/>
    <s v="18_20"/>
    <n v="5"/>
    <n v="76"/>
    <s v="042_20"/>
    <x v="53"/>
    <x v="53"/>
    <n v="0"/>
    <s v="SIN DESCRIPCION PARA DESTINOS 00"/>
    <x v="2"/>
    <x v="0"/>
    <x v="3"/>
    <x v="6"/>
    <x v="4"/>
    <x v="26"/>
    <x v="12"/>
    <e v="#N/A"/>
    <n v="100000"/>
    <n v="0"/>
    <n v="0"/>
    <n v="0"/>
    <n v="0"/>
    <n v="0"/>
    <n v="0"/>
    <n v="100000"/>
    <n v="0"/>
    <n v="0"/>
    <n v="0"/>
    <n v="0"/>
    <n v="0"/>
    <n v="100000"/>
    <n v="0"/>
    <n v="200000"/>
    <n v="0"/>
    <n v="100000"/>
    <n v="100000"/>
  </r>
  <r>
    <s v="1.1-00-2018_20576042_2024710"/>
    <s v="1.1-00-20"/>
    <s v="NO"/>
    <s v="2.2.7"/>
    <s v="R"/>
    <s v="18_20"/>
    <n v="5"/>
    <n v="76"/>
    <s v="042_20"/>
    <x v="55"/>
    <x v="55"/>
    <n v="0"/>
    <s v="SIN DESCRIPCION PARA DESTINOS 00"/>
    <x v="2"/>
    <x v="0"/>
    <x v="3"/>
    <x v="6"/>
    <x v="4"/>
    <x v="26"/>
    <x v="12"/>
    <s v="SI"/>
    <n v="250000"/>
    <n v="0"/>
    <n v="250000"/>
    <n v="250000"/>
    <n v="0"/>
    <n v="0"/>
    <n v="0"/>
    <n v="0"/>
    <n v="0"/>
    <n v="0"/>
    <n v="250000"/>
    <n v="0"/>
    <n v="0"/>
    <n v="0"/>
    <n v="0"/>
    <n v="250000"/>
    <n v="0"/>
    <n v="0"/>
    <n v="250000"/>
  </r>
  <r>
    <s v="1.1-00-2018_20576042_2024810"/>
    <s v="1.1-00-20"/>
    <s v="NO"/>
    <s v="2.2.7"/>
    <s v="R"/>
    <s v="18_20"/>
    <n v="5"/>
    <n v="76"/>
    <s v="042_20"/>
    <x v="56"/>
    <x v="56"/>
    <n v="0"/>
    <s v="SIN DESCRIPCION PARA DESTINOS 00"/>
    <x v="2"/>
    <x v="0"/>
    <x v="3"/>
    <x v="6"/>
    <x v="4"/>
    <x v="26"/>
    <x v="12"/>
    <e v="#N/A"/>
    <n v="200000"/>
    <n v="0"/>
    <n v="0"/>
    <n v="0"/>
    <n v="0"/>
    <n v="0"/>
    <n v="0"/>
    <n v="200000"/>
    <n v="0"/>
    <n v="0"/>
    <n v="0"/>
    <n v="0"/>
    <n v="0"/>
    <n v="200000"/>
    <n v="0"/>
    <n v="300000"/>
    <n v="0"/>
    <n v="100000"/>
    <n v="200000"/>
  </r>
  <r>
    <s v="1.1-00-2018_20576042_2024910"/>
    <s v="1.1-00-20"/>
    <s v="NO"/>
    <s v="2.2.7"/>
    <s v="R"/>
    <s v="18_20"/>
    <n v="5"/>
    <n v="76"/>
    <s v="042_20"/>
    <x v="4"/>
    <x v="4"/>
    <n v="0"/>
    <s v="SIN DESCRIPCION PARA DESTINOS 00"/>
    <x v="2"/>
    <x v="0"/>
    <x v="3"/>
    <x v="6"/>
    <x v="4"/>
    <x v="26"/>
    <x v="12"/>
    <s v="SI"/>
    <n v="800000"/>
    <n v="0"/>
    <n v="600000"/>
    <n v="600000"/>
    <n v="0"/>
    <n v="0"/>
    <n v="0"/>
    <n v="200000"/>
    <n v="0"/>
    <n v="0"/>
    <n v="600000"/>
    <n v="0"/>
    <n v="0"/>
    <n v="200000"/>
    <n v="0"/>
    <n v="800000"/>
    <n v="0"/>
    <n v="0"/>
    <n v="800000"/>
  </r>
  <r>
    <s v="1.1-00-2018_20576042_2044110"/>
    <s v="1.1-00-20"/>
    <s v="NO"/>
    <s v="2.2.7"/>
    <s v="R"/>
    <s v="18_20"/>
    <n v="5"/>
    <n v="76"/>
    <s v="042_20"/>
    <x v="13"/>
    <x v="13"/>
    <n v="0"/>
    <s v="SIN DESCRIPCION PARA DESTINOS 00"/>
    <x v="3"/>
    <x v="0"/>
    <x v="3"/>
    <x v="6"/>
    <x v="4"/>
    <x v="26"/>
    <x v="12"/>
    <e v="#N/A"/>
    <n v="5000000"/>
    <n v="0"/>
    <n v="700577.92"/>
    <n v="700577.92"/>
    <n v="700577.92"/>
    <n v="569570.39"/>
    <n v="531992.39"/>
    <n v="4299422.08"/>
    <n v="0"/>
    <n v="0"/>
    <n v="0"/>
    <n v="0"/>
    <n v="0"/>
    <n v="5000000"/>
    <n v="0"/>
    <n v="6000000"/>
    <n v="0"/>
    <n v="1000000"/>
    <n v="5000000"/>
  </r>
  <r>
    <s v="1.1-00-2018_20576042_2044510"/>
    <s v="1.1-00-20"/>
    <s v="NO"/>
    <s v="2.2.7"/>
    <s v="R"/>
    <s v="18_20"/>
    <n v="5"/>
    <n v="76"/>
    <s v="042_20"/>
    <x v="70"/>
    <x v="70"/>
    <n v="0"/>
    <s v="SIN DESCRIPCION PARA DESTINOS 00"/>
    <x v="3"/>
    <x v="0"/>
    <x v="3"/>
    <x v="6"/>
    <x v="4"/>
    <x v="26"/>
    <x v="12"/>
    <e v="#N/A"/>
    <n v="0"/>
    <n v="0"/>
    <n v="0"/>
    <n v="0"/>
    <n v="0"/>
    <n v="0"/>
    <n v="0"/>
    <n v="0"/>
    <n v="0"/>
    <n v="0"/>
    <n v="0"/>
    <n v="0"/>
    <n v="0"/>
    <n v="0"/>
    <n v="0"/>
    <n v="150000"/>
    <n v="0"/>
    <n v="150000"/>
    <n v="0"/>
  </r>
  <r>
    <s v="1.1-00-2018_20577043_2022110"/>
    <s v="1.1-00-20"/>
    <s v="NO"/>
    <s v="2.2.7"/>
    <s v="R"/>
    <s v="18_20"/>
    <n v="5"/>
    <n v="77"/>
    <s v="043_20"/>
    <x v="2"/>
    <x v="2"/>
    <n v="0"/>
    <s v="SIN DESCRIPCION PARA DESTINOS 00"/>
    <x v="2"/>
    <x v="0"/>
    <x v="3"/>
    <x v="6"/>
    <x v="4"/>
    <x v="27"/>
    <x v="13"/>
    <e v="#N/A"/>
    <n v="0"/>
    <n v="0"/>
    <n v="0"/>
    <n v="0"/>
    <n v="0"/>
    <n v="0"/>
    <n v="0"/>
    <n v="0"/>
    <n v="0"/>
    <n v="0"/>
    <n v="0"/>
    <n v="0"/>
    <n v="0"/>
    <n v="0"/>
    <n v="0"/>
    <n v="50000"/>
    <n v="0"/>
    <n v="50000"/>
    <n v="0"/>
  </r>
  <r>
    <s v="1.1-00-2018_20577043_2032310"/>
    <s v="1.1-00-20"/>
    <s v="NO"/>
    <s v="2.2.7"/>
    <s v="R"/>
    <s v="18_20"/>
    <n v="5"/>
    <n v="77"/>
    <s v="043_20"/>
    <x v="67"/>
    <x v="67"/>
    <n v="0"/>
    <s v="SIN DESCRIPCION PARA DESTINOS 00"/>
    <x v="0"/>
    <x v="0"/>
    <x v="3"/>
    <x v="6"/>
    <x v="4"/>
    <x v="27"/>
    <x v="13"/>
    <e v="#N/A"/>
    <n v="0"/>
    <n v="0"/>
    <n v="0"/>
    <n v="0"/>
    <n v="0"/>
    <n v="0"/>
    <n v="0"/>
    <n v="0"/>
    <n v="0"/>
    <n v="0"/>
    <n v="0"/>
    <n v="0"/>
    <n v="0"/>
    <n v="0"/>
    <n v="0"/>
    <n v="9000"/>
    <n v="0"/>
    <n v="9000"/>
    <n v="0"/>
  </r>
  <r>
    <s v="1.1-00-2019_20580046_2024110"/>
    <s v="1.1-00-20"/>
    <s v="NO"/>
    <s v="2.2.7"/>
    <s v="R"/>
    <s v="19_20"/>
    <n v="5"/>
    <n v="80"/>
    <s v="046_20"/>
    <x v="90"/>
    <x v="90"/>
    <n v="0"/>
    <s v="SIN DESCRIPCION PARA DESTINOS 00"/>
    <x v="2"/>
    <x v="0"/>
    <x v="3"/>
    <x v="18"/>
    <x v="4"/>
    <x v="26"/>
    <x v="10"/>
    <e v="#N/A"/>
    <n v="42000"/>
    <n v="0"/>
    <n v="28607.09"/>
    <n v="28607.09"/>
    <n v="3500.05"/>
    <n v="3500.05"/>
    <n v="3500.05"/>
    <n v="13392.91"/>
    <n v="0"/>
    <n v="0"/>
    <n v="0"/>
    <n v="0"/>
    <n v="0"/>
    <n v="42000"/>
    <n v="0"/>
    <n v="42000"/>
    <n v="0"/>
    <n v="0"/>
    <n v="42000"/>
  </r>
  <r>
    <s v="1.1-00-2019_20580046_2024210"/>
    <s v="1.1-00-20"/>
    <s v="NO"/>
    <s v="2.2.7"/>
    <s v="R"/>
    <s v="19_20"/>
    <n v="5"/>
    <n v="80"/>
    <s v="046_20"/>
    <x v="51"/>
    <x v="51"/>
    <n v="0"/>
    <s v="SIN DESCRIPCION PARA DESTINOS 00"/>
    <x v="2"/>
    <x v="0"/>
    <x v="3"/>
    <x v="18"/>
    <x v="4"/>
    <x v="26"/>
    <x v="10"/>
    <s v="SI"/>
    <n v="865000"/>
    <n v="0"/>
    <n v="780123.12"/>
    <n v="780123.12"/>
    <n v="278694.32"/>
    <n v="48571.199999999997"/>
    <n v="48571.199999999997"/>
    <n v="84876.88"/>
    <n v="0"/>
    <n v="0"/>
    <n v="501428.8"/>
    <n v="0"/>
    <n v="0"/>
    <n v="363571.20000000001"/>
    <n v="0"/>
    <n v="865000"/>
    <n v="0"/>
    <n v="0"/>
    <n v="865000"/>
  </r>
  <r>
    <s v="1.1-00-2019_20580046_2024310"/>
    <s v="1.1-00-20"/>
    <s v="NO"/>
    <s v="2.2.7"/>
    <s v="R"/>
    <s v="19_20"/>
    <n v="5"/>
    <n v="80"/>
    <s v="046_20"/>
    <x v="52"/>
    <x v="52"/>
    <n v="0"/>
    <s v="SIN DESCRIPCION PARA DESTINOS 00"/>
    <x v="2"/>
    <x v="0"/>
    <x v="3"/>
    <x v="18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10000"/>
    <n v="0"/>
    <n v="10000"/>
    <n v="0"/>
  </r>
  <r>
    <s v="1.1-00-2019_20580046_2024410"/>
    <s v="1.1-00-20"/>
    <s v="NO"/>
    <s v="2.2.7"/>
    <s v="R"/>
    <s v="19_20"/>
    <n v="5"/>
    <n v="80"/>
    <s v="046_20"/>
    <x v="53"/>
    <x v="53"/>
    <n v="0"/>
    <s v="SIN DESCRIPCION PARA DESTINOS 00"/>
    <x v="2"/>
    <x v="0"/>
    <x v="3"/>
    <x v="18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50000"/>
    <n v="0"/>
    <n v="50000"/>
    <n v="0"/>
  </r>
  <r>
    <s v="1.1-00-2019_20580046_2024610"/>
    <s v="1.1-00-20"/>
    <s v="NO"/>
    <s v="2.2.7"/>
    <s v="R"/>
    <s v="19_20"/>
    <n v="5"/>
    <n v="80"/>
    <s v="046_20"/>
    <x v="54"/>
    <x v="54"/>
    <n v="0"/>
    <s v="SIN DESCRIPCION PARA DESTINOS 00"/>
    <x v="2"/>
    <x v="0"/>
    <x v="3"/>
    <x v="18"/>
    <x v="4"/>
    <x v="26"/>
    <x v="10"/>
    <e v="#N/A"/>
    <n v="485000"/>
    <n v="0"/>
    <n v="423545.56"/>
    <n v="419202.52"/>
    <n v="0"/>
    <n v="0"/>
    <n v="0"/>
    <n v="61454.44"/>
    <n v="0"/>
    <n v="0"/>
    <n v="0"/>
    <n v="0"/>
    <n v="0"/>
    <n v="485000"/>
    <n v="0"/>
    <n v="800000"/>
    <n v="0"/>
    <n v="315000"/>
    <n v="485000"/>
  </r>
  <r>
    <s v="1.1-00-2019_20580046_2024710"/>
    <s v="1.1-00-20"/>
    <s v="NO"/>
    <s v="2.2.7"/>
    <s v="R"/>
    <s v="19_20"/>
    <n v="5"/>
    <n v="80"/>
    <s v="046_20"/>
    <x v="55"/>
    <x v="55"/>
    <n v="0"/>
    <s v="SIN DESCRIPCION PARA DESTINOS 00"/>
    <x v="2"/>
    <x v="0"/>
    <x v="3"/>
    <x v="18"/>
    <x v="4"/>
    <x v="26"/>
    <x v="10"/>
    <s v="NO"/>
    <n v="850000"/>
    <n v="0"/>
    <n v="773638.24"/>
    <n v="773638.24"/>
    <n v="546700.77"/>
    <n v="426836.72"/>
    <n v="426836.72"/>
    <n v="76361.760000000009"/>
    <n v="0"/>
    <n v="0"/>
    <n v="0"/>
    <n v="0"/>
    <n v="0"/>
    <n v="850000"/>
    <n v="0"/>
    <n v="850000"/>
    <n v="0"/>
    <n v="0"/>
    <n v="850000"/>
  </r>
  <r>
    <s v="1.1-00-2019_20580046_2024810"/>
    <s v="1.1-00-20"/>
    <s v="NO"/>
    <s v="2.2.7"/>
    <s v="R"/>
    <s v="19_20"/>
    <n v="5"/>
    <n v="80"/>
    <s v="046_20"/>
    <x v="56"/>
    <x v="56"/>
    <n v="0"/>
    <s v="SIN DESCRIPCION PARA DESTINOS 00"/>
    <x v="2"/>
    <x v="0"/>
    <x v="3"/>
    <x v="18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120000"/>
    <n v="0"/>
    <n v="120000"/>
    <n v="0"/>
  </r>
  <r>
    <s v="1.1-00-2019_20580046_2024910"/>
    <s v="1.1-00-20"/>
    <s v="NO"/>
    <s v="2.2.7"/>
    <s v="R"/>
    <s v="19_20"/>
    <n v="5"/>
    <n v="80"/>
    <s v="046_20"/>
    <x v="4"/>
    <x v="4"/>
    <n v="0"/>
    <s v="SIN DESCRIPCION PARA DESTINOS 00"/>
    <x v="2"/>
    <x v="0"/>
    <x v="3"/>
    <x v="18"/>
    <x v="4"/>
    <x v="26"/>
    <x v="10"/>
    <s v="SI"/>
    <n v="758000"/>
    <n v="0"/>
    <n v="758000"/>
    <n v="758000"/>
    <n v="0"/>
    <n v="0"/>
    <n v="0"/>
    <n v="0"/>
    <n v="0"/>
    <n v="0"/>
    <n v="758000"/>
    <n v="0"/>
    <n v="0"/>
    <n v="0"/>
    <n v="0"/>
    <n v="800000"/>
    <n v="0"/>
    <n v="42000"/>
    <n v="758000"/>
  </r>
  <r>
    <s v="1.1-00-2019_20580046_2025110"/>
    <s v="1.1-00-20"/>
    <s v="NO"/>
    <s v="2.2.7"/>
    <s v="R"/>
    <s v="19_20"/>
    <n v="5"/>
    <n v="80"/>
    <s v="046_20"/>
    <x v="57"/>
    <x v="57"/>
    <n v="0"/>
    <s v="SIN DESCRIPCION PARA DESTINOS 00"/>
    <x v="2"/>
    <x v="0"/>
    <x v="3"/>
    <x v="18"/>
    <x v="4"/>
    <x v="26"/>
    <x v="10"/>
    <s v="SI"/>
    <n v="1670000"/>
    <n v="0"/>
    <n v="1670000"/>
    <n v="1670000"/>
    <n v="353809.28"/>
    <n v="190481.28"/>
    <n v="0"/>
    <n v="0"/>
    <n v="30000000"/>
    <s v="Amarillo"/>
    <n v="0"/>
    <n v="0"/>
    <n v="0"/>
    <n v="1670000"/>
    <n v="0"/>
    <n v="2000000"/>
    <n v="0"/>
    <n v="330000"/>
    <n v="1670000"/>
  </r>
  <r>
    <s v="1.1-00-2019_20580046_2025510"/>
    <s v="1.1-00-20"/>
    <s v="NO"/>
    <s v="2.2.7"/>
    <s v="R"/>
    <s v="19_20"/>
    <n v="5"/>
    <n v="80"/>
    <s v="046_20"/>
    <x v="5"/>
    <x v="5"/>
    <n v="0"/>
    <s v="SIN DESCRIPCION PARA DESTINOS 00"/>
    <x v="2"/>
    <x v="0"/>
    <x v="3"/>
    <x v="18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800000"/>
    <n v="0"/>
    <n v="800000"/>
    <n v="0"/>
  </r>
  <r>
    <s v="1.1-00-2019_20580046_2025610"/>
    <s v="1.1-00-20"/>
    <s v="NO"/>
    <s v="2.2.7"/>
    <s v="R"/>
    <s v="19_20"/>
    <n v="5"/>
    <n v="80"/>
    <s v="046_20"/>
    <x v="6"/>
    <x v="6"/>
    <n v="0"/>
    <s v="SIN DESCRIPCION PARA DESTINOS 00"/>
    <x v="2"/>
    <x v="0"/>
    <x v="3"/>
    <x v="18"/>
    <x v="4"/>
    <x v="26"/>
    <x v="10"/>
    <s v="SI"/>
    <n v="1225000"/>
    <n v="0"/>
    <n v="1195159.8700000001"/>
    <n v="1195159.8700000001"/>
    <n v="5043.68"/>
    <n v="3453.2"/>
    <n v="3453.2"/>
    <n v="29840.129999999888"/>
    <n v="0"/>
    <n v="0"/>
    <n v="800000"/>
    <n v="0"/>
    <n v="0"/>
    <n v="425000"/>
    <n v="0"/>
    <n v="1225000"/>
    <n v="0"/>
    <n v="0"/>
    <n v="1225000"/>
  </r>
  <r>
    <s v="1.1-00-2019_20580046_2027210"/>
    <s v="1.1-00-20"/>
    <s v="NO"/>
    <s v="2.2.7"/>
    <s v="R"/>
    <s v="19_20"/>
    <n v="5"/>
    <n v="80"/>
    <s v="046_20"/>
    <x v="35"/>
    <x v="35"/>
    <n v="0"/>
    <s v="SIN DESCRIPCION PARA DESTINOS 00"/>
    <x v="2"/>
    <x v="0"/>
    <x v="3"/>
    <x v="18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19_20580046_2029110"/>
    <s v="1.1-00-20"/>
    <s v="NO"/>
    <s v="2.2.7"/>
    <s v="R"/>
    <s v="19_20"/>
    <n v="5"/>
    <n v="80"/>
    <s v="046_20"/>
    <x v="29"/>
    <x v="29"/>
    <n v="0"/>
    <s v="SIN DESCRIPCION PARA DESTINOS 00"/>
    <x v="2"/>
    <x v="0"/>
    <x v="3"/>
    <x v="18"/>
    <x v="4"/>
    <x v="26"/>
    <x v="10"/>
    <s v="SI"/>
    <n v="660000"/>
    <n v="0"/>
    <n v="655498.15"/>
    <n v="655498.15"/>
    <n v="7239.12"/>
    <n v="1740.97"/>
    <n v="1740.97"/>
    <n v="4501.8499999999767"/>
    <n v="0"/>
    <n v="0"/>
    <n v="648259.03"/>
    <n v="0"/>
    <n v="0"/>
    <n v="11740.969999999972"/>
    <n v="0"/>
    <n v="660000"/>
    <n v="0"/>
    <n v="0"/>
    <n v="660000"/>
  </r>
  <r>
    <s v="1.1-00-2019_20580046_2029510"/>
    <s v="1.1-00-20"/>
    <s v="NO"/>
    <s v="2.2.7"/>
    <s v="R"/>
    <s v="19_20"/>
    <n v="5"/>
    <n v="80"/>
    <s v="046_20"/>
    <x v="138"/>
    <x v="138"/>
    <n v="0"/>
    <s v="SIN DESCRIPCION PARA DESTINOS 00"/>
    <x v="2"/>
    <x v="0"/>
    <x v="3"/>
    <x v="18"/>
    <x v="4"/>
    <x v="26"/>
    <x v="10"/>
    <e v="#N/A"/>
    <n v="435000"/>
    <n v="0"/>
    <n v="244098.8"/>
    <n v="244098.8"/>
    <n v="24487.599999999999"/>
    <n v="0"/>
    <n v="0"/>
    <n v="190901.2"/>
    <n v="0"/>
    <n v="0"/>
    <n v="0"/>
    <n v="0"/>
    <n v="0"/>
    <n v="435000"/>
    <n v="0"/>
    <n v="435000"/>
    <n v="0"/>
    <n v="0"/>
    <n v="435000"/>
  </r>
  <r>
    <s v="1.1-00-2019_20580046_2029810"/>
    <s v="1.1-00-20"/>
    <s v="NO"/>
    <s v="2.2.7"/>
    <s v="R"/>
    <s v="19_20"/>
    <n v="5"/>
    <n v="80"/>
    <s v="046_20"/>
    <x v="58"/>
    <x v="58"/>
    <n v="0"/>
    <s v="SIN DESCRIPCION PARA DESTINOS 00"/>
    <x v="2"/>
    <x v="0"/>
    <x v="3"/>
    <x v="18"/>
    <x v="4"/>
    <x v="26"/>
    <x v="10"/>
    <s v="SI"/>
    <n v="400000"/>
    <n v="0"/>
    <n v="400000"/>
    <n v="400000"/>
    <n v="0"/>
    <n v="0"/>
    <n v="0"/>
    <n v="0"/>
    <n v="0"/>
    <n v="0"/>
    <n v="400000"/>
    <n v="0"/>
    <n v="0"/>
    <n v="0"/>
    <n v="0"/>
    <n v="400000"/>
    <n v="0"/>
    <n v="0"/>
    <n v="400000"/>
  </r>
  <r>
    <s v="1.1-00-2019_20580046_2031110"/>
    <s v="1.1-00-20"/>
    <s v="NO"/>
    <s v="2.2.7"/>
    <s v="R"/>
    <s v="19_20"/>
    <n v="5"/>
    <n v="80"/>
    <s v="046_20"/>
    <x v="59"/>
    <x v="59"/>
    <n v="0"/>
    <s v="SIN DESCRIPCION PARA DESTINOS 00"/>
    <x v="0"/>
    <x v="0"/>
    <x v="3"/>
    <x v="18"/>
    <x v="4"/>
    <x v="26"/>
    <x v="10"/>
    <e v="#N/A"/>
    <n v="145531669.99000001"/>
    <n v="0"/>
    <n v="145531669.99000001"/>
    <n v="145531669.99000001"/>
    <n v="145531669.99000001"/>
    <n v="145531669.99000001"/>
    <n v="145531669.99000001"/>
    <n v="0"/>
    <n v="70000000"/>
    <s v="Amarillo"/>
    <n v="0"/>
    <n v="0"/>
    <n v="0"/>
    <n v="145531669.99000001"/>
    <n v="0"/>
    <n v="145531669.99000001"/>
    <n v="0"/>
    <n v="0"/>
    <n v="145531669.99000001"/>
  </r>
  <r>
    <s v="1.1-00-2019_20580046_2032610"/>
    <s v="1.1-00-20"/>
    <s v="NO"/>
    <s v="2.2.7"/>
    <s v="R"/>
    <s v="19_20"/>
    <n v="5"/>
    <n v="80"/>
    <s v="046_20"/>
    <x v="8"/>
    <x v="8"/>
    <n v="0"/>
    <s v="SIN DESCRIPCION PARA DESTINOS 00"/>
    <x v="0"/>
    <x v="0"/>
    <x v="3"/>
    <x v="18"/>
    <x v="4"/>
    <x v="26"/>
    <x v="10"/>
    <e v="#N/A"/>
    <n v="24558659.280000001"/>
    <n v="0"/>
    <n v="24558659.280000001"/>
    <n v="24558659.280000001"/>
    <n v="22195102.440000001"/>
    <n v="2412739.6800000002"/>
    <n v="851843.68"/>
    <n v="0"/>
    <n v="0"/>
    <n v="0"/>
    <n v="0"/>
    <n v="0"/>
    <n v="0"/>
    <n v="24558659.280000001"/>
    <n v="0"/>
    <n v="39393379.280000001"/>
    <n v="0"/>
    <n v="14834720"/>
    <n v="24558659.280000001"/>
  </r>
  <r>
    <s v="1.1-00-2019_20580046_2033210"/>
    <s v="1.1-00-20"/>
    <s v="NO"/>
    <s v="2.2.7"/>
    <s v="R"/>
    <s v="19_20"/>
    <n v="5"/>
    <n v="80"/>
    <s v="046_20"/>
    <x v="60"/>
    <x v="60"/>
    <n v="0"/>
    <s v="SIN DESCRIPCION PARA DESTINOS 00"/>
    <x v="0"/>
    <x v="0"/>
    <x v="3"/>
    <x v="18"/>
    <x v="4"/>
    <x v="26"/>
    <x v="10"/>
    <e v="#N/A"/>
    <n v="6834720"/>
    <n v="0"/>
    <n v="6834720"/>
    <n v="6834720"/>
    <n v="696000"/>
    <n v="696000"/>
    <n v="0"/>
    <n v="0"/>
    <n v="0"/>
    <n v="0"/>
    <n v="0"/>
    <n v="0"/>
    <n v="0"/>
    <n v="6834720"/>
    <n v="0"/>
    <n v="6834720"/>
    <n v="0"/>
    <n v="0"/>
    <n v="6834720"/>
  </r>
  <r>
    <s v="1.1-00-2019_20580046_2033510"/>
    <s v="1.1-00-20"/>
    <s v="NO"/>
    <s v="2.2.7"/>
    <s v="R"/>
    <s v="19_20"/>
    <n v="5"/>
    <n v="80"/>
    <s v="046_20"/>
    <x v="61"/>
    <x v="61"/>
    <n v="0"/>
    <s v="SIN DESCRIPCION PARA DESTINOS 00"/>
    <x v="0"/>
    <x v="0"/>
    <x v="3"/>
    <x v="18"/>
    <x v="4"/>
    <x v="26"/>
    <x v="10"/>
    <s v="SI"/>
    <n v="0"/>
    <n v="0"/>
    <n v="0"/>
    <n v="0"/>
    <n v="0"/>
    <n v="0"/>
    <n v="0"/>
    <n v="0"/>
    <n v="0"/>
    <n v="0"/>
    <n v="0"/>
    <n v="0"/>
    <n v="0"/>
    <n v="0"/>
    <n v="0"/>
    <n v="800000"/>
    <n v="0"/>
    <n v="800000"/>
    <n v="0"/>
  </r>
  <r>
    <s v="1.1-00-2019_20580046_2033810"/>
    <s v="1.1-00-20"/>
    <s v="NO"/>
    <s v="2.2.7"/>
    <s v="R"/>
    <s v="19_20"/>
    <n v="5"/>
    <n v="80"/>
    <s v="046_20"/>
    <x v="62"/>
    <x v="62"/>
    <n v="0"/>
    <s v="SIN DESCRIPCION PARA DESTINOS 00"/>
    <x v="0"/>
    <x v="0"/>
    <x v="3"/>
    <x v="18"/>
    <x v="4"/>
    <x v="26"/>
    <x v="10"/>
    <e v="#N/A"/>
    <n v="26076800"/>
    <n v="0"/>
    <n v="26076800"/>
    <n v="26076800"/>
    <n v="25965440"/>
    <n v="13437440"/>
    <n v="8537600"/>
    <n v="0"/>
    <n v="0"/>
    <n v="0"/>
    <n v="0"/>
    <n v="0"/>
    <n v="0"/>
    <n v="26076800"/>
    <n v="0"/>
    <n v="31076800"/>
    <n v="0"/>
    <n v="5000000"/>
    <n v="26076800"/>
  </r>
  <r>
    <s v="1.1-00-2019_20580046_2035110"/>
    <s v="1.1-00-20"/>
    <s v="NO"/>
    <s v="2.2.7"/>
    <s v="R"/>
    <s v="19_20"/>
    <n v="5"/>
    <n v="80"/>
    <s v="046_20"/>
    <x v="9"/>
    <x v="9"/>
    <n v="0"/>
    <s v="SIN DESCRIPCION PARA DESTINOS 00"/>
    <x v="0"/>
    <x v="0"/>
    <x v="3"/>
    <x v="18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400000"/>
    <n v="0"/>
    <n v="400000"/>
    <n v="0"/>
  </r>
  <r>
    <s v="1.1-00-2019_20580046_2035710"/>
    <s v="1.1-00-20"/>
    <s v="NO"/>
    <s v="2.2.7"/>
    <s v="R"/>
    <s v="19_20"/>
    <n v="5"/>
    <n v="80"/>
    <s v="046_20"/>
    <x v="63"/>
    <x v="63"/>
    <n v="0"/>
    <s v="SIN DESCRIPCION PARA DESTINOS 00"/>
    <x v="0"/>
    <x v="0"/>
    <x v="3"/>
    <x v="18"/>
    <x v="4"/>
    <x v="26"/>
    <x v="10"/>
    <e v="#N/A"/>
    <n v="45048333.18"/>
    <n v="0"/>
    <n v="45048333.079999998"/>
    <n v="45048333.079999998"/>
    <n v="44296652.979999997"/>
    <n v="40220476.82"/>
    <n v="25739148.989999998"/>
    <n v="0.10000000149011612"/>
    <n v="74000000"/>
    <s v="Amarillo"/>
    <n v="0"/>
    <n v="0"/>
    <n v="0"/>
    <n v="45048333.18"/>
    <n v="0"/>
    <n v="65048333.18"/>
    <n v="0"/>
    <n v="20000000"/>
    <n v="45048333.18"/>
  </r>
  <r>
    <s v="1.1-00-2019_20580046_2035810"/>
    <s v="1.1-00-20"/>
    <s v="NO"/>
    <s v="2.2.7"/>
    <s v="R"/>
    <s v="19_20"/>
    <n v="5"/>
    <n v="80"/>
    <s v="046_20"/>
    <x v="64"/>
    <x v="64"/>
    <n v="0"/>
    <s v="SIN DESCRIPCION PARA DESTINOS 00"/>
    <x v="0"/>
    <x v="0"/>
    <x v="3"/>
    <x v="18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19_20580046_2039220"/>
    <s v="1.1-00-20"/>
    <s v="NO"/>
    <s v="2.2.7"/>
    <s v="R"/>
    <s v="19_20"/>
    <n v="5"/>
    <n v="80"/>
    <s v="046_20"/>
    <x v="65"/>
    <x v="65"/>
    <n v="0"/>
    <s v="SIN DESCRIPCION PARA DESTINOS 00"/>
    <x v="0"/>
    <x v="0"/>
    <x v="3"/>
    <x v="18"/>
    <x v="4"/>
    <x v="26"/>
    <x v="10"/>
    <e v="#N/A"/>
    <n v="5880000"/>
    <n v="0"/>
    <n v="4327064"/>
    <n v="4327064"/>
    <n v="4327064"/>
    <n v="4327064"/>
    <n v="4311627"/>
    <n v="1552936"/>
    <n v="0"/>
    <n v="0"/>
    <n v="0"/>
    <n v="0"/>
    <n v="0"/>
    <n v="5880000"/>
    <n v="0"/>
    <n v="5880000"/>
    <n v="0"/>
    <n v="0"/>
    <n v="5880000"/>
  </r>
  <r>
    <s v="1.1-00-2019_20580046_2056510"/>
    <s v="1.1-00-20"/>
    <s v="NO"/>
    <s v="2.2.7"/>
    <s v="R"/>
    <s v="19_20"/>
    <n v="5"/>
    <n v="80"/>
    <s v="046_20"/>
    <x v="31"/>
    <x v="31"/>
    <n v="0"/>
    <s v="SIN DESCRIPCION PARA DESTINOS 00"/>
    <x v="4"/>
    <x v="1"/>
    <x v="3"/>
    <x v="18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19_20580046_2056610"/>
    <s v="1.1-00-20"/>
    <s v="NO"/>
    <s v="2.2.7"/>
    <s v="R"/>
    <s v="19_20"/>
    <n v="5"/>
    <n v="80"/>
    <s v="046_20"/>
    <x v="32"/>
    <x v="32"/>
    <n v="0"/>
    <s v="SIN DESCRIPCION PARA DESTINOS 00"/>
    <x v="4"/>
    <x v="1"/>
    <x v="3"/>
    <x v="18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200000"/>
    <n v="0"/>
    <n v="200000"/>
    <n v="0"/>
  </r>
  <r>
    <s v="1.1-00-2019_20580046_2056710"/>
    <s v="1.1-00-20"/>
    <s v="NO"/>
    <s v="2.2.7"/>
    <s v="R"/>
    <s v="19_20"/>
    <n v="5"/>
    <n v="80"/>
    <s v="046_20"/>
    <x v="33"/>
    <x v="33"/>
    <n v="0"/>
    <s v="SIN DESCRIPCION PARA DESTINOS 00"/>
    <x v="4"/>
    <x v="1"/>
    <x v="3"/>
    <x v="18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400000"/>
    <n v="0"/>
    <n v="400000"/>
    <n v="0"/>
  </r>
  <r>
    <s v="1.1-00-2019_20580046_2056910"/>
    <s v="1.1-00-20"/>
    <s v="NO"/>
    <s v="2.2.7"/>
    <s v="R"/>
    <s v="19_20"/>
    <n v="5"/>
    <n v="80"/>
    <s v="046_20"/>
    <x v="34"/>
    <x v="34"/>
    <n v="0"/>
    <s v="SIN DESCRIPCION PARA DESTINOS 00"/>
    <x v="4"/>
    <x v="1"/>
    <x v="3"/>
    <x v="18"/>
    <x v="4"/>
    <x v="26"/>
    <x v="10"/>
    <e v="#N/A"/>
    <n v="0"/>
    <n v="0"/>
    <n v="0"/>
    <n v="0"/>
    <n v="0"/>
    <n v="0"/>
    <n v="0"/>
    <n v="0"/>
    <n v="0"/>
    <n v="0"/>
    <n v="0"/>
    <n v="0"/>
    <n v="0"/>
    <n v="0"/>
    <n v="0"/>
    <n v="400000"/>
    <n v="0"/>
    <n v="400000"/>
    <n v="0"/>
  </r>
  <r>
    <s v="1.1-00-2007_20445022_2021710"/>
    <s v="1.1-00-20"/>
    <s v="NO"/>
    <s v="2.1.5"/>
    <s v="R"/>
    <s v="07_20"/>
    <n v="4"/>
    <n v="45"/>
    <s v="022_20"/>
    <x v="66"/>
    <x v="66"/>
    <n v="0"/>
    <s v="SIN DESCRIPCION PARA DESTINOS 00"/>
    <x v="2"/>
    <x v="0"/>
    <x v="3"/>
    <x v="7"/>
    <x v="5"/>
    <x v="28"/>
    <x v="14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07_20445022_2022210"/>
    <s v="1.1-00-20"/>
    <s v="NO"/>
    <s v="2.1.5"/>
    <s v="R"/>
    <s v="07_20"/>
    <n v="4"/>
    <n v="45"/>
    <s v="022_20"/>
    <x v="71"/>
    <x v="71"/>
    <n v="0"/>
    <s v="SIN DESCRIPCION PARA DESTINOS 00"/>
    <x v="2"/>
    <x v="0"/>
    <x v="3"/>
    <x v="7"/>
    <x v="5"/>
    <x v="28"/>
    <x v="14"/>
    <e v="#N/A"/>
    <n v="410000"/>
    <n v="0"/>
    <n v="407441.94"/>
    <n v="275405.90000000002"/>
    <n v="275405.90000000002"/>
    <n v="1598"/>
    <n v="1598"/>
    <n v="2558.0599999999977"/>
    <n v="0"/>
    <n v="0"/>
    <n v="0"/>
    <n v="0"/>
    <n v="0"/>
    <n v="410000"/>
    <n v="0"/>
    <n v="410000"/>
    <n v="0"/>
    <n v="0"/>
    <n v="410000"/>
  </r>
  <r>
    <s v="1.1-00-2007_20445022_2024410"/>
    <s v="1.1-00-20"/>
    <s v="NO"/>
    <s v="2.1.5"/>
    <s v="R"/>
    <s v="07_20"/>
    <n v="4"/>
    <n v="45"/>
    <s v="022_20"/>
    <x v="53"/>
    <x v="53"/>
    <n v="0"/>
    <s v="SIN DESCRIPCION PARA DESTINOS 00"/>
    <x v="2"/>
    <x v="0"/>
    <x v="3"/>
    <x v="7"/>
    <x v="5"/>
    <x v="28"/>
    <x v="14"/>
    <e v="#N/A"/>
    <n v="23000"/>
    <n v="0"/>
    <n v="19720"/>
    <n v="0"/>
    <n v="0"/>
    <n v="0"/>
    <n v="0"/>
    <n v="3280"/>
    <n v="0"/>
    <n v="0"/>
    <n v="0"/>
    <n v="0"/>
    <n v="0"/>
    <n v="23000"/>
    <n v="0"/>
    <n v="23000"/>
    <n v="0"/>
    <n v="0"/>
    <n v="23000"/>
  </r>
  <r>
    <s v="1.1-00-2007_20445022_2024610"/>
    <s v="1.1-00-20"/>
    <s v="NO"/>
    <s v="2.1.5"/>
    <s v="R"/>
    <s v="07_20"/>
    <n v="4"/>
    <n v="45"/>
    <s v="022_20"/>
    <x v="54"/>
    <x v="54"/>
    <n v="0"/>
    <s v="SIN DESCRIPCION PARA DESTINOS 00"/>
    <x v="2"/>
    <x v="0"/>
    <x v="3"/>
    <x v="7"/>
    <x v="5"/>
    <x v="28"/>
    <x v="14"/>
    <e v="#N/A"/>
    <n v="28500"/>
    <n v="0"/>
    <n v="6000"/>
    <n v="6000"/>
    <n v="6000"/>
    <n v="6000"/>
    <n v="6000"/>
    <n v="22500"/>
    <n v="0"/>
    <n v="0"/>
    <n v="0"/>
    <n v="0"/>
    <n v="0"/>
    <n v="28500"/>
    <n v="0"/>
    <n v="50000"/>
    <n v="0"/>
    <n v="21500"/>
    <n v="28500"/>
  </r>
  <r>
    <s v="1.1-00-2007_20445022_2024710"/>
    <s v="1.1-00-20"/>
    <s v="NO"/>
    <s v="2.1.5"/>
    <s v="R"/>
    <s v="07_20"/>
    <n v="4"/>
    <n v="45"/>
    <s v="022_20"/>
    <x v="55"/>
    <x v="55"/>
    <n v="0"/>
    <s v="SIN DESCRIPCION PARA DESTINOS 00"/>
    <x v="2"/>
    <x v="0"/>
    <x v="3"/>
    <x v="7"/>
    <x v="5"/>
    <x v="28"/>
    <x v="14"/>
    <e v="#N/A"/>
    <n v="3500"/>
    <n v="0"/>
    <n v="3500"/>
    <n v="3500"/>
    <n v="3500"/>
    <n v="3500"/>
    <n v="3500"/>
    <n v="0"/>
    <n v="0"/>
    <n v="0"/>
    <n v="0"/>
    <n v="0"/>
    <n v="0"/>
    <n v="3500"/>
    <n v="0"/>
    <n v="103500"/>
    <n v="0"/>
    <n v="100000"/>
    <n v="3500"/>
  </r>
  <r>
    <s v="1.1-00-2007_20445022_2024910"/>
    <s v="1.1-00-20"/>
    <s v="NO"/>
    <s v="2.1.5"/>
    <s v="R"/>
    <s v="07_20"/>
    <n v="4"/>
    <n v="45"/>
    <s v="022_20"/>
    <x v="4"/>
    <x v="4"/>
    <n v="0"/>
    <s v="SIN DESCRIPCION PARA DESTINOS 00"/>
    <x v="2"/>
    <x v="0"/>
    <x v="3"/>
    <x v="7"/>
    <x v="5"/>
    <x v="28"/>
    <x v="14"/>
    <s v="SI"/>
    <n v="210000"/>
    <n v="0"/>
    <n v="210000"/>
    <n v="210000"/>
    <n v="0"/>
    <n v="0"/>
    <n v="0"/>
    <n v="0"/>
    <n v="0"/>
    <n v="0"/>
    <n v="210000"/>
    <n v="0"/>
    <n v="0"/>
    <n v="0"/>
    <n v="0"/>
    <n v="210000"/>
    <n v="0"/>
    <n v="0"/>
    <n v="210000"/>
  </r>
  <r>
    <s v="1.1-00-2007_20445022_2025310"/>
    <s v="1.1-00-20"/>
    <s v="NO"/>
    <s v="2.1.5"/>
    <s v="R"/>
    <s v="07_20"/>
    <n v="4"/>
    <n v="45"/>
    <s v="022_20"/>
    <x v="26"/>
    <x v="26"/>
    <n v="0"/>
    <s v="SIN DESCRIPCION PARA DESTINOS 00"/>
    <x v="2"/>
    <x v="0"/>
    <x v="3"/>
    <x v="7"/>
    <x v="5"/>
    <x v="28"/>
    <x v="14"/>
    <e v="#N/A"/>
    <n v="450000"/>
    <n v="0"/>
    <n v="449981.8"/>
    <n v="313544.8"/>
    <n v="280900.8"/>
    <n v="280900.8"/>
    <n v="2435"/>
    <n v="18.200000000011642"/>
    <n v="0"/>
    <n v="0"/>
    <n v="0"/>
    <n v="0"/>
    <n v="0"/>
    <n v="450000"/>
    <n v="0"/>
    <n v="450000"/>
    <n v="0"/>
    <n v="0"/>
    <n v="450000"/>
  </r>
  <r>
    <s v="1.1-00-2007_20445022_2025410"/>
    <s v="1.1-00-20"/>
    <s v="NO"/>
    <s v="2.1.5"/>
    <s v="R"/>
    <s v="07_20"/>
    <n v="4"/>
    <n v="45"/>
    <s v="022_20"/>
    <x v="27"/>
    <x v="27"/>
    <n v="0"/>
    <s v="SIN DESCRIPCION PARA DESTINOS 00"/>
    <x v="2"/>
    <x v="0"/>
    <x v="3"/>
    <x v="7"/>
    <x v="5"/>
    <x v="28"/>
    <x v="14"/>
    <s v="SI"/>
    <n v="376455.96"/>
    <n v="0"/>
    <n v="376202.49"/>
    <n v="135975.76999999999"/>
    <n v="79386.12"/>
    <n v="60215.96"/>
    <n v="0"/>
    <n v="253.47000000003027"/>
    <n v="0"/>
    <n v="0"/>
    <n v="0"/>
    <n v="0"/>
    <n v="0"/>
    <n v="376455.96"/>
    <n v="0"/>
    <n v="380000"/>
    <n v="0"/>
    <n v="3544.04"/>
    <n v="376455.96"/>
  </r>
  <r>
    <s v="1.1-00-2007_20445022_2025510"/>
    <s v="1.1-00-20"/>
    <s v="NO"/>
    <s v="2.1.5"/>
    <s v="R"/>
    <s v="07_20"/>
    <n v="4"/>
    <n v="45"/>
    <s v="022_20"/>
    <x v="5"/>
    <x v="5"/>
    <n v="0"/>
    <s v="SIN DESCRIPCION PARA DESTINOS 00"/>
    <x v="2"/>
    <x v="0"/>
    <x v="3"/>
    <x v="7"/>
    <x v="5"/>
    <x v="28"/>
    <x v="14"/>
    <e v="#N/A"/>
    <n v="50000"/>
    <n v="0"/>
    <n v="49949.599999999999"/>
    <n v="0"/>
    <n v="0"/>
    <n v="0"/>
    <n v="0"/>
    <n v="50.400000000001455"/>
    <n v="0"/>
    <n v="0"/>
    <n v="0"/>
    <n v="0"/>
    <n v="0"/>
    <n v="50000"/>
    <n v="0"/>
    <n v="50000"/>
    <n v="0"/>
    <n v="0"/>
    <n v="50000"/>
  </r>
  <r>
    <s v="1.1-00-2007_20445022_2025610"/>
    <s v="1.1-00-20"/>
    <s v="NO"/>
    <s v="2.1.5"/>
    <s v="R"/>
    <s v="07_20"/>
    <n v="4"/>
    <n v="45"/>
    <s v="022_20"/>
    <x v="6"/>
    <x v="6"/>
    <n v="0"/>
    <s v="SIN DESCRIPCION PARA DESTINOS 00"/>
    <x v="2"/>
    <x v="0"/>
    <x v="3"/>
    <x v="7"/>
    <x v="5"/>
    <x v="28"/>
    <x v="14"/>
    <e v="#N/A"/>
    <n v="15000"/>
    <n v="0"/>
    <n v="13688"/>
    <n v="0"/>
    <n v="0"/>
    <n v="0"/>
    <n v="0"/>
    <n v="1312"/>
    <n v="0"/>
    <n v="0"/>
    <n v="0"/>
    <n v="0"/>
    <n v="0"/>
    <n v="15000"/>
    <n v="0"/>
    <n v="15000"/>
    <n v="0"/>
    <n v="0"/>
    <n v="15000"/>
  </r>
  <r>
    <s v="1.1-00-2007_20445022_2025910"/>
    <s v="1.1-00-20"/>
    <s v="NO"/>
    <s v="2.1.5"/>
    <s v="R"/>
    <s v="07_20"/>
    <n v="4"/>
    <n v="45"/>
    <s v="022_20"/>
    <x v="28"/>
    <x v="28"/>
    <n v="0"/>
    <s v="SIN DESCRIPCION PARA DESTINOS 00"/>
    <x v="2"/>
    <x v="0"/>
    <x v="3"/>
    <x v="7"/>
    <x v="5"/>
    <x v="28"/>
    <x v="14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07_20445022_2027210"/>
    <s v="1.1-00-20"/>
    <s v="NO"/>
    <s v="2.1.5"/>
    <s v="R"/>
    <s v="07_20"/>
    <n v="4"/>
    <n v="45"/>
    <s v="022_20"/>
    <x v="35"/>
    <x v="35"/>
    <n v="0"/>
    <s v="SIN DESCRIPCION PARA DESTINOS 00"/>
    <x v="2"/>
    <x v="0"/>
    <x v="3"/>
    <x v="7"/>
    <x v="5"/>
    <x v="28"/>
    <x v="14"/>
    <e v="#N/A"/>
    <n v="0"/>
    <n v="0"/>
    <n v="0"/>
    <n v="0"/>
    <n v="0"/>
    <n v="0"/>
    <n v="0"/>
    <n v="0"/>
    <n v="0"/>
    <n v="0"/>
    <n v="0"/>
    <n v="0"/>
    <n v="0"/>
    <n v="0"/>
    <n v="0"/>
    <n v="90000"/>
    <n v="0"/>
    <n v="90000"/>
    <n v="0"/>
  </r>
  <r>
    <s v="1.1-00-2007_20445022_2029110"/>
    <s v="1.1-00-20"/>
    <s v="NO"/>
    <s v="2.1.5"/>
    <s v="R"/>
    <s v="07_20"/>
    <n v="4"/>
    <n v="45"/>
    <s v="022_20"/>
    <x v="29"/>
    <x v="29"/>
    <n v="0"/>
    <s v="SIN DESCRIPCION PARA DESTINOS 00"/>
    <x v="2"/>
    <x v="0"/>
    <x v="3"/>
    <x v="7"/>
    <x v="5"/>
    <x v="28"/>
    <x v="14"/>
    <e v="#N/A"/>
    <n v="35000"/>
    <n v="0"/>
    <n v="20535.39"/>
    <n v="15790.99"/>
    <n v="4354.9799999999996"/>
    <n v="4354.9799999999996"/>
    <n v="4354.9799999999996"/>
    <n v="14464.61"/>
    <n v="0"/>
    <n v="0"/>
    <n v="0"/>
    <n v="0"/>
    <n v="0"/>
    <n v="35000"/>
    <n v="0"/>
    <n v="35000"/>
    <n v="0"/>
    <n v="0"/>
    <n v="35000"/>
  </r>
  <r>
    <s v="1.1-00-2007_20445022_2029710"/>
    <s v="1.1-00-20"/>
    <s v="NO"/>
    <s v="2.1.5"/>
    <s v="R"/>
    <s v="07_20"/>
    <n v="4"/>
    <n v="45"/>
    <s v="022_20"/>
    <x v="72"/>
    <x v="72"/>
    <n v="0"/>
    <s v="SIN DESCRIPCION PARA DESTINOS 00"/>
    <x v="2"/>
    <x v="0"/>
    <x v="3"/>
    <x v="7"/>
    <x v="5"/>
    <x v="28"/>
    <x v="14"/>
    <e v="#N/A"/>
    <n v="0"/>
    <n v="0"/>
    <n v="0"/>
    <n v="0"/>
    <n v="0"/>
    <n v="0"/>
    <n v="0"/>
    <n v="0"/>
    <n v="0"/>
    <n v="0"/>
    <n v="0"/>
    <n v="0"/>
    <n v="0"/>
    <n v="0"/>
    <n v="0"/>
    <n v="120000"/>
    <n v="0"/>
    <n v="120000"/>
    <n v="0"/>
  </r>
  <r>
    <s v="1.1-00-2007_20445022_2033910"/>
    <s v="1.1-00-20"/>
    <s v="NO"/>
    <s v="2.1.5"/>
    <s v="R"/>
    <s v="07_20"/>
    <n v="4"/>
    <n v="45"/>
    <s v="022_20"/>
    <x v="39"/>
    <x v="39"/>
    <n v="0"/>
    <s v="SIN DESCRIPCION PARA DESTINOS 00"/>
    <x v="0"/>
    <x v="0"/>
    <x v="3"/>
    <x v="7"/>
    <x v="5"/>
    <x v="28"/>
    <x v="14"/>
    <e v="#N/A"/>
    <n v="1900"/>
    <n v="0"/>
    <n v="1860"/>
    <n v="1860"/>
    <n v="1860"/>
    <n v="1860"/>
    <n v="1860"/>
    <n v="40"/>
    <n v="0"/>
    <n v="0"/>
    <n v="0"/>
    <n v="0"/>
    <n v="0"/>
    <n v="1900"/>
    <n v="0"/>
    <n v="1900"/>
    <n v="0"/>
    <n v="0"/>
    <n v="1900"/>
  </r>
  <r>
    <s v="1.1-00-2007_20445022_2035110"/>
    <s v="1.1-00-20"/>
    <s v="NO"/>
    <s v="2.1.5"/>
    <s v="R"/>
    <s v="07_20"/>
    <n v="4"/>
    <n v="45"/>
    <s v="022_20"/>
    <x v="9"/>
    <x v="9"/>
    <n v="0"/>
    <s v="SIN DESCRIPCION PARA DESTINOS 00"/>
    <x v="0"/>
    <x v="0"/>
    <x v="3"/>
    <x v="7"/>
    <x v="5"/>
    <x v="28"/>
    <x v="14"/>
    <e v="#N/A"/>
    <n v="18100"/>
    <n v="0"/>
    <n v="0"/>
    <n v="0"/>
    <n v="0"/>
    <n v="0"/>
    <n v="0"/>
    <n v="18100"/>
    <n v="0"/>
    <n v="0"/>
    <n v="0"/>
    <n v="0"/>
    <n v="0"/>
    <n v="18100"/>
    <n v="0"/>
    <n v="20000"/>
    <n v="0"/>
    <n v="1900"/>
    <n v="18100"/>
  </r>
  <r>
    <s v="1.1-00-2007_20445022_2035910"/>
    <s v="1.1-00-20"/>
    <s v="NO"/>
    <s v="2.1.5"/>
    <s v="R"/>
    <s v="07_20"/>
    <n v="4"/>
    <n v="45"/>
    <s v="022_20"/>
    <x v="73"/>
    <x v="73"/>
    <n v="0"/>
    <s v="SIN DESCRIPCION PARA DESTINOS 00"/>
    <x v="0"/>
    <x v="0"/>
    <x v="3"/>
    <x v="7"/>
    <x v="5"/>
    <x v="28"/>
    <x v="14"/>
    <e v="#N/A"/>
    <n v="42000"/>
    <n v="0"/>
    <n v="0"/>
    <n v="0"/>
    <n v="0"/>
    <n v="0"/>
    <n v="0"/>
    <n v="42000"/>
    <n v="0"/>
    <n v="0"/>
    <n v="0"/>
    <n v="0"/>
    <n v="0"/>
    <n v="42000"/>
    <n v="0"/>
    <n v="42000"/>
    <n v="0"/>
    <n v="0"/>
    <n v="42000"/>
  </r>
  <r>
    <s v="1.1-00-2007_20445022_2038310"/>
    <s v="1.1-00-20"/>
    <s v="NO"/>
    <s v="2.1.5"/>
    <s v="R"/>
    <s v="07_20"/>
    <n v="4"/>
    <n v="45"/>
    <s v="022_20"/>
    <x v="20"/>
    <x v="20"/>
    <n v="0"/>
    <s v="SIN DESCRIPCION PARA DESTINOS 00"/>
    <x v="0"/>
    <x v="0"/>
    <x v="3"/>
    <x v="7"/>
    <x v="5"/>
    <x v="28"/>
    <x v="14"/>
    <e v="#N/A"/>
    <n v="20000"/>
    <n v="0"/>
    <n v="0"/>
    <n v="0"/>
    <n v="0"/>
    <n v="0"/>
    <n v="0"/>
    <n v="20000"/>
    <n v="0"/>
    <n v="0"/>
    <n v="0"/>
    <n v="0"/>
    <n v="0"/>
    <n v="20000"/>
    <n v="0"/>
    <n v="20000"/>
    <n v="0"/>
    <n v="0"/>
    <n v="20000"/>
  </r>
  <r>
    <s v="1.1-00-2007_20445022_2051910"/>
    <s v="1.1-00-20"/>
    <s v="NO"/>
    <s v="2.1.5"/>
    <s v="R"/>
    <s v="07_20"/>
    <n v="4"/>
    <n v="45"/>
    <s v="022_20"/>
    <x v="74"/>
    <x v="74"/>
    <n v="0"/>
    <s v="SIN DESCRIPCION PARA DESTINOS 00"/>
    <x v="4"/>
    <x v="1"/>
    <x v="3"/>
    <x v="7"/>
    <x v="5"/>
    <x v="28"/>
    <x v="14"/>
    <e v="#N/A"/>
    <n v="50000"/>
    <n v="0"/>
    <n v="8700"/>
    <n v="0"/>
    <n v="0"/>
    <n v="0"/>
    <n v="0"/>
    <n v="41300"/>
    <n v="0"/>
    <n v="0"/>
    <n v="0"/>
    <n v="0"/>
    <n v="0"/>
    <n v="50000"/>
    <n v="0"/>
    <n v="50000"/>
    <n v="0"/>
    <n v="0"/>
    <n v="50000"/>
  </r>
  <r>
    <s v="1.1-00-2007_20445022_2052110"/>
    <s v="1.1-00-20"/>
    <s v="NO"/>
    <s v="2.1.5"/>
    <s v="R"/>
    <s v="07_20"/>
    <n v="4"/>
    <n v="45"/>
    <s v="022_20"/>
    <x v="49"/>
    <x v="49"/>
    <n v="0"/>
    <s v="SIN DESCRIPCION PARA DESTINOS 00"/>
    <x v="4"/>
    <x v="1"/>
    <x v="3"/>
    <x v="7"/>
    <x v="5"/>
    <x v="28"/>
    <x v="14"/>
    <e v="#N/A"/>
    <n v="30000"/>
    <n v="0"/>
    <n v="24882"/>
    <n v="0"/>
    <n v="0"/>
    <n v="0"/>
    <n v="0"/>
    <n v="5118"/>
    <n v="0"/>
    <n v="0"/>
    <n v="0"/>
    <n v="0"/>
    <n v="0"/>
    <n v="30000"/>
    <n v="0"/>
    <n v="30000"/>
    <n v="0"/>
    <n v="0"/>
    <n v="30000"/>
  </r>
  <r>
    <s v="1.1-00-2007_20445022_2052310"/>
    <s v="1.1-00-20"/>
    <s v="NO"/>
    <s v="2.1.5"/>
    <s v="R"/>
    <s v="07_20"/>
    <n v="4"/>
    <n v="45"/>
    <s v="022_20"/>
    <x v="69"/>
    <x v="69"/>
    <n v="0"/>
    <s v="SIN DESCRIPCION PARA DESTINOS 00"/>
    <x v="4"/>
    <x v="1"/>
    <x v="3"/>
    <x v="7"/>
    <x v="5"/>
    <x v="28"/>
    <x v="14"/>
    <e v="#N/A"/>
    <n v="0"/>
    <n v="0"/>
    <n v="0"/>
    <n v="0"/>
    <n v="0"/>
    <n v="0"/>
    <n v="0"/>
    <n v="0"/>
    <n v="0"/>
    <n v="0"/>
    <n v="0"/>
    <n v="0"/>
    <n v="0"/>
    <n v="0"/>
    <n v="0"/>
    <n v="30000"/>
    <n v="0"/>
    <n v="30000"/>
    <n v="0"/>
  </r>
  <r>
    <s v="1.1-00-2007_20445022_2053110"/>
    <s v="1.1-00-20"/>
    <s v="NO"/>
    <s v="2.1.5"/>
    <s v="R"/>
    <s v="07_20"/>
    <n v="4"/>
    <n v="45"/>
    <s v="022_20"/>
    <x v="75"/>
    <x v="75"/>
    <n v="0"/>
    <s v="SIN DESCRIPCION PARA DESTINOS 00"/>
    <x v="4"/>
    <x v="1"/>
    <x v="3"/>
    <x v="7"/>
    <x v="5"/>
    <x v="28"/>
    <x v="14"/>
    <e v="#N/A"/>
    <n v="250000"/>
    <n v="0"/>
    <n v="244301.8"/>
    <n v="10097.799999999999"/>
    <n v="10097.799999999999"/>
    <n v="0"/>
    <n v="0"/>
    <n v="5698.2000000000116"/>
    <n v="0"/>
    <n v="0"/>
    <n v="0"/>
    <n v="0"/>
    <n v="0"/>
    <n v="250000"/>
    <n v="0"/>
    <n v="250000"/>
    <n v="0"/>
    <n v="0"/>
    <n v="250000"/>
  </r>
  <r>
    <s v="1.1-00-2007_20445022_2053210"/>
    <s v="1.1-00-20"/>
    <s v="NO"/>
    <s v="2.1.5"/>
    <s v="R"/>
    <s v="07_20"/>
    <n v="4"/>
    <n v="45"/>
    <s v="022_20"/>
    <x v="25"/>
    <x v="25"/>
    <n v="0"/>
    <s v="SIN DESCRIPCION PARA DESTINOS 00"/>
    <x v="4"/>
    <x v="1"/>
    <x v="3"/>
    <x v="7"/>
    <x v="5"/>
    <x v="28"/>
    <x v="14"/>
    <e v="#N/A"/>
    <n v="30000"/>
    <n v="0"/>
    <n v="29580"/>
    <n v="0"/>
    <n v="0"/>
    <n v="0"/>
    <n v="0"/>
    <n v="420"/>
    <n v="0"/>
    <n v="0"/>
    <n v="0"/>
    <n v="0"/>
    <n v="0"/>
    <n v="30000"/>
    <n v="0"/>
    <n v="30000"/>
    <n v="0"/>
    <n v="0"/>
    <n v="30000"/>
  </r>
  <r>
    <s v="1.1-00-2007_20445022_2054210"/>
    <s v="1.1-00-20"/>
    <s v="NO"/>
    <s v="2.1.5"/>
    <s v="R"/>
    <s v="07_20"/>
    <n v="4"/>
    <n v="45"/>
    <s v="022_20"/>
    <x v="76"/>
    <x v="76"/>
    <n v="0"/>
    <s v="SIN DESCRIPCION PARA DESTINOS 00"/>
    <x v="4"/>
    <x v="1"/>
    <x v="3"/>
    <x v="7"/>
    <x v="5"/>
    <x v="28"/>
    <x v="14"/>
    <e v="#N/A"/>
    <n v="40000"/>
    <n v="0"/>
    <n v="0"/>
    <n v="0"/>
    <n v="0"/>
    <n v="0"/>
    <n v="0"/>
    <n v="40000"/>
    <n v="0"/>
    <n v="0"/>
    <n v="0"/>
    <n v="0"/>
    <n v="0"/>
    <n v="40000"/>
    <n v="0"/>
    <n v="40000"/>
    <n v="0"/>
    <n v="0"/>
    <n v="40000"/>
  </r>
  <r>
    <s v="1.1-00-2007_20445022_2055110"/>
    <s v="1.1-00-20"/>
    <s v="NO"/>
    <s v="2.1.5"/>
    <s v="R"/>
    <s v="07_20"/>
    <n v="4"/>
    <n v="45"/>
    <s v="022_20"/>
    <x v="45"/>
    <x v="45"/>
    <n v="0"/>
    <s v="SIN DESCRIPCION PARA DESTINOS 00"/>
    <x v="4"/>
    <x v="1"/>
    <x v="3"/>
    <x v="7"/>
    <x v="5"/>
    <x v="28"/>
    <x v="14"/>
    <e v="#N/A"/>
    <n v="45000"/>
    <n v="0"/>
    <n v="44428"/>
    <n v="0"/>
    <n v="0"/>
    <n v="0"/>
    <n v="0"/>
    <n v="572"/>
    <n v="0"/>
    <n v="0"/>
    <n v="0"/>
    <n v="0"/>
    <n v="0"/>
    <n v="45000"/>
    <n v="0"/>
    <n v="245000"/>
    <n v="0"/>
    <n v="200000"/>
    <n v="45000"/>
  </r>
  <r>
    <s v="1.1-00-2007_20445022_2056110"/>
    <s v="1.1-00-20"/>
    <s v="NO"/>
    <s v="2.1.5"/>
    <s v="R"/>
    <s v="07_20"/>
    <n v="4"/>
    <n v="45"/>
    <s v="022_20"/>
    <x v="77"/>
    <x v="77"/>
    <n v="0"/>
    <s v="SIN DESCRIPCION PARA DESTINOS 00"/>
    <x v="4"/>
    <x v="1"/>
    <x v="3"/>
    <x v="7"/>
    <x v="5"/>
    <x v="28"/>
    <x v="14"/>
    <e v="#N/A"/>
    <n v="45000"/>
    <n v="0"/>
    <n v="34196.800000000003"/>
    <n v="5057.6000000000004"/>
    <n v="0"/>
    <n v="0"/>
    <n v="0"/>
    <n v="10803.199999999997"/>
    <n v="0"/>
    <n v="0"/>
    <n v="0"/>
    <n v="0"/>
    <n v="0"/>
    <n v="45000"/>
    <n v="0"/>
    <n v="45000"/>
    <n v="0"/>
    <n v="0"/>
    <n v="45000"/>
  </r>
  <r>
    <s v="1.1-00-2007_20445022_2056510"/>
    <s v="1.1-00-20"/>
    <s v="NO"/>
    <s v="2.1.5"/>
    <s v="R"/>
    <s v="07_20"/>
    <n v="4"/>
    <n v="45"/>
    <s v="022_20"/>
    <x v="31"/>
    <x v="31"/>
    <n v="0"/>
    <s v="SIN DESCRIPCION PARA DESTINOS 00"/>
    <x v="4"/>
    <x v="1"/>
    <x v="3"/>
    <x v="7"/>
    <x v="5"/>
    <x v="28"/>
    <x v="14"/>
    <e v="#N/A"/>
    <n v="0"/>
    <n v="0"/>
    <n v="0"/>
    <n v="0"/>
    <n v="0"/>
    <n v="0"/>
    <n v="0"/>
    <n v="0"/>
    <n v="0"/>
    <n v="0"/>
    <n v="0"/>
    <n v="0"/>
    <n v="0"/>
    <n v="0"/>
    <n v="0"/>
    <n v="25000"/>
    <n v="0"/>
    <n v="25000"/>
    <n v="0"/>
  </r>
  <r>
    <s v="1.1-00-2007_20445022_2056610"/>
    <s v="1.1-00-20"/>
    <s v="NO"/>
    <s v="2.1.5"/>
    <s v="R"/>
    <s v="07_20"/>
    <n v="4"/>
    <n v="45"/>
    <s v="022_20"/>
    <x v="32"/>
    <x v="32"/>
    <n v="0"/>
    <s v="SIN DESCRIPCION PARA DESTINOS 00"/>
    <x v="4"/>
    <x v="1"/>
    <x v="3"/>
    <x v="7"/>
    <x v="5"/>
    <x v="28"/>
    <x v="14"/>
    <e v="#N/A"/>
    <n v="0"/>
    <n v="0"/>
    <n v="0"/>
    <n v="0"/>
    <n v="0"/>
    <n v="0"/>
    <n v="0"/>
    <n v="0"/>
    <n v="0"/>
    <n v="0"/>
    <n v="0"/>
    <n v="0"/>
    <n v="0"/>
    <n v="0"/>
    <n v="0"/>
    <n v="45000"/>
    <n v="0"/>
    <n v="45000"/>
    <n v="0"/>
  </r>
  <r>
    <s v="1.1-00-2007_20445022_2056710"/>
    <s v="1.1-00-20"/>
    <s v="NO"/>
    <s v="2.1.5"/>
    <s v="R"/>
    <s v="07_20"/>
    <n v="4"/>
    <n v="45"/>
    <s v="022_20"/>
    <x v="33"/>
    <x v="33"/>
    <n v="0"/>
    <s v="SIN DESCRIPCION PARA DESTINOS 00"/>
    <x v="4"/>
    <x v="1"/>
    <x v="3"/>
    <x v="7"/>
    <x v="5"/>
    <x v="28"/>
    <x v="14"/>
    <e v="#N/A"/>
    <n v="50000"/>
    <n v="0"/>
    <n v="22504"/>
    <n v="0"/>
    <n v="0"/>
    <n v="0"/>
    <n v="0"/>
    <n v="27496"/>
    <n v="0"/>
    <n v="0"/>
    <n v="0"/>
    <n v="0"/>
    <n v="0"/>
    <n v="50000"/>
    <n v="0"/>
    <n v="50000"/>
    <n v="0"/>
    <n v="0"/>
    <n v="50000"/>
  </r>
  <r>
    <s v="1.1-00-2007_20445022_2056910"/>
    <s v="1.1-00-20"/>
    <s v="NO"/>
    <s v="2.1.5"/>
    <s v="R"/>
    <s v="07_20"/>
    <n v="4"/>
    <n v="45"/>
    <s v="022_20"/>
    <x v="34"/>
    <x v="34"/>
    <n v="0"/>
    <s v="SIN DESCRIPCION PARA DESTINOS 00"/>
    <x v="4"/>
    <x v="1"/>
    <x v="3"/>
    <x v="7"/>
    <x v="5"/>
    <x v="28"/>
    <x v="14"/>
    <e v="#N/A"/>
    <n v="0"/>
    <n v="0"/>
    <n v="0"/>
    <n v="0"/>
    <n v="0"/>
    <n v="0"/>
    <n v="0"/>
    <n v="0"/>
    <n v="0"/>
    <n v="0"/>
    <n v="0"/>
    <n v="0"/>
    <n v="0"/>
    <n v="0"/>
    <n v="0"/>
    <n v="1000000"/>
    <n v="0"/>
    <n v="1000000"/>
    <n v="0"/>
  </r>
  <r>
    <s v="1.1-00-2003_20117010_2021810"/>
    <s v="1.1-00-20"/>
    <s v="NO"/>
    <s v="1.3.5"/>
    <s v="O"/>
    <s v="03_20"/>
    <n v="1"/>
    <n v="17"/>
    <s v="010_20"/>
    <x v="78"/>
    <x v="78"/>
    <n v="0"/>
    <s v="SIN DESCRIPCION PARA DESTINOS 00"/>
    <x v="2"/>
    <x v="0"/>
    <x v="3"/>
    <x v="8"/>
    <x v="6"/>
    <x v="29"/>
    <x v="15"/>
    <e v="#N/A"/>
    <n v="174000"/>
    <n v="0"/>
    <n v="174000"/>
    <n v="174000"/>
    <n v="174000"/>
    <n v="174000"/>
    <n v="58000"/>
    <n v="0"/>
    <n v="0"/>
    <n v="0"/>
    <n v="0"/>
    <n v="0"/>
    <n v="0"/>
    <n v="174000"/>
    <n v="0"/>
    <n v="250000"/>
    <n v="0"/>
    <n v="76000"/>
    <n v="174000"/>
  </r>
  <r>
    <s v="1.1-00-2003_20117010_2022110"/>
    <s v="1.1-00-20"/>
    <s v="NO"/>
    <s v="1.3.5"/>
    <s v="O"/>
    <s v="03_20"/>
    <n v="1"/>
    <n v="17"/>
    <s v="010_20"/>
    <x v="2"/>
    <x v="2"/>
    <n v="0"/>
    <s v="SIN DESCRIPCION PARA DESTINOS 00"/>
    <x v="2"/>
    <x v="0"/>
    <x v="3"/>
    <x v="8"/>
    <x v="6"/>
    <x v="29"/>
    <x v="15"/>
    <s v="SI"/>
    <n v="211000"/>
    <n v="0"/>
    <n v="211000"/>
    <n v="211000"/>
    <n v="8572.4"/>
    <n v="8572.4"/>
    <n v="8572.4"/>
    <n v="0"/>
    <n v="0"/>
    <n v="0"/>
    <n v="202427.6"/>
    <n v="0"/>
    <n v="0"/>
    <n v="8572.3999999999942"/>
    <n v="0"/>
    <n v="211000"/>
    <n v="0"/>
    <n v="0"/>
    <n v="211000"/>
  </r>
  <r>
    <s v="1.1-00-2003_20117010_2022310"/>
    <s v="1.1-00-20"/>
    <s v="NO"/>
    <s v="1.3.5"/>
    <s v="O"/>
    <s v="03_20"/>
    <n v="1"/>
    <n v="17"/>
    <s v="010_20"/>
    <x v="79"/>
    <x v="79"/>
    <n v="0"/>
    <s v="SIN DESCRIPCION PARA DESTINOS 00"/>
    <x v="2"/>
    <x v="0"/>
    <x v="3"/>
    <x v="8"/>
    <x v="6"/>
    <x v="29"/>
    <x v="15"/>
    <e v="#N/A"/>
    <n v="0"/>
    <n v="0"/>
    <n v="0"/>
    <n v="0"/>
    <n v="0"/>
    <n v="0"/>
    <n v="0"/>
    <n v="0"/>
    <n v="0"/>
    <n v="0"/>
    <n v="0"/>
    <n v="0"/>
    <n v="0"/>
    <n v="0"/>
    <n v="0"/>
    <n v="3000"/>
    <n v="0"/>
    <n v="3000"/>
    <n v="0"/>
  </r>
  <r>
    <s v="1.1-00-2003_20117010_2024910"/>
    <s v="1.1-00-20"/>
    <s v="NO"/>
    <s v="1.3.5"/>
    <s v="O"/>
    <s v="03_20"/>
    <n v="1"/>
    <n v="17"/>
    <s v="010_20"/>
    <x v="4"/>
    <x v="4"/>
    <n v="0"/>
    <s v="SIN DESCRIPCION PARA DESTINOS 00"/>
    <x v="2"/>
    <x v="0"/>
    <x v="3"/>
    <x v="8"/>
    <x v="6"/>
    <x v="29"/>
    <x v="15"/>
    <e v="#N/A"/>
    <n v="0"/>
    <n v="0"/>
    <n v="0"/>
    <n v="0"/>
    <n v="0"/>
    <n v="0"/>
    <n v="0"/>
    <n v="0"/>
    <n v="0"/>
    <n v="0"/>
    <n v="0"/>
    <n v="0"/>
    <n v="0"/>
    <n v="0"/>
    <n v="0"/>
    <n v="25000"/>
    <n v="0"/>
    <n v="25000"/>
    <n v="0"/>
  </r>
  <r>
    <s v="1.1-00-2003_20117010_2025410"/>
    <s v="1.1-00-20"/>
    <s v="NO"/>
    <s v="1.3.5"/>
    <s v="O"/>
    <s v="03_20"/>
    <n v="1"/>
    <n v="17"/>
    <s v="010_20"/>
    <x v="27"/>
    <x v="27"/>
    <n v="0"/>
    <s v="SIN DESCRIPCION PARA DESTINOS 00"/>
    <x v="2"/>
    <x v="0"/>
    <x v="3"/>
    <x v="8"/>
    <x v="6"/>
    <x v="29"/>
    <x v="15"/>
    <e v="#N/A"/>
    <n v="0"/>
    <n v="0"/>
    <n v="0"/>
    <n v="0"/>
    <n v="0"/>
    <n v="0"/>
    <n v="0"/>
    <n v="0"/>
    <n v="0"/>
    <n v="0"/>
    <n v="0"/>
    <n v="0"/>
    <n v="0"/>
    <n v="0"/>
    <n v="0"/>
    <n v="10000"/>
    <n v="0"/>
    <n v="10000"/>
    <n v="0"/>
  </r>
  <r>
    <s v="1.1-00-2003_20117010_2027210"/>
    <s v="1.1-00-20"/>
    <s v="NO"/>
    <s v="1.3.5"/>
    <s v="O"/>
    <s v="03_20"/>
    <n v="1"/>
    <n v="17"/>
    <s v="010_20"/>
    <x v="35"/>
    <x v="35"/>
    <n v="0"/>
    <s v="SIN DESCRIPCION PARA DESTINOS 00"/>
    <x v="2"/>
    <x v="0"/>
    <x v="3"/>
    <x v="8"/>
    <x v="6"/>
    <x v="29"/>
    <x v="15"/>
    <e v="#N/A"/>
    <n v="0"/>
    <n v="0"/>
    <n v="0"/>
    <n v="0"/>
    <n v="0"/>
    <n v="0"/>
    <n v="0"/>
    <n v="0"/>
    <n v="0"/>
    <n v="0"/>
    <n v="0"/>
    <n v="0"/>
    <n v="0"/>
    <n v="0"/>
    <n v="0"/>
    <n v="30000"/>
    <n v="0"/>
    <n v="30000"/>
    <n v="0"/>
  </r>
  <r>
    <s v="1.1-00-2003_20117010_2029110"/>
    <s v="1.1-00-20"/>
    <s v="NO"/>
    <s v="1.3.5"/>
    <s v="O"/>
    <s v="03_20"/>
    <n v="1"/>
    <n v="17"/>
    <s v="010_20"/>
    <x v="29"/>
    <x v="29"/>
    <n v="0"/>
    <s v="SIN DESCRIPCION PARA DESTINOS 00"/>
    <x v="2"/>
    <x v="0"/>
    <x v="3"/>
    <x v="8"/>
    <x v="6"/>
    <x v="29"/>
    <x v="15"/>
    <e v="#N/A"/>
    <n v="0"/>
    <n v="0"/>
    <n v="0"/>
    <n v="0"/>
    <n v="0"/>
    <n v="0"/>
    <n v="0"/>
    <n v="0"/>
    <n v="0"/>
    <n v="0"/>
    <n v="0"/>
    <n v="0"/>
    <n v="0"/>
    <n v="0"/>
    <n v="0"/>
    <n v="25000"/>
    <n v="0"/>
    <n v="25000"/>
    <n v="0"/>
  </r>
  <r>
    <s v="1.1-00-2003_20117010_2031810"/>
    <s v="1.1-00-20"/>
    <s v="NO"/>
    <s v="1.3.5"/>
    <s v="O"/>
    <s v="03_20"/>
    <n v="1"/>
    <n v="17"/>
    <s v="010_20"/>
    <x v="38"/>
    <x v="38"/>
    <n v="0"/>
    <s v="SIN DESCRIPCION PARA DESTINOS 00"/>
    <x v="0"/>
    <x v="0"/>
    <x v="3"/>
    <x v="8"/>
    <x v="6"/>
    <x v="29"/>
    <x v="15"/>
    <e v="#N/A"/>
    <n v="0"/>
    <n v="0"/>
    <n v="0"/>
    <n v="0"/>
    <n v="0"/>
    <n v="0"/>
    <n v="0"/>
    <n v="0"/>
    <n v="0"/>
    <n v="0"/>
    <n v="0"/>
    <n v="0"/>
    <n v="0"/>
    <n v="0"/>
    <n v="0"/>
    <n v="6000"/>
    <n v="0"/>
    <n v="6000"/>
    <n v="0"/>
  </r>
  <r>
    <s v="1.1-00-2003_20117010_2033110"/>
    <s v="1.1-00-20"/>
    <s v="NO"/>
    <s v="1.3.5"/>
    <s v="O"/>
    <s v="03_20"/>
    <n v="1"/>
    <n v="17"/>
    <s v="010_20"/>
    <x v="80"/>
    <x v="80"/>
    <n v="0"/>
    <s v="SIN DESCRIPCION PARA DESTINOS 00"/>
    <x v="0"/>
    <x v="0"/>
    <x v="3"/>
    <x v="8"/>
    <x v="6"/>
    <x v="29"/>
    <x v="15"/>
    <e v="#N/A"/>
    <n v="2438400"/>
    <n v="0"/>
    <n v="2402302"/>
    <n v="2328990"/>
    <n v="1574990"/>
    <n v="1174790"/>
    <n v="844480"/>
    <n v="36098"/>
    <n v="0"/>
    <n v="0"/>
    <n v="0"/>
    <n v="0"/>
    <n v="0"/>
    <n v="2438400"/>
    <n v="0"/>
    <n v="2500000"/>
    <n v="0"/>
    <n v="61600"/>
    <n v="2438400"/>
  </r>
  <r>
    <s v="1.1-00-2003_20117010_2033910"/>
    <s v="1.1-00-20"/>
    <s v="NO"/>
    <s v="1.3.5"/>
    <s v="O"/>
    <s v="03_20"/>
    <n v="1"/>
    <n v="17"/>
    <s v="010_20"/>
    <x v="39"/>
    <x v="39"/>
    <n v="0"/>
    <s v="SIN DESCRIPCION PARA DESTINOS 00"/>
    <x v="0"/>
    <x v="0"/>
    <x v="3"/>
    <x v="8"/>
    <x v="6"/>
    <x v="29"/>
    <x v="15"/>
    <e v="#N/A"/>
    <n v="0"/>
    <n v="0"/>
    <n v="0"/>
    <n v="0"/>
    <n v="0"/>
    <n v="0"/>
    <n v="0"/>
    <n v="0"/>
    <n v="0"/>
    <n v="0"/>
    <n v="0"/>
    <n v="0"/>
    <n v="0"/>
    <n v="0"/>
    <n v="0"/>
    <n v="95000"/>
    <n v="0"/>
    <n v="95000"/>
    <n v="0"/>
  </r>
  <r>
    <s v="1.1-00-2003_20117010_2038310"/>
    <s v="1.1-00-20"/>
    <s v="NO"/>
    <s v="1.3.5"/>
    <s v="O"/>
    <s v="03_20"/>
    <n v="1"/>
    <n v="17"/>
    <s v="010_20"/>
    <x v="20"/>
    <x v="20"/>
    <n v="0"/>
    <s v="SIN DESCRIPCION PARA DESTINOS 00"/>
    <x v="0"/>
    <x v="0"/>
    <x v="3"/>
    <x v="8"/>
    <x v="6"/>
    <x v="29"/>
    <x v="15"/>
    <e v="#N/A"/>
    <n v="0"/>
    <n v="0"/>
    <n v="0"/>
    <n v="0"/>
    <n v="0"/>
    <n v="0"/>
    <n v="0"/>
    <n v="0"/>
    <n v="0"/>
    <n v="0"/>
    <n v="0"/>
    <n v="0"/>
    <n v="0"/>
    <n v="0"/>
    <n v="0"/>
    <n v="10000"/>
    <n v="0"/>
    <n v="10000"/>
    <n v="0"/>
  </r>
  <r>
    <s v="1.1-00-2003_20117010_2039210"/>
    <s v="1.1-00-20"/>
    <s v="NO"/>
    <s v="1.3.5"/>
    <s v="O"/>
    <s v="03_20"/>
    <n v="1"/>
    <n v="17"/>
    <s v="010_20"/>
    <x v="0"/>
    <x v="0"/>
    <n v="0"/>
    <s v="SIN DESCRIPCION PARA DESTINOS 00"/>
    <x v="0"/>
    <x v="0"/>
    <x v="3"/>
    <x v="8"/>
    <x v="6"/>
    <x v="29"/>
    <x v="15"/>
    <e v="#N/A"/>
    <n v="0"/>
    <n v="0"/>
    <n v="0"/>
    <n v="0"/>
    <n v="0"/>
    <n v="0"/>
    <n v="0"/>
    <n v="0"/>
    <n v="0"/>
    <n v="0"/>
    <n v="0"/>
    <n v="0"/>
    <n v="0"/>
    <n v="0"/>
    <n v="0"/>
    <n v="40000"/>
    <n v="0"/>
    <n v="40000"/>
    <n v="0"/>
  </r>
  <r>
    <s v="1.1-00-2003_20117010_2056610"/>
    <s v="1.1-00-20"/>
    <s v="NO"/>
    <s v="1.3.5"/>
    <s v="O"/>
    <s v="03_20"/>
    <n v="1"/>
    <n v="17"/>
    <s v="010_20"/>
    <x v="32"/>
    <x v="32"/>
    <n v="0"/>
    <s v="SIN DESCRIPCION PARA DESTINOS 00"/>
    <x v="4"/>
    <x v="1"/>
    <x v="3"/>
    <x v="8"/>
    <x v="6"/>
    <x v="29"/>
    <x v="15"/>
    <e v="#N/A"/>
    <n v="0"/>
    <n v="0"/>
    <n v="0"/>
    <n v="0"/>
    <n v="0"/>
    <n v="0"/>
    <n v="0"/>
    <n v="0"/>
    <n v="0"/>
    <n v="0"/>
    <n v="0"/>
    <n v="0"/>
    <n v="0"/>
    <n v="0"/>
    <n v="0"/>
    <n v="15000"/>
    <n v="0"/>
    <n v="15000"/>
    <n v="0"/>
  </r>
  <r>
    <s v="1.1-00-2016_20172038_2042110"/>
    <s v="1.1-00-20"/>
    <s v="NO"/>
    <s v="2.7.1"/>
    <s v="R"/>
    <s v="16_20"/>
    <n v="1"/>
    <n v="72"/>
    <s v="038_20"/>
    <x v="81"/>
    <x v="81"/>
    <n v="0"/>
    <s v="SIN DESCRIPCION PARA DESTINOS 00"/>
    <x v="3"/>
    <x v="0"/>
    <x v="3"/>
    <x v="12"/>
    <x v="6"/>
    <x v="56"/>
    <x v="34"/>
    <e v="#N/A"/>
    <n v="7282367.6799999997"/>
    <n v="0"/>
    <n v="5680749.3600000003"/>
    <n v="5680749.3600000003"/>
    <n v="5680749.3600000003"/>
    <n v="5680749.3600000003"/>
    <n v="5680749.3600000003"/>
    <n v="1601618.3199999994"/>
    <n v="-3000000"/>
    <s v="Verde"/>
    <n v="1601618.32"/>
    <n v="0"/>
    <n v="0"/>
    <n v="5680749.3599999994"/>
    <n v="0"/>
    <n v="12137279.470000001"/>
    <n v="0"/>
    <n v="4854911.79"/>
    <n v="7282367.6799999997"/>
  </r>
  <r>
    <s v="1.1-00-2001_2097004_2022110"/>
    <s v="1.1-00-20"/>
    <s v="NO"/>
    <s v="1.3.4"/>
    <s v="E"/>
    <s v="01_20"/>
    <n v="9"/>
    <n v="7"/>
    <s v="004_20"/>
    <x v="2"/>
    <x v="2"/>
    <n v="0"/>
    <s v="SIN DESCRIPCION PARA DESTINOS 00"/>
    <x v="2"/>
    <x v="0"/>
    <x v="3"/>
    <x v="5"/>
    <x v="7"/>
    <x v="31"/>
    <x v="17"/>
    <e v="#N/A"/>
    <n v="10000"/>
    <n v="0"/>
    <n v="8188.84"/>
    <n v="8188.84"/>
    <n v="8188.84"/>
    <n v="8188.84"/>
    <n v="8188.84"/>
    <n v="1811.1599999999999"/>
    <n v="0"/>
    <n v="0"/>
    <n v="0"/>
    <n v="0"/>
    <n v="0"/>
    <n v="10000"/>
    <n v="0"/>
    <n v="180000"/>
    <n v="0"/>
    <n v="170000"/>
    <n v="10000"/>
  </r>
  <r>
    <s v="1.1-00-2001_2097004_2022310"/>
    <s v="1.1-00-20"/>
    <s v="NO"/>
    <s v="1.3.4"/>
    <s v="E"/>
    <s v="01_20"/>
    <n v="9"/>
    <n v="7"/>
    <s v="004_20"/>
    <x v="79"/>
    <x v="79"/>
    <n v="0"/>
    <s v="SIN DESCRIPCION PARA DESTINOS 00"/>
    <x v="2"/>
    <x v="0"/>
    <x v="3"/>
    <x v="5"/>
    <x v="7"/>
    <x v="31"/>
    <x v="17"/>
    <s v="SI"/>
    <n v="2599"/>
    <n v="0"/>
    <n v="1478"/>
    <n v="1478"/>
    <n v="1478"/>
    <n v="1478"/>
    <n v="1478"/>
    <n v="1121"/>
    <n v="0"/>
    <n v="0"/>
    <n v="0"/>
    <n v="0"/>
    <n v="0"/>
    <n v="2599"/>
    <n v="0"/>
    <n v="7000"/>
    <n v="0"/>
    <n v="4401"/>
    <n v="2599"/>
  </r>
  <r>
    <s v="1.1-00-2001_2097004_2027210"/>
    <s v="1.1-00-20"/>
    <s v="NO"/>
    <s v="1.3.4"/>
    <s v="E"/>
    <s v="01_20"/>
    <n v="9"/>
    <n v="7"/>
    <s v="004_20"/>
    <x v="35"/>
    <x v="35"/>
    <n v="0"/>
    <s v="SIN DESCRIPCION PARA DESTINOS 00"/>
    <x v="2"/>
    <x v="0"/>
    <x v="3"/>
    <x v="5"/>
    <x v="7"/>
    <x v="31"/>
    <x v="17"/>
    <e v="#N/A"/>
    <n v="5000"/>
    <n v="0"/>
    <n v="0"/>
    <n v="0"/>
    <n v="0"/>
    <n v="0"/>
    <n v="0"/>
    <n v="5000"/>
    <n v="0"/>
    <n v="0"/>
    <n v="0"/>
    <n v="0"/>
    <n v="0"/>
    <n v="5000"/>
    <n v="0"/>
    <n v="5000"/>
    <n v="0"/>
    <n v="0"/>
    <n v="5000"/>
  </r>
  <r>
    <s v="1.1-00-2001_2097004_2027510"/>
    <s v="1.1-00-20"/>
    <s v="NO"/>
    <s v="1.3.4"/>
    <s v="E"/>
    <s v="01_20"/>
    <n v="9"/>
    <n v="7"/>
    <s v="004_20"/>
    <x v="82"/>
    <x v="82"/>
    <n v="0"/>
    <s v="SIN DESCRIPCION PARA DESTINOS 00"/>
    <x v="2"/>
    <x v="0"/>
    <x v="3"/>
    <x v="5"/>
    <x v="7"/>
    <x v="31"/>
    <x v="17"/>
    <e v="#N/A"/>
    <n v="10000"/>
    <n v="0"/>
    <n v="0"/>
    <n v="0"/>
    <n v="0"/>
    <n v="0"/>
    <n v="0"/>
    <n v="10000"/>
    <n v="0"/>
    <n v="0"/>
    <n v="0"/>
    <n v="0"/>
    <n v="0"/>
    <n v="10000"/>
    <n v="0"/>
    <n v="12000"/>
    <n v="0"/>
    <n v="2000"/>
    <n v="10000"/>
  </r>
  <r>
    <s v="1.1-00-2001_2097004_2032910"/>
    <s v="1.1-00-20"/>
    <s v="NO"/>
    <s v="1.3.4"/>
    <s v="E"/>
    <s v="01_20"/>
    <n v="9"/>
    <n v="7"/>
    <s v="004_20"/>
    <x v="36"/>
    <x v="36"/>
    <n v="0"/>
    <s v="SIN DESCRIPCION PARA DESTINOS 00"/>
    <x v="0"/>
    <x v="0"/>
    <x v="3"/>
    <x v="5"/>
    <x v="7"/>
    <x v="31"/>
    <x v="17"/>
    <s v="SI"/>
    <n v="400000"/>
    <n v="0"/>
    <n v="355133.34"/>
    <n v="355133.34"/>
    <n v="45026.67"/>
    <n v="45026.67"/>
    <n v="45026.67"/>
    <n v="44866.659999999974"/>
    <n v="0"/>
    <n v="0"/>
    <n v="300000"/>
    <n v="0"/>
    <n v="0"/>
    <n v="100000"/>
    <n v="0"/>
    <n v="400000"/>
    <n v="0"/>
    <n v="0"/>
    <n v="400000"/>
  </r>
  <r>
    <s v="1.1-00-2001_2097004_2035210"/>
    <s v="1.1-00-20"/>
    <s v="NO"/>
    <s v="1.3.4"/>
    <s v="E"/>
    <s v="01_20"/>
    <n v="9"/>
    <n v="7"/>
    <s v="004_20"/>
    <x v="37"/>
    <x v="37"/>
    <n v="0"/>
    <s v="SIN DESCRIPCION PARA DESTINOS 00"/>
    <x v="0"/>
    <x v="0"/>
    <x v="3"/>
    <x v="5"/>
    <x v="7"/>
    <x v="31"/>
    <x v="17"/>
    <e v="#N/A"/>
    <n v="5000"/>
    <n v="0"/>
    <n v="0"/>
    <n v="0"/>
    <n v="0"/>
    <n v="0"/>
    <n v="0"/>
    <n v="5000"/>
    <n v="0"/>
    <n v="0"/>
    <n v="0"/>
    <n v="0"/>
    <n v="0"/>
    <n v="5000"/>
    <n v="0"/>
    <n v="5000"/>
    <n v="0"/>
    <n v="0"/>
    <n v="5000"/>
  </r>
  <r>
    <s v="1.1-00-2001_2097004_2035810"/>
    <s v="1.1-00-20"/>
    <s v="NO"/>
    <s v="1.3.4"/>
    <s v="E"/>
    <s v="01_20"/>
    <n v="9"/>
    <n v="7"/>
    <s v="004_20"/>
    <x v="64"/>
    <x v="64"/>
    <n v="0"/>
    <s v="SIN DESCRIPCION PARA DESTINOS 00"/>
    <x v="0"/>
    <x v="0"/>
    <x v="3"/>
    <x v="5"/>
    <x v="7"/>
    <x v="31"/>
    <x v="17"/>
    <e v="#N/A"/>
    <n v="15000"/>
    <n v="0"/>
    <n v="382.8"/>
    <n v="382.8"/>
    <n v="382.8"/>
    <n v="382.8"/>
    <n v="382.8"/>
    <n v="14617.2"/>
    <n v="0"/>
    <n v="0"/>
    <n v="0"/>
    <n v="0"/>
    <n v="0"/>
    <n v="15000"/>
    <n v="0"/>
    <n v="15000"/>
    <n v="0"/>
    <n v="0"/>
    <n v="15000"/>
  </r>
  <r>
    <s v="1.1-00-2001_2097004_2037110"/>
    <s v="1.1-00-20"/>
    <s v="NO"/>
    <s v="1.3.4"/>
    <s v="E"/>
    <s v="01_20"/>
    <n v="9"/>
    <n v="7"/>
    <s v="004_20"/>
    <x v="40"/>
    <x v="40"/>
    <n v="0"/>
    <s v="SIN DESCRIPCION PARA DESTINOS 00"/>
    <x v="0"/>
    <x v="0"/>
    <x v="3"/>
    <x v="5"/>
    <x v="7"/>
    <x v="31"/>
    <x v="17"/>
    <e v="#N/A"/>
    <n v="60000"/>
    <n v="0"/>
    <n v="0"/>
    <n v="0"/>
    <n v="0"/>
    <n v="0"/>
    <n v="0"/>
    <n v="60000"/>
    <n v="0"/>
    <n v="0"/>
    <n v="0"/>
    <n v="0"/>
    <n v="0"/>
    <n v="60000"/>
    <n v="0"/>
    <n v="60000"/>
    <n v="0"/>
    <n v="0"/>
    <n v="60000"/>
  </r>
  <r>
    <s v="1.1-00-2001_2097004_2037210"/>
    <s v="1.1-00-20"/>
    <s v="NO"/>
    <s v="1.3.4"/>
    <s v="E"/>
    <s v="01_20"/>
    <n v="9"/>
    <n v="7"/>
    <s v="004_20"/>
    <x v="83"/>
    <x v="83"/>
    <n v="0"/>
    <s v="SIN DESCRIPCION PARA DESTINOS 00"/>
    <x v="0"/>
    <x v="0"/>
    <x v="3"/>
    <x v="5"/>
    <x v="7"/>
    <x v="31"/>
    <x v="17"/>
    <e v="#N/A"/>
    <n v="36000"/>
    <n v="0"/>
    <n v="0"/>
    <n v="0"/>
    <n v="0"/>
    <n v="0"/>
    <n v="0"/>
    <n v="36000"/>
    <n v="0"/>
    <n v="0"/>
    <n v="0"/>
    <n v="0"/>
    <n v="0"/>
    <n v="36000"/>
    <n v="0"/>
    <n v="36000"/>
    <n v="0"/>
    <n v="0"/>
    <n v="36000"/>
  </r>
  <r>
    <s v="1.1-00-2001_2097004_2037510"/>
    <s v="1.1-00-20"/>
    <s v="NO"/>
    <s v="1.3.4"/>
    <s v="E"/>
    <s v="01_20"/>
    <n v="9"/>
    <n v="7"/>
    <s v="004_20"/>
    <x v="41"/>
    <x v="41"/>
    <n v="0"/>
    <s v="SIN DESCRIPCION PARA DESTINOS 00"/>
    <x v="0"/>
    <x v="0"/>
    <x v="3"/>
    <x v="5"/>
    <x v="7"/>
    <x v="31"/>
    <x v="17"/>
    <e v="#N/A"/>
    <n v="42000"/>
    <n v="0"/>
    <n v="0"/>
    <n v="0"/>
    <n v="0"/>
    <n v="0"/>
    <n v="0"/>
    <n v="42000"/>
    <n v="0"/>
    <n v="0"/>
    <n v="0"/>
    <n v="0"/>
    <n v="0"/>
    <n v="42000"/>
    <n v="0"/>
    <n v="42000"/>
    <n v="0"/>
    <n v="0"/>
    <n v="42000"/>
  </r>
  <r>
    <s v="1.1-00-2001_2097004_2037610"/>
    <s v="1.1-00-20"/>
    <s v="NO"/>
    <s v="1.3.4"/>
    <s v="E"/>
    <s v="01_20"/>
    <n v="9"/>
    <n v="7"/>
    <s v="004_20"/>
    <x v="84"/>
    <x v="84"/>
    <n v="0"/>
    <s v="SIN DESCRIPCION PARA DESTINOS 00"/>
    <x v="0"/>
    <x v="0"/>
    <x v="3"/>
    <x v="5"/>
    <x v="7"/>
    <x v="31"/>
    <x v="17"/>
    <e v="#N/A"/>
    <n v="50000"/>
    <n v="0"/>
    <n v="0"/>
    <n v="0"/>
    <n v="0"/>
    <n v="0"/>
    <n v="0"/>
    <n v="50000"/>
    <n v="0"/>
    <n v="0"/>
    <n v="0"/>
    <n v="0"/>
    <n v="0"/>
    <n v="50000"/>
    <n v="0"/>
    <n v="50000"/>
    <n v="0"/>
    <n v="0"/>
    <n v="50000"/>
  </r>
  <r>
    <s v="1.1-00-2001_2097004_2038110"/>
    <s v="1.1-00-20"/>
    <s v="NO"/>
    <s v="1.3.4"/>
    <s v="E"/>
    <s v="01_20"/>
    <n v="9"/>
    <n v="7"/>
    <s v="004_20"/>
    <x v="85"/>
    <x v="85"/>
    <n v="0"/>
    <s v="SIN DESCRIPCION PARA DESTINOS 00"/>
    <x v="0"/>
    <x v="0"/>
    <x v="3"/>
    <x v="5"/>
    <x v="7"/>
    <x v="31"/>
    <x v="17"/>
    <e v="#N/A"/>
    <n v="17400"/>
    <n v="0"/>
    <n v="17400"/>
    <n v="17400"/>
    <n v="17400"/>
    <n v="17400"/>
    <n v="17400"/>
    <n v="0"/>
    <n v="0"/>
    <n v="0"/>
    <n v="0"/>
    <n v="0"/>
    <n v="0"/>
    <n v="17400"/>
    <n v="0"/>
    <n v="60000"/>
    <n v="0"/>
    <n v="42600"/>
    <n v="17400"/>
  </r>
  <r>
    <s v="1.1-00-2001_2097004_2038210"/>
    <s v="1.1-00-20"/>
    <s v="NO"/>
    <s v="1.3.4"/>
    <s v="E"/>
    <s v="01_20"/>
    <n v="9"/>
    <n v="7"/>
    <s v="004_20"/>
    <x v="11"/>
    <x v="11"/>
    <n v="0"/>
    <s v="SIN DESCRIPCION PARA DESTINOS 00"/>
    <x v="0"/>
    <x v="0"/>
    <x v="3"/>
    <x v="5"/>
    <x v="7"/>
    <x v="31"/>
    <x v="17"/>
    <s v="SI"/>
    <n v="2800000"/>
    <n v="0"/>
    <n v="1012709.85"/>
    <n v="1012709.85"/>
    <n v="12709.85"/>
    <n v="12709.85"/>
    <n v="12709.85"/>
    <n v="1787290.15"/>
    <n v="0"/>
    <n v="0"/>
    <n v="1000000"/>
    <n v="0"/>
    <n v="0"/>
    <n v="1800000"/>
    <n v="0"/>
    <n v="2800000"/>
    <n v="0"/>
    <n v="0"/>
    <n v="2800000"/>
  </r>
  <r>
    <s v="1.1-00-2001_2097004_2038310"/>
    <s v="1.1-00-20"/>
    <s v="NO"/>
    <s v="1.3.4"/>
    <s v="E"/>
    <s v="01_20"/>
    <n v="9"/>
    <n v="7"/>
    <s v="004_20"/>
    <x v="20"/>
    <x v="20"/>
    <n v="0"/>
    <s v="SIN DESCRIPCION PARA DESTINOS 00"/>
    <x v="0"/>
    <x v="0"/>
    <x v="3"/>
    <x v="5"/>
    <x v="7"/>
    <x v="31"/>
    <x v="17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01_2097004_2051110"/>
    <s v="1.1-00-20"/>
    <s v="NO"/>
    <s v="1.3.4"/>
    <s v="E"/>
    <s v="01_20"/>
    <n v="9"/>
    <n v="7"/>
    <s v="004_20"/>
    <x v="22"/>
    <x v="22"/>
    <n v="0"/>
    <s v="SIN DESCRIPCION PARA DESTINOS 00"/>
    <x v="4"/>
    <x v="1"/>
    <x v="3"/>
    <x v="5"/>
    <x v="7"/>
    <x v="31"/>
    <x v="17"/>
    <s v="NO"/>
    <n v="18763.8"/>
    <n v="0"/>
    <n v="18763.8"/>
    <n v="18763.8"/>
    <n v="8763.7999999999993"/>
    <n v="8763.7999999999993"/>
    <n v="8763.7999999999993"/>
    <n v="0"/>
    <n v="0"/>
    <n v="0"/>
    <n v="0"/>
    <n v="0"/>
    <n v="0"/>
    <n v="18763.8"/>
    <n v="0"/>
    <n v="18763.8"/>
    <n v="0"/>
    <n v="0"/>
    <n v="18763.8"/>
  </r>
  <r>
    <s v="1.1-00-2001_2097004_2052110"/>
    <s v="1.1-00-20"/>
    <s v="NO"/>
    <s v="1.3.4"/>
    <s v="E"/>
    <s v="01_20"/>
    <n v="9"/>
    <n v="7"/>
    <s v="004_20"/>
    <x v="49"/>
    <x v="49"/>
    <n v="0"/>
    <s v="SIN DESCRIPCION PARA DESTINOS 00"/>
    <x v="4"/>
    <x v="1"/>
    <x v="3"/>
    <x v="5"/>
    <x v="7"/>
    <x v="31"/>
    <x v="17"/>
    <e v="#N/A"/>
    <n v="40000"/>
    <n v="0"/>
    <n v="0"/>
    <n v="0"/>
    <n v="0"/>
    <n v="0"/>
    <n v="0"/>
    <n v="40000"/>
    <n v="0"/>
    <n v="0"/>
    <n v="0"/>
    <n v="0"/>
    <n v="0"/>
    <n v="40000"/>
    <n v="0"/>
    <n v="50000"/>
    <n v="0"/>
    <n v="10000"/>
    <n v="40000"/>
  </r>
  <r>
    <s v="1.1-00-2001_2097004_2056510"/>
    <s v="1.1-00-20"/>
    <s v="NO"/>
    <s v="1.3.4"/>
    <s v="E"/>
    <s v="01_20"/>
    <n v="9"/>
    <n v="7"/>
    <s v="004_20"/>
    <x v="31"/>
    <x v="31"/>
    <n v="0"/>
    <s v="SIN DESCRIPCION PARA DESTINOS 00"/>
    <x v="4"/>
    <x v="1"/>
    <x v="3"/>
    <x v="5"/>
    <x v="7"/>
    <x v="31"/>
    <x v="17"/>
    <e v="#N/A"/>
    <n v="0"/>
    <n v="0"/>
    <n v="0"/>
    <n v="0"/>
    <n v="0"/>
    <n v="0"/>
    <n v="0"/>
    <n v="0"/>
    <n v="0"/>
    <n v="0"/>
    <n v="0"/>
    <n v="0"/>
    <n v="0"/>
    <n v="0"/>
    <n v="0"/>
    <n v="90000"/>
    <n v="0"/>
    <n v="90000"/>
    <n v="0"/>
  </r>
  <r>
    <s v="1.1-00-2007_20636016_2024610"/>
    <s v="1.1-00-20"/>
    <s v="NO"/>
    <s v="1.3.4"/>
    <s v="E"/>
    <s v="07_20"/>
    <n v="6"/>
    <n v="36"/>
    <s v="016_20"/>
    <x v="54"/>
    <x v="54"/>
    <n v="0"/>
    <s v="SIN DESCRIPCION PARA DESTINOS 00"/>
    <x v="2"/>
    <x v="0"/>
    <x v="3"/>
    <x v="7"/>
    <x v="2"/>
    <x v="32"/>
    <x v="18"/>
    <e v="#N/A"/>
    <n v="5636328"/>
    <n v="0"/>
    <n v="5636328"/>
    <n v="5636328"/>
    <n v="3941229.72"/>
    <n v="2768018.26"/>
    <n v="1325535.8700000001"/>
    <n v="0"/>
    <n v="2807547.42"/>
    <s v="Verde"/>
    <n v="0"/>
    <n v="0"/>
    <n v="0"/>
    <n v="5636328"/>
    <n v="0"/>
    <n v="5707547.4199999999"/>
    <n v="0"/>
    <n v="71219.42"/>
    <n v="5636328"/>
  </r>
  <r>
    <s v="1.1-00-2007_20636016_2027210"/>
    <s v="1.1-00-20"/>
    <s v="NO"/>
    <s v="1.3.4"/>
    <s v="E"/>
    <s v="07_20"/>
    <n v="6"/>
    <n v="36"/>
    <s v="016_20"/>
    <x v="35"/>
    <x v="35"/>
    <n v="0"/>
    <s v="SIN DESCRIPCION PARA DESTINOS 00"/>
    <x v="2"/>
    <x v="0"/>
    <x v="3"/>
    <x v="7"/>
    <x v="2"/>
    <x v="32"/>
    <x v="18"/>
    <e v="#N/A"/>
    <n v="45000"/>
    <n v="0"/>
    <n v="44499.46"/>
    <n v="44499.46"/>
    <n v="44499.46"/>
    <n v="0"/>
    <n v="0"/>
    <n v="500.54000000000087"/>
    <n v="0"/>
    <n v="0"/>
    <n v="0"/>
    <n v="0"/>
    <n v="0"/>
    <n v="45000"/>
    <n v="0"/>
    <n v="45000"/>
    <n v="0"/>
    <n v="0"/>
    <n v="45000"/>
  </r>
  <r>
    <s v="1.1-00-2007_20636016_2056610"/>
    <s v="1.1-00-20"/>
    <s v="NO"/>
    <s v="1.3.4"/>
    <s v="E"/>
    <s v="07_20"/>
    <n v="6"/>
    <n v="36"/>
    <s v="016_20"/>
    <x v="32"/>
    <x v="32"/>
    <n v="0"/>
    <s v="SIN DESCRIPCION PARA DESTINOS 00"/>
    <x v="4"/>
    <x v="1"/>
    <x v="3"/>
    <x v="7"/>
    <x v="2"/>
    <x v="32"/>
    <x v="18"/>
    <e v="#N/A"/>
    <n v="98598.19"/>
    <n v="0"/>
    <n v="98598.19"/>
    <n v="0"/>
    <n v="0"/>
    <n v="0"/>
    <n v="0"/>
    <n v="0"/>
    <n v="0"/>
    <n v="0"/>
    <n v="0"/>
    <n v="0"/>
    <n v="0"/>
    <n v="98598.19"/>
    <n v="0"/>
    <n v="200000"/>
    <n v="0"/>
    <n v="101401.81"/>
    <n v="98598.19"/>
  </r>
  <r>
    <s v="1.1-00-2007_20637017_2024710"/>
    <s v="1.1-00-20"/>
    <s v="NO"/>
    <s v="1.3.4"/>
    <s v="E"/>
    <s v="07_20"/>
    <n v="6"/>
    <n v="37"/>
    <s v="017_20"/>
    <x v="55"/>
    <x v="55"/>
    <n v="0"/>
    <s v="SIN DESCRIPCION PARA DESTINOS 00"/>
    <x v="2"/>
    <x v="0"/>
    <x v="3"/>
    <x v="7"/>
    <x v="2"/>
    <x v="33"/>
    <x v="19"/>
    <e v="#N/A"/>
    <n v="15000"/>
    <n v="0"/>
    <n v="3000"/>
    <n v="3000"/>
    <n v="3000"/>
    <n v="3000"/>
    <n v="3000"/>
    <n v="12000"/>
    <n v="0"/>
    <n v="0"/>
    <n v="0"/>
    <n v="0"/>
    <n v="0"/>
    <n v="15000"/>
    <n v="0"/>
    <n v="15000"/>
    <n v="0"/>
    <n v="0"/>
    <n v="15000"/>
  </r>
  <r>
    <s v="1.1-00-2007_20637017_2024910"/>
    <s v="1.1-00-20"/>
    <s v="NO"/>
    <s v="1.3.4"/>
    <s v="E"/>
    <s v="07_20"/>
    <n v="6"/>
    <n v="37"/>
    <s v="017_20"/>
    <x v="4"/>
    <x v="4"/>
    <n v="0"/>
    <s v="SIN DESCRIPCION PARA DESTINOS 00"/>
    <x v="2"/>
    <x v="0"/>
    <x v="3"/>
    <x v="7"/>
    <x v="2"/>
    <x v="33"/>
    <x v="19"/>
    <e v="#N/A"/>
    <n v="15000"/>
    <n v="0"/>
    <n v="3565.86"/>
    <n v="3565.86"/>
    <n v="2208.64"/>
    <n v="0"/>
    <n v="0"/>
    <n v="11434.14"/>
    <n v="0"/>
    <n v="0"/>
    <n v="0"/>
    <n v="0"/>
    <n v="0"/>
    <n v="15000"/>
    <n v="0"/>
    <n v="15000"/>
    <n v="0"/>
    <n v="0"/>
    <n v="15000"/>
  </r>
  <r>
    <s v="1.1-00-2007_20637017_2025210"/>
    <s v="1.1-00-20"/>
    <s v="NO"/>
    <s v="1.3.4"/>
    <s v="E"/>
    <s v="07_20"/>
    <n v="6"/>
    <n v="37"/>
    <s v="017_20"/>
    <x v="15"/>
    <x v="15"/>
    <n v="0"/>
    <s v="SIN DESCRIPCION PARA DESTINOS 00"/>
    <x v="2"/>
    <x v="0"/>
    <x v="3"/>
    <x v="7"/>
    <x v="2"/>
    <x v="33"/>
    <x v="19"/>
    <e v="#N/A"/>
    <n v="18000"/>
    <n v="0"/>
    <n v="0"/>
    <n v="0"/>
    <n v="0"/>
    <n v="0"/>
    <n v="0"/>
    <n v="18000"/>
    <n v="0"/>
    <n v="0"/>
    <n v="0"/>
    <n v="0"/>
    <n v="0"/>
    <n v="18000"/>
    <n v="0"/>
    <n v="18000"/>
    <n v="0"/>
    <n v="0"/>
    <n v="18000"/>
  </r>
  <r>
    <s v="1.1-00-2007_20637017_2025910"/>
    <s v="1.1-00-20"/>
    <s v="NO"/>
    <s v="1.3.4"/>
    <s v="E"/>
    <s v="07_20"/>
    <n v="6"/>
    <n v="37"/>
    <s v="017_20"/>
    <x v="28"/>
    <x v="28"/>
    <n v="0"/>
    <s v="SIN DESCRIPCION PARA DESTINOS 00"/>
    <x v="2"/>
    <x v="0"/>
    <x v="3"/>
    <x v="7"/>
    <x v="2"/>
    <x v="33"/>
    <x v="19"/>
    <e v="#N/A"/>
    <n v="0"/>
    <n v="0"/>
    <n v="0"/>
    <n v="0"/>
    <n v="0"/>
    <n v="0"/>
    <n v="0"/>
    <n v="0"/>
    <n v="0"/>
    <n v="0"/>
    <n v="0"/>
    <n v="0"/>
    <n v="0"/>
    <n v="0"/>
    <n v="0"/>
    <n v="60000"/>
    <n v="0"/>
    <n v="60000"/>
    <n v="0"/>
  </r>
  <r>
    <s v="1.1-00-2007_20637017_2027210"/>
    <s v="1.1-00-20"/>
    <s v="NO"/>
    <s v="1.3.4"/>
    <s v="E"/>
    <s v="07_20"/>
    <n v="6"/>
    <n v="37"/>
    <s v="017_20"/>
    <x v="35"/>
    <x v="35"/>
    <n v="0"/>
    <s v="SIN DESCRIPCION PARA DESTINOS 00"/>
    <x v="2"/>
    <x v="0"/>
    <x v="3"/>
    <x v="7"/>
    <x v="2"/>
    <x v="33"/>
    <x v="19"/>
    <e v="#N/A"/>
    <n v="51842.6"/>
    <n v="0"/>
    <n v="9467.3700000000008"/>
    <n v="9467.3700000000008"/>
    <n v="9467.3700000000008"/>
    <n v="0"/>
    <n v="0"/>
    <n v="42375.229999999996"/>
    <n v="0"/>
    <n v="0"/>
    <n v="0"/>
    <n v="0"/>
    <n v="0"/>
    <n v="51842.6"/>
    <n v="0"/>
    <n v="60000"/>
    <n v="0"/>
    <n v="8157.4"/>
    <n v="51842.6"/>
  </r>
  <r>
    <s v="1.1-00-2007_20637017_2027510"/>
    <s v="1.1-00-20"/>
    <s v="NO"/>
    <s v="1.3.4"/>
    <s v="E"/>
    <s v="07_20"/>
    <n v="6"/>
    <n v="37"/>
    <s v="017_20"/>
    <x v="82"/>
    <x v="82"/>
    <n v="0"/>
    <s v="SIN DESCRIPCION PARA DESTINOS 00"/>
    <x v="2"/>
    <x v="0"/>
    <x v="3"/>
    <x v="7"/>
    <x v="2"/>
    <x v="33"/>
    <x v="19"/>
    <e v="#N/A"/>
    <n v="0"/>
    <n v="0"/>
    <n v="0"/>
    <n v="0"/>
    <n v="0"/>
    <n v="0"/>
    <n v="0"/>
    <n v="0"/>
    <n v="0"/>
    <n v="0"/>
    <n v="0"/>
    <n v="0"/>
    <n v="0"/>
    <n v="0"/>
    <n v="0"/>
    <n v="25000"/>
    <n v="0"/>
    <n v="25000"/>
    <n v="0"/>
  </r>
  <r>
    <s v="1.1-00-2007_20637017_2029110"/>
    <s v="1.1-00-20"/>
    <s v="NO"/>
    <s v="1.3.4"/>
    <s v="E"/>
    <s v="07_20"/>
    <n v="6"/>
    <n v="37"/>
    <s v="017_20"/>
    <x v="29"/>
    <x v="29"/>
    <n v="0"/>
    <s v="SIN DESCRIPCION PARA DESTINOS 00"/>
    <x v="2"/>
    <x v="0"/>
    <x v="3"/>
    <x v="7"/>
    <x v="2"/>
    <x v="33"/>
    <x v="19"/>
    <e v="#N/A"/>
    <n v="105741.8"/>
    <n v="0"/>
    <n v="63936.39"/>
    <n v="36792.39"/>
    <n v="29921.02"/>
    <n v="0"/>
    <n v="0"/>
    <n v="41805.410000000003"/>
    <n v="0"/>
    <n v="0"/>
    <n v="0"/>
    <n v="0"/>
    <n v="0"/>
    <n v="105741.8"/>
    <n v="0"/>
    <n v="110000"/>
    <n v="0"/>
    <n v="4258.2"/>
    <n v="105741.8"/>
  </r>
  <r>
    <s v="1.1-00-2007_20637017_2054210"/>
    <s v="1.1-00-20"/>
    <s v="NO"/>
    <s v="1.3.4"/>
    <s v="E"/>
    <s v="07_20"/>
    <n v="6"/>
    <n v="37"/>
    <s v="017_20"/>
    <x v="76"/>
    <x v="76"/>
    <n v="0"/>
    <s v="SIN DESCRIPCION PARA DESTINOS 00"/>
    <x v="4"/>
    <x v="1"/>
    <x v="3"/>
    <x v="7"/>
    <x v="2"/>
    <x v="33"/>
    <x v="19"/>
    <e v="#N/A"/>
    <n v="0"/>
    <n v="0"/>
    <n v="0"/>
    <n v="0"/>
    <n v="0"/>
    <n v="0"/>
    <n v="0"/>
    <n v="0"/>
    <n v="0"/>
    <n v="0"/>
    <n v="0"/>
    <n v="0"/>
    <n v="0"/>
    <n v="0"/>
    <n v="0"/>
    <n v="150000"/>
    <n v="0"/>
    <n v="150000"/>
    <n v="0"/>
  </r>
  <r>
    <s v="1.1-00-2007_20637017_2056210"/>
    <s v="1.1-00-20"/>
    <s v="NO"/>
    <s v="1.3.4"/>
    <s v="E"/>
    <s v="07_20"/>
    <n v="6"/>
    <n v="37"/>
    <s v="017_20"/>
    <x v="30"/>
    <x v="30"/>
    <n v="0"/>
    <s v="SIN DESCRIPCION PARA DESTINOS 00"/>
    <x v="4"/>
    <x v="1"/>
    <x v="3"/>
    <x v="7"/>
    <x v="2"/>
    <x v="33"/>
    <x v="19"/>
    <e v="#N/A"/>
    <n v="0"/>
    <n v="0"/>
    <n v="0"/>
    <n v="0"/>
    <n v="0"/>
    <n v="0"/>
    <n v="0"/>
    <n v="0"/>
    <n v="0"/>
    <n v="0"/>
    <n v="0"/>
    <n v="0"/>
    <n v="0"/>
    <n v="0"/>
    <n v="0"/>
    <n v="120000"/>
    <n v="0"/>
    <n v="120000"/>
    <n v="0"/>
  </r>
  <r>
    <s v="1.1-00-2007_20638018_2024410"/>
    <s v="1.1-00-20"/>
    <s v="NO"/>
    <s v="1.3.4"/>
    <s v="E"/>
    <s v="07_20"/>
    <n v="6"/>
    <n v="38"/>
    <s v="018_20"/>
    <x v="53"/>
    <x v="53"/>
    <n v="0"/>
    <s v="SIN DESCRIPCION PARA DESTINOS 00"/>
    <x v="2"/>
    <x v="0"/>
    <x v="3"/>
    <x v="7"/>
    <x v="2"/>
    <x v="34"/>
    <x v="20"/>
    <s v="SI"/>
    <n v="0"/>
    <n v="0"/>
    <n v="0"/>
    <n v="0"/>
    <n v="0"/>
    <n v="0"/>
    <n v="0"/>
    <n v="0"/>
    <n v="0"/>
    <n v="0"/>
    <n v="0"/>
    <n v="0"/>
    <n v="0"/>
    <n v="0"/>
    <n v="0"/>
    <n v="80000"/>
    <n v="0"/>
    <n v="80000"/>
    <n v="0"/>
  </r>
  <r>
    <s v="1.1-00-2007_20638018_2024510"/>
    <s v="1.1-00-20"/>
    <s v="NO"/>
    <s v="1.3.4"/>
    <s v="E"/>
    <s v="07_20"/>
    <n v="6"/>
    <n v="38"/>
    <s v="018_20"/>
    <x v="86"/>
    <x v="86"/>
    <n v="0"/>
    <s v="SIN DESCRIPCION PARA DESTINOS 00"/>
    <x v="2"/>
    <x v="0"/>
    <x v="3"/>
    <x v="7"/>
    <x v="2"/>
    <x v="34"/>
    <x v="20"/>
    <e v="#N/A"/>
    <n v="0"/>
    <n v="0"/>
    <n v="0"/>
    <n v="0"/>
    <n v="0"/>
    <n v="0"/>
    <n v="0"/>
    <n v="0"/>
    <n v="0"/>
    <n v="0"/>
    <n v="0"/>
    <n v="0"/>
    <n v="0"/>
    <n v="0"/>
    <n v="0"/>
    <n v="80000"/>
    <n v="0"/>
    <n v="80000"/>
    <n v="0"/>
  </r>
  <r>
    <s v="1.1-00-2007_20638018_2024610"/>
    <s v="1.1-00-20"/>
    <s v="NO"/>
    <s v="1.3.4"/>
    <s v="E"/>
    <s v="07_20"/>
    <n v="6"/>
    <n v="38"/>
    <s v="018_20"/>
    <x v="54"/>
    <x v="54"/>
    <n v="0"/>
    <s v="SIN DESCRIPCION PARA DESTINOS 00"/>
    <x v="2"/>
    <x v="0"/>
    <x v="3"/>
    <x v="7"/>
    <x v="2"/>
    <x v="34"/>
    <x v="20"/>
    <e v="#N/A"/>
    <n v="150000"/>
    <n v="0"/>
    <n v="134482.51"/>
    <n v="134482.51"/>
    <n v="0"/>
    <n v="0"/>
    <n v="0"/>
    <n v="15517.489999999991"/>
    <n v="0"/>
    <n v="0"/>
    <n v="0"/>
    <n v="0"/>
    <n v="0"/>
    <n v="150000"/>
    <n v="0"/>
    <n v="150000"/>
    <n v="0"/>
    <n v="0"/>
    <n v="150000"/>
  </r>
  <r>
    <s v="1.1-00-2007_20638018_2025210"/>
    <s v="1.1-00-20"/>
    <s v="NO"/>
    <s v="1.3.4"/>
    <s v="E"/>
    <s v="07_20"/>
    <n v="6"/>
    <n v="38"/>
    <s v="018_20"/>
    <x v="15"/>
    <x v="15"/>
    <n v="0"/>
    <s v="SIN DESCRIPCION PARA DESTINOS 00"/>
    <x v="2"/>
    <x v="0"/>
    <x v="3"/>
    <x v="7"/>
    <x v="2"/>
    <x v="34"/>
    <x v="20"/>
    <e v="#N/A"/>
    <n v="46952"/>
    <n v="0"/>
    <n v="46952"/>
    <n v="46952"/>
    <n v="46952"/>
    <n v="46952"/>
    <n v="46952"/>
    <n v="0"/>
    <n v="0"/>
    <n v="0"/>
    <n v="0"/>
    <n v="0"/>
    <n v="0"/>
    <n v="46952"/>
    <n v="0"/>
    <n v="200000"/>
    <n v="0"/>
    <n v="153048"/>
    <n v="46952"/>
  </r>
  <r>
    <s v="1.1-00-2007_20638018_2027210"/>
    <s v="1.1-00-20"/>
    <s v="NO"/>
    <s v="1.3.4"/>
    <s v="E"/>
    <s v="07_20"/>
    <n v="6"/>
    <n v="38"/>
    <s v="018_20"/>
    <x v="35"/>
    <x v="35"/>
    <n v="0"/>
    <s v="SIN DESCRIPCION PARA DESTINOS 00"/>
    <x v="2"/>
    <x v="0"/>
    <x v="3"/>
    <x v="7"/>
    <x v="2"/>
    <x v="34"/>
    <x v="20"/>
    <s v="SI"/>
    <n v="629000"/>
    <n v="0"/>
    <n v="617284"/>
    <n v="617284"/>
    <n v="0"/>
    <n v="0"/>
    <n v="0"/>
    <n v="11716"/>
    <n v="0"/>
    <n v="0"/>
    <n v="600000"/>
    <n v="0"/>
    <n v="0"/>
    <n v="29000"/>
    <n v="0"/>
    <n v="630000"/>
    <n v="0"/>
    <n v="1000"/>
    <n v="629000"/>
  </r>
  <r>
    <s v="1.1-00-2007_20638018_2029110"/>
    <s v="1.1-00-20"/>
    <s v="NO"/>
    <s v="1.3.4"/>
    <s v="E"/>
    <s v="07_20"/>
    <n v="6"/>
    <n v="38"/>
    <s v="018_20"/>
    <x v="29"/>
    <x v="29"/>
    <n v="0"/>
    <s v="SIN DESCRIPCION PARA DESTINOS 00"/>
    <x v="2"/>
    <x v="0"/>
    <x v="3"/>
    <x v="7"/>
    <x v="2"/>
    <x v="34"/>
    <x v="20"/>
    <e v="#N/A"/>
    <n v="1035611.81"/>
    <n v="0"/>
    <n v="1035611.81"/>
    <n v="373362.01"/>
    <n v="86409.79"/>
    <n v="14609.5"/>
    <n v="14609.5"/>
    <n v="0"/>
    <n v="0"/>
    <n v="0"/>
    <n v="0"/>
    <n v="0"/>
    <n v="0"/>
    <n v="1035611.81"/>
    <n v="0"/>
    <n v="1073998"/>
    <n v="0"/>
    <n v="38386.19"/>
    <n v="1035611.81"/>
  </r>
  <r>
    <s v="1.1-00-2007_20638018_2033710"/>
    <s v="1.1-00-20"/>
    <s v="NO"/>
    <s v="1.3.4"/>
    <s v="E"/>
    <s v="07_20"/>
    <n v="6"/>
    <n v="38"/>
    <s v="018_20"/>
    <x v="87"/>
    <x v="87"/>
    <n v="0"/>
    <s v="SIN DESCRIPCION PARA DESTINOS 00"/>
    <x v="0"/>
    <x v="0"/>
    <x v="3"/>
    <x v="7"/>
    <x v="2"/>
    <x v="34"/>
    <x v="20"/>
    <e v="#N/A"/>
    <n v="2988160"/>
    <n v="0"/>
    <n v="2988160"/>
    <n v="2988160"/>
    <n v="2161080"/>
    <n v="2161080"/>
    <n v="720360"/>
    <n v="0"/>
    <n v="0"/>
    <n v="0"/>
    <n v="0"/>
    <n v="0"/>
    <n v="0"/>
    <n v="2988160"/>
    <n v="0"/>
    <n v="3000000"/>
    <n v="0"/>
    <n v="11840"/>
    <n v="2988160"/>
  </r>
  <r>
    <s v="1.1-00-2007_20638018_2054210"/>
    <s v="1.1-00-20"/>
    <s v="NO"/>
    <s v="1.3.4"/>
    <s v="E"/>
    <s v="07_20"/>
    <n v="6"/>
    <n v="38"/>
    <s v="018_20"/>
    <x v="76"/>
    <x v="76"/>
    <n v="0"/>
    <s v="SIN DESCRIPCION PARA DESTINOS 00"/>
    <x v="4"/>
    <x v="1"/>
    <x v="3"/>
    <x v="7"/>
    <x v="2"/>
    <x v="34"/>
    <x v="20"/>
    <e v="#N/A"/>
    <n v="0"/>
    <n v="0"/>
    <n v="0"/>
    <n v="0"/>
    <n v="0"/>
    <n v="0"/>
    <n v="0"/>
    <n v="0"/>
    <n v="0"/>
    <n v="0"/>
    <n v="0"/>
    <n v="0"/>
    <n v="0"/>
    <n v="0"/>
    <n v="0"/>
    <n v="400000"/>
    <n v="0"/>
    <n v="400000"/>
    <n v="0"/>
  </r>
  <r>
    <s v="1.1-00-2007_20638018_2056110"/>
    <s v="1.1-00-20"/>
    <s v="NO"/>
    <s v="1.3.4"/>
    <s v="E"/>
    <s v="07_20"/>
    <n v="6"/>
    <n v="38"/>
    <s v="018_20"/>
    <x v="77"/>
    <x v="77"/>
    <n v="0"/>
    <s v="SIN DESCRIPCION PARA DESTINOS 00"/>
    <x v="4"/>
    <x v="1"/>
    <x v="3"/>
    <x v="7"/>
    <x v="2"/>
    <x v="34"/>
    <x v="20"/>
    <e v="#N/A"/>
    <n v="94250"/>
    <n v="0"/>
    <n v="94250"/>
    <n v="0"/>
    <n v="0"/>
    <n v="0"/>
    <n v="0"/>
    <n v="0"/>
    <n v="0"/>
    <n v="0"/>
    <n v="0"/>
    <n v="0"/>
    <n v="0"/>
    <n v="94250"/>
    <n v="0"/>
    <n v="600000"/>
    <n v="0"/>
    <n v="505750"/>
    <n v="94250"/>
  </r>
  <r>
    <s v="1.1-00-2007_20638018_2057810"/>
    <s v="1.1-00-20"/>
    <s v="NO"/>
    <s v="1.3.4"/>
    <s v="E"/>
    <s v="07_20"/>
    <n v="6"/>
    <n v="38"/>
    <s v="018_20"/>
    <x v="88"/>
    <x v="88"/>
    <n v="0"/>
    <s v="SIN DESCRIPCION PARA DESTINOS 00"/>
    <x v="4"/>
    <x v="1"/>
    <x v="3"/>
    <x v="7"/>
    <x v="2"/>
    <x v="34"/>
    <x v="20"/>
    <e v="#N/A"/>
    <n v="0"/>
    <n v="0"/>
    <n v="0"/>
    <n v="0"/>
    <n v="0"/>
    <n v="0"/>
    <n v="0"/>
    <n v="0"/>
    <n v="0"/>
    <n v="0"/>
    <n v="0"/>
    <n v="0"/>
    <n v="0"/>
    <n v="0"/>
    <n v="0"/>
    <n v="400000"/>
    <n v="0"/>
    <n v="400000"/>
    <n v="0"/>
  </r>
  <r>
    <s v="1.1-00-2007_20639018_2027210"/>
    <s v="1.1-00-20"/>
    <s v="NO"/>
    <s v="1.3.4"/>
    <s v="E"/>
    <s v="07_20"/>
    <n v="6"/>
    <n v="39"/>
    <s v="018_20"/>
    <x v="35"/>
    <x v="35"/>
    <n v="0"/>
    <s v="SIN DESCRIPCION PARA DESTINOS 00"/>
    <x v="2"/>
    <x v="0"/>
    <x v="3"/>
    <x v="7"/>
    <x v="2"/>
    <x v="35"/>
    <x v="20"/>
    <e v="#N/A"/>
    <n v="0"/>
    <n v="0"/>
    <n v="0"/>
    <n v="0"/>
    <n v="0"/>
    <n v="0"/>
    <n v="0"/>
    <n v="0"/>
    <n v="0"/>
    <n v="0"/>
    <n v="0"/>
    <n v="0"/>
    <n v="0"/>
    <n v="0"/>
    <n v="0"/>
    <n v="200000"/>
    <n v="0"/>
    <n v="200000"/>
    <n v="0"/>
  </r>
  <r>
    <s v="1.1-00-2007_20639018_2032610"/>
    <s v="1.1-00-20"/>
    <s v="NO"/>
    <s v="1.3.4"/>
    <s v="E"/>
    <s v="07_20"/>
    <n v="6"/>
    <n v="39"/>
    <s v="018_20"/>
    <x v="8"/>
    <x v="8"/>
    <n v="0"/>
    <s v="SIN DESCRIPCION PARA DESTINOS 00"/>
    <x v="0"/>
    <x v="0"/>
    <x v="3"/>
    <x v="7"/>
    <x v="2"/>
    <x v="35"/>
    <x v="20"/>
    <e v="#N/A"/>
    <n v="15000000"/>
    <n v="0"/>
    <n v="14640910.77"/>
    <n v="14401556.369999999"/>
    <n v="10953805.99"/>
    <n v="3053802.08"/>
    <n v="2207318.7599999998"/>
    <n v="359089.23000000045"/>
    <n v="720000"/>
    <s v="Amarillo"/>
    <n v="0"/>
    <n v="0"/>
    <n v="0"/>
    <n v="15000000"/>
    <n v="0"/>
    <n v="15000000"/>
    <n v="0"/>
    <n v="0"/>
    <n v="15000000"/>
  </r>
  <r>
    <s v="1.1-00-2007_20639018_2056710"/>
    <s v="1.1-00-20"/>
    <s v="NO"/>
    <s v="1.3.4"/>
    <s v="E"/>
    <s v="07_20"/>
    <n v="6"/>
    <n v="39"/>
    <s v="018_20"/>
    <x v="33"/>
    <x v="33"/>
    <n v="0"/>
    <s v="SIN DESCRIPCION PARA DESTINOS 00"/>
    <x v="4"/>
    <x v="1"/>
    <x v="3"/>
    <x v="7"/>
    <x v="2"/>
    <x v="35"/>
    <x v="20"/>
    <e v="#N/A"/>
    <n v="417600"/>
    <n v="0"/>
    <n v="354272.91"/>
    <n v="103712.91"/>
    <n v="51856.45"/>
    <n v="0"/>
    <n v="0"/>
    <n v="63327.090000000026"/>
    <n v="0"/>
    <n v="0"/>
    <n v="0"/>
    <n v="0"/>
    <n v="0"/>
    <n v="417600"/>
    <n v="0"/>
    <n v="1000000"/>
    <n v="0"/>
    <n v="582400"/>
    <n v="417600"/>
  </r>
  <r>
    <s v="1.1-00-2007_20640018_2027210"/>
    <s v="1.1-00-20"/>
    <s v="NO"/>
    <s v="1.3.4"/>
    <s v="E"/>
    <s v="07_20"/>
    <n v="6"/>
    <n v="40"/>
    <s v="018_20"/>
    <x v="35"/>
    <x v="35"/>
    <n v="0"/>
    <s v="SIN DESCRIPCION PARA DESTINOS 00"/>
    <x v="2"/>
    <x v="0"/>
    <x v="3"/>
    <x v="7"/>
    <x v="2"/>
    <x v="36"/>
    <x v="20"/>
    <s v="SI"/>
    <n v="326616"/>
    <n v="0"/>
    <n v="289574.90999999997"/>
    <n v="289574.90999999997"/>
    <n v="103936"/>
    <n v="103936"/>
    <n v="103936"/>
    <n v="37041.090000000026"/>
    <n v="0"/>
    <n v="0"/>
    <n v="150000"/>
    <n v="0"/>
    <n v="0"/>
    <n v="176616"/>
    <n v="0"/>
    <n v="346000"/>
    <n v="0"/>
    <n v="19384"/>
    <n v="326616"/>
  </r>
  <r>
    <s v="1.1-00-2007_20640018_2054210"/>
    <s v="1.1-00-20"/>
    <s v="NO"/>
    <s v="1.3.4"/>
    <s v="E"/>
    <s v="07_20"/>
    <n v="6"/>
    <n v="40"/>
    <s v="018_20"/>
    <x v="76"/>
    <x v="76"/>
    <n v="0"/>
    <s v="SIN DESCRIPCION PARA DESTINOS 00"/>
    <x v="4"/>
    <x v="1"/>
    <x v="3"/>
    <x v="7"/>
    <x v="2"/>
    <x v="36"/>
    <x v="20"/>
    <e v="#N/A"/>
    <n v="0"/>
    <n v="0"/>
    <n v="0"/>
    <n v="0"/>
    <n v="0"/>
    <n v="0"/>
    <n v="0"/>
    <n v="0"/>
    <n v="0"/>
    <n v="0"/>
    <n v="0"/>
    <n v="0"/>
    <n v="0"/>
    <n v="0"/>
    <n v="0"/>
    <n v="300000"/>
    <n v="0"/>
    <n v="300000"/>
    <n v="0"/>
  </r>
  <r>
    <s v="1.1-00-2007_20640018_2056710"/>
    <s v="1.1-00-20"/>
    <s v="NO"/>
    <s v="1.3.4"/>
    <s v="E"/>
    <s v="07_20"/>
    <n v="6"/>
    <n v="40"/>
    <s v="018_20"/>
    <x v="33"/>
    <x v="33"/>
    <n v="0"/>
    <s v="SIN DESCRIPCION PARA DESTINOS 00"/>
    <x v="4"/>
    <x v="1"/>
    <x v="3"/>
    <x v="7"/>
    <x v="2"/>
    <x v="36"/>
    <x v="20"/>
    <s v="SI"/>
    <n v="46740"/>
    <n v="0"/>
    <n v="46740"/>
    <n v="46740"/>
    <n v="46740"/>
    <n v="0"/>
    <n v="0"/>
    <n v="0"/>
    <n v="0"/>
    <n v="0"/>
    <n v="0"/>
    <n v="0"/>
    <n v="0"/>
    <n v="46740"/>
    <n v="0"/>
    <n v="2000000"/>
    <n v="0"/>
    <n v="1953260"/>
    <n v="46740"/>
  </r>
  <r>
    <s v="1.1-00-2007_20641019_2024210"/>
    <s v="1.1-00-20"/>
    <s v="NO"/>
    <s v="1.3.4"/>
    <s v="E"/>
    <s v="07_20"/>
    <n v="6"/>
    <n v="41"/>
    <s v="019_20"/>
    <x v="51"/>
    <x v="51"/>
    <n v="0"/>
    <s v="SIN DESCRIPCION PARA DESTINOS 00"/>
    <x v="2"/>
    <x v="0"/>
    <x v="3"/>
    <x v="7"/>
    <x v="2"/>
    <x v="37"/>
    <x v="21"/>
    <e v="#N/A"/>
    <n v="14994566"/>
    <n v="0"/>
    <n v="14994566"/>
    <n v="14994566"/>
    <n v="6951097.3700000001"/>
    <n v="4978568.46"/>
    <n v="2527500.9"/>
    <n v="0"/>
    <n v="0"/>
    <n v="0"/>
    <n v="0"/>
    <n v="0"/>
    <n v="0"/>
    <n v="14994566"/>
    <n v="0"/>
    <n v="15000000"/>
    <n v="0"/>
    <n v="5434"/>
    <n v="14994566"/>
  </r>
  <r>
    <s v="1.1-00-2007_20641019_2027210"/>
    <s v="1.1-00-20"/>
    <s v="NO"/>
    <s v="1.3.4"/>
    <s v="E"/>
    <s v="07_20"/>
    <n v="6"/>
    <n v="41"/>
    <s v="019_20"/>
    <x v="35"/>
    <x v="35"/>
    <n v="0"/>
    <s v="SIN DESCRIPCION PARA DESTINOS 00"/>
    <x v="2"/>
    <x v="0"/>
    <x v="3"/>
    <x v="7"/>
    <x v="2"/>
    <x v="37"/>
    <x v="21"/>
    <e v="#N/A"/>
    <n v="18000"/>
    <n v="0"/>
    <n v="0"/>
    <n v="0"/>
    <n v="0"/>
    <n v="0"/>
    <n v="0"/>
    <n v="18000"/>
    <n v="0"/>
    <n v="0"/>
    <n v="0"/>
    <n v="0"/>
    <n v="0"/>
    <n v="18000"/>
    <n v="0"/>
    <n v="218000"/>
    <n v="0"/>
    <n v="200000"/>
    <n v="18000"/>
  </r>
  <r>
    <s v="1.1-00-2007_20642019_2024210"/>
    <s v="1.1-00-20"/>
    <s v="NO"/>
    <s v="1.3.4"/>
    <s v="E"/>
    <s v="07_20"/>
    <n v="6"/>
    <n v="42"/>
    <s v="019_20"/>
    <x v="51"/>
    <x v="51"/>
    <n v="0"/>
    <s v="SIN DESCRIPCION PARA DESTINOS 00"/>
    <x v="2"/>
    <x v="0"/>
    <x v="3"/>
    <x v="7"/>
    <x v="2"/>
    <x v="38"/>
    <x v="21"/>
    <e v="#N/A"/>
    <n v="313548"/>
    <n v="0"/>
    <n v="313548"/>
    <n v="313548"/>
    <n v="182700"/>
    <n v="149988"/>
    <n v="149988"/>
    <n v="0"/>
    <n v="0"/>
    <n v="0"/>
    <n v="0"/>
    <n v="0"/>
    <n v="0"/>
    <n v="313548"/>
    <n v="0"/>
    <n v="400000"/>
    <n v="0"/>
    <n v="86452"/>
    <n v="313548"/>
  </r>
  <r>
    <s v="1.1-00-2007_20642019_2024310"/>
    <s v="1.1-00-20"/>
    <s v="NO"/>
    <s v="1.3.4"/>
    <s v="E"/>
    <s v="07_20"/>
    <n v="6"/>
    <n v="42"/>
    <s v="019_20"/>
    <x v="52"/>
    <x v="52"/>
    <n v="0"/>
    <s v="SIN DESCRIPCION PARA DESTINOS 00"/>
    <x v="2"/>
    <x v="0"/>
    <x v="3"/>
    <x v="7"/>
    <x v="2"/>
    <x v="38"/>
    <x v="21"/>
    <e v="#N/A"/>
    <n v="0"/>
    <n v="0"/>
    <n v="0"/>
    <n v="0"/>
    <n v="0"/>
    <n v="0"/>
    <n v="0"/>
    <n v="0"/>
    <n v="0"/>
    <n v="0"/>
    <n v="0"/>
    <n v="0"/>
    <n v="0"/>
    <n v="0"/>
    <n v="0"/>
    <n v="15000"/>
    <n v="0"/>
    <n v="15000"/>
    <n v="0"/>
  </r>
  <r>
    <s v="1.1-00-2007_20642019_2024610"/>
    <s v="1.1-00-20"/>
    <s v="NO"/>
    <s v="1.3.4"/>
    <s v="E"/>
    <s v="07_20"/>
    <n v="6"/>
    <n v="42"/>
    <s v="019_20"/>
    <x v="54"/>
    <x v="54"/>
    <n v="0"/>
    <s v="SIN DESCRIPCION PARA DESTINOS 00"/>
    <x v="2"/>
    <x v="0"/>
    <x v="3"/>
    <x v="7"/>
    <x v="2"/>
    <x v="38"/>
    <x v="21"/>
    <e v="#N/A"/>
    <n v="0"/>
    <n v="0"/>
    <n v="0"/>
    <n v="0"/>
    <n v="0"/>
    <n v="0"/>
    <n v="0"/>
    <n v="0"/>
    <n v="0"/>
    <n v="0"/>
    <n v="0"/>
    <n v="0"/>
    <n v="0"/>
    <n v="0"/>
    <n v="0"/>
    <n v="180000"/>
    <n v="0"/>
    <n v="180000"/>
    <n v="0"/>
  </r>
  <r>
    <s v="1.1-00-2007_20642019_2024710"/>
    <s v="1.1-00-20"/>
    <s v="NO"/>
    <s v="1.3.4"/>
    <s v="E"/>
    <s v="07_20"/>
    <n v="6"/>
    <n v="42"/>
    <s v="019_20"/>
    <x v="55"/>
    <x v="55"/>
    <n v="0"/>
    <s v="SIN DESCRIPCION PARA DESTINOS 00"/>
    <x v="2"/>
    <x v="0"/>
    <x v="3"/>
    <x v="7"/>
    <x v="2"/>
    <x v="38"/>
    <x v="21"/>
    <s v="SI"/>
    <n v="1986739.2"/>
    <n v="0"/>
    <n v="1986739.2"/>
    <n v="1019148.4"/>
    <n v="19148.400000000001"/>
    <n v="12748.4"/>
    <n v="0"/>
    <n v="0"/>
    <n v="0"/>
    <n v="0"/>
    <n v="1000000"/>
    <n v="0"/>
    <n v="0"/>
    <n v="986739.19999999995"/>
    <n v="0"/>
    <n v="2000000"/>
    <n v="0"/>
    <n v="13260.8"/>
    <n v="1986739.2"/>
  </r>
  <r>
    <s v="1.1-00-2007_20642019_2024910"/>
    <s v="1.1-00-20"/>
    <s v="NO"/>
    <s v="1.3.4"/>
    <s v="E"/>
    <s v="07_20"/>
    <n v="6"/>
    <n v="42"/>
    <s v="019_20"/>
    <x v="4"/>
    <x v="4"/>
    <n v="0"/>
    <s v="SIN DESCRIPCION PARA DESTINOS 00"/>
    <x v="2"/>
    <x v="0"/>
    <x v="3"/>
    <x v="7"/>
    <x v="2"/>
    <x v="38"/>
    <x v="21"/>
    <s v="SI"/>
    <n v="4930000"/>
    <n v="0"/>
    <n v="4175627.06"/>
    <n v="3089772.08"/>
    <n v="2583470.39"/>
    <n v="784959.99"/>
    <n v="81999.990000000005"/>
    <n v="754372.94"/>
    <n v="-720000"/>
    <s v="Amarillo"/>
    <n v="506301.69"/>
    <n v="0"/>
    <n v="0"/>
    <n v="4423698.3099999996"/>
    <n v="0"/>
    <n v="5000000"/>
    <n v="0"/>
    <n v="70000"/>
    <n v="4930000"/>
  </r>
  <r>
    <s v="1.1-00-2007_20642019_2025110"/>
    <s v="1.1-00-20"/>
    <s v="NO"/>
    <s v="1.3.4"/>
    <s v="E"/>
    <s v="07_20"/>
    <n v="6"/>
    <n v="42"/>
    <s v="019_20"/>
    <x v="57"/>
    <x v="57"/>
    <n v="0"/>
    <s v="SIN DESCRIPCION PARA DESTINOS 00"/>
    <x v="2"/>
    <x v="0"/>
    <x v="3"/>
    <x v="7"/>
    <x v="2"/>
    <x v="38"/>
    <x v="21"/>
    <e v="#N/A"/>
    <n v="22921.599999999999"/>
    <n v="0"/>
    <n v="22921.599999999999"/>
    <n v="0"/>
    <n v="0"/>
    <n v="0"/>
    <n v="0"/>
    <n v="0"/>
    <n v="0"/>
    <n v="0"/>
    <n v="0"/>
    <n v="0"/>
    <n v="0"/>
    <n v="22921.599999999999"/>
    <n v="0"/>
    <n v="80000"/>
    <n v="0"/>
    <n v="57078.400000000001"/>
    <n v="22921.599999999999"/>
  </r>
  <r>
    <s v="1.1-00-2007_20642019_2027210"/>
    <s v="1.1-00-20"/>
    <s v="NO"/>
    <s v="1.3.4"/>
    <s v="E"/>
    <s v="07_20"/>
    <n v="6"/>
    <n v="42"/>
    <s v="019_20"/>
    <x v="35"/>
    <x v="35"/>
    <n v="0"/>
    <s v="SIN DESCRIPCION PARA DESTINOS 00"/>
    <x v="2"/>
    <x v="0"/>
    <x v="3"/>
    <x v="7"/>
    <x v="2"/>
    <x v="38"/>
    <x v="21"/>
    <s v="SI"/>
    <n v="180000"/>
    <n v="0"/>
    <n v="180000"/>
    <n v="180000"/>
    <n v="0"/>
    <n v="0"/>
    <n v="0"/>
    <n v="0"/>
    <n v="0"/>
    <n v="0"/>
    <n v="180000"/>
    <n v="0"/>
    <n v="0"/>
    <n v="0"/>
    <n v="0"/>
    <n v="180000"/>
    <n v="0"/>
    <n v="0"/>
    <n v="180000"/>
  </r>
  <r>
    <s v="1.1-00-2007_20642019_2029110"/>
    <s v="1.1-00-20"/>
    <s v="NO"/>
    <s v="1.3.4"/>
    <s v="E"/>
    <s v="07_20"/>
    <n v="6"/>
    <n v="42"/>
    <s v="019_20"/>
    <x v="29"/>
    <x v="29"/>
    <n v="0"/>
    <s v="SIN DESCRIPCION PARA DESTINOS 00"/>
    <x v="2"/>
    <x v="0"/>
    <x v="3"/>
    <x v="7"/>
    <x v="2"/>
    <x v="38"/>
    <x v="21"/>
    <s v="SI"/>
    <n v="209775.61"/>
    <n v="0"/>
    <n v="209775.61"/>
    <n v="209775.61"/>
    <n v="0"/>
    <n v="0"/>
    <n v="0"/>
    <n v="0"/>
    <n v="0"/>
    <n v="0"/>
    <n v="209775.61"/>
    <n v="0"/>
    <n v="0"/>
    <n v="0"/>
    <n v="0"/>
    <n v="1000000"/>
    <n v="0"/>
    <n v="790224.39"/>
    <n v="209775.61"/>
  </r>
  <r>
    <s v="1.1-00-2007_20642019_2029910"/>
    <s v="1.1-00-20"/>
    <s v="NO"/>
    <s v="1.3.4"/>
    <s v="E"/>
    <s v="07_20"/>
    <n v="6"/>
    <n v="42"/>
    <s v="019_20"/>
    <x v="89"/>
    <x v="89"/>
    <n v="0"/>
    <s v="SIN DESCRIPCION PARA DESTINOS 00"/>
    <x v="2"/>
    <x v="0"/>
    <x v="3"/>
    <x v="7"/>
    <x v="2"/>
    <x v="38"/>
    <x v="21"/>
    <s v="SI"/>
    <n v="250000"/>
    <n v="0"/>
    <n v="250000"/>
    <n v="250000"/>
    <n v="0"/>
    <n v="0"/>
    <n v="0"/>
    <n v="0"/>
    <n v="0"/>
    <n v="0"/>
    <n v="250000"/>
    <n v="0"/>
    <n v="0"/>
    <n v="0"/>
    <n v="0"/>
    <n v="250000"/>
    <n v="0"/>
    <n v="0"/>
    <n v="250000"/>
  </r>
  <r>
    <s v="1.1-00-2007_20642019_2032610"/>
    <s v="1.1-00-20"/>
    <s v="NO"/>
    <s v="1.3.4"/>
    <s v="E"/>
    <s v="07_20"/>
    <n v="6"/>
    <n v="42"/>
    <s v="019_20"/>
    <x v="8"/>
    <x v="8"/>
    <n v="0"/>
    <s v="SIN DESCRIPCION PARA DESTINOS 00"/>
    <x v="0"/>
    <x v="0"/>
    <x v="3"/>
    <x v="7"/>
    <x v="2"/>
    <x v="38"/>
    <x v="21"/>
    <s v="SI"/>
    <n v="5000000"/>
    <n v="0"/>
    <n v="5000000"/>
    <n v="5000000"/>
    <n v="2937868.76"/>
    <n v="1215668.3999999999"/>
    <n v="1215668.3999999999"/>
    <n v="0"/>
    <n v="0"/>
    <n v="0"/>
    <n v="1084091.52"/>
    <n v="0"/>
    <n v="0"/>
    <n v="3915908.48"/>
    <n v="0"/>
    <n v="5000000"/>
    <n v="0"/>
    <n v="0"/>
    <n v="5000000"/>
  </r>
  <r>
    <s v="1.1-00-2007_20642019_2035710"/>
    <s v="1.1-00-20"/>
    <s v="NO"/>
    <s v="1.3.4"/>
    <s v="E"/>
    <s v="07_20"/>
    <n v="6"/>
    <n v="42"/>
    <s v="019_20"/>
    <x v="63"/>
    <x v="63"/>
    <n v="0"/>
    <s v="SIN DESCRIPCION PARA DESTINOS 00"/>
    <x v="0"/>
    <x v="0"/>
    <x v="3"/>
    <x v="7"/>
    <x v="2"/>
    <x v="38"/>
    <x v="21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07_20642019_2054210"/>
    <s v="1.1-00-20"/>
    <s v="NO"/>
    <s v="1.3.4"/>
    <s v="E"/>
    <s v="07_20"/>
    <n v="6"/>
    <n v="42"/>
    <s v="019_20"/>
    <x v="76"/>
    <x v="76"/>
    <n v="0"/>
    <s v="SIN DESCRIPCION PARA DESTINOS 00"/>
    <x v="4"/>
    <x v="1"/>
    <x v="3"/>
    <x v="7"/>
    <x v="2"/>
    <x v="38"/>
    <x v="21"/>
    <e v="#N/A"/>
    <n v="0"/>
    <n v="0"/>
    <n v="0"/>
    <n v="0"/>
    <n v="0"/>
    <n v="0"/>
    <n v="0"/>
    <n v="0"/>
    <n v="0"/>
    <n v="0"/>
    <n v="0"/>
    <n v="0"/>
    <n v="0"/>
    <n v="0"/>
    <n v="0"/>
    <n v="400000"/>
    <n v="0"/>
    <n v="400000"/>
    <n v="0"/>
  </r>
  <r>
    <s v="1.1-00-2007_20643020_2033910"/>
    <s v="1.1-00-20"/>
    <s v="NO"/>
    <s v="1.3.4"/>
    <s v="E"/>
    <s v="07_20"/>
    <n v="6"/>
    <n v="43"/>
    <s v="020_20"/>
    <x v="39"/>
    <x v="39"/>
    <n v="0"/>
    <s v="SIN DESCRIPCION PARA DESTINOS 00"/>
    <x v="0"/>
    <x v="0"/>
    <x v="3"/>
    <x v="7"/>
    <x v="2"/>
    <x v="39"/>
    <x v="22"/>
    <s v="SI"/>
    <n v="1000000"/>
    <n v="0"/>
    <n v="1000000"/>
    <n v="1000000"/>
    <n v="0"/>
    <n v="0"/>
    <n v="0"/>
    <n v="0"/>
    <n v="0"/>
    <n v="0"/>
    <n v="1000000"/>
    <n v="0"/>
    <n v="0"/>
    <n v="0"/>
    <n v="0"/>
    <n v="1000000"/>
    <n v="0"/>
    <n v="0"/>
    <n v="1000000"/>
  </r>
  <r>
    <s v="1.1-00-2007_20643020_2053110"/>
    <s v="1.1-00-20"/>
    <s v="NO"/>
    <s v="1.3.4"/>
    <s v="E"/>
    <s v="07_20"/>
    <n v="6"/>
    <n v="43"/>
    <s v="020_20"/>
    <x v="75"/>
    <x v="75"/>
    <n v="0"/>
    <s v="SIN DESCRIPCION PARA DESTINOS 00"/>
    <x v="4"/>
    <x v="1"/>
    <x v="3"/>
    <x v="7"/>
    <x v="2"/>
    <x v="39"/>
    <x v="22"/>
    <e v="#N/A"/>
    <n v="0"/>
    <n v="0"/>
    <n v="0"/>
    <n v="0"/>
    <n v="0"/>
    <n v="0"/>
    <n v="0"/>
    <n v="0"/>
    <n v="0"/>
    <n v="0"/>
    <n v="0"/>
    <n v="0"/>
    <n v="0"/>
    <n v="0"/>
    <n v="0"/>
    <n v="300000"/>
    <n v="0"/>
    <n v="300000"/>
    <n v="0"/>
  </r>
  <r>
    <s v="1.1-00-2007_20644021_2024110"/>
    <s v="1.1-00-20"/>
    <s v="NO"/>
    <s v="1.3.4"/>
    <s v="E"/>
    <s v="07_20"/>
    <n v="6"/>
    <n v="44"/>
    <s v="021_20"/>
    <x v="90"/>
    <x v="90"/>
    <n v="0"/>
    <s v="SIN DESCRIPCION PARA DESTINOS 00"/>
    <x v="2"/>
    <x v="0"/>
    <x v="3"/>
    <x v="7"/>
    <x v="2"/>
    <x v="40"/>
    <x v="23"/>
    <e v="#N/A"/>
    <n v="0"/>
    <n v="0"/>
    <n v="0"/>
    <n v="0"/>
    <n v="0"/>
    <n v="0"/>
    <n v="0"/>
    <n v="0"/>
    <n v="0"/>
    <n v="0"/>
    <n v="0"/>
    <n v="0"/>
    <n v="0"/>
    <n v="0"/>
    <n v="0"/>
    <n v="6000"/>
    <n v="0"/>
    <n v="6000"/>
    <n v="0"/>
  </r>
  <r>
    <s v="1.1-00-2007_20644021_2024210"/>
    <s v="1.1-00-20"/>
    <s v="NO"/>
    <s v="1.3.4"/>
    <s v="E"/>
    <s v="07_20"/>
    <n v="6"/>
    <n v="44"/>
    <s v="021_20"/>
    <x v="51"/>
    <x v="51"/>
    <n v="0"/>
    <s v="SIN DESCRIPCION PARA DESTINOS 00"/>
    <x v="2"/>
    <x v="0"/>
    <x v="3"/>
    <x v="7"/>
    <x v="2"/>
    <x v="40"/>
    <x v="23"/>
    <e v="#N/A"/>
    <n v="0"/>
    <n v="0"/>
    <n v="0"/>
    <n v="0"/>
    <n v="0"/>
    <n v="0"/>
    <n v="0"/>
    <n v="0"/>
    <n v="0"/>
    <n v="0"/>
    <n v="0"/>
    <n v="0"/>
    <n v="0"/>
    <n v="0"/>
    <n v="0"/>
    <n v="6000"/>
    <n v="0"/>
    <n v="6000"/>
    <n v="0"/>
  </r>
  <r>
    <s v="1.1-00-2007_20644021_2024310"/>
    <s v="1.1-00-20"/>
    <s v="NO"/>
    <s v="1.3.4"/>
    <s v="E"/>
    <s v="07_20"/>
    <n v="6"/>
    <n v="44"/>
    <s v="021_20"/>
    <x v="52"/>
    <x v="52"/>
    <n v="0"/>
    <s v="SIN DESCRIPCION PARA DESTINOS 00"/>
    <x v="2"/>
    <x v="0"/>
    <x v="3"/>
    <x v="7"/>
    <x v="2"/>
    <x v="40"/>
    <x v="23"/>
    <e v="#N/A"/>
    <n v="0"/>
    <n v="0"/>
    <n v="0"/>
    <n v="0"/>
    <n v="0"/>
    <n v="0"/>
    <n v="0"/>
    <n v="0"/>
    <n v="0"/>
    <n v="0"/>
    <n v="0"/>
    <n v="0"/>
    <n v="0"/>
    <n v="0"/>
    <n v="0"/>
    <n v="6000"/>
    <n v="0"/>
    <n v="6000"/>
    <n v="0"/>
  </r>
  <r>
    <s v="1.1-00-2007_20644021_2024610"/>
    <s v="1.1-00-20"/>
    <s v="NO"/>
    <s v="1.3.4"/>
    <s v="E"/>
    <s v="07_20"/>
    <n v="6"/>
    <n v="44"/>
    <s v="021_20"/>
    <x v="54"/>
    <x v="54"/>
    <n v="0"/>
    <s v="SIN DESCRIPCION PARA DESTINOS 00"/>
    <x v="2"/>
    <x v="0"/>
    <x v="3"/>
    <x v="7"/>
    <x v="2"/>
    <x v="40"/>
    <x v="23"/>
    <e v="#N/A"/>
    <n v="10000"/>
    <n v="0"/>
    <n v="830"/>
    <n v="830"/>
    <n v="830"/>
    <n v="830"/>
    <n v="830"/>
    <n v="9170"/>
    <n v="0"/>
    <n v="0"/>
    <n v="0"/>
    <n v="0"/>
    <n v="0"/>
    <n v="10000"/>
    <n v="0"/>
    <n v="28000"/>
    <n v="0"/>
    <n v="18000"/>
    <n v="10000"/>
  </r>
  <r>
    <s v="1.1-00-2007_20644021_2024710"/>
    <s v="1.1-00-20"/>
    <s v="NO"/>
    <s v="1.3.4"/>
    <s v="E"/>
    <s v="07_20"/>
    <n v="6"/>
    <n v="44"/>
    <s v="021_20"/>
    <x v="55"/>
    <x v="55"/>
    <n v="0"/>
    <s v="SIN DESCRIPCION PARA DESTINOS 00"/>
    <x v="2"/>
    <x v="0"/>
    <x v="3"/>
    <x v="7"/>
    <x v="2"/>
    <x v="40"/>
    <x v="23"/>
    <e v="#N/A"/>
    <n v="0"/>
    <n v="0"/>
    <n v="0"/>
    <n v="0"/>
    <n v="0"/>
    <n v="0"/>
    <n v="0"/>
    <n v="0"/>
    <n v="0"/>
    <n v="0"/>
    <n v="0"/>
    <n v="0"/>
    <n v="0"/>
    <n v="0"/>
    <n v="0"/>
    <n v="6000"/>
    <n v="0"/>
    <n v="6000"/>
    <n v="0"/>
  </r>
  <r>
    <s v="1.1-00-2007_20644021_2024810"/>
    <s v="1.1-00-20"/>
    <s v="NO"/>
    <s v="1.3.4"/>
    <s v="E"/>
    <s v="07_20"/>
    <n v="6"/>
    <n v="44"/>
    <s v="021_20"/>
    <x v="56"/>
    <x v="56"/>
    <n v="0"/>
    <s v="SIN DESCRIPCION PARA DESTINOS 00"/>
    <x v="2"/>
    <x v="0"/>
    <x v="3"/>
    <x v="7"/>
    <x v="2"/>
    <x v="40"/>
    <x v="23"/>
    <e v="#N/A"/>
    <n v="10000"/>
    <n v="0"/>
    <n v="1167.0899999999999"/>
    <n v="1167.0899999999999"/>
    <n v="1167.0899999999999"/>
    <n v="1167.0899999999999"/>
    <n v="1167.0899999999999"/>
    <n v="8832.91"/>
    <n v="0"/>
    <n v="0"/>
    <n v="0"/>
    <n v="0"/>
    <n v="0"/>
    <n v="10000"/>
    <n v="0"/>
    <n v="30000"/>
    <n v="0"/>
    <n v="20000"/>
    <n v="10000"/>
  </r>
  <r>
    <s v="1.1-00-2007_20644021_2024910"/>
    <s v="1.1-00-20"/>
    <s v="NO"/>
    <s v="1.3.4"/>
    <s v="E"/>
    <s v="07_20"/>
    <n v="6"/>
    <n v="44"/>
    <s v="021_20"/>
    <x v="4"/>
    <x v="4"/>
    <n v="0"/>
    <s v="SIN DESCRIPCION PARA DESTINOS 00"/>
    <x v="2"/>
    <x v="0"/>
    <x v="3"/>
    <x v="7"/>
    <x v="2"/>
    <x v="40"/>
    <x v="23"/>
    <e v="#N/A"/>
    <n v="0"/>
    <n v="0"/>
    <n v="0"/>
    <n v="0"/>
    <n v="0"/>
    <n v="0"/>
    <n v="0"/>
    <n v="0"/>
    <n v="0"/>
    <n v="0"/>
    <n v="0"/>
    <n v="0"/>
    <n v="0"/>
    <n v="0"/>
    <n v="0"/>
    <n v="20000"/>
    <n v="0"/>
    <n v="20000"/>
    <n v="0"/>
  </r>
  <r>
    <s v="1.1-00-2007_20644021_2025210"/>
    <s v="1.1-00-20"/>
    <s v="NO"/>
    <s v="1.3.4"/>
    <s v="E"/>
    <s v="07_20"/>
    <n v="6"/>
    <n v="44"/>
    <s v="021_20"/>
    <x v="15"/>
    <x v="15"/>
    <n v="0"/>
    <s v="SIN DESCRIPCION PARA DESTINOS 00"/>
    <x v="2"/>
    <x v="0"/>
    <x v="3"/>
    <x v="7"/>
    <x v="2"/>
    <x v="40"/>
    <x v="23"/>
    <e v="#N/A"/>
    <n v="278552.49"/>
    <n v="0"/>
    <n v="278552.49"/>
    <n v="278552.49"/>
    <n v="278552.48"/>
    <n v="278552.48"/>
    <n v="278552.48"/>
    <n v="0"/>
    <n v="0"/>
    <n v="0"/>
    <n v="0"/>
    <n v="0"/>
    <n v="0"/>
    <n v="278552.49"/>
    <n v="0"/>
    <n v="290000"/>
    <n v="0"/>
    <n v="11447.51"/>
    <n v="278552.49"/>
  </r>
  <r>
    <s v="1.1-00-2007_20644021_2025310"/>
    <s v="1.1-00-20"/>
    <s v="NO"/>
    <s v="1.3.4"/>
    <s v="E"/>
    <s v="07_20"/>
    <n v="6"/>
    <n v="44"/>
    <s v="021_20"/>
    <x v="26"/>
    <x v="26"/>
    <n v="0"/>
    <s v="SIN DESCRIPCION PARA DESTINOS 00"/>
    <x v="2"/>
    <x v="0"/>
    <x v="3"/>
    <x v="7"/>
    <x v="2"/>
    <x v="40"/>
    <x v="23"/>
    <e v="#N/A"/>
    <n v="3738309.51"/>
    <n v="0"/>
    <n v="2566085.6800000002"/>
    <n v="2562521.44"/>
    <n v="1749133.62"/>
    <n v="1649365.73"/>
    <n v="1509748.4"/>
    <n v="1172223.8299999996"/>
    <n v="0"/>
    <n v="0"/>
    <n v="0"/>
    <n v="0"/>
    <n v="0"/>
    <n v="3738309.51"/>
    <n v="0"/>
    <n v="4000000"/>
    <n v="0"/>
    <n v="261690.49"/>
    <n v="3738309.51"/>
  </r>
  <r>
    <s v="1.1-00-2007_20644021_2025410"/>
    <s v="1.1-00-20"/>
    <s v="NO"/>
    <s v="1.3.4"/>
    <s v="E"/>
    <s v="07_20"/>
    <n v="6"/>
    <n v="44"/>
    <s v="021_20"/>
    <x v="27"/>
    <x v="27"/>
    <n v="0"/>
    <s v="SIN DESCRIPCION PARA DESTINOS 00"/>
    <x v="2"/>
    <x v="0"/>
    <x v="3"/>
    <x v="7"/>
    <x v="2"/>
    <x v="40"/>
    <x v="23"/>
    <s v="NO"/>
    <n v="5763502.5700000003"/>
    <n v="0"/>
    <n v="5763502.5700000003"/>
    <n v="5285804.47"/>
    <n v="4299430.25"/>
    <n v="3835247.61"/>
    <n v="3111651.63"/>
    <n v="0"/>
    <n v="32320"/>
    <s v="Verde"/>
    <n v="0"/>
    <n v="0"/>
    <n v="0"/>
    <n v="5763502.5700000003"/>
    <n v="0"/>
    <n v="5763502.5700000003"/>
    <n v="0"/>
    <n v="0"/>
    <n v="5763502.5700000003"/>
  </r>
  <r>
    <s v="1.1-00-2007_20644021_2027210"/>
    <s v="1.1-00-20"/>
    <s v="NO"/>
    <s v="1.3.4"/>
    <s v="E"/>
    <s v="07_20"/>
    <n v="6"/>
    <n v="44"/>
    <s v="021_20"/>
    <x v="35"/>
    <x v="35"/>
    <n v="0"/>
    <s v="SIN DESCRIPCION PARA DESTINOS 00"/>
    <x v="2"/>
    <x v="0"/>
    <x v="3"/>
    <x v="7"/>
    <x v="2"/>
    <x v="40"/>
    <x v="23"/>
    <e v="#N/A"/>
    <n v="95468"/>
    <n v="0"/>
    <n v="95468"/>
    <n v="95468"/>
    <n v="95468"/>
    <n v="95468"/>
    <n v="95468"/>
    <n v="0"/>
    <n v="0"/>
    <n v="0"/>
    <n v="0"/>
    <n v="0"/>
    <n v="0"/>
    <n v="95468"/>
    <n v="0"/>
    <n v="100000"/>
    <n v="0"/>
    <n v="4532"/>
    <n v="95468"/>
  </r>
  <r>
    <s v="1.1-00-2007_20644021_2029110"/>
    <s v="1.1-00-20"/>
    <s v="NO"/>
    <s v="1.3.4"/>
    <s v="E"/>
    <s v="07_20"/>
    <n v="6"/>
    <n v="44"/>
    <s v="021_20"/>
    <x v="29"/>
    <x v="29"/>
    <n v="0"/>
    <s v="SIN DESCRIPCION PARA DESTINOS 00"/>
    <x v="2"/>
    <x v="0"/>
    <x v="3"/>
    <x v="7"/>
    <x v="2"/>
    <x v="40"/>
    <x v="23"/>
    <e v="#N/A"/>
    <n v="0"/>
    <n v="0"/>
    <n v="0"/>
    <n v="0"/>
    <n v="0"/>
    <n v="0"/>
    <n v="0"/>
    <n v="0"/>
    <n v="0"/>
    <n v="0"/>
    <n v="0"/>
    <n v="0"/>
    <n v="0"/>
    <n v="0"/>
    <n v="0"/>
    <n v="110740"/>
    <n v="0"/>
    <n v="110740"/>
    <n v="0"/>
  </r>
  <r>
    <s v="1.1-00-2007_20644021_2029210"/>
    <s v="1.1-00-20"/>
    <s v="NO"/>
    <s v="1.3.4"/>
    <s v="E"/>
    <s v="07_20"/>
    <n v="6"/>
    <n v="44"/>
    <s v="021_20"/>
    <x v="91"/>
    <x v="91"/>
    <n v="0"/>
    <s v="SIN DESCRIPCION PARA DESTINOS 00"/>
    <x v="2"/>
    <x v="0"/>
    <x v="3"/>
    <x v="7"/>
    <x v="2"/>
    <x v="40"/>
    <x v="23"/>
    <e v="#N/A"/>
    <n v="0"/>
    <n v="0"/>
    <n v="0"/>
    <n v="0"/>
    <n v="0"/>
    <n v="0"/>
    <n v="0"/>
    <n v="0"/>
    <n v="0"/>
    <n v="0"/>
    <n v="0"/>
    <n v="0"/>
    <n v="0"/>
    <n v="0"/>
    <n v="0"/>
    <n v="20000"/>
    <n v="0"/>
    <n v="20000"/>
    <n v="0"/>
  </r>
  <r>
    <s v="1.1-00-2007_20644021_2033910"/>
    <s v="1.1-00-20"/>
    <s v="NO"/>
    <s v="1.3.4"/>
    <s v="E"/>
    <s v="07_20"/>
    <n v="6"/>
    <n v="44"/>
    <s v="021_20"/>
    <x v="39"/>
    <x v="39"/>
    <n v="0"/>
    <s v="SIN DESCRIPCION PARA DESTINOS 00"/>
    <x v="0"/>
    <x v="0"/>
    <x v="3"/>
    <x v="7"/>
    <x v="2"/>
    <x v="40"/>
    <x v="23"/>
    <s v="NO"/>
    <n v="4399896"/>
    <n v="0"/>
    <n v="3279904.24"/>
    <n v="3279904.24"/>
    <n v="2281160.84"/>
    <n v="2058423.44"/>
    <n v="1582053.55"/>
    <n v="1119991.7599999998"/>
    <n v="0"/>
    <n v="0"/>
    <n v="0"/>
    <n v="0"/>
    <n v="0"/>
    <n v="4399896"/>
    <n v="0"/>
    <n v="5000000"/>
    <n v="0"/>
    <n v="600104"/>
    <n v="4399896"/>
  </r>
  <r>
    <s v="1.1-00-2007_20644021_2035410"/>
    <s v="1.1-00-20"/>
    <s v="NO"/>
    <s v="1.3.4"/>
    <s v="E"/>
    <s v="07_20"/>
    <n v="6"/>
    <n v="44"/>
    <s v="021_20"/>
    <x v="10"/>
    <x v="10"/>
    <n v="0"/>
    <s v="SIN DESCRIPCION PARA DESTINOS 00"/>
    <x v="0"/>
    <x v="0"/>
    <x v="3"/>
    <x v="7"/>
    <x v="2"/>
    <x v="40"/>
    <x v="23"/>
    <e v="#N/A"/>
    <n v="625104"/>
    <n v="0"/>
    <n v="625103.91"/>
    <n v="625103.91"/>
    <n v="312551.94"/>
    <n v="312551.94"/>
    <n v="104183.98"/>
    <n v="8.999999996740371E-2"/>
    <n v="0"/>
    <n v="0"/>
    <n v="0"/>
    <n v="0"/>
    <n v="0"/>
    <n v="625104"/>
    <n v="0"/>
    <n v="625104"/>
    <n v="0"/>
    <n v="0"/>
    <n v="625104"/>
  </r>
  <r>
    <s v="1.1-00-2007_20644021_2035810"/>
    <s v="1.1-00-20"/>
    <s v="NO"/>
    <s v="1.3.4"/>
    <s v="E"/>
    <s v="07_20"/>
    <n v="6"/>
    <n v="44"/>
    <s v="021_20"/>
    <x v="64"/>
    <x v="64"/>
    <n v="0"/>
    <s v="SIN DESCRIPCION PARA DESTINOS 00"/>
    <x v="0"/>
    <x v="0"/>
    <x v="3"/>
    <x v="7"/>
    <x v="2"/>
    <x v="40"/>
    <x v="23"/>
    <e v="#N/A"/>
    <n v="675000"/>
    <n v="0"/>
    <n v="633258.16"/>
    <n v="633258.16"/>
    <n v="270657.8"/>
    <n v="144677.29"/>
    <n v="101800.38"/>
    <n v="41741.839999999967"/>
    <n v="0"/>
    <n v="0"/>
    <n v="0"/>
    <n v="0"/>
    <n v="0"/>
    <n v="675000"/>
    <n v="0"/>
    <n v="675000"/>
    <n v="0"/>
    <n v="0"/>
    <n v="675000"/>
  </r>
  <r>
    <s v="1.1-00-2007_20644021_2044110"/>
    <s v="1.1-00-20"/>
    <s v="NO"/>
    <s v="1.3.4"/>
    <s v="E"/>
    <s v="07_20"/>
    <n v="6"/>
    <n v="44"/>
    <s v="021_20"/>
    <x v="13"/>
    <x v="13"/>
    <n v="0"/>
    <s v="SIN DESCRIPCION PARA DESTINOS 00"/>
    <x v="3"/>
    <x v="0"/>
    <x v="3"/>
    <x v="7"/>
    <x v="2"/>
    <x v="40"/>
    <x v="23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07_20644021_2044111"/>
    <s v="1.1-00-20"/>
    <s v="NO"/>
    <s v="1.3.4"/>
    <s v="E"/>
    <s v="07_20"/>
    <n v="6"/>
    <n v="44"/>
    <s v="021_20"/>
    <x v="13"/>
    <x v="13"/>
    <n v="1"/>
    <s v="PROGRAMA DE DETECCIÓN DE CANCER DE MAMA Y PROSTATA"/>
    <x v="3"/>
    <x v="0"/>
    <x v="3"/>
    <x v="7"/>
    <x v="2"/>
    <x v="40"/>
    <x v="23"/>
    <e v="#N/A"/>
    <n v="250000"/>
    <n v="0"/>
    <n v="0"/>
    <n v="0"/>
    <n v="0"/>
    <n v="0"/>
    <n v="0"/>
    <n v="250000"/>
    <n v="0"/>
    <n v="0"/>
    <n v="0"/>
    <n v="0"/>
    <n v="0"/>
    <n v="250000"/>
    <n v="0"/>
    <n v="250000"/>
    <n v="0"/>
    <n v="0"/>
    <n v="250000"/>
  </r>
  <r>
    <s v="1.1-00-2007_20644021_2053110"/>
    <s v="1.1-00-20"/>
    <s v="NO"/>
    <s v="1.3.4"/>
    <s v="E"/>
    <s v="07_20"/>
    <n v="6"/>
    <n v="44"/>
    <s v="021_20"/>
    <x v="75"/>
    <x v="75"/>
    <n v="0"/>
    <s v="SIN DESCRIPCION PARA DESTINOS 00"/>
    <x v="4"/>
    <x v="1"/>
    <x v="3"/>
    <x v="7"/>
    <x v="2"/>
    <x v="40"/>
    <x v="23"/>
    <s v="NO"/>
    <n v="3480000"/>
    <n v="0"/>
    <n v="3306913.48"/>
    <n v="3019233.48"/>
    <n v="1919233.48"/>
    <n v="1905458.48"/>
    <n v="1905458.48"/>
    <n v="173086.52000000002"/>
    <n v="0"/>
    <n v="0"/>
    <n v="0"/>
    <n v="0"/>
    <n v="0"/>
    <n v="3480000"/>
    <n v="0"/>
    <n v="3500000"/>
    <n v="0"/>
    <n v="20000"/>
    <n v="3480000"/>
  </r>
  <r>
    <s v="1.1-00-2007_20644021_2053210"/>
    <s v="1.1-00-20"/>
    <s v="NO"/>
    <s v="1.3.4"/>
    <s v="E"/>
    <s v="07_20"/>
    <n v="6"/>
    <n v="44"/>
    <s v="021_20"/>
    <x v="25"/>
    <x v="25"/>
    <n v="0"/>
    <s v="SIN DESCRIPCION PARA DESTINOS 00"/>
    <x v="4"/>
    <x v="1"/>
    <x v="3"/>
    <x v="7"/>
    <x v="2"/>
    <x v="40"/>
    <x v="23"/>
    <e v="#N/A"/>
    <n v="100000"/>
    <n v="0"/>
    <n v="50634"/>
    <n v="50634"/>
    <n v="50634"/>
    <n v="50634"/>
    <n v="50634"/>
    <n v="49366"/>
    <n v="0"/>
    <n v="0"/>
    <n v="0"/>
    <n v="0"/>
    <n v="0"/>
    <n v="100000"/>
    <n v="0"/>
    <n v="100000"/>
    <n v="0"/>
    <n v="0"/>
    <n v="100000"/>
  </r>
  <r>
    <s v="1.1-00-2012_20266032_2033910"/>
    <s v="1.1-00-20"/>
    <s v="NO"/>
    <s v="1.3.4"/>
    <s v="E"/>
    <s v="12_20"/>
    <n v="2"/>
    <n v="66"/>
    <s v="032_20"/>
    <x v="39"/>
    <x v="39"/>
    <n v="0"/>
    <s v="SIN DESCRIPCION PARA DESTINOS 00"/>
    <x v="0"/>
    <x v="0"/>
    <x v="3"/>
    <x v="10"/>
    <x v="8"/>
    <x v="41"/>
    <x v="24"/>
    <e v="#N/A"/>
    <n v="85840"/>
    <n v="0"/>
    <n v="85840"/>
    <n v="85840"/>
    <n v="85840"/>
    <n v="85840"/>
    <n v="85840"/>
    <n v="0"/>
    <n v="0"/>
    <n v="0"/>
    <n v="0"/>
    <n v="0"/>
    <n v="0"/>
    <n v="85840"/>
    <n v="0"/>
    <n v="100000"/>
    <n v="0"/>
    <n v="14160"/>
    <n v="85840"/>
  </r>
  <r>
    <s v="1.1-00-2012_20266032_2051510"/>
    <s v="1.1-00-20"/>
    <s v="NO"/>
    <s v="1.3.4"/>
    <s v="E"/>
    <s v="12_20"/>
    <n v="2"/>
    <n v="66"/>
    <s v="032_20"/>
    <x v="24"/>
    <x v="24"/>
    <n v="0"/>
    <s v="SIN DESCRIPCION PARA DESTINOS 00"/>
    <x v="4"/>
    <x v="1"/>
    <x v="3"/>
    <x v="10"/>
    <x v="8"/>
    <x v="41"/>
    <x v="24"/>
    <e v="#N/A"/>
    <n v="0"/>
    <n v="0"/>
    <n v="0"/>
    <n v="0"/>
    <n v="0"/>
    <n v="0"/>
    <n v="0"/>
    <n v="0"/>
    <n v="0"/>
    <n v="0"/>
    <n v="0"/>
    <n v="0"/>
    <n v="0"/>
    <n v="0"/>
    <n v="0"/>
    <n v="60000"/>
    <n v="0"/>
    <n v="60000"/>
    <n v="0"/>
  </r>
  <r>
    <s v="1.1-00-2012_20266032_2052110"/>
    <s v="1.1-00-20"/>
    <s v="NO"/>
    <s v="1.3.4"/>
    <s v="E"/>
    <s v="12_20"/>
    <n v="2"/>
    <n v="66"/>
    <s v="032_20"/>
    <x v="49"/>
    <x v="49"/>
    <n v="0"/>
    <s v="SIN DESCRIPCION PARA DESTINOS 00"/>
    <x v="4"/>
    <x v="1"/>
    <x v="3"/>
    <x v="10"/>
    <x v="8"/>
    <x v="41"/>
    <x v="24"/>
    <e v="#N/A"/>
    <n v="60000"/>
    <n v="0"/>
    <n v="0"/>
    <n v="0"/>
    <n v="0"/>
    <n v="0"/>
    <n v="0"/>
    <n v="60000"/>
    <n v="0"/>
    <n v="0"/>
    <n v="0"/>
    <n v="0"/>
    <n v="0"/>
    <n v="60000"/>
    <n v="0"/>
    <n v="60000"/>
    <n v="0"/>
    <n v="0"/>
    <n v="60000"/>
  </r>
  <r>
    <s v="1.1-00-2012_20266032_2053110"/>
    <s v="1.1-00-20"/>
    <s v="NO"/>
    <s v="1.3.4"/>
    <s v="E"/>
    <s v="12_20"/>
    <n v="2"/>
    <n v="66"/>
    <s v="032_20"/>
    <x v="75"/>
    <x v="75"/>
    <n v="0"/>
    <s v="SIN DESCRIPCION PARA DESTINOS 00"/>
    <x v="4"/>
    <x v="1"/>
    <x v="3"/>
    <x v="10"/>
    <x v="8"/>
    <x v="41"/>
    <x v="24"/>
    <e v="#N/A"/>
    <n v="2000000"/>
    <n v="0"/>
    <n v="0"/>
    <n v="0"/>
    <n v="0"/>
    <n v="0"/>
    <n v="0"/>
    <n v="2000000"/>
    <n v="0"/>
    <n v="0"/>
    <n v="0"/>
    <n v="0"/>
    <n v="0"/>
    <n v="2000000"/>
    <n v="0"/>
    <n v="3000000"/>
    <n v="0"/>
    <n v="1000000"/>
    <n v="2000000"/>
  </r>
  <r>
    <s v="1.1-00-2012_20266032_2056710"/>
    <s v="1.1-00-20"/>
    <s v="NO"/>
    <s v="1.3.4"/>
    <s v="E"/>
    <s v="12_20"/>
    <n v="2"/>
    <n v="66"/>
    <s v="032_20"/>
    <x v="33"/>
    <x v="33"/>
    <n v="0"/>
    <s v="SIN DESCRIPCION PARA DESTINOS 00"/>
    <x v="4"/>
    <x v="1"/>
    <x v="3"/>
    <x v="10"/>
    <x v="8"/>
    <x v="41"/>
    <x v="24"/>
    <s v="SI"/>
    <n v="233077.87"/>
    <n v="0"/>
    <n v="0"/>
    <n v="0"/>
    <n v="0"/>
    <n v="0"/>
    <n v="0"/>
    <n v="233077.87"/>
    <n v="0"/>
    <n v="0"/>
    <n v="0"/>
    <n v="0"/>
    <n v="0"/>
    <n v="233077.87"/>
    <n v="0"/>
    <n v="240000"/>
    <n v="0"/>
    <n v="6922.13"/>
    <n v="233077.87"/>
  </r>
  <r>
    <s v="1.1-00-2012_20268034_2021710"/>
    <s v="1.1-00-20"/>
    <s v="NO"/>
    <s v="1.3.4"/>
    <s v="E"/>
    <s v="12_20"/>
    <n v="2"/>
    <n v="68"/>
    <s v="034_20"/>
    <x v="66"/>
    <x v="66"/>
    <n v="0"/>
    <s v="SIN DESCRIPCION PARA DESTINOS 00"/>
    <x v="2"/>
    <x v="0"/>
    <x v="3"/>
    <x v="10"/>
    <x v="8"/>
    <x v="42"/>
    <x v="25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12_20268034_2022110"/>
    <s v="1.1-00-20"/>
    <s v="NO"/>
    <s v="1.3.4"/>
    <s v="E"/>
    <s v="12_20"/>
    <n v="2"/>
    <n v="68"/>
    <s v="034_20"/>
    <x v="2"/>
    <x v="2"/>
    <n v="0"/>
    <s v="SIN DESCRIPCION PARA DESTINOS 00"/>
    <x v="2"/>
    <x v="0"/>
    <x v="3"/>
    <x v="10"/>
    <x v="8"/>
    <x v="42"/>
    <x v="25"/>
    <e v="#N/A"/>
    <n v="17000"/>
    <n v="0"/>
    <n v="0"/>
    <n v="0"/>
    <n v="0"/>
    <n v="0"/>
    <n v="0"/>
    <n v="17000"/>
    <n v="0"/>
    <n v="0"/>
    <n v="0"/>
    <n v="0"/>
    <n v="0"/>
    <n v="17000"/>
    <n v="0"/>
    <n v="40000"/>
    <n v="0"/>
    <n v="23000"/>
    <n v="17000"/>
  </r>
  <r>
    <s v="1.1-00-2012_20268034_2022210"/>
    <s v="1.1-00-20"/>
    <s v="NO"/>
    <s v="1.3.4"/>
    <s v="E"/>
    <s v="12_20"/>
    <n v="2"/>
    <n v="68"/>
    <s v="034_20"/>
    <x v="71"/>
    <x v="71"/>
    <n v="0"/>
    <s v="SIN DESCRIPCION PARA DESTINOS 00"/>
    <x v="2"/>
    <x v="0"/>
    <x v="3"/>
    <x v="10"/>
    <x v="8"/>
    <x v="42"/>
    <x v="25"/>
    <e v="#N/A"/>
    <n v="28304"/>
    <n v="0"/>
    <n v="26274"/>
    <n v="26274"/>
    <n v="0"/>
    <n v="0"/>
    <n v="0"/>
    <n v="2030"/>
    <n v="0"/>
    <n v="0"/>
    <n v="0"/>
    <n v="0"/>
    <n v="0"/>
    <n v="28304"/>
    <n v="0"/>
    <n v="28304"/>
    <n v="0"/>
    <n v="0"/>
    <n v="28304"/>
  </r>
  <r>
    <s v="1.1-00-2012_20268034_2023510"/>
    <s v="1.1-00-20"/>
    <s v="NO"/>
    <s v="1.3.4"/>
    <s v="E"/>
    <s v="12_20"/>
    <n v="2"/>
    <n v="68"/>
    <s v="034_20"/>
    <x v="92"/>
    <x v="92"/>
    <n v="0"/>
    <s v="SIN DESCRIPCION PARA DESTINOS 00"/>
    <x v="2"/>
    <x v="0"/>
    <x v="3"/>
    <x v="10"/>
    <x v="8"/>
    <x v="42"/>
    <x v="25"/>
    <e v="#N/A"/>
    <n v="15000"/>
    <n v="0"/>
    <n v="0"/>
    <n v="0"/>
    <n v="0"/>
    <n v="0"/>
    <n v="0"/>
    <n v="15000"/>
    <n v="0"/>
    <n v="0"/>
    <n v="0"/>
    <n v="0"/>
    <n v="0"/>
    <n v="15000"/>
    <n v="0"/>
    <n v="15000"/>
    <n v="0"/>
    <n v="0"/>
    <n v="15000"/>
  </r>
  <r>
    <s v="1.1-00-2012_20268034_2023910"/>
    <s v="1.1-00-20"/>
    <s v="NO"/>
    <s v="1.3.4"/>
    <s v="E"/>
    <s v="12_20"/>
    <n v="2"/>
    <n v="68"/>
    <s v="034_20"/>
    <x v="3"/>
    <x v="3"/>
    <n v="0"/>
    <s v="SIN DESCRIPCION PARA DESTINOS 00"/>
    <x v="2"/>
    <x v="0"/>
    <x v="3"/>
    <x v="10"/>
    <x v="8"/>
    <x v="42"/>
    <x v="25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12_20268034_2025210"/>
    <s v="1.1-00-20"/>
    <s v="NO"/>
    <s v="1.3.4"/>
    <s v="E"/>
    <s v="12_20"/>
    <n v="2"/>
    <n v="68"/>
    <s v="034_20"/>
    <x v="15"/>
    <x v="15"/>
    <n v="0"/>
    <s v="SIN DESCRIPCION PARA DESTINOS 00"/>
    <x v="2"/>
    <x v="0"/>
    <x v="3"/>
    <x v="10"/>
    <x v="8"/>
    <x v="42"/>
    <x v="25"/>
    <e v="#N/A"/>
    <n v="45000"/>
    <n v="0"/>
    <n v="0"/>
    <n v="0"/>
    <n v="0"/>
    <n v="0"/>
    <n v="0"/>
    <n v="45000"/>
    <n v="0"/>
    <n v="0"/>
    <n v="0"/>
    <n v="0"/>
    <n v="0"/>
    <n v="45000"/>
    <n v="0"/>
    <n v="80000"/>
    <n v="0"/>
    <n v="35000"/>
    <n v="45000"/>
  </r>
  <r>
    <s v="1.1-00-2012_20268034_2025610"/>
    <s v="1.1-00-20"/>
    <s v="NO"/>
    <s v="1.3.4"/>
    <s v="E"/>
    <s v="12_20"/>
    <n v="2"/>
    <n v="68"/>
    <s v="034_20"/>
    <x v="6"/>
    <x v="6"/>
    <n v="0"/>
    <s v="SIN DESCRIPCION PARA DESTINOS 00"/>
    <x v="2"/>
    <x v="0"/>
    <x v="3"/>
    <x v="10"/>
    <x v="8"/>
    <x v="42"/>
    <x v="25"/>
    <e v="#N/A"/>
    <n v="20000"/>
    <n v="0"/>
    <n v="0"/>
    <n v="0"/>
    <n v="0"/>
    <n v="0"/>
    <n v="0"/>
    <n v="20000"/>
    <n v="0"/>
    <n v="0"/>
    <n v="0"/>
    <n v="0"/>
    <n v="0"/>
    <n v="20000"/>
    <n v="0"/>
    <n v="20000"/>
    <n v="0"/>
    <n v="0"/>
    <n v="20000"/>
  </r>
  <r>
    <s v="1.1-00-2012_20268034_2027210"/>
    <s v="1.1-00-20"/>
    <s v="NO"/>
    <s v="1.3.4"/>
    <s v="E"/>
    <s v="12_20"/>
    <n v="2"/>
    <n v="68"/>
    <s v="034_20"/>
    <x v="35"/>
    <x v="35"/>
    <n v="0"/>
    <s v="SIN DESCRIPCION PARA DESTINOS 00"/>
    <x v="2"/>
    <x v="0"/>
    <x v="3"/>
    <x v="10"/>
    <x v="8"/>
    <x v="42"/>
    <x v="25"/>
    <e v="#N/A"/>
    <n v="40000"/>
    <n v="0"/>
    <n v="0"/>
    <n v="0"/>
    <n v="0"/>
    <n v="0"/>
    <n v="0"/>
    <n v="40000"/>
    <n v="0"/>
    <n v="0"/>
    <n v="0"/>
    <n v="0"/>
    <n v="0"/>
    <n v="40000"/>
    <n v="0"/>
    <n v="80000"/>
    <n v="0"/>
    <n v="40000"/>
    <n v="40000"/>
  </r>
  <r>
    <s v="1.1-00-2012_20268034_2029110"/>
    <s v="1.1-00-20"/>
    <s v="NO"/>
    <s v="1.3.4"/>
    <s v="E"/>
    <s v="12_20"/>
    <n v="2"/>
    <n v="68"/>
    <s v="034_20"/>
    <x v="29"/>
    <x v="29"/>
    <n v="0"/>
    <s v="SIN DESCRIPCION PARA DESTINOS 00"/>
    <x v="2"/>
    <x v="0"/>
    <x v="3"/>
    <x v="10"/>
    <x v="8"/>
    <x v="42"/>
    <x v="25"/>
    <e v="#N/A"/>
    <n v="30000"/>
    <n v="0"/>
    <n v="0"/>
    <n v="0"/>
    <n v="0"/>
    <n v="0"/>
    <n v="0"/>
    <n v="30000"/>
    <n v="0"/>
    <n v="0"/>
    <n v="0"/>
    <n v="0"/>
    <n v="0"/>
    <n v="30000"/>
    <n v="0"/>
    <n v="50000"/>
    <n v="0"/>
    <n v="20000"/>
    <n v="30000"/>
  </r>
  <r>
    <s v="1.1-00-2012_20268034_2032510"/>
    <s v="1.1-00-20"/>
    <s v="NO"/>
    <s v="1.3.4"/>
    <s v="E"/>
    <s v="12_20"/>
    <n v="2"/>
    <n v="68"/>
    <s v="034_20"/>
    <x v="7"/>
    <x v="7"/>
    <n v="0"/>
    <s v="SIN DESCRIPCION PARA DESTINOS 00"/>
    <x v="0"/>
    <x v="0"/>
    <x v="3"/>
    <x v="10"/>
    <x v="8"/>
    <x v="42"/>
    <x v="25"/>
    <e v="#N/A"/>
    <n v="20000"/>
    <n v="0"/>
    <n v="0"/>
    <n v="0"/>
    <n v="0"/>
    <n v="0"/>
    <n v="0"/>
    <n v="20000"/>
    <n v="0"/>
    <n v="0"/>
    <n v="0"/>
    <n v="0"/>
    <n v="0"/>
    <n v="20000"/>
    <n v="0"/>
    <n v="40000"/>
    <n v="0"/>
    <n v="20000"/>
    <n v="20000"/>
  </r>
  <r>
    <s v="1.1-00-2012_20268034_2033210"/>
    <s v="1.1-00-20"/>
    <s v="NO"/>
    <s v="1.3.4"/>
    <s v="E"/>
    <s v="12_20"/>
    <n v="2"/>
    <n v="68"/>
    <s v="034_20"/>
    <x v="60"/>
    <x v="60"/>
    <n v="0"/>
    <s v="SIN DESCRIPCION PARA DESTINOS 00"/>
    <x v="0"/>
    <x v="0"/>
    <x v="3"/>
    <x v="10"/>
    <x v="8"/>
    <x v="42"/>
    <x v="25"/>
    <e v="#N/A"/>
    <n v="40000"/>
    <n v="0"/>
    <n v="0"/>
    <n v="0"/>
    <n v="0"/>
    <n v="0"/>
    <n v="0"/>
    <n v="40000"/>
    <n v="0"/>
    <n v="0"/>
    <n v="0"/>
    <n v="0"/>
    <n v="0"/>
    <n v="40000"/>
    <n v="0"/>
    <n v="80000"/>
    <n v="0"/>
    <n v="40000"/>
    <n v="40000"/>
  </r>
  <r>
    <s v="1.1-00-2012_20268034_2033510"/>
    <s v="1.1-00-20"/>
    <s v="NO"/>
    <s v="1.3.4"/>
    <s v="E"/>
    <s v="12_20"/>
    <n v="2"/>
    <n v="68"/>
    <s v="034_20"/>
    <x v="61"/>
    <x v="61"/>
    <n v="0"/>
    <s v="SIN DESCRIPCION PARA DESTINOS 00"/>
    <x v="0"/>
    <x v="0"/>
    <x v="3"/>
    <x v="10"/>
    <x v="8"/>
    <x v="42"/>
    <x v="25"/>
    <e v="#N/A"/>
    <n v="40000"/>
    <n v="0"/>
    <n v="0"/>
    <n v="0"/>
    <n v="0"/>
    <n v="0"/>
    <n v="0"/>
    <n v="40000"/>
    <n v="0"/>
    <n v="0"/>
    <n v="0"/>
    <n v="0"/>
    <n v="0"/>
    <n v="40000"/>
    <n v="0"/>
    <n v="80000"/>
    <n v="0"/>
    <n v="40000"/>
    <n v="40000"/>
  </r>
  <r>
    <s v="1.1-00-2012_20268034_2033910"/>
    <s v="1.1-00-20"/>
    <s v="NO"/>
    <s v="1.3.4"/>
    <s v="E"/>
    <s v="12_20"/>
    <n v="2"/>
    <n v="68"/>
    <s v="034_20"/>
    <x v="39"/>
    <x v="39"/>
    <n v="0"/>
    <s v="SIN DESCRIPCION PARA DESTINOS 00"/>
    <x v="0"/>
    <x v="0"/>
    <x v="3"/>
    <x v="10"/>
    <x v="8"/>
    <x v="42"/>
    <x v="25"/>
    <e v="#N/A"/>
    <n v="0"/>
    <n v="0"/>
    <n v="0"/>
    <n v="0"/>
    <n v="0"/>
    <n v="0"/>
    <n v="0"/>
    <n v="0"/>
    <n v="0"/>
    <n v="0"/>
    <n v="0"/>
    <n v="0"/>
    <n v="0"/>
    <n v="0"/>
    <n v="0"/>
    <n v="300000"/>
    <n v="0"/>
    <n v="300000"/>
    <n v="0"/>
  </r>
  <r>
    <s v="1.1-00-2012_20268034_2035810"/>
    <s v="1.1-00-20"/>
    <s v="NO"/>
    <s v="1.3.4"/>
    <s v="E"/>
    <s v="12_20"/>
    <n v="2"/>
    <n v="68"/>
    <s v="034_20"/>
    <x v="64"/>
    <x v="64"/>
    <n v="0"/>
    <s v="SIN DESCRIPCION PARA DESTINOS 00"/>
    <x v="0"/>
    <x v="0"/>
    <x v="3"/>
    <x v="10"/>
    <x v="8"/>
    <x v="42"/>
    <x v="25"/>
    <e v="#N/A"/>
    <n v="100000"/>
    <n v="0"/>
    <n v="0"/>
    <n v="0"/>
    <n v="0"/>
    <n v="0"/>
    <n v="0"/>
    <n v="100000"/>
    <n v="0"/>
    <n v="0"/>
    <n v="0"/>
    <n v="0"/>
    <n v="0"/>
    <n v="100000"/>
    <n v="0"/>
    <n v="200000"/>
    <n v="0"/>
    <n v="100000"/>
    <n v="100000"/>
  </r>
  <r>
    <s v="1.1-00-2012_20268034_2039220"/>
    <s v="1.1-00-20"/>
    <s v="NO"/>
    <s v="1.3.4"/>
    <s v="E"/>
    <s v="12_20"/>
    <n v="2"/>
    <n v="68"/>
    <s v="034_20"/>
    <x v="65"/>
    <x v="65"/>
    <n v="0"/>
    <s v="SIN DESCRIPCION PARA DESTINOS 00"/>
    <x v="0"/>
    <x v="0"/>
    <x v="3"/>
    <x v="10"/>
    <x v="8"/>
    <x v="42"/>
    <x v="25"/>
    <e v="#N/A"/>
    <n v="40000"/>
    <n v="0"/>
    <n v="0"/>
    <n v="0"/>
    <n v="0"/>
    <n v="0"/>
    <n v="0"/>
    <n v="40000"/>
    <n v="0"/>
    <n v="0"/>
    <n v="0"/>
    <n v="0"/>
    <n v="0"/>
    <n v="40000"/>
    <n v="0"/>
    <n v="60000"/>
    <n v="0"/>
    <n v="20000"/>
    <n v="40000"/>
  </r>
  <r>
    <s v="1.1-00-2012_20268034_2042110"/>
    <s v="1.1-00-20"/>
    <s v="NO"/>
    <s v="1.3.4"/>
    <s v="E"/>
    <s v="12_20"/>
    <n v="2"/>
    <n v="68"/>
    <s v="034_20"/>
    <x v="81"/>
    <x v="81"/>
    <n v="0"/>
    <s v="SIN DESCRIPCION PARA DESTINOS 00"/>
    <x v="3"/>
    <x v="0"/>
    <x v="3"/>
    <x v="10"/>
    <x v="8"/>
    <x v="42"/>
    <x v="25"/>
    <e v="#N/A"/>
    <n v="1300000"/>
    <n v="0"/>
    <n v="1286112.99"/>
    <n v="1286112.99"/>
    <n v="1286112.99"/>
    <n v="0"/>
    <n v="0"/>
    <n v="13887.010000000009"/>
    <n v="0"/>
    <n v="0"/>
    <n v="0"/>
    <n v="0"/>
    <n v="0"/>
    <n v="1300000"/>
    <n v="0"/>
    <n v="1300000"/>
    <n v="0"/>
    <n v="0"/>
    <n v="1300000"/>
  </r>
  <r>
    <s v="1.1-00-2012_20268034_2043110"/>
    <s v="1.1-00-20"/>
    <s v="NO"/>
    <s v="1.3.4"/>
    <s v="E"/>
    <s v="12_20"/>
    <n v="2"/>
    <n v="68"/>
    <s v="034_20"/>
    <x v="14"/>
    <x v="14"/>
    <n v="0"/>
    <s v="SIN DESCRIPCION PARA DESTINOS 00"/>
    <x v="3"/>
    <x v="0"/>
    <x v="3"/>
    <x v="10"/>
    <x v="8"/>
    <x v="42"/>
    <x v="25"/>
    <e v="#N/A"/>
    <n v="0"/>
    <n v="0"/>
    <n v="0"/>
    <n v="0"/>
    <n v="0"/>
    <n v="0"/>
    <n v="0"/>
    <n v="0"/>
    <n v="0"/>
    <n v="0"/>
    <n v="0"/>
    <n v="0"/>
    <n v="0"/>
    <n v="0"/>
    <n v="0"/>
    <n v="1800000"/>
    <n v="0"/>
    <n v="1800000"/>
    <n v="0"/>
  </r>
  <r>
    <s v="1.1-00-2012_20268034_2044110"/>
    <s v="1.1-00-20"/>
    <s v="NO"/>
    <s v="1.3.4"/>
    <s v="E"/>
    <s v="12_20"/>
    <n v="2"/>
    <n v="68"/>
    <s v="034_20"/>
    <x v="13"/>
    <x v="13"/>
    <n v="0"/>
    <s v="SIN DESCRIPCION PARA DESTINOS 00"/>
    <x v="3"/>
    <x v="0"/>
    <x v="3"/>
    <x v="10"/>
    <x v="8"/>
    <x v="42"/>
    <x v="25"/>
    <s v="SI"/>
    <n v="0"/>
    <n v="0"/>
    <n v="0"/>
    <n v="0"/>
    <n v="0"/>
    <n v="0"/>
    <n v="0"/>
    <n v="0"/>
    <n v="0"/>
    <n v="0"/>
    <n v="0"/>
    <n v="0"/>
    <n v="0"/>
    <n v="0"/>
    <n v="0"/>
    <n v="300000"/>
    <n v="0"/>
    <n v="300000"/>
    <n v="0"/>
  </r>
  <r>
    <s v="1.1-00-2012_20268034_2052110"/>
    <s v="1.1-00-20"/>
    <s v="NO"/>
    <s v="1.3.4"/>
    <s v="E"/>
    <s v="12_20"/>
    <n v="2"/>
    <n v="68"/>
    <s v="034_20"/>
    <x v="49"/>
    <x v="49"/>
    <n v="0"/>
    <s v="SIN DESCRIPCION PARA DESTINOS 00"/>
    <x v="4"/>
    <x v="1"/>
    <x v="3"/>
    <x v="10"/>
    <x v="8"/>
    <x v="42"/>
    <x v="25"/>
    <e v="#N/A"/>
    <n v="30000"/>
    <n v="0"/>
    <n v="0"/>
    <n v="0"/>
    <n v="0"/>
    <n v="0"/>
    <n v="0"/>
    <n v="30000"/>
    <n v="0"/>
    <n v="0"/>
    <n v="0"/>
    <n v="0"/>
    <n v="0"/>
    <n v="30000"/>
    <n v="0"/>
    <n v="50000"/>
    <n v="0"/>
    <n v="20000"/>
    <n v="30000"/>
  </r>
  <r>
    <s v="1.1-00-2002_2019006_2035710"/>
    <s v="1.1-00-20"/>
    <s v="NO"/>
    <s v="1.3.4"/>
    <s v="O"/>
    <s v="02_20"/>
    <n v="1"/>
    <n v="9"/>
    <s v="006_20"/>
    <x v="63"/>
    <x v="63"/>
    <n v="0"/>
    <s v="SIN DESCRIPCION PARA DESTINOS 00"/>
    <x v="0"/>
    <x v="0"/>
    <x v="3"/>
    <x v="3"/>
    <x v="6"/>
    <x v="43"/>
    <x v="26"/>
    <e v="#N/A"/>
    <n v="1681456.16"/>
    <n v="0"/>
    <n v="1681456.16"/>
    <n v="1681456.16"/>
    <n v="1681456.16"/>
    <n v="1681456.16"/>
    <n v="1681456.16"/>
    <n v="0"/>
    <n v="0"/>
    <n v="0"/>
    <n v="0"/>
    <n v="0"/>
    <n v="0"/>
    <n v="1681456.16"/>
    <n v="0"/>
    <n v="1681456.16"/>
    <n v="0"/>
    <n v="0"/>
    <n v="1681456.16"/>
  </r>
  <r>
    <s v="1.1-00-2002_2019006_2038210"/>
    <s v="1.1-00-20"/>
    <s v="NO"/>
    <s v="1.3.4"/>
    <s v="O"/>
    <s v="02_20"/>
    <n v="1"/>
    <n v="9"/>
    <s v="006_20"/>
    <x v="11"/>
    <x v="11"/>
    <n v="0"/>
    <s v="SIN DESCRIPCION PARA DESTINOS 00"/>
    <x v="0"/>
    <x v="0"/>
    <x v="3"/>
    <x v="3"/>
    <x v="6"/>
    <x v="43"/>
    <x v="26"/>
    <e v="#N/A"/>
    <n v="25000"/>
    <n v="0"/>
    <n v="14001.95"/>
    <n v="14001.95"/>
    <n v="14001.95"/>
    <n v="14001.95"/>
    <n v="14001.95"/>
    <n v="10998.05"/>
    <n v="0"/>
    <n v="0"/>
    <n v="0"/>
    <n v="0"/>
    <n v="0"/>
    <n v="25000"/>
    <n v="0"/>
    <n v="110000"/>
    <n v="0"/>
    <n v="85000"/>
    <n v="25000"/>
  </r>
  <r>
    <s v="1.1-00-2002_2019006_2038310"/>
    <s v="1.1-00-20"/>
    <s v="NO"/>
    <s v="1.3.4"/>
    <s v="O"/>
    <s v="02_20"/>
    <n v="1"/>
    <n v="9"/>
    <s v="006_20"/>
    <x v="20"/>
    <x v="20"/>
    <n v="0"/>
    <s v="SIN DESCRIPCION PARA DESTINOS 00"/>
    <x v="0"/>
    <x v="0"/>
    <x v="3"/>
    <x v="3"/>
    <x v="6"/>
    <x v="43"/>
    <x v="26"/>
    <e v="#N/A"/>
    <n v="0"/>
    <n v="0"/>
    <n v="0"/>
    <n v="0"/>
    <n v="0"/>
    <n v="0"/>
    <n v="0"/>
    <n v="0"/>
    <n v="0"/>
    <n v="0"/>
    <n v="0"/>
    <n v="0"/>
    <n v="0"/>
    <n v="0"/>
    <n v="0"/>
    <n v="240000"/>
    <n v="0"/>
    <n v="240000"/>
    <n v="0"/>
  </r>
  <r>
    <s v="1.1-00-2002_2019006_2058110"/>
    <s v="1.1-00-20"/>
    <s v="NO"/>
    <s v="1.3.4"/>
    <s v="O"/>
    <s v="02_20"/>
    <n v="1"/>
    <n v="9"/>
    <s v="006_20"/>
    <x v="93"/>
    <x v="93"/>
    <n v="0"/>
    <s v="SIN DESCRIPCION PARA DESTINOS 00"/>
    <x v="4"/>
    <x v="1"/>
    <x v="3"/>
    <x v="3"/>
    <x v="6"/>
    <x v="43"/>
    <x v="26"/>
    <e v="#N/A"/>
    <n v="39690008.219999999"/>
    <n v="0"/>
    <n v="6302599.7800000003"/>
    <n v="6302599.7800000003"/>
    <n v="6302599.7800000003"/>
    <n v="6302599.7800000003"/>
    <n v="6302599.7800000003"/>
    <n v="33387408.439999998"/>
    <n v="28876498.899999999"/>
    <s v="Verde"/>
    <n v="0"/>
    <n v="0"/>
    <n v="0"/>
    <n v="39690008.219999999"/>
    <n v="0"/>
    <n v="43372137.159999996"/>
    <n v="0"/>
    <n v="3682128.94"/>
    <n v="39690008.219999999"/>
  </r>
  <r>
    <s v="1.1-00-2002_20110007_2033510"/>
    <s v="1.1-00-20"/>
    <s v="NO"/>
    <s v="1.3.4"/>
    <s v="O"/>
    <s v="02_20"/>
    <n v="1"/>
    <n v="10"/>
    <s v="007_20"/>
    <x v="61"/>
    <x v="61"/>
    <n v="0"/>
    <s v="SIN DESCRIPCION PARA DESTINOS 00"/>
    <x v="0"/>
    <x v="0"/>
    <x v="3"/>
    <x v="3"/>
    <x v="6"/>
    <x v="44"/>
    <x v="27"/>
    <e v="#N/A"/>
    <n v="1686.71"/>
    <n v="0"/>
    <n v="1686.71"/>
    <n v="1686.71"/>
    <n v="1686.71"/>
    <n v="1686.71"/>
    <n v="1686.71"/>
    <n v="0"/>
    <n v="0"/>
    <n v="0"/>
    <n v="0"/>
    <n v="0"/>
    <n v="0"/>
    <n v="1686.71"/>
    <n v="0"/>
    <n v="101686.71"/>
    <n v="0"/>
    <n v="100000"/>
    <n v="1686.71"/>
  </r>
  <r>
    <s v="1.1-00-2002_20110007_2033910"/>
    <s v="1.1-00-20"/>
    <s v="NO"/>
    <s v="1.3.4"/>
    <s v="O"/>
    <s v="02_20"/>
    <n v="1"/>
    <n v="10"/>
    <s v="007_20"/>
    <x v="39"/>
    <x v="39"/>
    <n v="0"/>
    <s v="SIN DESCRIPCION PARA DESTINOS 00"/>
    <x v="0"/>
    <x v="0"/>
    <x v="3"/>
    <x v="3"/>
    <x v="6"/>
    <x v="44"/>
    <x v="27"/>
    <e v="#N/A"/>
    <n v="424.83"/>
    <n v="0"/>
    <n v="424.83"/>
    <n v="424.83"/>
    <n v="424.83"/>
    <n v="424.83"/>
    <n v="424.83"/>
    <n v="0"/>
    <n v="0"/>
    <n v="0"/>
    <n v="0"/>
    <n v="0"/>
    <n v="0"/>
    <n v="424.83"/>
    <n v="0"/>
    <n v="300424.83"/>
    <n v="0"/>
    <n v="300000"/>
    <n v="424.83"/>
  </r>
  <r>
    <s v="1.1-00-2002_20110007_2038110"/>
    <s v="1.1-00-20"/>
    <s v="NO"/>
    <s v="1.3.4"/>
    <s v="O"/>
    <s v="02_20"/>
    <n v="1"/>
    <n v="10"/>
    <s v="007_20"/>
    <x v="85"/>
    <x v="85"/>
    <n v="0"/>
    <s v="SIN DESCRIPCION PARA DESTINOS 00"/>
    <x v="0"/>
    <x v="0"/>
    <x v="3"/>
    <x v="3"/>
    <x v="6"/>
    <x v="44"/>
    <x v="27"/>
    <e v="#N/A"/>
    <n v="0"/>
    <n v="0"/>
    <n v="0"/>
    <n v="0"/>
    <n v="0"/>
    <n v="0"/>
    <n v="0"/>
    <n v="0"/>
    <n v="0"/>
    <n v="0"/>
    <n v="0"/>
    <n v="0"/>
    <n v="0"/>
    <n v="0"/>
    <n v="0"/>
    <n v="300000"/>
    <n v="0"/>
    <n v="300000"/>
    <n v="0"/>
  </r>
  <r>
    <s v="1.1-00-2002_20110007_2038210"/>
    <s v="1.1-00-20"/>
    <s v="NO"/>
    <s v="1.3.4"/>
    <s v="O"/>
    <s v="02_20"/>
    <n v="1"/>
    <n v="10"/>
    <s v="007_20"/>
    <x v="11"/>
    <x v="11"/>
    <n v="0"/>
    <s v="SIN DESCRIPCION PARA DESTINOS 00"/>
    <x v="0"/>
    <x v="0"/>
    <x v="3"/>
    <x v="3"/>
    <x v="6"/>
    <x v="44"/>
    <x v="27"/>
    <e v="#N/A"/>
    <n v="10000"/>
    <n v="0"/>
    <n v="0"/>
    <n v="0"/>
    <n v="0"/>
    <n v="0"/>
    <n v="0"/>
    <n v="10000"/>
    <n v="0"/>
    <n v="0"/>
    <n v="0"/>
    <n v="0"/>
    <n v="0"/>
    <n v="10000"/>
    <n v="0"/>
    <n v="250000"/>
    <n v="0"/>
    <n v="240000"/>
    <n v="10000"/>
  </r>
  <r>
    <s v="1.1-00-2002_20110007_2038310"/>
    <s v="1.1-00-20"/>
    <s v="NO"/>
    <s v="1.3.4"/>
    <s v="O"/>
    <s v="02_20"/>
    <n v="1"/>
    <n v="10"/>
    <s v="007_20"/>
    <x v="20"/>
    <x v="20"/>
    <n v="0"/>
    <s v="SIN DESCRIPCION PARA DESTINOS 00"/>
    <x v="0"/>
    <x v="0"/>
    <x v="3"/>
    <x v="3"/>
    <x v="6"/>
    <x v="44"/>
    <x v="27"/>
    <e v="#N/A"/>
    <n v="0"/>
    <n v="0"/>
    <n v="0"/>
    <n v="0"/>
    <n v="0"/>
    <n v="0"/>
    <n v="0"/>
    <n v="0"/>
    <n v="0"/>
    <n v="0"/>
    <n v="0"/>
    <n v="0"/>
    <n v="0"/>
    <n v="0"/>
    <n v="0"/>
    <n v="300000"/>
    <n v="0"/>
    <n v="300000"/>
    <n v="0"/>
  </r>
  <r>
    <s v="1.1-00-2002_20110007_2038410"/>
    <s v="1.1-00-20"/>
    <s v="NO"/>
    <s v="1.3.4"/>
    <s v="O"/>
    <s v="02_20"/>
    <n v="1"/>
    <n v="10"/>
    <s v="007_20"/>
    <x v="94"/>
    <x v="94"/>
    <n v="0"/>
    <s v="SIN DESCRIPCION PARA DESTINOS 00"/>
    <x v="0"/>
    <x v="0"/>
    <x v="3"/>
    <x v="3"/>
    <x v="6"/>
    <x v="44"/>
    <x v="27"/>
    <e v="#N/A"/>
    <n v="0"/>
    <n v="0"/>
    <n v="0"/>
    <n v="0"/>
    <n v="0"/>
    <n v="0"/>
    <n v="0"/>
    <n v="0"/>
    <n v="0"/>
    <n v="0"/>
    <n v="0"/>
    <n v="0"/>
    <n v="0"/>
    <n v="0"/>
    <n v="0"/>
    <n v="150000"/>
    <n v="0"/>
    <n v="150000"/>
    <n v="0"/>
  </r>
  <r>
    <s v="1.1-00-2002_20110007_2044111"/>
    <s v="1.1-00-20"/>
    <s v="NO"/>
    <s v="1.3.4"/>
    <s v="O"/>
    <s v="02_20"/>
    <n v="1"/>
    <n v="10"/>
    <s v="007_20"/>
    <x v="13"/>
    <x v="13"/>
    <n v="1"/>
    <s v="PROGRAMA DE ECONOMÍA SOLIDARIA TLAJOMULCO"/>
    <x v="3"/>
    <x v="0"/>
    <x v="3"/>
    <x v="3"/>
    <x v="6"/>
    <x v="44"/>
    <x v="27"/>
    <e v="#N/A"/>
    <n v="1500000"/>
    <n v="0"/>
    <n v="0"/>
    <n v="0"/>
    <n v="0"/>
    <n v="0"/>
    <n v="0"/>
    <n v="1500000"/>
    <n v="0"/>
    <n v="0"/>
    <n v="0"/>
    <n v="0"/>
    <n v="0"/>
    <n v="1500000"/>
    <n v="0"/>
    <n v="1500000"/>
    <n v="0"/>
    <n v="0"/>
    <n v="1500000"/>
  </r>
  <r>
    <s v="1.1-00-2002_20110007_2044310"/>
    <s v="1.1-00-20"/>
    <s v="NO"/>
    <s v="1.3.4"/>
    <s v="O"/>
    <s v="02_20"/>
    <n v="1"/>
    <n v="10"/>
    <s v="007_20"/>
    <x v="95"/>
    <x v="95"/>
    <n v="0"/>
    <s v="SIN DESCRIPCION PARA DESTINOS 00"/>
    <x v="3"/>
    <x v="0"/>
    <x v="3"/>
    <x v="3"/>
    <x v="6"/>
    <x v="44"/>
    <x v="27"/>
    <s v="NO"/>
    <n v="50000"/>
    <n v="0"/>
    <n v="50000"/>
    <n v="50000"/>
    <n v="0"/>
    <n v="0"/>
    <n v="0"/>
    <n v="0"/>
    <n v="0"/>
    <n v="0"/>
    <n v="0"/>
    <n v="0"/>
    <n v="0"/>
    <n v="50000"/>
    <n v="0"/>
    <n v="50000"/>
    <n v="0"/>
    <n v="0"/>
    <n v="50000"/>
  </r>
  <r>
    <s v="1.1-00-2002_20110007_2044510"/>
    <s v="1.1-00-20"/>
    <s v="NO"/>
    <s v="1.3.4"/>
    <s v="O"/>
    <s v="02_20"/>
    <n v="1"/>
    <n v="10"/>
    <s v="007_20"/>
    <x v="70"/>
    <x v="70"/>
    <n v="0"/>
    <s v="SIN DESCRIPCION PARA DESTINOS 00"/>
    <x v="3"/>
    <x v="0"/>
    <x v="3"/>
    <x v="3"/>
    <x v="6"/>
    <x v="44"/>
    <x v="27"/>
    <s v="NO"/>
    <n v="250000"/>
    <n v="0"/>
    <n v="250000"/>
    <n v="250000"/>
    <n v="0"/>
    <n v="0"/>
    <n v="0"/>
    <n v="0"/>
    <n v="0"/>
    <n v="0"/>
    <n v="0"/>
    <n v="0"/>
    <n v="0"/>
    <n v="250000"/>
    <n v="0"/>
    <n v="250000"/>
    <n v="0"/>
    <n v="0"/>
    <n v="250000"/>
  </r>
  <r>
    <s v="1.1-00-2002_20110007_2052910"/>
    <s v="1.1-00-20"/>
    <s v="NO"/>
    <s v="1.3.4"/>
    <s v="O"/>
    <s v="02_20"/>
    <n v="1"/>
    <n v="10"/>
    <s v="007_20"/>
    <x v="139"/>
    <x v="139"/>
    <n v="0"/>
    <s v="SIN DESCRIPCION PARA DESTINOS 00"/>
    <x v="4"/>
    <x v="1"/>
    <x v="3"/>
    <x v="3"/>
    <x v="6"/>
    <x v="44"/>
    <x v="27"/>
    <e v="#N/A"/>
    <n v="50000"/>
    <n v="0"/>
    <n v="0"/>
    <n v="0"/>
    <n v="0"/>
    <n v="0"/>
    <n v="0"/>
    <n v="50000"/>
    <n v="0"/>
    <n v="0"/>
    <n v="0"/>
    <n v="0"/>
    <n v="0"/>
    <n v="50000"/>
    <n v="0"/>
    <n v="50000"/>
    <n v="0"/>
    <n v="0"/>
    <n v="50000"/>
  </r>
  <r>
    <s v="1.1-00-2002_20110007_2059110"/>
    <s v="1.1-00-20"/>
    <s v="NO"/>
    <s v="1.3.4"/>
    <s v="O"/>
    <s v="02_20"/>
    <n v="1"/>
    <n v="10"/>
    <s v="007_20"/>
    <x v="50"/>
    <x v="50"/>
    <n v="0"/>
    <s v="SIN DESCRIPCION PARA DESTINOS 00"/>
    <x v="4"/>
    <x v="1"/>
    <x v="3"/>
    <x v="3"/>
    <x v="6"/>
    <x v="44"/>
    <x v="27"/>
    <e v="#N/A"/>
    <n v="0"/>
    <n v="0"/>
    <n v="0"/>
    <n v="0"/>
    <n v="0"/>
    <n v="0"/>
    <n v="0"/>
    <n v="0"/>
    <n v="0"/>
    <n v="0"/>
    <n v="0"/>
    <n v="0"/>
    <n v="0"/>
    <n v="0"/>
    <n v="0"/>
    <n v="50000"/>
    <n v="0"/>
    <n v="50000"/>
    <n v="0"/>
  </r>
  <r>
    <s v="1.1-00-2002_20111007_2033310"/>
    <s v="1.1-00-20"/>
    <s v="NO"/>
    <s v="1.3.4"/>
    <s v="O"/>
    <s v="02_20"/>
    <n v="1"/>
    <n v="11"/>
    <s v="007_20"/>
    <x v="46"/>
    <x v="46"/>
    <n v="0"/>
    <s v="SIN DESCRIPCION PARA DESTINOS 00"/>
    <x v="0"/>
    <x v="0"/>
    <x v="3"/>
    <x v="3"/>
    <x v="6"/>
    <x v="45"/>
    <x v="27"/>
    <e v="#N/A"/>
    <n v="0"/>
    <n v="0"/>
    <n v="0"/>
    <n v="0"/>
    <n v="0"/>
    <n v="0"/>
    <n v="0"/>
    <n v="0"/>
    <n v="0"/>
    <n v="0"/>
    <n v="0"/>
    <n v="0"/>
    <n v="0"/>
    <n v="0"/>
    <n v="0"/>
    <n v="200000"/>
    <n v="0"/>
    <n v="200000"/>
    <n v="0"/>
  </r>
  <r>
    <s v="1.1-00-2002_20111007_2051510"/>
    <s v="1.1-00-20"/>
    <s v="NO"/>
    <s v="1.3.4"/>
    <s v="O"/>
    <s v="02_20"/>
    <n v="1"/>
    <n v="11"/>
    <s v="007_20"/>
    <x v="24"/>
    <x v="24"/>
    <n v="0"/>
    <s v="SIN DESCRIPCION PARA DESTINOS 00"/>
    <x v="4"/>
    <x v="1"/>
    <x v="3"/>
    <x v="3"/>
    <x v="6"/>
    <x v="45"/>
    <x v="27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02_20116009_2033110"/>
    <s v="1.1-00-20"/>
    <s v="NO"/>
    <s v="1.3.4"/>
    <s v="O"/>
    <s v="02_20"/>
    <n v="1"/>
    <n v="16"/>
    <s v="009_20"/>
    <x v="80"/>
    <x v="80"/>
    <n v="0"/>
    <s v="SIN DESCRIPCION PARA DESTINOS 00"/>
    <x v="0"/>
    <x v="0"/>
    <x v="3"/>
    <x v="3"/>
    <x v="6"/>
    <x v="46"/>
    <x v="28"/>
    <s v="SI"/>
    <n v="6323"/>
    <n v="0"/>
    <n v="6323"/>
    <n v="6323"/>
    <n v="6323"/>
    <n v="6323"/>
    <n v="6323"/>
    <n v="0"/>
    <n v="0"/>
    <n v="0"/>
    <n v="0"/>
    <n v="0"/>
    <n v="0"/>
    <n v="6323"/>
    <n v="0"/>
    <n v="300000"/>
    <n v="0"/>
    <n v="293677"/>
    <n v="6323"/>
  </r>
  <r>
    <s v="1.1-00-2002_20116009_2034110"/>
    <s v="1.1-00-20"/>
    <s v="NO"/>
    <s v="1.3.4"/>
    <s v="O"/>
    <s v="02_20"/>
    <n v="1"/>
    <n v="16"/>
    <s v="009_20"/>
    <x v="96"/>
    <x v="96"/>
    <n v="0"/>
    <s v="SIN DESCRIPCION PARA DESTINOS 00"/>
    <x v="0"/>
    <x v="0"/>
    <x v="3"/>
    <x v="3"/>
    <x v="6"/>
    <x v="46"/>
    <x v="28"/>
    <s v="SI"/>
    <n v="1000000"/>
    <n v="0"/>
    <n v="1000000"/>
    <n v="1000000"/>
    <n v="773770.54"/>
    <n v="773770.54"/>
    <n v="773770.54"/>
    <n v="0"/>
    <n v="0"/>
    <n v="0"/>
    <n v="226229.46"/>
    <n v="0"/>
    <n v="0"/>
    <n v="773770.54"/>
    <n v="0"/>
    <n v="1000000"/>
    <n v="0"/>
    <n v="0"/>
    <n v="1000000"/>
  </r>
  <r>
    <s v="1.1-00-2002_20116009_2039220"/>
    <s v="1.1-00-20"/>
    <s v="NO"/>
    <s v="1.3.4"/>
    <s v="O"/>
    <s v="02_20"/>
    <n v="1"/>
    <n v="16"/>
    <s v="009_20"/>
    <x v="65"/>
    <x v="65"/>
    <n v="0"/>
    <s v="SIN DESCRIPCION PARA DESTINOS 00"/>
    <x v="0"/>
    <x v="0"/>
    <x v="3"/>
    <x v="3"/>
    <x v="6"/>
    <x v="46"/>
    <x v="28"/>
    <e v="#N/A"/>
    <n v="168167.91"/>
    <n v="0"/>
    <n v="111727.91"/>
    <n v="111727.91"/>
    <n v="111727.91"/>
    <n v="93167.91"/>
    <n v="93167.91"/>
    <n v="56440"/>
    <n v="0"/>
    <n v="0"/>
    <n v="0"/>
    <n v="0"/>
    <n v="0"/>
    <n v="168167.91"/>
    <n v="0"/>
    <n v="400000"/>
    <n v="0"/>
    <n v="231832.09"/>
    <n v="168167.91"/>
  </r>
  <r>
    <s v="1.1-00-2011_20864030_2037510"/>
    <s v="1.1-00-20"/>
    <s v="NO"/>
    <s v="1.3.4"/>
    <s v="O"/>
    <s v="11_20"/>
    <n v="8"/>
    <n v="64"/>
    <s v="030_20"/>
    <x v="41"/>
    <x v="41"/>
    <n v="0"/>
    <s v="SIN DESCRIPCION PARA DESTINOS 00"/>
    <x v="0"/>
    <x v="0"/>
    <x v="3"/>
    <x v="11"/>
    <x v="0"/>
    <x v="47"/>
    <x v="29"/>
    <e v="#N/A"/>
    <n v="0"/>
    <n v="0"/>
    <n v="0"/>
    <n v="0"/>
    <n v="0"/>
    <n v="0"/>
    <n v="0"/>
    <n v="0"/>
    <n v="0"/>
    <n v="0"/>
    <n v="0"/>
    <n v="0"/>
    <n v="0"/>
    <n v="0"/>
    <n v="0"/>
    <n v="50000"/>
    <n v="0"/>
    <n v="50000"/>
    <n v="0"/>
  </r>
  <r>
    <s v="1.1-00-2001_2081001_2022110"/>
    <s v="1.1-00-20"/>
    <s v="NO"/>
    <s v="1.3.4"/>
    <s v="P"/>
    <s v="01_20"/>
    <n v="8"/>
    <n v="1"/>
    <s v="001_20"/>
    <x v="2"/>
    <x v="2"/>
    <n v="0"/>
    <s v="SIN DESCRIPCION PARA DESTINOS 00"/>
    <x v="2"/>
    <x v="0"/>
    <x v="3"/>
    <x v="5"/>
    <x v="0"/>
    <x v="48"/>
    <x v="30"/>
    <e v="#N/A"/>
    <n v="0"/>
    <n v="0"/>
    <n v="0"/>
    <n v="0"/>
    <n v="0"/>
    <n v="0"/>
    <n v="0"/>
    <n v="0"/>
    <n v="0"/>
    <n v="0"/>
    <n v="0"/>
    <n v="0"/>
    <n v="0"/>
    <n v="0"/>
    <n v="0"/>
    <n v="50000"/>
    <n v="0"/>
    <n v="50000"/>
    <n v="0"/>
  </r>
  <r>
    <s v="1.1-00-2001_2081001_2027110"/>
    <s v="1.1-00-20"/>
    <s v="NO"/>
    <s v="1.3.4"/>
    <s v="P"/>
    <s v="01_20"/>
    <n v="8"/>
    <n v="1"/>
    <s v="001_20"/>
    <x v="140"/>
    <x v="140"/>
    <n v="0"/>
    <s v="SIN DESCRIPCION PARA DESTINOS 00"/>
    <x v="2"/>
    <x v="0"/>
    <x v="3"/>
    <x v="5"/>
    <x v="0"/>
    <x v="48"/>
    <x v="30"/>
    <e v="#N/A"/>
    <n v="857472"/>
    <n v="0"/>
    <n v="0"/>
    <n v="0"/>
    <n v="0"/>
    <n v="0"/>
    <n v="0"/>
    <n v="857472"/>
    <n v="0"/>
    <n v="0"/>
    <n v="0"/>
    <n v="0"/>
    <n v="0"/>
    <n v="857472"/>
    <n v="0"/>
    <n v="1000000"/>
    <n v="0"/>
    <n v="142528"/>
    <n v="857472"/>
  </r>
  <r>
    <s v="1.1-00-2001_2081001_2033610"/>
    <s v="1.1-00-20"/>
    <s v="NO"/>
    <s v="1.3.4"/>
    <s v="P"/>
    <s v="01_20"/>
    <n v="8"/>
    <n v="1"/>
    <s v="001_20"/>
    <x v="97"/>
    <x v="97"/>
    <n v="0"/>
    <s v="SIN DESCRIPCION PARA DESTINOS 00"/>
    <x v="0"/>
    <x v="0"/>
    <x v="3"/>
    <x v="5"/>
    <x v="0"/>
    <x v="48"/>
    <x v="30"/>
    <s v="SI"/>
    <n v="7148008"/>
    <n v="0"/>
    <n v="6880131.8200000003"/>
    <n v="4824054.4400000004"/>
    <n v="1792976.04"/>
    <n v="551603.19999999995"/>
    <n v="539075.19999999995"/>
    <n v="267876.1799999997"/>
    <n v="0"/>
    <n v="0"/>
    <n v="3000000"/>
    <n v="0"/>
    <n v="0"/>
    <n v="4148008"/>
    <n v="0"/>
    <n v="15000000"/>
    <n v="0"/>
    <n v="7851992"/>
    <n v="7148008"/>
  </r>
  <r>
    <s v="1.1-00-2001_2081001_2033910"/>
    <s v="1.1-00-20"/>
    <s v="NO"/>
    <s v="1.3.4"/>
    <s v="P"/>
    <s v="01_20"/>
    <n v="8"/>
    <n v="1"/>
    <s v="001_20"/>
    <x v="39"/>
    <x v="39"/>
    <n v="0"/>
    <s v="SIN DESCRIPCION PARA DESTINOS 00"/>
    <x v="0"/>
    <x v="0"/>
    <x v="3"/>
    <x v="5"/>
    <x v="0"/>
    <x v="48"/>
    <x v="30"/>
    <e v="#N/A"/>
    <n v="0"/>
    <n v="0"/>
    <n v="0"/>
    <n v="0"/>
    <n v="0"/>
    <n v="0"/>
    <n v="0"/>
    <n v="0"/>
    <n v="0"/>
    <n v="0"/>
    <n v="0"/>
    <n v="0"/>
    <n v="0"/>
    <n v="0"/>
    <n v="0"/>
    <n v="2000000"/>
    <n v="0"/>
    <n v="2000000"/>
    <n v="0"/>
  </r>
  <r>
    <s v="1.1-00-2001_2081001_2038210"/>
    <s v="1.1-00-20"/>
    <s v="NO"/>
    <s v="1.3.4"/>
    <s v="P"/>
    <s v="01_20"/>
    <n v="8"/>
    <n v="1"/>
    <s v="001_20"/>
    <x v="11"/>
    <x v="11"/>
    <n v="0"/>
    <s v="SIN DESCRIPCION PARA DESTINOS 00"/>
    <x v="0"/>
    <x v="0"/>
    <x v="3"/>
    <x v="5"/>
    <x v="0"/>
    <x v="48"/>
    <x v="30"/>
    <e v="#N/A"/>
    <n v="0"/>
    <n v="0"/>
    <n v="0"/>
    <n v="0"/>
    <n v="0"/>
    <n v="0"/>
    <n v="0"/>
    <n v="0"/>
    <n v="0"/>
    <n v="0"/>
    <n v="0"/>
    <n v="0"/>
    <n v="0"/>
    <n v="0"/>
    <n v="0"/>
    <n v="250000"/>
    <n v="0"/>
    <n v="250000"/>
    <n v="0"/>
  </r>
  <r>
    <s v="1.1-00-2001_2081001_2038310"/>
    <s v="1.1-00-20"/>
    <s v="NO"/>
    <s v="1.3.4"/>
    <s v="P"/>
    <s v="01_20"/>
    <n v="8"/>
    <n v="1"/>
    <s v="001_20"/>
    <x v="20"/>
    <x v="20"/>
    <n v="0"/>
    <s v="SIN DESCRIPCION PARA DESTINOS 00"/>
    <x v="0"/>
    <x v="0"/>
    <x v="3"/>
    <x v="5"/>
    <x v="0"/>
    <x v="48"/>
    <x v="30"/>
    <e v="#N/A"/>
    <n v="84000"/>
    <n v="0"/>
    <n v="84000"/>
    <n v="84000"/>
    <n v="84000"/>
    <n v="84000"/>
    <n v="84000"/>
    <n v="0"/>
    <n v="0"/>
    <n v="0"/>
    <n v="0"/>
    <n v="0"/>
    <n v="0"/>
    <n v="84000"/>
    <n v="0"/>
    <n v="84000"/>
    <n v="0"/>
    <n v="0"/>
    <n v="84000"/>
  </r>
  <r>
    <s v="1.1-00-2001_2081001_2044111"/>
    <s v="1.1-00-20"/>
    <s v="NO"/>
    <s v="1.3.4"/>
    <s v="P"/>
    <s v="01_20"/>
    <n v="8"/>
    <n v="1"/>
    <s v="001_20"/>
    <x v="13"/>
    <x v="13"/>
    <n v="1"/>
    <s v="DESPENSAS"/>
    <x v="3"/>
    <x v="0"/>
    <x v="3"/>
    <x v="5"/>
    <x v="0"/>
    <x v="48"/>
    <x v="30"/>
    <e v="#N/A"/>
    <n v="6000000"/>
    <n v="0"/>
    <n v="5999999.7800000003"/>
    <n v="5999999.7800000003"/>
    <n v="5999999.7800000003"/>
    <n v="5999999.7800000003"/>
    <n v="5999999.7800000003"/>
    <n v="0.21999999973922968"/>
    <n v="0"/>
    <n v="0"/>
    <n v="0"/>
    <n v="0"/>
    <n v="0"/>
    <n v="6000000"/>
    <n v="0"/>
    <n v="6000000"/>
    <n v="0"/>
    <n v="0"/>
    <n v="6000000"/>
  </r>
  <r>
    <s v="1.1-00-2001_2081001_2059110"/>
    <s v="1.1-00-20"/>
    <s v="NO"/>
    <s v="1.3.4"/>
    <s v="P"/>
    <s v="01_20"/>
    <n v="8"/>
    <n v="1"/>
    <s v="001_20"/>
    <x v="50"/>
    <x v="50"/>
    <n v="0"/>
    <s v="SIN DESCRIPCION PARA DESTINOS 00"/>
    <x v="4"/>
    <x v="1"/>
    <x v="3"/>
    <x v="5"/>
    <x v="0"/>
    <x v="48"/>
    <x v="30"/>
    <e v="#N/A"/>
    <n v="0"/>
    <n v="0"/>
    <n v="0"/>
    <n v="0"/>
    <n v="0"/>
    <n v="0"/>
    <n v="0"/>
    <n v="0"/>
    <n v="0"/>
    <n v="0"/>
    <n v="0"/>
    <n v="0"/>
    <n v="0"/>
    <n v="0"/>
    <n v="0"/>
    <n v="3000000"/>
    <n v="0"/>
    <n v="3000000"/>
    <n v="0"/>
  </r>
  <r>
    <s v="1.1-00-2001_2082001_2036510"/>
    <s v="1.1-00-20"/>
    <s v="NO"/>
    <s v="1.3.4"/>
    <s v="P"/>
    <s v="01_20"/>
    <n v="8"/>
    <n v="2"/>
    <s v="001_20"/>
    <x v="98"/>
    <x v="98"/>
    <n v="0"/>
    <s v="SIN DESCRIPCION PARA DESTINOS 00"/>
    <x v="0"/>
    <x v="0"/>
    <x v="3"/>
    <x v="5"/>
    <x v="0"/>
    <x v="49"/>
    <x v="30"/>
    <e v="#N/A"/>
    <n v="2000000"/>
    <n v="0"/>
    <n v="1972536"/>
    <n v="1972536"/>
    <n v="1650390.71"/>
    <n v="1131058.69"/>
    <n v="871392.68"/>
    <n v="27464"/>
    <n v="0"/>
    <n v="0"/>
    <n v="0"/>
    <n v="0"/>
    <n v="0"/>
    <n v="2000000"/>
    <n v="0"/>
    <n v="2000000"/>
    <n v="0"/>
    <n v="0"/>
    <n v="2000000"/>
  </r>
  <r>
    <s v="1.1-00-2001_2082001_2036610"/>
    <s v="1.1-00-20"/>
    <s v="NO"/>
    <s v="1.3.4"/>
    <s v="P"/>
    <s v="01_20"/>
    <n v="8"/>
    <n v="2"/>
    <s v="001_20"/>
    <x v="99"/>
    <x v="99"/>
    <n v="0"/>
    <s v="SIN DESCRIPCION PARA DESTINOS 00"/>
    <x v="0"/>
    <x v="0"/>
    <x v="3"/>
    <x v="5"/>
    <x v="0"/>
    <x v="49"/>
    <x v="30"/>
    <e v="#N/A"/>
    <n v="5000000"/>
    <n v="0"/>
    <n v="4863431.88"/>
    <n v="4863431.88"/>
    <n v="3335464.34"/>
    <n v="2816351.28"/>
    <n v="1778125.14"/>
    <n v="136568.12000000011"/>
    <n v="4479488"/>
    <s v="Amarillo"/>
    <n v="0"/>
    <n v="0"/>
    <n v="0"/>
    <n v="5000000"/>
    <n v="0"/>
    <n v="5000000"/>
    <n v="0"/>
    <n v="0"/>
    <n v="5000000"/>
  </r>
  <r>
    <s v="1.1-00-2001_2083002_2033910"/>
    <s v="1.1-00-20"/>
    <s v="NO"/>
    <s v="1.3.4"/>
    <s v="P"/>
    <s v="01_20"/>
    <n v="8"/>
    <n v="3"/>
    <s v="002_20"/>
    <x v="39"/>
    <x v="39"/>
    <n v="0"/>
    <s v="SIN DESCRIPCION PARA DESTINOS 00"/>
    <x v="0"/>
    <x v="0"/>
    <x v="3"/>
    <x v="5"/>
    <x v="0"/>
    <x v="50"/>
    <x v="31"/>
    <s v="SI"/>
    <n v="1132000"/>
    <n v="0"/>
    <n v="360000"/>
    <n v="360000"/>
    <n v="0"/>
    <n v="0"/>
    <n v="0"/>
    <n v="772000"/>
    <n v="1132000"/>
    <s v="Verde"/>
    <n v="360000"/>
    <n v="360000"/>
    <n v="0"/>
    <n v="1132000"/>
    <n v="0"/>
    <n v="1132000"/>
    <n v="0"/>
    <n v="0"/>
    <n v="1132000"/>
  </r>
  <r>
    <s v="1.1-00-2001_2083002_2035310"/>
    <s v="1.1-00-20"/>
    <s v="NO"/>
    <s v="1.3.4"/>
    <s v="P"/>
    <s v="01_20"/>
    <n v="8"/>
    <n v="3"/>
    <s v="002_20"/>
    <x v="48"/>
    <x v="48"/>
    <n v="0"/>
    <s v="SIN DESCRIPCION PARA DESTINOS 00"/>
    <x v="0"/>
    <x v="0"/>
    <x v="3"/>
    <x v="5"/>
    <x v="0"/>
    <x v="50"/>
    <x v="31"/>
    <e v="#N/A"/>
    <n v="271000"/>
    <n v="0"/>
    <n v="0"/>
    <n v="0"/>
    <n v="0"/>
    <n v="0"/>
    <n v="0"/>
    <n v="271000"/>
    <n v="271000"/>
    <s v="Verde"/>
    <n v="0"/>
    <n v="0"/>
    <n v="0"/>
    <n v="271000"/>
    <n v="0"/>
    <n v="271000"/>
    <n v="0"/>
    <n v="0"/>
    <n v="271000"/>
  </r>
  <r>
    <s v="1.1-00-2001_2083002_2036110"/>
    <s v="1.1-00-20"/>
    <s v="NO"/>
    <s v="1.3.4"/>
    <s v="P"/>
    <s v="01_20"/>
    <n v="8"/>
    <n v="3"/>
    <s v="002_20"/>
    <x v="100"/>
    <x v="100"/>
    <n v="0"/>
    <s v="SIN DESCRIPCION PARA DESTINOS 00"/>
    <x v="0"/>
    <x v="0"/>
    <x v="3"/>
    <x v="5"/>
    <x v="0"/>
    <x v="50"/>
    <x v="31"/>
    <s v="SI"/>
    <n v="12798000"/>
    <n v="0"/>
    <n v="11985769.369999999"/>
    <n v="11885769.369999999"/>
    <n v="8170329.3700000001"/>
    <n v="3471093.73"/>
    <n v="2045772.76"/>
    <n v="812230.63000000082"/>
    <n v="798000"/>
    <s v="Verde"/>
    <n v="3000000"/>
    <n v="0"/>
    <n v="0"/>
    <n v="9798000"/>
    <n v="0"/>
    <n v="12798000"/>
    <n v="0"/>
    <n v="0"/>
    <n v="12798000"/>
  </r>
  <r>
    <s v="1.1-00-2001_2083002_2052110"/>
    <s v="1.1-00-20"/>
    <s v="NO"/>
    <s v="1.3.4"/>
    <s v="P"/>
    <s v="01_20"/>
    <n v="8"/>
    <n v="3"/>
    <s v="002_20"/>
    <x v="49"/>
    <x v="49"/>
    <n v="0"/>
    <s v="SIN DESCRIPCION PARA DESTINOS 00"/>
    <x v="4"/>
    <x v="1"/>
    <x v="3"/>
    <x v="5"/>
    <x v="0"/>
    <x v="50"/>
    <x v="31"/>
    <e v="#N/A"/>
    <n v="56202.99"/>
    <n v="0"/>
    <n v="56202.99"/>
    <n v="56202.99"/>
    <n v="46458.99"/>
    <n v="46458.99"/>
    <n v="46458.99"/>
    <n v="0"/>
    <n v="0"/>
    <n v="0"/>
    <n v="0"/>
    <n v="0"/>
    <n v="0"/>
    <n v="56202.99"/>
    <n v="0"/>
    <n v="100000"/>
    <n v="0"/>
    <n v="43797.01"/>
    <n v="56202.99"/>
  </r>
  <r>
    <s v="1.1-00-2001_2083002_2052310"/>
    <s v="1.1-00-20"/>
    <s v="NO"/>
    <s v="1.3.4"/>
    <s v="P"/>
    <s v="01_20"/>
    <n v="8"/>
    <n v="3"/>
    <s v="002_20"/>
    <x v="69"/>
    <x v="69"/>
    <n v="0"/>
    <s v="SIN DESCRIPCION PARA DESTINOS 00"/>
    <x v="4"/>
    <x v="1"/>
    <x v="3"/>
    <x v="5"/>
    <x v="0"/>
    <x v="50"/>
    <x v="31"/>
    <e v="#N/A"/>
    <n v="167672.99"/>
    <n v="0"/>
    <n v="167672.99"/>
    <n v="167672.99"/>
    <n v="91037.59"/>
    <n v="76885.59"/>
    <n v="76885.59"/>
    <n v="0"/>
    <n v="0"/>
    <n v="0"/>
    <n v="0"/>
    <n v="0"/>
    <n v="0"/>
    <n v="167672.99"/>
    <n v="0"/>
    <n v="200000"/>
    <n v="0"/>
    <n v="32327.01"/>
    <n v="167672.99"/>
  </r>
  <r>
    <s v="1.1-00-2001_20878044_2022110"/>
    <s v="1.1-00-20"/>
    <s v="NO"/>
    <s v="1.3.4"/>
    <s v="P"/>
    <s v="01_20"/>
    <n v="8"/>
    <n v="78"/>
    <s v="044_20"/>
    <x v="2"/>
    <x v="2"/>
    <n v="0"/>
    <s v="SIN DESCRIPCION PARA DESTINOS 00"/>
    <x v="2"/>
    <x v="0"/>
    <x v="3"/>
    <x v="5"/>
    <x v="0"/>
    <x v="49"/>
    <x v="42"/>
    <s v="SI"/>
    <n v="91453.46"/>
    <n v="0"/>
    <n v="50000"/>
    <n v="50000"/>
    <n v="0"/>
    <n v="0"/>
    <n v="0"/>
    <n v="41453.460000000006"/>
    <n v="50000"/>
    <s v="Verde"/>
    <n v="0"/>
    <n v="0"/>
    <n v="0"/>
    <n v="91453.46"/>
    <n v="0"/>
    <n v="141453.46"/>
    <n v="0"/>
    <n v="50000"/>
    <n v="91453.46"/>
  </r>
  <r>
    <s v="1.1-00-2001_20878044_2033910"/>
    <s v="1.1-00-20"/>
    <s v="NO"/>
    <s v="1.3.4"/>
    <s v="P"/>
    <s v="01_20"/>
    <n v="8"/>
    <n v="78"/>
    <s v="044_20"/>
    <x v="39"/>
    <x v="39"/>
    <n v="0"/>
    <s v="SIN DESCRIPCION PARA DESTINOS 00"/>
    <x v="0"/>
    <x v="0"/>
    <x v="3"/>
    <x v="5"/>
    <x v="0"/>
    <x v="49"/>
    <x v="42"/>
    <e v="#N/A"/>
    <n v="2767992"/>
    <n v="0"/>
    <n v="3767992.03"/>
    <n v="0"/>
    <n v="0"/>
    <n v="0"/>
    <n v="0"/>
    <n v="-1000000.0299999998"/>
    <n v="-2767992"/>
    <s v="Amarillo"/>
    <n v="0"/>
    <n v="0"/>
    <n v="0"/>
    <n v="2767992"/>
    <n v="0"/>
    <n v="4767992"/>
    <n v="0"/>
    <n v="2000000"/>
    <n v="2767992"/>
  </r>
  <r>
    <s v="1.1-00-2001_20878044_2059110"/>
    <s v="1.1-00-20"/>
    <s v="NO"/>
    <s v="1.3.4"/>
    <s v="P"/>
    <s v="01_20"/>
    <n v="8"/>
    <n v="78"/>
    <s v="044_20"/>
    <x v="50"/>
    <x v="50"/>
    <n v="0"/>
    <s v="SIN DESCRIPCION PARA DESTINOS 00"/>
    <x v="4"/>
    <x v="1"/>
    <x v="3"/>
    <x v="5"/>
    <x v="0"/>
    <x v="49"/>
    <x v="42"/>
    <e v="#N/A"/>
    <n v="0"/>
    <n v="0"/>
    <n v="0"/>
    <n v="0"/>
    <n v="0"/>
    <n v="0"/>
    <n v="0"/>
    <n v="0"/>
    <n v="0"/>
    <n v="0"/>
    <n v="0"/>
    <n v="0"/>
    <n v="0"/>
    <n v="0"/>
    <n v="0"/>
    <n v="3000000"/>
    <n v="0"/>
    <n v="3000000"/>
    <n v="0"/>
  </r>
  <r>
    <s v="1.1-00-2012_20267033_2027210"/>
    <s v="1.1-00-20"/>
    <s v="NO"/>
    <s v="1.3.4"/>
    <s v="K"/>
    <s v="12_20"/>
    <n v="2"/>
    <n v="67"/>
    <s v="033_20"/>
    <x v="35"/>
    <x v="35"/>
    <n v="0"/>
    <s v="SIN DESCRIPCION PARA DESTINOS 00"/>
    <x v="2"/>
    <x v="0"/>
    <x v="3"/>
    <x v="10"/>
    <x v="8"/>
    <x v="51"/>
    <x v="32"/>
    <e v="#N/A"/>
    <n v="0"/>
    <n v="0"/>
    <n v="0"/>
    <n v="0"/>
    <n v="0"/>
    <n v="0"/>
    <n v="0"/>
    <n v="0"/>
    <n v="0"/>
    <n v="0"/>
    <n v="0"/>
    <n v="0"/>
    <n v="0"/>
    <n v="0"/>
    <n v="0"/>
    <n v="65000"/>
    <n v="0"/>
    <n v="65000"/>
    <n v="0"/>
  </r>
  <r>
    <s v="1.1-00-2012_20267033_2033210"/>
    <s v="1.1-00-20"/>
    <s v="NO"/>
    <s v="1.3.4"/>
    <s v="K"/>
    <s v="12_20"/>
    <n v="2"/>
    <n v="67"/>
    <s v="033_20"/>
    <x v="60"/>
    <x v="60"/>
    <n v="0"/>
    <s v="SIN DESCRIPCION PARA DESTINOS 00"/>
    <x v="0"/>
    <x v="0"/>
    <x v="3"/>
    <x v="10"/>
    <x v="8"/>
    <x v="51"/>
    <x v="32"/>
    <e v="#N/A"/>
    <n v="0"/>
    <n v="0"/>
    <n v="0"/>
    <n v="0"/>
    <n v="0"/>
    <n v="0"/>
    <n v="0"/>
    <n v="0"/>
    <n v="0"/>
    <n v="0"/>
    <n v="0"/>
    <n v="0"/>
    <n v="0"/>
    <n v="0"/>
    <n v="0"/>
    <n v="2500000"/>
    <n v="0"/>
    <n v="2500000"/>
    <n v="0"/>
  </r>
  <r>
    <s v="1.1-00-2012_20267033_2033310"/>
    <s v="1.1-00-20"/>
    <s v="NO"/>
    <s v="1.3.4"/>
    <s v="K"/>
    <s v="12_20"/>
    <n v="2"/>
    <n v="67"/>
    <s v="033_20"/>
    <x v="46"/>
    <x v="46"/>
    <n v="0"/>
    <s v="SIN DESCRIPCION PARA DESTINOS 00"/>
    <x v="0"/>
    <x v="0"/>
    <x v="3"/>
    <x v="10"/>
    <x v="8"/>
    <x v="51"/>
    <x v="32"/>
    <e v="#N/A"/>
    <n v="0"/>
    <n v="0"/>
    <n v="0"/>
    <n v="0"/>
    <n v="0"/>
    <n v="0"/>
    <n v="0"/>
    <n v="0"/>
    <n v="0"/>
    <n v="0"/>
    <n v="0"/>
    <n v="0"/>
    <n v="0"/>
    <n v="0"/>
    <n v="0"/>
    <n v="300000"/>
    <n v="0"/>
    <n v="300000"/>
    <n v="0"/>
  </r>
  <r>
    <s v="1.1-00-2012_20267033_2052310"/>
    <s v="1.1-00-20"/>
    <s v="NO"/>
    <s v="1.3.4"/>
    <s v="K"/>
    <s v="12_20"/>
    <n v="2"/>
    <n v="67"/>
    <s v="033_20"/>
    <x v="69"/>
    <x v="69"/>
    <n v="0"/>
    <s v="SIN DESCRIPCION PARA DESTINOS 00"/>
    <x v="4"/>
    <x v="1"/>
    <x v="3"/>
    <x v="10"/>
    <x v="8"/>
    <x v="51"/>
    <x v="32"/>
    <e v="#N/A"/>
    <n v="0"/>
    <n v="0"/>
    <n v="0"/>
    <n v="0"/>
    <n v="0"/>
    <n v="0"/>
    <n v="0"/>
    <n v="0"/>
    <n v="0"/>
    <n v="0"/>
    <n v="0"/>
    <n v="0"/>
    <n v="0"/>
    <n v="0"/>
    <n v="0"/>
    <n v="25000"/>
    <n v="0"/>
    <n v="25000"/>
    <n v="0"/>
  </r>
  <r>
    <s v="1.1-00-2012_20267033_2056710"/>
    <s v="1.1-00-20"/>
    <s v="NO"/>
    <s v="1.3.4"/>
    <s v="K"/>
    <s v="12_20"/>
    <n v="2"/>
    <n v="67"/>
    <s v="033_20"/>
    <x v="33"/>
    <x v="33"/>
    <n v="0"/>
    <s v="SIN DESCRIPCION PARA DESTINOS 00"/>
    <x v="4"/>
    <x v="1"/>
    <x v="3"/>
    <x v="10"/>
    <x v="8"/>
    <x v="51"/>
    <x v="32"/>
    <e v="#N/A"/>
    <n v="0"/>
    <n v="0"/>
    <n v="0"/>
    <n v="0"/>
    <n v="0"/>
    <n v="0"/>
    <n v="0"/>
    <n v="0"/>
    <n v="0"/>
    <n v="0"/>
    <n v="0"/>
    <n v="0"/>
    <n v="0"/>
    <n v="0"/>
    <n v="0"/>
    <n v="1000000"/>
    <n v="0"/>
    <n v="1000000"/>
    <n v="0"/>
  </r>
  <r>
    <s v="1.1-00-2012_20267033_2061510"/>
    <s v="1.1-00-20"/>
    <s v="NO"/>
    <s v="1.3.4"/>
    <s v="K"/>
    <s v="12_20"/>
    <n v="2"/>
    <n v="67"/>
    <s v="033_20"/>
    <x v="101"/>
    <x v="101"/>
    <n v="0"/>
    <s v="SIN DESCRIPCION PARA DESTINOS 00"/>
    <x v="5"/>
    <x v="1"/>
    <x v="3"/>
    <x v="10"/>
    <x v="8"/>
    <x v="51"/>
    <x v="32"/>
    <e v="#N/A"/>
    <n v="0"/>
    <n v="0"/>
    <n v="0"/>
    <n v="0"/>
    <n v="0"/>
    <n v="0"/>
    <n v="0"/>
    <n v="0"/>
    <n v="0"/>
    <n v="0"/>
    <n v="0"/>
    <n v="0"/>
    <n v="0"/>
    <n v="0"/>
    <n v="0"/>
    <n v="28750000.02"/>
    <n v="0"/>
    <n v="28750000.02"/>
    <n v="0"/>
  </r>
  <r>
    <s v="1.1-00-2019_20279045_2027210"/>
    <s v="1.1-00-20"/>
    <s v="NO"/>
    <s v="1.3.4"/>
    <s v="K"/>
    <s v="19_20"/>
    <n v="2"/>
    <n v="79"/>
    <s v="045_20"/>
    <x v="35"/>
    <x v="35"/>
    <n v="0"/>
    <s v="SIN DESCRIPCION PARA DESTINOS 00"/>
    <x v="2"/>
    <x v="0"/>
    <x v="3"/>
    <x v="18"/>
    <x v="8"/>
    <x v="51"/>
    <x v="32"/>
    <e v="#N/A"/>
    <n v="65000"/>
    <n v="0"/>
    <n v="0"/>
    <n v="0"/>
    <n v="0"/>
    <n v="0"/>
    <n v="0"/>
    <n v="65000"/>
    <n v="0"/>
    <n v="0"/>
    <n v="0"/>
    <n v="0"/>
    <n v="0"/>
    <n v="65000"/>
    <n v="0"/>
    <n v="65000"/>
    <n v="0"/>
    <n v="0"/>
    <n v="65000"/>
  </r>
  <r>
    <s v="1.1-00-2019_20279045_2033210"/>
    <s v="1.1-00-20"/>
    <s v="NO"/>
    <s v="1.3.4"/>
    <s v="K"/>
    <s v="19_20"/>
    <n v="2"/>
    <n v="79"/>
    <s v="045_20"/>
    <x v="60"/>
    <x v="60"/>
    <n v="0"/>
    <s v="SIN DESCRIPCION PARA DESTINOS 00"/>
    <x v="0"/>
    <x v="0"/>
    <x v="3"/>
    <x v="18"/>
    <x v="8"/>
    <x v="51"/>
    <x v="32"/>
    <s v="SI"/>
    <n v="1379216.17"/>
    <n v="0"/>
    <n v="1322272.8400000001"/>
    <n v="1322272.8400000001"/>
    <n v="0"/>
    <n v="0"/>
    <n v="0"/>
    <n v="56943.329999999842"/>
    <n v="0"/>
    <n v="0"/>
    <n v="1322272.8400000001"/>
    <n v="0"/>
    <n v="0"/>
    <n v="56943.329999999842"/>
    <n v="0"/>
    <n v="2500000"/>
    <n v="0"/>
    <n v="1120783.83"/>
    <n v="1379216.17"/>
  </r>
  <r>
    <s v="1.1-00-2019_20279045_2033310"/>
    <s v="1.1-00-20"/>
    <s v="NO"/>
    <s v="1.3.4"/>
    <s v="K"/>
    <s v="19_20"/>
    <n v="2"/>
    <n v="79"/>
    <s v="045_20"/>
    <x v="46"/>
    <x v="46"/>
    <n v="0"/>
    <s v="SIN DESCRIPCION PARA DESTINOS 00"/>
    <x v="0"/>
    <x v="0"/>
    <x v="3"/>
    <x v="18"/>
    <x v="8"/>
    <x v="51"/>
    <x v="32"/>
    <e v="#N/A"/>
    <n v="0"/>
    <n v="0"/>
    <n v="0"/>
    <n v="0"/>
    <n v="0"/>
    <n v="0"/>
    <n v="0"/>
    <n v="0"/>
    <n v="0"/>
    <n v="0"/>
    <n v="0"/>
    <n v="0"/>
    <n v="0"/>
    <n v="0"/>
    <n v="0"/>
    <n v="300000"/>
    <n v="0"/>
    <n v="300000"/>
    <n v="0"/>
  </r>
  <r>
    <s v="1.1-00-2019_20279045_2033610"/>
    <s v="1.1-00-20"/>
    <s v="NO"/>
    <s v="1.3.4"/>
    <s v="K"/>
    <s v="19_20"/>
    <n v="2"/>
    <n v="79"/>
    <s v="045_20"/>
    <x v="97"/>
    <x v="97"/>
    <n v="0"/>
    <s v="SIN DESCRIPCION PARA DESTINOS 00"/>
    <x v="0"/>
    <x v="0"/>
    <x v="3"/>
    <x v="18"/>
    <x v="8"/>
    <x v="51"/>
    <x v="32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19_20279045_2037110"/>
    <s v="1.1-00-20"/>
    <s v="NO"/>
    <s v="1.3.4"/>
    <s v="K"/>
    <s v="19_20"/>
    <n v="2"/>
    <n v="79"/>
    <s v="045_20"/>
    <x v="40"/>
    <x v="40"/>
    <n v="0"/>
    <s v="SIN DESCRIPCION PARA DESTINOS 00"/>
    <x v="0"/>
    <x v="0"/>
    <x v="3"/>
    <x v="18"/>
    <x v="8"/>
    <x v="51"/>
    <x v="32"/>
    <e v="#N/A"/>
    <n v="3432"/>
    <n v="0"/>
    <n v="3432"/>
    <n v="3432"/>
    <n v="3432"/>
    <n v="3432"/>
    <n v="3432"/>
    <n v="0"/>
    <n v="0"/>
    <n v="0"/>
    <n v="0"/>
    <n v="0"/>
    <n v="0"/>
    <n v="3432"/>
    <n v="0"/>
    <n v="3432"/>
    <n v="0"/>
    <n v="0"/>
    <n v="3432"/>
  </r>
  <r>
    <s v="1.1-00-2019_20279045_2037210"/>
    <s v="1.1-00-20"/>
    <s v="NO"/>
    <s v="1.3.4"/>
    <s v="K"/>
    <s v="19_20"/>
    <n v="2"/>
    <n v="79"/>
    <s v="045_20"/>
    <x v="83"/>
    <x v="83"/>
    <n v="0"/>
    <s v="SIN DESCRIPCION PARA DESTINOS 00"/>
    <x v="0"/>
    <x v="0"/>
    <x v="3"/>
    <x v="18"/>
    <x v="8"/>
    <x v="51"/>
    <x v="32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19_20279045_2037510"/>
    <s v="1.1-00-20"/>
    <s v="NO"/>
    <s v="1.3.4"/>
    <s v="K"/>
    <s v="19_20"/>
    <n v="2"/>
    <n v="79"/>
    <s v="045_20"/>
    <x v="41"/>
    <x v="41"/>
    <n v="0"/>
    <s v="SIN DESCRIPCION PARA DESTINOS 00"/>
    <x v="0"/>
    <x v="0"/>
    <x v="3"/>
    <x v="18"/>
    <x v="8"/>
    <x v="51"/>
    <x v="32"/>
    <e v="#N/A"/>
    <n v="6472"/>
    <n v="0"/>
    <n v="6472"/>
    <n v="6472"/>
    <n v="6472"/>
    <n v="6472"/>
    <n v="6472"/>
    <n v="0"/>
    <n v="0"/>
    <n v="0"/>
    <n v="0"/>
    <n v="0"/>
    <n v="0"/>
    <n v="6472"/>
    <n v="0"/>
    <n v="6472"/>
    <n v="0"/>
    <n v="0"/>
    <n v="6472"/>
  </r>
  <r>
    <s v="1.1-00-2019_20279045_2052310"/>
    <s v="1.1-00-20"/>
    <s v="NO"/>
    <s v="1.3.4"/>
    <s v="K"/>
    <s v="19_20"/>
    <n v="2"/>
    <n v="79"/>
    <s v="045_20"/>
    <x v="69"/>
    <x v="69"/>
    <n v="0"/>
    <s v="SIN DESCRIPCION PARA DESTINOS 00"/>
    <x v="4"/>
    <x v="1"/>
    <x v="3"/>
    <x v="18"/>
    <x v="8"/>
    <x v="51"/>
    <x v="32"/>
    <e v="#N/A"/>
    <n v="0"/>
    <n v="0"/>
    <n v="0"/>
    <n v="0"/>
    <n v="0"/>
    <n v="0"/>
    <n v="0"/>
    <n v="0"/>
    <n v="0"/>
    <n v="0"/>
    <n v="0"/>
    <n v="0"/>
    <n v="0"/>
    <n v="0"/>
    <n v="0"/>
    <n v="25000"/>
    <n v="0"/>
    <n v="25000"/>
    <n v="0"/>
  </r>
  <r>
    <s v="1.1-00-2019_20279045_2056710"/>
    <s v="1.1-00-20"/>
    <s v="NO"/>
    <s v="1.3.4"/>
    <s v="K"/>
    <s v="19_20"/>
    <n v="2"/>
    <n v="79"/>
    <s v="045_20"/>
    <x v="33"/>
    <x v="33"/>
    <n v="0"/>
    <s v="SIN DESCRIPCION PARA DESTINOS 00"/>
    <x v="4"/>
    <x v="1"/>
    <x v="3"/>
    <x v="18"/>
    <x v="8"/>
    <x v="51"/>
    <x v="32"/>
    <e v="#N/A"/>
    <n v="0"/>
    <n v="0"/>
    <n v="0"/>
    <n v="0"/>
    <n v="0"/>
    <n v="0"/>
    <n v="0"/>
    <n v="0"/>
    <n v="0"/>
    <n v="0"/>
    <n v="0"/>
    <n v="0"/>
    <n v="0"/>
    <n v="0"/>
    <n v="0"/>
    <n v="1000000"/>
    <n v="0"/>
    <n v="1000000"/>
    <n v="0"/>
  </r>
  <r>
    <s v="1.1-00-2019_20279045_2061510"/>
    <s v="1.1-00-20"/>
    <s v="NO"/>
    <s v="1.3.4"/>
    <s v="K"/>
    <s v="19_20"/>
    <n v="2"/>
    <n v="79"/>
    <s v="045_20"/>
    <x v="101"/>
    <x v="101"/>
    <n v="0"/>
    <s v="SIN DESCRIPCION PARA DESTINOS 00"/>
    <x v="5"/>
    <x v="1"/>
    <x v="3"/>
    <x v="18"/>
    <x v="8"/>
    <x v="51"/>
    <x v="32"/>
    <e v="#N/A"/>
    <n v="0"/>
    <n v="0"/>
    <n v="0"/>
    <n v="0"/>
    <n v="0"/>
    <n v="0"/>
    <n v="0"/>
    <n v="0"/>
    <n v="2500000"/>
    <s v="Amarillo"/>
    <n v="0"/>
    <n v="1083282.3899999999"/>
    <n v="0"/>
    <n v="1083282.3899999999"/>
    <n v="0"/>
    <n v="28750000.02"/>
    <n v="0"/>
    <n v="28750000.02"/>
    <n v="0"/>
  </r>
  <r>
    <s v="1.1-00-2001_2018005_2022110"/>
    <s v="1.1-00-20"/>
    <s v="NO"/>
    <s v="1.3.4"/>
    <s v="M"/>
    <s v="01_20"/>
    <n v="1"/>
    <n v="8"/>
    <s v="005_20"/>
    <x v="2"/>
    <x v="2"/>
    <n v="0"/>
    <s v="SIN DESCRIPCION PARA DESTINOS 00"/>
    <x v="2"/>
    <x v="0"/>
    <x v="3"/>
    <x v="5"/>
    <x v="6"/>
    <x v="52"/>
    <x v="33"/>
    <e v="#N/A"/>
    <n v="0"/>
    <n v="0"/>
    <n v="0"/>
    <n v="0"/>
    <n v="0"/>
    <n v="0"/>
    <n v="0"/>
    <n v="0"/>
    <n v="0"/>
    <n v="0"/>
    <n v="0"/>
    <n v="0"/>
    <n v="0"/>
    <n v="0"/>
    <n v="0"/>
    <n v="50000"/>
    <n v="0"/>
    <n v="50000"/>
    <n v="0"/>
  </r>
  <r>
    <s v="1.1-00-2001_2018005_2037110"/>
    <s v="1.1-00-20"/>
    <s v="NO"/>
    <s v="1.3.4"/>
    <s v="M"/>
    <s v="01_20"/>
    <n v="1"/>
    <n v="8"/>
    <s v="005_20"/>
    <x v="40"/>
    <x v="40"/>
    <n v="0"/>
    <s v="SIN DESCRIPCION PARA DESTINOS 00"/>
    <x v="0"/>
    <x v="0"/>
    <x v="3"/>
    <x v="5"/>
    <x v="6"/>
    <x v="52"/>
    <x v="33"/>
    <e v="#N/A"/>
    <n v="0"/>
    <n v="0"/>
    <n v="0"/>
    <n v="0"/>
    <n v="0"/>
    <n v="0"/>
    <n v="0"/>
    <n v="0"/>
    <n v="0"/>
    <n v="0"/>
    <n v="0"/>
    <n v="0"/>
    <n v="0"/>
    <n v="0"/>
    <n v="0"/>
    <n v="140000"/>
    <n v="0"/>
    <n v="140000"/>
    <n v="0"/>
  </r>
  <r>
    <s v="1.1-00-2001_2018005_2037510"/>
    <s v="1.1-00-20"/>
    <s v="NO"/>
    <s v="1.3.4"/>
    <s v="M"/>
    <s v="01_20"/>
    <n v="1"/>
    <n v="8"/>
    <s v="005_20"/>
    <x v="41"/>
    <x v="41"/>
    <n v="0"/>
    <s v="SIN DESCRIPCION PARA DESTINOS 00"/>
    <x v="0"/>
    <x v="0"/>
    <x v="3"/>
    <x v="5"/>
    <x v="6"/>
    <x v="52"/>
    <x v="33"/>
    <e v="#N/A"/>
    <n v="0"/>
    <n v="0"/>
    <n v="0"/>
    <n v="0"/>
    <n v="0"/>
    <n v="0"/>
    <n v="0"/>
    <n v="0"/>
    <n v="0"/>
    <n v="0"/>
    <n v="0"/>
    <n v="0"/>
    <n v="0"/>
    <n v="0"/>
    <n v="0"/>
    <n v="100000"/>
    <n v="0"/>
    <n v="100000"/>
    <n v="0"/>
  </r>
  <r>
    <s v="1.1-00-2001_2018005_2044110"/>
    <s v="1.1-00-20"/>
    <s v="NO"/>
    <s v="1.3.4"/>
    <s v="M"/>
    <s v="01_20"/>
    <n v="1"/>
    <n v="8"/>
    <s v="005_20"/>
    <x v="13"/>
    <x v="13"/>
    <n v="0"/>
    <s v="SIN DESCRIPCION PARA DESTINOS 00"/>
    <x v="3"/>
    <x v="0"/>
    <x v="3"/>
    <x v="5"/>
    <x v="6"/>
    <x v="52"/>
    <x v="33"/>
    <e v="#N/A"/>
    <n v="224600"/>
    <n v="0"/>
    <n v="235000"/>
    <n v="235000"/>
    <n v="235000"/>
    <n v="235000"/>
    <n v="235000"/>
    <n v="-10400"/>
    <n v="0"/>
    <n v="0"/>
    <n v="0"/>
    <n v="0"/>
    <n v="0"/>
    <n v="224600"/>
    <n v="0"/>
    <n v="1835000"/>
    <n v="0"/>
    <n v="1610400"/>
    <n v="224600"/>
  </r>
  <r>
    <s v="1.1-00-2001_2018005_2044111"/>
    <s v="1.1-00-20"/>
    <s v="NO"/>
    <s v="1.3.4"/>
    <s v="M"/>
    <s v="01_20"/>
    <n v="1"/>
    <n v="8"/>
    <s v="005_20"/>
    <x v="13"/>
    <x v="13"/>
    <n v="1"/>
    <s v="LAS CORONELAS"/>
    <x v="3"/>
    <x v="0"/>
    <x v="3"/>
    <x v="5"/>
    <x v="6"/>
    <x v="52"/>
    <x v="33"/>
    <e v="#N/A"/>
    <n v="324000"/>
    <n v="0"/>
    <n v="219000"/>
    <n v="219000"/>
    <n v="219000"/>
    <n v="162000"/>
    <n v="54000"/>
    <n v="105000"/>
    <n v="0"/>
    <n v="0"/>
    <n v="0"/>
    <n v="0"/>
    <n v="0"/>
    <n v="324000"/>
    <n v="0"/>
    <n v="324000"/>
    <n v="0"/>
    <n v="0"/>
    <n v="324000"/>
  </r>
  <r>
    <s v="1.1-00-2001_2018005_2044112"/>
    <s v="1.1-00-20"/>
    <s v="NO"/>
    <s v="1.3.4"/>
    <s v="M"/>
    <s v="01_20"/>
    <n v="1"/>
    <n v="8"/>
    <s v="005_20"/>
    <x v="13"/>
    <x v="13"/>
    <n v="2"/>
    <s v="NUESTRO MÉXICO DANZA"/>
    <x v="3"/>
    <x v="0"/>
    <x v="3"/>
    <x v="5"/>
    <x v="6"/>
    <x v="52"/>
    <x v="33"/>
    <e v="#N/A"/>
    <n v="70000"/>
    <n v="0"/>
    <n v="0"/>
    <n v="0"/>
    <n v="0"/>
    <n v="0"/>
    <n v="0"/>
    <n v="70000"/>
    <n v="0"/>
    <n v="0"/>
    <n v="0"/>
    <n v="0"/>
    <n v="0"/>
    <n v="70000"/>
    <n v="0"/>
    <n v="70000"/>
    <n v="0"/>
    <n v="0"/>
    <n v="70000"/>
  </r>
  <r>
    <s v="1.1-00-2001_2018005_2044113"/>
    <s v="1.1-00-20"/>
    <s v="NO"/>
    <s v="1.3.4"/>
    <s v="M"/>
    <s v="01_20"/>
    <n v="1"/>
    <n v="8"/>
    <s v="005_20"/>
    <x v="13"/>
    <x v="13"/>
    <n v="3"/>
    <s v="CABILDO INFANTIL"/>
    <x v="3"/>
    <x v="0"/>
    <x v="3"/>
    <x v="5"/>
    <x v="6"/>
    <x v="52"/>
    <x v="33"/>
    <e v="#N/A"/>
    <n v="70500"/>
    <n v="0"/>
    <n v="0"/>
    <n v="0"/>
    <n v="0"/>
    <n v="0"/>
    <n v="0"/>
    <n v="70500"/>
    <n v="0"/>
    <n v="0"/>
    <n v="0"/>
    <n v="0"/>
    <n v="0"/>
    <n v="70500"/>
    <n v="0"/>
    <n v="105500"/>
    <n v="0"/>
    <n v="35000"/>
    <n v="70500"/>
  </r>
  <r>
    <s v="1.1-00-2001_2018005_2044114"/>
    <s v="1.1-00-20"/>
    <s v="NO"/>
    <s v="1.3.4"/>
    <s v="M"/>
    <s v="01_20"/>
    <n v="1"/>
    <n v="8"/>
    <s v="005_20"/>
    <x v="13"/>
    <x v="13"/>
    <n v="4"/>
    <s v="CABILDO JUVENIL"/>
    <x v="3"/>
    <x v="0"/>
    <x v="3"/>
    <x v="5"/>
    <x v="6"/>
    <x v="52"/>
    <x v="33"/>
    <e v="#N/A"/>
    <n v="105500"/>
    <n v="0"/>
    <n v="0"/>
    <n v="0"/>
    <n v="0"/>
    <n v="0"/>
    <n v="0"/>
    <n v="105500"/>
    <n v="0"/>
    <n v="0"/>
    <n v="0"/>
    <n v="0"/>
    <n v="0"/>
    <n v="105500"/>
    <n v="0"/>
    <n v="105500"/>
    <n v="0"/>
    <n v="0"/>
    <n v="105500"/>
  </r>
  <r>
    <s v="1.1-00-2001_2018005_2044115"/>
    <s v="1.1-00-20"/>
    <s v="NO"/>
    <s v="1.3.4"/>
    <s v="M"/>
    <s v="01_20"/>
    <n v="1"/>
    <n v="8"/>
    <s v="005_20"/>
    <x v="13"/>
    <x v="13"/>
    <n v="5"/>
    <s v="APOYOS DIVERSOS"/>
    <x v="3"/>
    <x v="0"/>
    <x v="3"/>
    <x v="5"/>
    <x v="6"/>
    <x v="52"/>
    <x v="33"/>
    <e v="#N/A"/>
    <n v="556800"/>
    <n v="0"/>
    <n v="123200"/>
    <n v="123200"/>
    <n v="123200"/>
    <n v="123200"/>
    <n v="121200"/>
    <n v="433600"/>
    <n v="0"/>
    <n v="0"/>
    <n v="0"/>
    <n v="0"/>
    <n v="0"/>
    <n v="556800"/>
    <n v="0"/>
    <n v="1005400"/>
    <n v="0"/>
    <n v="448600"/>
    <n v="556800"/>
  </r>
  <r>
    <s v="1.1-00-2001_2018005_2044116"/>
    <s v="1.1-00-20"/>
    <s v="NO"/>
    <s v="1.3.4"/>
    <s v="M"/>
    <s v="01_20"/>
    <n v="1"/>
    <n v="8"/>
    <s v="005_20"/>
    <x v="13"/>
    <x v="13"/>
    <n v="6"/>
    <s v="AYUDAS SOCIALES A DEPORTISTAS"/>
    <x v="3"/>
    <x v="0"/>
    <x v="3"/>
    <x v="5"/>
    <x v="6"/>
    <x v="52"/>
    <x v="33"/>
    <e v="#N/A"/>
    <n v="101000"/>
    <n v="0"/>
    <n v="101000"/>
    <n v="101000"/>
    <n v="101000"/>
    <n v="52000"/>
    <n v="14000"/>
    <n v="0"/>
    <n v="0"/>
    <n v="0"/>
    <n v="0"/>
    <n v="0"/>
    <n v="0"/>
    <n v="101000"/>
    <n v="0"/>
    <n v="101000"/>
    <n v="0"/>
    <n v="0"/>
    <n v="101000"/>
  </r>
  <r>
    <s v="1.1-00-2001_2018005_2044510"/>
    <s v="1.1-00-20"/>
    <s v="NO"/>
    <s v="1.3.4"/>
    <s v="M"/>
    <s v="01_20"/>
    <n v="1"/>
    <n v="8"/>
    <s v="005_20"/>
    <x v="70"/>
    <x v="70"/>
    <n v="0"/>
    <s v="SIN DESCRIPCION PARA DESTINOS 00"/>
    <x v="3"/>
    <x v="0"/>
    <x v="3"/>
    <x v="5"/>
    <x v="6"/>
    <x v="52"/>
    <x v="33"/>
    <e v="#N/A"/>
    <n v="0"/>
    <n v="0"/>
    <n v="0"/>
    <n v="0"/>
    <n v="0"/>
    <n v="0"/>
    <n v="0"/>
    <n v="0"/>
    <n v="0"/>
    <n v="0"/>
    <n v="0"/>
    <n v="0"/>
    <n v="0"/>
    <n v="0"/>
    <n v="0"/>
    <n v="1800000"/>
    <n v="0"/>
    <n v="1800000"/>
    <n v="0"/>
  </r>
  <r>
    <s v="1.1-00-2001_2018005_2044511"/>
    <s v="1.1-00-20"/>
    <s v="NO"/>
    <s v="1.3.4"/>
    <s v="M"/>
    <s v="01_20"/>
    <n v="1"/>
    <n v="8"/>
    <s v="005_20"/>
    <x v="70"/>
    <x v="70"/>
    <n v="1"/>
    <s v="TELETÓN"/>
    <x v="3"/>
    <x v="0"/>
    <x v="3"/>
    <x v="5"/>
    <x v="6"/>
    <x v="52"/>
    <x v="33"/>
    <e v="#N/A"/>
    <n v="1000000"/>
    <n v="0"/>
    <n v="0"/>
    <n v="0"/>
    <n v="0"/>
    <n v="0"/>
    <n v="0"/>
    <n v="1000000"/>
    <n v="0"/>
    <n v="0"/>
    <n v="0"/>
    <n v="0"/>
    <n v="0"/>
    <n v="1000000"/>
    <n v="0"/>
    <n v="1000000"/>
    <n v="0"/>
    <n v="0"/>
    <n v="1000000"/>
  </r>
  <r>
    <s v="1.1-00-2001_2018005_2044512"/>
    <s v="1.1-00-20"/>
    <s v="NO"/>
    <s v="1.3.4"/>
    <s v="M"/>
    <s v="01_20"/>
    <n v="1"/>
    <n v="8"/>
    <s v="005_20"/>
    <x v="70"/>
    <x v="70"/>
    <n v="2"/>
    <s v="PATRONATO DEL FESTIVAL INTERNACIONAL DEL CINE EN GDL"/>
    <x v="3"/>
    <x v="0"/>
    <x v="3"/>
    <x v="5"/>
    <x v="6"/>
    <x v="52"/>
    <x v="33"/>
    <e v="#N/A"/>
    <n v="500000"/>
    <n v="0"/>
    <n v="0"/>
    <n v="0"/>
    <n v="0"/>
    <n v="0"/>
    <n v="0"/>
    <n v="500000"/>
    <n v="0"/>
    <n v="0"/>
    <n v="0"/>
    <n v="0"/>
    <n v="0"/>
    <n v="500000"/>
    <n v="0"/>
    <n v="500000"/>
    <n v="0"/>
    <n v="0"/>
    <n v="500000"/>
  </r>
  <r>
    <s v="1.1-00-2001_2018005_2044513"/>
    <s v="1.1-00-20"/>
    <s v="NO"/>
    <s v="1.3.4"/>
    <s v="M"/>
    <s v="01_20"/>
    <n v="1"/>
    <n v="8"/>
    <s v="005_20"/>
    <x v="70"/>
    <x v="70"/>
    <n v="3"/>
    <s v="ALDEA PASITOS A UNA VIDA MEJOR"/>
    <x v="3"/>
    <x v="0"/>
    <x v="3"/>
    <x v="5"/>
    <x v="6"/>
    <x v="52"/>
    <x v="33"/>
    <e v="#N/A"/>
    <n v="180000"/>
    <n v="0"/>
    <n v="120000"/>
    <n v="120000"/>
    <n v="120000"/>
    <n v="90000"/>
    <n v="90000"/>
    <n v="60000"/>
    <n v="0"/>
    <n v="0"/>
    <n v="0"/>
    <n v="0"/>
    <n v="0"/>
    <n v="180000"/>
    <n v="0"/>
    <n v="180000"/>
    <n v="0"/>
    <n v="0"/>
    <n v="180000"/>
  </r>
  <r>
    <s v="1.1-00-2001_2018005_2044514"/>
    <s v="1.1-00-20"/>
    <s v="NO"/>
    <s v="1.3.4"/>
    <s v="M"/>
    <s v="01_20"/>
    <n v="1"/>
    <n v="8"/>
    <s v="005_20"/>
    <x v="70"/>
    <x v="70"/>
    <n v="4"/>
    <s v="PATRONATO NACIONAL DE LA CERAMICA"/>
    <x v="3"/>
    <x v="0"/>
    <x v="3"/>
    <x v="5"/>
    <x v="6"/>
    <x v="52"/>
    <x v="33"/>
    <e v="#N/A"/>
    <n v="30000"/>
    <n v="0"/>
    <n v="0"/>
    <n v="0"/>
    <n v="0"/>
    <n v="0"/>
    <n v="0"/>
    <n v="30000"/>
    <n v="0"/>
    <n v="0"/>
    <n v="0"/>
    <n v="0"/>
    <n v="0"/>
    <n v="30000"/>
    <n v="0"/>
    <n v="30000"/>
    <n v="0"/>
    <n v="0"/>
    <n v="30000"/>
  </r>
  <r>
    <s v="1.1-00-2001_2018005_2044515"/>
    <s v="1.1-00-20"/>
    <s v="NO"/>
    <s v="1.3.4"/>
    <s v="M"/>
    <s v="01_20"/>
    <n v="1"/>
    <n v="8"/>
    <s v="005_20"/>
    <x v="70"/>
    <x v="70"/>
    <n v="5"/>
    <s v="APRENDIENDO CON SONRISAS"/>
    <x v="3"/>
    <x v="0"/>
    <x v="3"/>
    <x v="5"/>
    <x v="6"/>
    <x v="52"/>
    <x v="33"/>
    <e v="#N/A"/>
    <n v="249600"/>
    <n v="0"/>
    <n v="166400"/>
    <n v="166400"/>
    <n v="166400"/>
    <n v="166400"/>
    <n v="166400"/>
    <n v="83200"/>
    <n v="0"/>
    <n v="0"/>
    <n v="0"/>
    <n v="0"/>
    <n v="0"/>
    <n v="249600"/>
    <n v="0"/>
    <n v="249600"/>
    <n v="0"/>
    <n v="0"/>
    <n v="249600"/>
  </r>
  <r>
    <s v="1.1-00-2001_2018005_2044516"/>
    <s v="1.1-00-20"/>
    <s v="NO"/>
    <s v="1.3.4"/>
    <s v="M"/>
    <s v="01_20"/>
    <n v="1"/>
    <n v="8"/>
    <s v="005_20"/>
    <x v="70"/>
    <x v="70"/>
    <n v="6"/>
    <s v="MUNICIPIO DE TONALA&quot;TONALLAN&quot;"/>
    <x v="3"/>
    <x v="0"/>
    <x v="3"/>
    <x v="5"/>
    <x v="6"/>
    <x v="52"/>
    <x v="33"/>
    <e v="#N/A"/>
    <n v="30000"/>
    <n v="0"/>
    <n v="0"/>
    <n v="0"/>
    <n v="0"/>
    <n v="0"/>
    <n v="0"/>
    <n v="30000"/>
    <n v="0"/>
    <n v="0"/>
    <n v="0"/>
    <n v="0"/>
    <n v="0"/>
    <n v="30000"/>
    <n v="0"/>
    <n v="30000"/>
    <n v="0"/>
    <n v="0"/>
    <n v="30000"/>
  </r>
  <r>
    <s v="1.1-00-2001_2018005_2044517"/>
    <s v="1.1-00-20"/>
    <s v="NO"/>
    <s v="1.3.4"/>
    <s v="M"/>
    <s v="01_20"/>
    <n v="1"/>
    <n v="8"/>
    <s v="005_20"/>
    <x v="70"/>
    <x v="70"/>
    <n v="7"/>
    <s v="APOYOS DIVERSOS"/>
    <x v="3"/>
    <x v="0"/>
    <x v="3"/>
    <x v="5"/>
    <x v="6"/>
    <x v="52"/>
    <x v="33"/>
    <e v="#N/A"/>
    <n v="9000"/>
    <n v="0"/>
    <n v="9000"/>
    <n v="9000"/>
    <n v="9000"/>
    <n v="9000"/>
    <n v="9000"/>
    <n v="0"/>
    <n v="0"/>
    <n v="0"/>
    <n v="0"/>
    <n v="0"/>
    <n v="0"/>
    <n v="9000"/>
    <n v="0"/>
    <n v="9000"/>
    <n v="0"/>
    <n v="0"/>
    <n v="9000"/>
  </r>
  <r>
    <s v="1.1-00-2004_20818011_2021810"/>
    <s v="1.1-00-20"/>
    <s v="NO"/>
    <s v="1.3.4"/>
    <s v="M"/>
    <s v="04_20"/>
    <n v="8"/>
    <n v="18"/>
    <s v="011_20"/>
    <x v="78"/>
    <x v="78"/>
    <n v="0"/>
    <s v="SIN DESCRIPCION PARA DESTINOS 00"/>
    <x v="2"/>
    <x v="0"/>
    <x v="3"/>
    <x v="0"/>
    <x v="0"/>
    <x v="53"/>
    <x v="0"/>
    <s v="SI"/>
    <n v="2274152"/>
    <n v="0"/>
    <n v="1459648"/>
    <n v="783020"/>
    <n v="766520"/>
    <n v="683000"/>
    <n v="683000"/>
    <n v="814504"/>
    <n v="11000"/>
    <s v="Verde"/>
    <n v="0"/>
    <n v="0"/>
    <n v="0"/>
    <n v="2274152"/>
    <n v="0"/>
    <n v="3374152"/>
    <n v="0"/>
    <n v="1100000"/>
    <n v="2274152"/>
  </r>
  <r>
    <s v="1.1-00-2004_20818011_2024610"/>
    <s v="1.1-00-20"/>
    <s v="NO"/>
    <s v="1.3.4"/>
    <s v="M"/>
    <s v="04_20"/>
    <n v="8"/>
    <n v="18"/>
    <s v="011_20"/>
    <x v="54"/>
    <x v="54"/>
    <n v="0"/>
    <s v="SIN DESCRIPCION PARA DESTINOS 00"/>
    <x v="2"/>
    <x v="0"/>
    <x v="3"/>
    <x v="0"/>
    <x v="0"/>
    <x v="53"/>
    <x v="0"/>
    <e v="#N/A"/>
    <n v="1000.17"/>
    <n v="0"/>
    <n v="0"/>
    <n v="0"/>
    <n v="0"/>
    <n v="0"/>
    <n v="0"/>
    <n v="1000.17"/>
    <n v="0"/>
    <n v="0"/>
    <n v="0"/>
    <n v="0"/>
    <n v="0"/>
    <n v="1000.17"/>
    <n v="0"/>
    <n v="1000.17"/>
    <n v="0"/>
    <n v="0"/>
    <n v="1000.17"/>
  </r>
  <r>
    <s v="1.1-00-2004_20818011_2027210"/>
    <s v="1.1-00-20"/>
    <s v="NO"/>
    <s v="1.3.4"/>
    <s v="M"/>
    <s v="04_20"/>
    <n v="8"/>
    <n v="18"/>
    <s v="011_20"/>
    <x v="35"/>
    <x v="35"/>
    <n v="0"/>
    <s v="SIN DESCRIPCION PARA DESTINOS 00"/>
    <x v="2"/>
    <x v="0"/>
    <x v="3"/>
    <x v="0"/>
    <x v="0"/>
    <x v="53"/>
    <x v="0"/>
    <e v="#N/A"/>
    <n v="5000"/>
    <n v="0"/>
    <n v="0"/>
    <n v="0"/>
    <n v="0"/>
    <n v="0"/>
    <n v="0"/>
    <n v="5000"/>
    <n v="0"/>
    <n v="0"/>
    <n v="0"/>
    <n v="0"/>
    <n v="0"/>
    <n v="5000"/>
    <n v="0"/>
    <n v="5000"/>
    <n v="0"/>
    <n v="0"/>
    <n v="5000"/>
  </r>
  <r>
    <s v="1.1-00-2004_20819011_2031810"/>
    <s v="1.1-00-20"/>
    <s v="NO"/>
    <s v="1.3.4"/>
    <s v="M"/>
    <s v="04_20"/>
    <n v="8"/>
    <n v="19"/>
    <s v="011_20"/>
    <x v="38"/>
    <x v="38"/>
    <n v="0"/>
    <s v="SIN DESCRIPCION PARA DESTINOS 00"/>
    <x v="0"/>
    <x v="0"/>
    <x v="3"/>
    <x v="0"/>
    <x v="0"/>
    <x v="0"/>
    <x v="0"/>
    <e v="#N/A"/>
    <n v="5000"/>
    <n v="0"/>
    <n v="0"/>
    <n v="0"/>
    <n v="0"/>
    <n v="0"/>
    <n v="0"/>
    <n v="5000"/>
    <n v="3768000"/>
    <s v="Amarillo"/>
    <n v="0"/>
    <n v="0"/>
    <n v="0"/>
    <n v="5000"/>
    <n v="0"/>
    <n v="5000"/>
    <n v="0"/>
    <n v="0"/>
    <n v="5000"/>
  </r>
  <r>
    <s v="1.1-00-2004_20819011_2033110"/>
    <s v="1.1-00-20"/>
    <s v="NO"/>
    <s v="1.3.4"/>
    <s v="M"/>
    <s v="04_20"/>
    <n v="8"/>
    <n v="19"/>
    <s v="011_20"/>
    <x v="80"/>
    <x v="80"/>
    <n v="0"/>
    <s v="SIN DESCRIPCION PARA DESTINOS 00"/>
    <x v="0"/>
    <x v="0"/>
    <x v="3"/>
    <x v="0"/>
    <x v="0"/>
    <x v="0"/>
    <x v="0"/>
    <s v="SI"/>
    <n v="2000000"/>
    <n v="0"/>
    <n v="929426.86"/>
    <n v="929426.86"/>
    <n v="697426.86"/>
    <n v="697426.86"/>
    <n v="697426.86"/>
    <n v="1070573.1400000001"/>
    <n v="0"/>
    <n v="0"/>
    <n v="0"/>
    <n v="0"/>
    <n v="0"/>
    <n v="2000000"/>
    <n v="0"/>
    <n v="6000000"/>
    <n v="0"/>
    <n v="4000000"/>
    <n v="2000000"/>
  </r>
  <r>
    <s v="1.1-00-2004_20819011_2033310"/>
    <s v="1.1-00-20"/>
    <s v="NO"/>
    <s v="1.3.4"/>
    <s v="M"/>
    <s v="04_20"/>
    <n v="8"/>
    <n v="19"/>
    <s v="011_20"/>
    <x v="46"/>
    <x v="46"/>
    <n v="0"/>
    <s v="SIN DESCRIPCION PARA DESTINOS 00"/>
    <x v="0"/>
    <x v="0"/>
    <x v="3"/>
    <x v="0"/>
    <x v="0"/>
    <x v="0"/>
    <x v="0"/>
    <e v="#N/A"/>
    <n v="469568"/>
    <n v="0"/>
    <n v="469568"/>
    <n v="469568"/>
    <n v="215528"/>
    <n v="215528"/>
    <n v="130848"/>
    <n v="0"/>
    <n v="0"/>
    <n v="0"/>
    <n v="0"/>
    <n v="0"/>
    <n v="0"/>
    <n v="469568"/>
    <n v="0"/>
    <n v="700000"/>
    <n v="0"/>
    <n v="230432"/>
    <n v="469568"/>
  </r>
  <r>
    <s v="1.1-00-2004_20820011_2031110"/>
    <s v="1.1-00-20"/>
    <s v="NO"/>
    <s v="1.3.4"/>
    <s v="M"/>
    <s v="04_20"/>
    <n v="8"/>
    <n v="20"/>
    <s v="011_20"/>
    <x v="59"/>
    <x v="59"/>
    <n v="0"/>
    <s v="SIN DESCRIPCION PARA DESTINOS 00"/>
    <x v="0"/>
    <x v="0"/>
    <x v="3"/>
    <x v="0"/>
    <x v="0"/>
    <x v="54"/>
    <x v="0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04_20820011_2032910"/>
    <s v="1.1-00-20"/>
    <s v="NO"/>
    <s v="1.3.4"/>
    <s v="M"/>
    <s v="04_20"/>
    <n v="8"/>
    <n v="20"/>
    <s v="011_20"/>
    <x v="36"/>
    <x v="36"/>
    <n v="0"/>
    <s v="SIN DESCRIPCION PARA DESTINOS 00"/>
    <x v="0"/>
    <x v="0"/>
    <x v="3"/>
    <x v="0"/>
    <x v="0"/>
    <x v="54"/>
    <x v="0"/>
    <e v="#N/A"/>
    <n v="103676.16"/>
    <n v="0"/>
    <n v="103676.16"/>
    <n v="103676.16"/>
    <n v="60477.760000000002"/>
    <n v="60477.760000000002"/>
    <n v="8639.68"/>
    <n v="0"/>
    <n v="0"/>
    <n v="0"/>
    <n v="0"/>
    <n v="0"/>
    <n v="0"/>
    <n v="103676.16"/>
    <n v="0"/>
    <n v="360000"/>
    <n v="0"/>
    <n v="256323.84"/>
    <n v="103676.16"/>
  </r>
  <r>
    <s v="1.1-00-2004_20820011_2034110"/>
    <s v="1.1-00-20"/>
    <s v="NO"/>
    <s v="1.3.4"/>
    <s v="M"/>
    <s v="04_20"/>
    <n v="8"/>
    <n v="20"/>
    <s v="011_20"/>
    <x v="96"/>
    <x v="96"/>
    <n v="0"/>
    <s v="SIN DESCRIPCION PARA DESTINOS 00"/>
    <x v="0"/>
    <x v="0"/>
    <x v="3"/>
    <x v="0"/>
    <x v="0"/>
    <x v="54"/>
    <x v="0"/>
    <s v="SI"/>
    <n v="4000000"/>
    <n v="0"/>
    <n v="3663679.02"/>
    <n v="3663679.02"/>
    <n v="3008808.32"/>
    <n v="3008808.32"/>
    <n v="3008808.32"/>
    <n v="336320.98"/>
    <n v="200000"/>
    <s v="Verde"/>
    <n v="654870.69999999995"/>
    <n v="0"/>
    <n v="0"/>
    <n v="3345129.3"/>
    <n v="0"/>
    <n v="4000000"/>
    <n v="0"/>
    <n v="0"/>
    <n v="4000000"/>
  </r>
  <r>
    <s v="1.1-00-2004_20820011_2034210"/>
    <s v="1.1-00-20"/>
    <s v="NO"/>
    <s v="1.3.4"/>
    <s v="M"/>
    <s v="04_20"/>
    <n v="8"/>
    <n v="20"/>
    <s v="011_20"/>
    <x v="102"/>
    <x v="102"/>
    <n v="0"/>
    <s v="SIN DESCRIPCION PARA DESTINOS 00"/>
    <x v="0"/>
    <x v="0"/>
    <x v="3"/>
    <x v="0"/>
    <x v="0"/>
    <x v="54"/>
    <x v="0"/>
    <s v="SI"/>
    <n v="30900000"/>
    <n v="0"/>
    <n v="30900000"/>
    <n v="29943056.670000002"/>
    <n v="20131065.800000001"/>
    <n v="19574332.350000001"/>
    <n v="17892713.280000001"/>
    <n v="0"/>
    <n v="8000000"/>
    <s v="Amarillo"/>
    <n v="2102696.66"/>
    <n v="0"/>
    <n v="0"/>
    <n v="28797303.34"/>
    <n v="0"/>
    <n v="30900000"/>
    <n v="0"/>
    <n v="0"/>
    <n v="30900000"/>
  </r>
  <r>
    <s v="1.1-00-2004_20820011_2035110"/>
    <s v="1.1-00-20"/>
    <s v="NO"/>
    <s v="1.3.4"/>
    <s v="M"/>
    <s v="04_20"/>
    <n v="8"/>
    <n v="20"/>
    <s v="011_20"/>
    <x v="9"/>
    <x v="9"/>
    <n v="0"/>
    <s v="SIN DESCRIPCION PARA DESTINOS 00"/>
    <x v="0"/>
    <x v="0"/>
    <x v="3"/>
    <x v="0"/>
    <x v="0"/>
    <x v="54"/>
    <x v="0"/>
    <e v="#N/A"/>
    <n v="16000000"/>
    <n v="0"/>
    <n v="8068060.8399999999"/>
    <n v="8068060.8399999999"/>
    <n v="8068060.8399999999"/>
    <n v="8068060.8399999999"/>
    <n v="8068060.8399999999"/>
    <n v="7931939.1600000001"/>
    <n v="0"/>
    <n v="0"/>
    <n v="0"/>
    <n v="0"/>
    <n v="0"/>
    <n v="16000000"/>
    <n v="0"/>
    <n v="16000000"/>
    <n v="0"/>
    <n v="0"/>
    <n v="16000000"/>
  </r>
  <r>
    <s v="1.1-00-2004_20820011_2035310"/>
    <s v="1.1-00-20"/>
    <s v="NO"/>
    <s v="1.3.4"/>
    <s v="M"/>
    <s v="04_20"/>
    <n v="8"/>
    <n v="20"/>
    <s v="011_20"/>
    <x v="48"/>
    <x v="48"/>
    <n v="0"/>
    <s v="SIN DESCRIPCION PARA DESTINOS 00"/>
    <x v="0"/>
    <x v="0"/>
    <x v="3"/>
    <x v="0"/>
    <x v="0"/>
    <x v="54"/>
    <x v="0"/>
    <e v="#N/A"/>
    <n v="10000"/>
    <n v="0"/>
    <n v="0"/>
    <n v="0"/>
    <n v="0"/>
    <n v="0"/>
    <n v="0"/>
    <n v="10000"/>
    <n v="0"/>
    <n v="0"/>
    <n v="0"/>
    <n v="0"/>
    <n v="0"/>
    <n v="10000"/>
    <n v="0"/>
    <n v="10000"/>
    <n v="0"/>
    <n v="0"/>
    <n v="10000"/>
  </r>
  <r>
    <s v="1.1-00-2004_20820011_2038210"/>
    <s v="1.1-00-20"/>
    <s v="NO"/>
    <s v="1.3.4"/>
    <s v="M"/>
    <s v="04_20"/>
    <n v="8"/>
    <n v="20"/>
    <s v="011_20"/>
    <x v="11"/>
    <x v="11"/>
    <n v="0"/>
    <s v="SIN DESCRIPCION PARA DESTINOS 00"/>
    <x v="0"/>
    <x v="0"/>
    <x v="3"/>
    <x v="0"/>
    <x v="0"/>
    <x v="54"/>
    <x v="0"/>
    <e v="#N/A"/>
    <n v="500000"/>
    <n v="0"/>
    <n v="500000"/>
    <n v="500000"/>
    <n v="500000"/>
    <n v="500000"/>
    <n v="500000"/>
    <n v="0"/>
    <n v="0"/>
    <n v="0"/>
    <n v="0"/>
    <n v="0"/>
    <n v="0"/>
    <n v="500000"/>
    <n v="0"/>
    <n v="1500000"/>
    <n v="0"/>
    <n v="1000000"/>
    <n v="500000"/>
  </r>
  <r>
    <s v="1.1-00-2004_20820011_2039420"/>
    <s v="1.1-00-20"/>
    <s v="NO"/>
    <s v="1.3.4"/>
    <s v="M"/>
    <s v="04_20"/>
    <n v="8"/>
    <n v="20"/>
    <s v="011_20"/>
    <x v="103"/>
    <x v="103"/>
    <n v="0"/>
    <s v="SIN DESCRIPCION PARA DESTINOS 00"/>
    <x v="0"/>
    <x v="0"/>
    <x v="3"/>
    <x v="0"/>
    <x v="0"/>
    <x v="54"/>
    <x v="0"/>
    <s v="SI"/>
    <n v="2000000"/>
    <n v="0"/>
    <n v="1998066.58"/>
    <n v="1998066.58"/>
    <n v="145866.01"/>
    <n v="119989.71"/>
    <n v="119989.71"/>
    <n v="1933.4199999999255"/>
    <n v="0"/>
    <n v="0"/>
    <n v="1852200.57"/>
    <n v="0"/>
    <n v="0"/>
    <n v="147799.42999999993"/>
    <n v="0"/>
    <n v="2000000"/>
    <n v="0"/>
    <n v="0"/>
    <n v="2000000"/>
  </r>
  <r>
    <s v="1.1-00-2004_20820011_2039510"/>
    <s v="1.1-00-20"/>
    <s v="NO"/>
    <s v="1.3.4"/>
    <s v="M"/>
    <s v="04_20"/>
    <n v="8"/>
    <n v="20"/>
    <s v="011_20"/>
    <x v="104"/>
    <x v="104"/>
    <n v="0"/>
    <s v="SIN DESCRIPCION PARA DESTINOS 00"/>
    <x v="0"/>
    <x v="0"/>
    <x v="3"/>
    <x v="0"/>
    <x v="0"/>
    <x v="54"/>
    <x v="0"/>
    <e v="#N/A"/>
    <n v="0"/>
    <n v="0"/>
    <n v="0"/>
    <n v="0"/>
    <n v="0"/>
    <n v="0"/>
    <n v="0"/>
    <n v="0"/>
    <n v="0"/>
    <n v="0"/>
    <n v="0"/>
    <n v="0"/>
    <n v="0"/>
    <n v="0"/>
    <n v="0"/>
    <n v="300000"/>
    <n v="0"/>
    <n v="300000"/>
    <n v="0"/>
  </r>
  <r>
    <s v="1.1-00-2004_20820011_2039610"/>
    <s v="1.1-00-20"/>
    <s v="NO"/>
    <s v="1.3.4"/>
    <s v="M"/>
    <s v="04_20"/>
    <n v="8"/>
    <n v="20"/>
    <s v="011_20"/>
    <x v="105"/>
    <x v="105"/>
    <n v="0"/>
    <s v="SIN DESCRIPCION PARA DESTINOS 00"/>
    <x v="0"/>
    <x v="0"/>
    <x v="3"/>
    <x v="0"/>
    <x v="0"/>
    <x v="54"/>
    <x v="0"/>
    <e v="#N/A"/>
    <n v="0"/>
    <n v="0"/>
    <n v="0"/>
    <n v="0"/>
    <n v="0"/>
    <n v="0"/>
    <n v="0"/>
    <n v="0"/>
    <n v="0"/>
    <n v="0"/>
    <n v="0"/>
    <n v="0"/>
    <n v="0"/>
    <n v="0"/>
    <n v="0"/>
    <n v="300000"/>
    <n v="0"/>
    <n v="300000"/>
    <n v="0"/>
  </r>
  <r>
    <s v="1.1-00-2004_20820011_2039630"/>
    <s v="1.1-00-20"/>
    <s v="NO"/>
    <s v="1.3.4"/>
    <s v="M"/>
    <s v="04_20"/>
    <n v="8"/>
    <n v="20"/>
    <s v="011_20"/>
    <x v="106"/>
    <x v="106"/>
    <n v="0"/>
    <s v="SIN DESCRIPCION PARA DESTINOS 00"/>
    <x v="0"/>
    <x v="0"/>
    <x v="3"/>
    <x v="0"/>
    <x v="0"/>
    <x v="54"/>
    <x v="0"/>
    <e v="#N/A"/>
    <n v="16000"/>
    <n v="0"/>
    <n v="15463"/>
    <n v="15463"/>
    <n v="15463"/>
    <n v="15463"/>
    <n v="15463"/>
    <n v="537"/>
    <n v="0"/>
    <n v="0"/>
    <n v="0"/>
    <n v="0"/>
    <n v="0"/>
    <n v="16000"/>
    <n v="0"/>
    <n v="100000"/>
    <n v="0"/>
    <n v="84000"/>
    <n v="16000"/>
  </r>
  <r>
    <s v="1.1-00-2004_20820011_2042110"/>
    <s v="1.1-00-20"/>
    <s v="NO"/>
    <s v="1.3.4"/>
    <s v="M"/>
    <s v="04_20"/>
    <n v="8"/>
    <n v="20"/>
    <s v="011_20"/>
    <x v="81"/>
    <x v="81"/>
    <n v="0"/>
    <s v="SIN DESCRIPCION PARA DESTINOS 00"/>
    <x v="3"/>
    <x v="0"/>
    <x v="3"/>
    <x v="0"/>
    <x v="0"/>
    <x v="54"/>
    <x v="0"/>
    <e v="#N/A"/>
    <n v="2000000"/>
    <n v="0"/>
    <n v="2105566.7599999998"/>
    <n v="2105566.7599999998"/>
    <n v="2105566.7599999998"/>
    <n v="2105566.7599999998"/>
    <n v="2105566.7599999998"/>
    <n v="-105566.75999999978"/>
    <n v="200000"/>
    <s v="Verde"/>
    <n v="0"/>
    <n v="200000"/>
    <n v="0"/>
    <n v="2200000"/>
    <n v="0"/>
    <n v="2000000"/>
    <n v="0"/>
    <n v="0"/>
    <n v="2000000"/>
  </r>
  <r>
    <s v="1.1-00-2004_20820011_2042510"/>
    <s v="1.1-00-20"/>
    <s v="NO"/>
    <s v="1.3.4"/>
    <s v="M"/>
    <s v="04_20"/>
    <n v="8"/>
    <n v="20"/>
    <s v="011_20"/>
    <x v="107"/>
    <x v="107"/>
    <n v="0"/>
    <s v="SIN DESCRIPCION PARA DESTINOS 00"/>
    <x v="3"/>
    <x v="0"/>
    <x v="3"/>
    <x v="0"/>
    <x v="0"/>
    <x v="54"/>
    <x v="0"/>
    <e v="#N/A"/>
    <n v="14121895.560000001"/>
    <n v="0"/>
    <n v="796397"/>
    <n v="796397"/>
    <n v="796397"/>
    <n v="796397"/>
    <n v="796397"/>
    <n v="13325498.560000001"/>
    <n v="0"/>
    <n v="0"/>
    <n v="0"/>
    <n v="0"/>
    <n v="0"/>
    <n v="14121895.560000001"/>
    <n v="0"/>
    <n v="14321895.560000001"/>
    <n v="0"/>
    <n v="200000"/>
    <n v="14121895.560000001"/>
  </r>
  <r>
    <s v="1.1-00-2004_20820011_2051210"/>
    <s v="1.1-00-20"/>
    <s v="NO"/>
    <s v="1.3.4"/>
    <s v="M"/>
    <s v="04_20"/>
    <n v="8"/>
    <n v="20"/>
    <s v="011_20"/>
    <x v="23"/>
    <x v="23"/>
    <n v="0"/>
    <s v="SIN DESCRIPCION PARA DESTINOS 00"/>
    <x v="4"/>
    <x v="1"/>
    <x v="3"/>
    <x v="0"/>
    <x v="0"/>
    <x v="54"/>
    <x v="0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04_20820011_2061511"/>
    <s v="1.1-00-20"/>
    <s v="NO"/>
    <s v="1.3.4"/>
    <s v="M"/>
    <s v="04_20"/>
    <n v="8"/>
    <n v="20"/>
    <s v="011_20"/>
    <x v="101"/>
    <x v="101"/>
    <n v="1"/>
    <s v="RECONOCIMIENTO DE CONTRA DERECHOS"/>
    <x v="5"/>
    <x v="1"/>
    <x v="3"/>
    <x v="0"/>
    <x v="0"/>
    <x v="54"/>
    <x v="0"/>
    <e v="#N/A"/>
    <n v="0"/>
    <n v="0"/>
    <n v="1882762.67"/>
    <n v="1882762.67"/>
    <n v="1882762.67"/>
    <n v="1882762.67"/>
    <n v="1882762.67"/>
    <n v="-1882762.67"/>
    <n v="0"/>
    <n v="0"/>
    <n v="0"/>
    <n v="0"/>
    <n v="5000000"/>
    <n v="5000000"/>
    <n v="0"/>
    <n v="0"/>
    <n v="0"/>
    <n v="0"/>
    <n v="0"/>
  </r>
  <r>
    <s v="1.1-00-2004_20820011_2063210"/>
    <s v="1.1-00-20"/>
    <s v="NO"/>
    <s v="1.3.4"/>
    <s v="M"/>
    <s v="04_20"/>
    <n v="8"/>
    <n v="20"/>
    <s v="011_20"/>
    <x v="108"/>
    <x v="108"/>
    <n v="0"/>
    <s v="SIN DESCRIPCION PARA DESTINOS 00"/>
    <x v="5"/>
    <x v="1"/>
    <x v="3"/>
    <x v="0"/>
    <x v="0"/>
    <x v="54"/>
    <x v="0"/>
    <e v="#N/A"/>
    <n v="30888556"/>
    <n v="0"/>
    <n v="48385606.369999997"/>
    <n v="48385606.369999997"/>
    <n v="48385606.369999997"/>
    <n v="46420576.369999997"/>
    <n v="46420576.369999997"/>
    <n v="-17497050.369999997"/>
    <n v="90000000"/>
    <s v="Verde"/>
    <n v="0"/>
    <n v="31820102.756826453"/>
    <n v="0"/>
    <n v="62708658.756826453"/>
    <n v="0"/>
    <n v="30888556"/>
    <n v="0"/>
    <n v="0"/>
    <n v="30888556"/>
  </r>
  <r>
    <s v="1.1-00-2005_20821012_2021410"/>
    <s v="1.1-00-20"/>
    <s v="NO"/>
    <s v="1.3.4"/>
    <s v="M"/>
    <s v="05_20"/>
    <n v="8"/>
    <n v="21"/>
    <s v="012_20"/>
    <x v="18"/>
    <x v="18"/>
    <n v="0"/>
    <s v="SIN DESCRIPCION PARA DESTINOS 00"/>
    <x v="2"/>
    <x v="0"/>
    <x v="3"/>
    <x v="1"/>
    <x v="0"/>
    <x v="55"/>
    <x v="1"/>
    <s v="SI"/>
    <n v="410000"/>
    <n v="0"/>
    <n v="400000"/>
    <n v="309520"/>
    <n v="15182.33"/>
    <n v="15182.33"/>
    <n v="12347.64"/>
    <n v="10000"/>
    <n v="10000"/>
    <s v="Verde"/>
    <n v="294337.67"/>
    <n v="0"/>
    <n v="0"/>
    <n v="115662.33000000002"/>
    <n v="0"/>
    <n v="410000"/>
    <n v="0"/>
    <n v="0"/>
    <n v="410000"/>
  </r>
  <r>
    <s v="1.1-00-2005_20821012_2021610"/>
    <s v="1.1-00-20"/>
    <s v="NO"/>
    <s v="1.3.4"/>
    <s v="M"/>
    <s v="05_20"/>
    <n v="8"/>
    <n v="21"/>
    <s v="012_20"/>
    <x v="109"/>
    <x v="109"/>
    <n v="0"/>
    <s v="SIN DESCRIPCION PARA DESTINOS 00"/>
    <x v="2"/>
    <x v="0"/>
    <x v="3"/>
    <x v="1"/>
    <x v="0"/>
    <x v="55"/>
    <x v="1"/>
    <s v="SI"/>
    <n v="2635181"/>
    <n v="0"/>
    <n v="2633765.4"/>
    <n v="2148031"/>
    <n v="826036.98"/>
    <n v="609116.98"/>
    <n v="490617.18"/>
    <n v="1415.6000000000931"/>
    <n v="0"/>
    <n v="0"/>
    <n v="369669.86"/>
    <n v="0"/>
    <n v="0"/>
    <n v="2265511.14"/>
    <n v="0"/>
    <n v="2635181"/>
    <n v="0"/>
    <n v="0"/>
    <n v="2635181"/>
  </r>
  <r>
    <s v="1.1-00-2005_20821012_2022110"/>
    <s v="1.1-00-20"/>
    <s v="NO"/>
    <s v="1.3.4"/>
    <s v="M"/>
    <s v="05_20"/>
    <n v="8"/>
    <n v="21"/>
    <s v="012_20"/>
    <x v="2"/>
    <x v="2"/>
    <n v="0"/>
    <s v="SIN DESCRIPCION PARA DESTINOS 00"/>
    <x v="2"/>
    <x v="0"/>
    <x v="3"/>
    <x v="1"/>
    <x v="0"/>
    <x v="55"/>
    <x v="1"/>
    <e v="#N/A"/>
    <n v="395031"/>
    <n v="0"/>
    <n v="394933"/>
    <n v="394933"/>
    <n v="193046.6"/>
    <n v="154671.70000000001"/>
    <n v="154671.70000000001"/>
    <n v="98"/>
    <n v="0"/>
    <n v="0"/>
    <n v="0"/>
    <n v="0"/>
    <n v="0"/>
    <n v="395031"/>
    <n v="0"/>
    <n v="455378"/>
    <n v="0"/>
    <n v="60347"/>
    <n v="395031"/>
  </r>
  <r>
    <s v="1.1-00-2005_20821012_2024110"/>
    <s v="1.1-00-20"/>
    <s v="NO"/>
    <s v="1.3.4"/>
    <s v="M"/>
    <s v="05_20"/>
    <n v="8"/>
    <n v="21"/>
    <s v="012_20"/>
    <x v="90"/>
    <x v="90"/>
    <n v="0"/>
    <s v="SIN DESCRIPCION PARA DESTINOS 00"/>
    <x v="2"/>
    <x v="0"/>
    <x v="3"/>
    <x v="1"/>
    <x v="0"/>
    <x v="55"/>
    <x v="1"/>
    <s v="SI"/>
    <n v="1471554"/>
    <n v="0"/>
    <n v="908830.52"/>
    <n v="903974.76"/>
    <n v="2784"/>
    <n v="2784"/>
    <n v="2784"/>
    <n v="562723.48"/>
    <n v="0"/>
    <n v="0"/>
    <n v="400000"/>
    <n v="0"/>
    <n v="0"/>
    <n v="1071554"/>
    <n v="0"/>
    <n v="1500000"/>
    <n v="0"/>
    <n v="28446"/>
    <n v="1471554"/>
  </r>
  <r>
    <s v="1.1-00-2005_20821012_2024210"/>
    <s v="1.1-00-20"/>
    <s v="NO"/>
    <s v="1.3.4"/>
    <s v="M"/>
    <s v="05_20"/>
    <n v="8"/>
    <n v="21"/>
    <s v="012_20"/>
    <x v="51"/>
    <x v="51"/>
    <n v="0"/>
    <s v="SIN DESCRIPCION PARA DESTINOS 00"/>
    <x v="2"/>
    <x v="0"/>
    <x v="3"/>
    <x v="1"/>
    <x v="0"/>
    <x v="55"/>
    <x v="1"/>
    <s v="SI"/>
    <n v="300000"/>
    <n v="0"/>
    <n v="299730"/>
    <n v="289498.8"/>
    <n v="4498.7700000000004"/>
    <n v="4498.7700000000004"/>
    <n v="4498.7700000000004"/>
    <n v="270"/>
    <n v="0"/>
    <n v="0"/>
    <n v="281589.63"/>
    <n v="0"/>
    <n v="0"/>
    <n v="18410.369999999995"/>
    <n v="0"/>
    <n v="300000"/>
    <n v="0"/>
    <n v="0"/>
    <n v="300000"/>
  </r>
  <r>
    <s v="1.1-00-2005_20821012_2024310"/>
    <s v="1.1-00-20"/>
    <s v="NO"/>
    <s v="1.3.4"/>
    <s v="M"/>
    <s v="05_20"/>
    <n v="8"/>
    <n v="21"/>
    <s v="012_20"/>
    <x v="52"/>
    <x v="52"/>
    <n v="0"/>
    <s v="SIN DESCRIPCION PARA DESTINOS 00"/>
    <x v="2"/>
    <x v="0"/>
    <x v="3"/>
    <x v="1"/>
    <x v="0"/>
    <x v="55"/>
    <x v="1"/>
    <s v="SI"/>
    <n v="125436.07"/>
    <n v="0"/>
    <n v="52081.27"/>
    <n v="52081.27"/>
    <n v="0"/>
    <n v="0"/>
    <n v="0"/>
    <n v="73354.800000000017"/>
    <n v="0"/>
    <n v="0"/>
    <n v="0"/>
    <n v="0"/>
    <n v="0"/>
    <n v="125436.07"/>
    <n v="0"/>
    <n v="300000"/>
    <n v="0"/>
    <n v="174563.93"/>
    <n v="125436.07"/>
  </r>
  <r>
    <s v="1.1-00-2005_20821012_2024410"/>
    <s v="1.1-00-20"/>
    <s v="NO"/>
    <s v="1.3.4"/>
    <s v="M"/>
    <s v="05_20"/>
    <n v="8"/>
    <n v="21"/>
    <s v="012_20"/>
    <x v="53"/>
    <x v="53"/>
    <n v="0"/>
    <s v="SIN DESCRIPCION PARA DESTINOS 00"/>
    <x v="2"/>
    <x v="0"/>
    <x v="3"/>
    <x v="1"/>
    <x v="0"/>
    <x v="55"/>
    <x v="1"/>
    <e v="#N/A"/>
    <n v="10000"/>
    <n v="0"/>
    <n v="9164"/>
    <n v="0"/>
    <n v="0"/>
    <n v="0"/>
    <n v="0"/>
    <n v="836"/>
    <n v="0"/>
    <n v="0"/>
    <n v="0"/>
    <n v="0"/>
    <n v="0"/>
    <n v="10000"/>
    <n v="0"/>
    <n v="10000"/>
    <n v="0"/>
    <n v="0"/>
    <n v="10000"/>
  </r>
  <r>
    <s v="1.1-00-2005_20821012_2024510"/>
    <s v="1.1-00-20"/>
    <s v="NO"/>
    <s v="1.3.4"/>
    <s v="M"/>
    <s v="05_20"/>
    <n v="8"/>
    <n v="21"/>
    <s v="012_20"/>
    <x v="86"/>
    <x v="86"/>
    <n v="0"/>
    <s v="SIN DESCRIPCION PARA DESTINOS 00"/>
    <x v="2"/>
    <x v="0"/>
    <x v="3"/>
    <x v="1"/>
    <x v="0"/>
    <x v="55"/>
    <x v="1"/>
    <s v="SI"/>
    <n v="303000"/>
    <n v="0"/>
    <n v="252737.6"/>
    <n v="250000"/>
    <n v="0"/>
    <n v="0"/>
    <n v="0"/>
    <n v="50262.399999999994"/>
    <n v="0"/>
    <n v="0"/>
    <n v="250000"/>
    <n v="0"/>
    <n v="0"/>
    <n v="53000"/>
    <n v="0"/>
    <n v="303000"/>
    <n v="0"/>
    <n v="0"/>
    <n v="303000"/>
  </r>
  <r>
    <s v="1.1-00-2005_20821012_2024610"/>
    <s v="1.1-00-20"/>
    <s v="NO"/>
    <s v="1.3.4"/>
    <s v="M"/>
    <s v="05_20"/>
    <n v="8"/>
    <n v="21"/>
    <s v="012_20"/>
    <x v="54"/>
    <x v="54"/>
    <n v="0"/>
    <s v="SIN DESCRIPCION PARA DESTINOS 00"/>
    <x v="2"/>
    <x v="0"/>
    <x v="3"/>
    <x v="1"/>
    <x v="0"/>
    <x v="55"/>
    <x v="1"/>
    <s v="SI"/>
    <n v="415446"/>
    <n v="0"/>
    <n v="397567.6"/>
    <n v="380353.2"/>
    <n v="78223.48"/>
    <n v="70292.789999999994"/>
    <n v="70292.789999999994"/>
    <n v="17878.400000000023"/>
    <n v="0"/>
    <n v="0"/>
    <n v="299023.82"/>
    <n v="0"/>
    <n v="0"/>
    <n v="116422.18"/>
    <n v="0"/>
    <n v="415446"/>
    <n v="0"/>
    <n v="0"/>
    <n v="415446"/>
  </r>
  <r>
    <s v="1.1-00-2005_20821012_2024710"/>
    <s v="1.1-00-20"/>
    <s v="NO"/>
    <s v="1.3.4"/>
    <s v="M"/>
    <s v="05_20"/>
    <n v="8"/>
    <n v="21"/>
    <s v="012_20"/>
    <x v="55"/>
    <x v="55"/>
    <n v="0"/>
    <s v="SIN DESCRIPCION PARA DESTINOS 00"/>
    <x v="2"/>
    <x v="0"/>
    <x v="3"/>
    <x v="1"/>
    <x v="0"/>
    <x v="55"/>
    <x v="1"/>
    <e v="#N/A"/>
    <n v="124514.43"/>
    <n v="0"/>
    <n v="123057.47"/>
    <n v="105258.43"/>
    <n v="28540.32"/>
    <n v="28540.32"/>
    <n v="17231.169999999998"/>
    <n v="1456.9599999999919"/>
    <n v="0"/>
    <n v="0"/>
    <n v="0"/>
    <n v="0"/>
    <n v="0"/>
    <n v="124514.43"/>
    <n v="0"/>
    <n v="300000"/>
    <n v="0"/>
    <n v="175485.57"/>
    <n v="124514.43"/>
  </r>
  <r>
    <s v="1.1-00-2005_20821012_2024910"/>
    <s v="1.1-00-20"/>
    <s v="NO"/>
    <s v="1.3.4"/>
    <s v="M"/>
    <s v="05_20"/>
    <n v="8"/>
    <n v="21"/>
    <s v="012_20"/>
    <x v="4"/>
    <x v="4"/>
    <n v="0"/>
    <s v="SIN DESCRIPCION PARA DESTINOS 00"/>
    <x v="2"/>
    <x v="0"/>
    <x v="3"/>
    <x v="1"/>
    <x v="0"/>
    <x v="55"/>
    <x v="1"/>
    <e v="#N/A"/>
    <n v="257139.7"/>
    <n v="0"/>
    <n v="209871.6"/>
    <n v="80636"/>
    <n v="60691.199999999997"/>
    <n v="60691.199999999997"/>
    <n v="60691.199999999997"/>
    <n v="47268.100000000006"/>
    <n v="0"/>
    <n v="0"/>
    <n v="0"/>
    <n v="0"/>
    <n v="0"/>
    <n v="257139.7"/>
    <n v="0"/>
    <n v="426366.8"/>
    <n v="0"/>
    <n v="169227.1"/>
    <n v="257139.7"/>
  </r>
  <r>
    <s v="1.1-00-2005_20821012_2025210"/>
    <s v="1.1-00-20"/>
    <s v="NO"/>
    <s v="1.3.4"/>
    <s v="M"/>
    <s v="05_20"/>
    <n v="8"/>
    <n v="21"/>
    <s v="012_20"/>
    <x v="15"/>
    <x v="15"/>
    <n v="0"/>
    <s v="SIN DESCRIPCION PARA DESTINOS 00"/>
    <x v="2"/>
    <x v="0"/>
    <x v="3"/>
    <x v="1"/>
    <x v="0"/>
    <x v="55"/>
    <x v="1"/>
    <s v="SI"/>
    <n v="300000"/>
    <n v="0"/>
    <n v="274546"/>
    <n v="274546"/>
    <n v="0"/>
    <n v="0"/>
    <n v="0"/>
    <n v="25454"/>
    <n v="0"/>
    <n v="0"/>
    <n v="250000"/>
    <n v="0"/>
    <n v="0"/>
    <n v="50000"/>
    <n v="0"/>
    <n v="300000"/>
    <n v="0"/>
    <n v="0"/>
    <n v="300000"/>
  </r>
  <r>
    <s v="1.1-00-2005_20821012_2026110"/>
    <s v="1.1-00-20"/>
    <s v="NO"/>
    <s v="1.3.4"/>
    <s v="M"/>
    <s v="05_20"/>
    <n v="8"/>
    <n v="21"/>
    <s v="012_20"/>
    <x v="110"/>
    <x v="110"/>
    <n v="0"/>
    <s v="SIN DESCRIPCION PARA DESTINOS 00"/>
    <x v="2"/>
    <x v="0"/>
    <x v="3"/>
    <x v="1"/>
    <x v="0"/>
    <x v="55"/>
    <x v="1"/>
    <s v="SI"/>
    <n v="38000000"/>
    <n v="0"/>
    <n v="32626517.420000002"/>
    <n v="30258943.34"/>
    <n v="21777075.84"/>
    <n v="20758744.16"/>
    <n v="18774103.59"/>
    <n v="5373482.5799999982"/>
    <n v="0"/>
    <n v="0"/>
    <n v="8000000"/>
    <n v="0"/>
    <n v="0"/>
    <n v="30000000"/>
    <n v="0"/>
    <n v="38000000"/>
    <n v="0"/>
    <n v="0"/>
    <n v="38000000"/>
  </r>
  <r>
    <s v="1.1-00-2005_20821012_2027110"/>
    <s v="1.1-00-20"/>
    <s v="NO"/>
    <s v="1.3.4"/>
    <s v="M"/>
    <s v="05_20"/>
    <n v="8"/>
    <n v="21"/>
    <s v="012_20"/>
    <x v="140"/>
    <x v="140"/>
    <n v="0"/>
    <s v="SIN DESCRIPCION PARA DESTINOS 00"/>
    <x v="2"/>
    <x v="0"/>
    <x v="3"/>
    <x v="1"/>
    <x v="0"/>
    <x v="55"/>
    <x v="1"/>
    <e v="#N/A"/>
    <n v="75400"/>
    <n v="0"/>
    <n v="59508"/>
    <n v="59508"/>
    <n v="59508"/>
    <n v="59508"/>
    <n v="59508"/>
    <n v="15892"/>
    <n v="0"/>
    <n v="0"/>
    <n v="0"/>
    <n v="0"/>
    <n v="0"/>
    <n v="75400"/>
    <n v="0"/>
    <n v="75400"/>
    <n v="0"/>
    <n v="0"/>
    <n v="75400"/>
  </r>
  <r>
    <s v="1.1-00-2005_20821012_2027210"/>
    <s v="1.1-00-20"/>
    <s v="NO"/>
    <s v="1.3.4"/>
    <s v="M"/>
    <s v="05_20"/>
    <n v="8"/>
    <n v="21"/>
    <s v="012_20"/>
    <x v="35"/>
    <x v="35"/>
    <n v="0"/>
    <s v="SIN DESCRIPCION PARA DESTINOS 00"/>
    <x v="2"/>
    <x v="0"/>
    <x v="3"/>
    <x v="1"/>
    <x v="0"/>
    <x v="55"/>
    <x v="1"/>
    <s v="SI"/>
    <n v="6206"/>
    <n v="0"/>
    <n v="6206"/>
    <n v="0"/>
    <n v="0"/>
    <n v="0"/>
    <n v="0"/>
    <n v="0"/>
    <n v="0"/>
    <n v="0"/>
    <n v="0"/>
    <n v="0"/>
    <n v="0"/>
    <n v="6206"/>
    <n v="0"/>
    <n v="189996"/>
    <n v="0"/>
    <n v="183790"/>
    <n v="6206"/>
  </r>
  <r>
    <s v="1.1-00-2005_20821012_2029110"/>
    <s v="1.1-00-20"/>
    <s v="NO"/>
    <s v="1.3.4"/>
    <s v="M"/>
    <s v="05_20"/>
    <n v="8"/>
    <n v="21"/>
    <s v="012_20"/>
    <x v="29"/>
    <x v="29"/>
    <n v="0"/>
    <s v="SIN DESCRIPCION PARA DESTINOS 00"/>
    <x v="2"/>
    <x v="0"/>
    <x v="3"/>
    <x v="1"/>
    <x v="0"/>
    <x v="55"/>
    <x v="1"/>
    <e v="#N/A"/>
    <n v="254163.84"/>
    <n v="0"/>
    <n v="254163.84"/>
    <n v="92317.39"/>
    <n v="89092.4"/>
    <n v="89092.4"/>
    <n v="86060.55"/>
    <n v="0"/>
    <n v="0"/>
    <n v="0"/>
    <n v="0"/>
    <n v="0"/>
    <n v="0"/>
    <n v="254163.84"/>
    <n v="0"/>
    <n v="400000"/>
    <n v="0"/>
    <n v="145836.16"/>
    <n v="254163.84"/>
  </r>
  <r>
    <s v="1.1-00-2005_20821012_2029210"/>
    <s v="1.1-00-20"/>
    <s v="NO"/>
    <s v="1.3.4"/>
    <s v="M"/>
    <s v="05_20"/>
    <n v="8"/>
    <n v="21"/>
    <s v="012_20"/>
    <x v="91"/>
    <x v="91"/>
    <n v="0"/>
    <s v="SIN DESCRIPCION PARA DESTINOS 00"/>
    <x v="2"/>
    <x v="0"/>
    <x v="3"/>
    <x v="1"/>
    <x v="0"/>
    <x v="55"/>
    <x v="1"/>
    <e v="#N/A"/>
    <n v="40000"/>
    <n v="0"/>
    <n v="35236.879999999997"/>
    <n v="34874.959999999999"/>
    <n v="34874.959999999999"/>
    <n v="17608.36"/>
    <n v="6580.77"/>
    <n v="4763.1200000000026"/>
    <n v="0"/>
    <n v="0"/>
    <n v="0"/>
    <n v="0"/>
    <n v="0"/>
    <n v="40000"/>
    <n v="0"/>
    <n v="40000"/>
    <n v="0"/>
    <n v="0"/>
    <n v="40000"/>
  </r>
  <r>
    <s v="1.1-00-2005_20821012_2029410"/>
    <s v="1.1-00-20"/>
    <s v="NO"/>
    <s v="1.3.4"/>
    <s v="M"/>
    <s v="05_20"/>
    <n v="8"/>
    <n v="21"/>
    <s v="012_20"/>
    <x v="111"/>
    <x v="111"/>
    <n v="0"/>
    <s v="SIN DESCRIPCION PARA DESTINOS 00"/>
    <x v="2"/>
    <x v="0"/>
    <x v="3"/>
    <x v="1"/>
    <x v="0"/>
    <x v="55"/>
    <x v="1"/>
    <e v="#N/A"/>
    <n v="115180"/>
    <n v="0"/>
    <n v="115180"/>
    <n v="115180"/>
    <n v="110307.99"/>
    <n v="58763.78"/>
    <n v="48542.79"/>
    <n v="0"/>
    <n v="0"/>
    <n v="0"/>
    <n v="0"/>
    <n v="0"/>
    <n v="0"/>
    <n v="115180"/>
    <n v="0"/>
    <n v="300000"/>
    <n v="0"/>
    <n v="184820"/>
    <n v="115180"/>
  </r>
  <r>
    <s v="1.1-00-2005_20821012_2029610"/>
    <s v="1.1-00-20"/>
    <s v="NO"/>
    <s v="1.3.4"/>
    <s v="M"/>
    <s v="05_20"/>
    <n v="8"/>
    <n v="21"/>
    <s v="012_20"/>
    <x v="19"/>
    <x v="19"/>
    <n v="0"/>
    <s v="SIN DESCRIPCION PARA DESTINOS 00"/>
    <x v="2"/>
    <x v="0"/>
    <x v="3"/>
    <x v="1"/>
    <x v="0"/>
    <x v="55"/>
    <x v="1"/>
    <s v="SI"/>
    <n v="5697794.1100000003"/>
    <n v="0"/>
    <n v="5653581.8700000001"/>
    <n v="4691856.42"/>
    <n v="1953779.17"/>
    <n v="1953779.17"/>
    <n v="1826260.65"/>
    <n v="44212.240000000224"/>
    <n v="3786664"/>
    <s v="Verde"/>
    <n v="2614524.4900000002"/>
    <n v="3786664"/>
    <n v="0"/>
    <n v="6869933.6200000001"/>
    <n v="0"/>
    <n v="5697794.1100000003"/>
    <n v="0"/>
    <n v="0"/>
    <n v="5697794.1100000003"/>
  </r>
  <r>
    <s v="1.1-00-2005_20821012_2029810"/>
    <s v="1.1-00-20"/>
    <s v="NO"/>
    <s v="1.3.4"/>
    <s v="M"/>
    <s v="05_20"/>
    <n v="8"/>
    <n v="21"/>
    <s v="012_20"/>
    <x v="58"/>
    <x v="58"/>
    <n v="0"/>
    <s v="SIN DESCRIPCION PARA DESTINOS 00"/>
    <x v="2"/>
    <x v="0"/>
    <x v="3"/>
    <x v="1"/>
    <x v="0"/>
    <x v="55"/>
    <x v="1"/>
    <s v="SI"/>
    <n v="4617600"/>
    <n v="0"/>
    <n v="4613311.3600000003"/>
    <n v="4589897.92"/>
    <n v="441706.37"/>
    <n v="278478.25"/>
    <n v="19590.330000000002"/>
    <n v="4288.6399999996647"/>
    <n v="850000"/>
    <s v="Amarillo"/>
    <n v="3833567.8"/>
    <n v="0"/>
    <n v="0"/>
    <n v="784032.20000000019"/>
    <n v="0"/>
    <n v="4617600"/>
    <n v="0"/>
    <n v="0"/>
    <n v="4617600"/>
  </r>
  <r>
    <s v="1.1-00-2005_20821012_2031110"/>
    <s v="1.1-00-20"/>
    <s v="NO"/>
    <s v="1.3.4"/>
    <s v="M"/>
    <s v="05_20"/>
    <n v="8"/>
    <n v="21"/>
    <s v="012_20"/>
    <x v="59"/>
    <x v="59"/>
    <n v="0"/>
    <s v="SIN DESCRIPCION PARA DESTINOS 00"/>
    <x v="0"/>
    <x v="0"/>
    <x v="3"/>
    <x v="1"/>
    <x v="0"/>
    <x v="55"/>
    <x v="1"/>
    <s v="SI"/>
    <n v="4510710.3099999996"/>
    <n v="0"/>
    <n v="4476364"/>
    <n v="4476364"/>
    <n v="2481663"/>
    <n v="2481663"/>
    <n v="2481663"/>
    <n v="34346.30999999959"/>
    <n v="0"/>
    <n v="0"/>
    <n v="176364"/>
    <n v="0"/>
    <n v="0"/>
    <n v="4334346.3099999996"/>
    <n v="0"/>
    <n v="4802400"/>
    <n v="0"/>
    <n v="291689.69"/>
    <n v="4510710.3099999996"/>
  </r>
  <r>
    <s v="1.1-00-2005_20821012_2031410"/>
    <s v="1.1-00-20"/>
    <s v="NO"/>
    <s v="1.3.4"/>
    <s v="M"/>
    <s v="05_20"/>
    <n v="8"/>
    <n v="21"/>
    <s v="012_20"/>
    <x v="112"/>
    <x v="112"/>
    <n v="0"/>
    <s v="SIN DESCRIPCION PARA DESTINOS 00"/>
    <x v="0"/>
    <x v="0"/>
    <x v="3"/>
    <x v="1"/>
    <x v="0"/>
    <x v="55"/>
    <x v="1"/>
    <e v="#N/A"/>
    <n v="1227120"/>
    <n v="0"/>
    <n v="1227120"/>
    <n v="1227120"/>
    <n v="776059.94"/>
    <n v="647850.94999999995"/>
    <n v="0"/>
    <n v="0"/>
    <n v="0"/>
    <n v="0"/>
    <n v="0"/>
    <n v="0"/>
    <n v="0"/>
    <n v="1227120"/>
    <n v="0"/>
    <n v="1228000"/>
    <n v="0"/>
    <n v="880"/>
    <n v="1227120"/>
  </r>
  <r>
    <s v="1.1-00-2005_20821012_2031610"/>
    <s v="1.1-00-20"/>
    <s v="NO"/>
    <s v="1.3.4"/>
    <s v="M"/>
    <s v="05_20"/>
    <n v="8"/>
    <n v="21"/>
    <s v="012_20"/>
    <x v="113"/>
    <x v="113"/>
    <n v="0"/>
    <s v="SIN DESCRIPCION PARA DESTINOS 00"/>
    <x v="0"/>
    <x v="0"/>
    <x v="3"/>
    <x v="1"/>
    <x v="0"/>
    <x v="55"/>
    <x v="1"/>
    <e v="#N/A"/>
    <n v="2170297.36"/>
    <n v="0"/>
    <n v="2170297.36"/>
    <n v="2170297.36"/>
    <n v="1387382.04"/>
    <n v="471272.04"/>
    <n v="211425.08"/>
    <n v="0"/>
    <n v="0"/>
    <n v="0"/>
    <n v="0"/>
    <n v="0"/>
    <n v="0"/>
    <n v="2170297.36"/>
    <n v="0"/>
    <n v="2170297.36"/>
    <n v="0"/>
    <n v="0"/>
    <n v="2170297.36"/>
  </r>
  <r>
    <s v="1.1-00-2005_20821012_2032210"/>
    <s v="1.1-00-20"/>
    <s v="NO"/>
    <s v="1.3.4"/>
    <s v="M"/>
    <s v="05_20"/>
    <n v="8"/>
    <n v="21"/>
    <s v="012_20"/>
    <x v="114"/>
    <x v="114"/>
    <n v="0"/>
    <s v="SIN DESCRIPCION PARA DESTINOS 00"/>
    <x v="0"/>
    <x v="0"/>
    <x v="3"/>
    <x v="1"/>
    <x v="0"/>
    <x v="55"/>
    <x v="1"/>
    <e v="#N/A"/>
    <n v="2080088.87"/>
    <n v="0"/>
    <n v="2080088.87"/>
    <n v="2080088.87"/>
    <n v="1393392.6399999999"/>
    <n v="1107835.8899999999"/>
    <n v="613999.38"/>
    <n v="0"/>
    <n v="0"/>
    <n v="0"/>
    <n v="0"/>
    <n v="0"/>
    <n v="0"/>
    <n v="2080088.87"/>
    <n v="0"/>
    <n v="2321508"/>
    <n v="0"/>
    <n v="241419.13"/>
    <n v="2080088.87"/>
  </r>
  <r>
    <s v="1.1-00-2005_20821012_2032610"/>
    <s v="1.1-00-20"/>
    <s v="NO"/>
    <s v="1.3.4"/>
    <s v="M"/>
    <s v="05_20"/>
    <n v="8"/>
    <n v="21"/>
    <s v="012_20"/>
    <x v="8"/>
    <x v="8"/>
    <n v="0"/>
    <s v="SIN DESCRIPCION PARA DESTINOS 00"/>
    <x v="0"/>
    <x v="0"/>
    <x v="3"/>
    <x v="1"/>
    <x v="0"/>
    <x v="55"/>
    <x v="1"/>
    <e v="#N/A"/>
    <n v="0"/>
    <n v="0"/>
    <n v="0"/>
    <n v="0"/>
    <n v="0"/>
    <n v="0"/>
    <n v="0"/>
    <n v="0"/>
    <n v="0"/>
    <n v="0"/>
    <n v="0"/>
    <n v="0"/>
    <n v="0"/>
    <n v="0"/>
    <n v="0"/>
    <n v="300000"/>
    <n v="0"/>
    <n v="300000"/>
    <n v="0"/>
  </r>
  <r>
    <s v="1.1-00-2005_20821012_2033110"/>
    <s v="1.1-00-20"/>
    <s v="NO"/>
    <s v="1.3.4"/>
    <s v="M"/>
    <s v="05_20"/>
    <n v="8"/>
    <n v="21"/>
    <s v="012_20"/>
    <x v="80"/>
    <x v="80"/>
    <n v="0"/>
    <s v="SIN DESCRIPCION PARA DESTINOS 00"/>
    <x v="0"/>
    <x v="0"/>
    <x v="3"/>
    <x v="1"/>
    <x v="0"/>
    <x v="55"/>
    <x v="1"/>
    <e v="#N/A"/>
    <n v="203000"/>
    <n v="0"/>
    <n v="197954"/>
    <n v="197954"/>
    <n v="79181.600000000006"/>
    <n v="0"/>
    <n v="0"/>
    <n v="5046"/>
    <n v="0"/>
    <n v="0"/>
    <n v="0"/>
    <n v="0"/>
    <n v="0"/>
    <n v="203000"/>
    <n v="0"/>
    <n v="226200"/>
    <n v="0"/>
    <n v="23200"/>
    <n v="203000"/>
  </r>
  <r>
    <s v="1.1-00-2005_20821012_2033310"/>
    <s v="1.1-00-20"/>
    <s v="NO"/>
    <s v="1.3.4"/>
    <s v="M"/>
    <s v="05_20"/>
    <n v="8"/>
    <n v="21"/>
    <s v="012_20"/>
    <x v="46"/>
    <x v="46"/>
    <n v="0"/>
    <s v="SIN DESCRIPCION PARA DESTINOS 00"/>
    <x v="0"/>
    <x v="0"/>
    <x v="3"/>
    <x v="1"/>
    <x v="0"/>
    <x v="55"/>
    <x v="1"/>
    <e v="#N/A"/>
    <n v="566756.99"/>
    <n v="0"/>
    <n v="317280.99"/>
    <n v="237037.99"/>
    <n v="237037.99"/>
    <n v="237037.99"/>
    <n v="0"/>
    <n v="249476"/>
    <n v="249476"/>
    <s v="Verde"/>
    <n v="0"/>
    <n v="0"/>
    <n v="0"/>
    <n v="566756.99"/>
    <n v="0"/>
    <n v="704903.15"/>
    <n v="0"/>
    <n v="138146.16"/>
    <n v="566756.99"/>
  </r>
  <r>
    <s v="1.1-00-2005_20821012_2033410"/>
    <s v="1.1-00-20"/>
    <s v="NO"/>
    <s v="1.3.4"/>
    <s v="M"/>
    <s v="05_20"/>
    <n v="8"/>
    <n v="21"/>
    <s v="012_20"/>
    <x v="115"/>
    <x v="115"/>
    <n v="0"/>
    <s v="SIN DESCRIPCION PARA DESTINOS 00"/>
    <x v="0"/>
    <x v="0"/>
    <x v="3"/>
    <x v="1"/>
    <x v="0"/>
    <x v="55"/>
    <x v="1"/>
    <s v="SI"/>
    <n v="2083460.7200000002"/>
    <n v="0"/>
    <n v="2127004.7200000002"/>
    <n v="2065524.72"/>
    <n v="255980"/>
    <n v="195794"/>
    <n v="140480"/>
    <n v="35336"/>
    <n v="0"/>
    <n v="0"/>
    <n v="1699888.72"/>
    <n v="0"/>
    <n v="0"/>
    <n v="383572.00000000023"/>
    <n v="0"/>
    <n v="6140480"/>
    <n v="0"/>
    <n v="3978139.28"/>
    <n v="2162340.7200000002"/>
  </r>
  <r>
    <s v="1.1-00-2005_20821012_2033710"/>
    <s v="1.1-00-20"/>
    <s v="NO"/>
    <s v="1.3.4"/>
    <s v="M"/>
    <s v="05_20"/>
    <n v="8"/>
    <n v="21"/>
    <s v="012_20"/>
    <x v="87"/>
    <x v="87"/>
    <n v="0"/>
    <s v="SIN DESCRIPCION PARA DESTINOS 00"/>
    <x v="0"/>
    <x v="0"/>
    <x v="3"/>
    <x v="1"/>
    <x v="0"/>
    <x v="55"/>
    <x v="1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05_20821012_2034410"/>
    <s v="1.1-00-20"/>
    <s v="NO"/>
    <s v="1.3.4"/>
    <s v="M"/>
    <s v="05_20"/>
    <n v="8"/>
    <n v="21"/>
    <s v="012_20"/>
    <x v="116"/>
    <x v="116"/>
    <n v="0"/>
    <s v="SIN DESCRIPCION PARA DESTINOS 00"/>
    <x v="0"/>
    <x v="0"/>
    <x v="3"/>
    <x v="1"/>
    <x v="0"/>
    <x v="55"/>
    <x v="1"/>
    <e v="#N/A"/>
    <n v="118344"/>
    <n v="0"/>
    <n v="112360.5"/>
    <n v="112360.5"/>
    <n v="112360.5"/>
    <n v="112360.5"/>
    <n v="112360.5"/>
    <n v="5983.5"/>
    <n v="0"/>
    <n v="0"/>
    <n v="0"/>
    <n v="0"/>
    <n v="0"/>
    <n v="118344"/>
    <n v="0"/>
    <n v="118344"/>
    <n v="0"/>
    <n v="0"/>
    <n v="118344"/>
  </r>
  <r>
    <s v="1.1-00-2005_20821012_2034510"/>
    <s v="1.1-00-20"/>
    <s v="NO"/>
    <s v="1.3.4"/>
    <s v="M"/>
    <s v="05_20"/>
    <n v="8"/>
    <n v="21"/>
    <s v="012_20"/>
    <x v="117"/>
    <x v="117"/>
    <n v="0"/>
    <s v="SIN DESCRIPCION PARA DESTINOS 00"/>
    <x v="0"/>
    <x v="0"/>
    <x v="3"/>
    <x v="1"/>
    <x v="0"/>
    <x v="55"/>
    <x v="1"/>
    <e v="#N/A"/>
    <n v="4125645.61"/>
    <n v="0"/>
    <n v="4125645.61"/>
    <n v="4125645.61"/>
    <n v="4125645.61"/>
    <n v="4125645.61"/>
    <n v="4125645.61"/>
    <n v="0"/>
    <n v="0"/>
    <s v="Verde"/>
    <n v="0"/>
    <n v="0"/>
    <n v="0"/>
    <n v="4125645.61"/>
    <n v="0"/>
    <n v="7858518.2400000002"/>
    <n v="0"/>
    <n v="3732872.63"/>
    <n v="4125645.61"/>
  </r>
  <r>
    <s v="1.1-00-2005_20821012_2034810"/>
    <s v="1.1-00-20"/>
    <s v="NO"/>
    <s v="1.3.4"/>
    <s v="M"/>
    <s v="05_20"/>
    <n v="8"/>
    <n v="21"/>
    <s v="012_20"/>
    <x v="118"/>
    <x v="118"/>
    <n v="0"/>
    <s v="SIN DESCRIPCION PARA DESTINOS 00"/>
    <x v="0"/>
    <x v="0"/>
    <x v="3"/>
    <x v="1"/>
    <x v="0"/>
    <x v="55"/>
    <x v="1"/>
    <e v="#N/A"/>
    <n v="77527"/>
    <n v="0"/>
    <n v="66120"/>
    <n v="66120"/>
    <n v="55385.03"/>
    <n v="55385.03"/>
    <n v="55385.03"/>
    <n v="11407"/>
    <n v="0"/>
    <n v="0"/>
    <n v="0"/>
    <n v="0"/>
    <n v="0"/>
    <n v="77527"/>
    <n v="0"/>
    <n v="400000"/>
    <n v="0"/>
    <n v="322473"/>
    <n v="77527"/>
  </r>
  <r>
    <s v="1.1-00-2005_20821012_2035110"/>
    <s v="1.1-00-20"/>
    <s v="NO"/>
    <s v="1.3.4"/>
    <s v="M"/>
    <s v="05_20"/>
    <n v="8"/>
    <n v="21"/>
    <s v="012_20"/>
    <x v="9"/>
    <x v="9"/>
    <n v="0"/>
    <s v="SIN DESCRIPCION PARA DESTINOS 00"/>
    <x v="0"/>
    <x v="0"/>
    <x v="3"/>
    <x v="1"/>
    <x v="0"/>
    <x v="55"/>
    <x v="1"/>
    <e v="#N/A"/>
    <n v="674466.46"/>
    <n v="0"/>
    <n v="470306.46"/>
    <n v="470306.46"/>
    <n v="398604.32"/>
    <n v="36684.32"/>
    <n v="36684.32"/>
    <n v="204159.99999999994"/>
    <n v="204160"/>
    <s v="Verde"/>
    <n v="0"/>
    <n v="0"/>
    <n v="0"/>
    <n v="674466.46"/>
    <n v="0"/>
    <n v="684160"/>
    <n v="0"/>
    <n v="9693.5400000000009"/>
    <n v="674466.46"/>
  </r>
  <r>
    <s v="1.1-00-2005_20821012_2035310"/>
    <s v="1.1-00-20"/>
    <s v="NO"/>
    <s v="1.3.4"/>
    <s v="M"/>
    <s v="05_20"/>
    <n v="8"/>
    <n v="21"/>
    <s v="012_20"/>
    <x v="48"/>
    <x v="48"/>
    <n v="0"/>
    <s v="SIN DESCRIPCION PARA DESTINOS 00"/>
    <x v="0"/>
    <x v="0"/>
    <x v="3"/>
    <x v="1"/>
    <x v="0"/>
    <x v="55"/>
    <x v="1"/>
    <e v="#N/A"/>
    <n v="15000"/>
    <n v="0"/>
    <n v="14964"/>
    <n v="14964"/>
    <n v="4988"/>
    <n v="4988"/>
    <n v="4988"/>
    <n v="36"/>
    <n v="0"/>
    <n v="0"/>
    <n v="0"/>
    <n v="0"/>
    <n v="0"/>
    <n v="15000"/>
    <n v="0"/>
    <n v="15000"/>
    <n v="0"/>
    <n v="0"/>
    <n v="15000"/>
  </r>
  <r>
    <s v="1.1-00-2005_20821012_2035510"/>
    <s v="1.1-00-20"/>
    <s v="NO"/>
    <s v="1.3.4"/>
    <s v="M"/>
    <s v="05_20"/>
    <n v="8"/>
    <n v="21"/>
    <s v="012_20"/>
    <x v="119"/>
    <x v="119"/>
    <n v="0"/>
    <s v="SIN DESCRIPCION PARA DESTINOS 00"/>
    <x v="0"/>
    <x v="0"/>
    <x v="3"/>
    <x v="1"/>
    <x v="0"/>
    <x v="55"/>
    <x v="1"/>
    <s v="SI"/>
    <n v="5092614.92"/>
    <n v="0"/>
    <n v="5092614.92"/>
    <n v="4472374.22"/>
    <n v="2113281.23"/>
    <n v="1667384.5"/>
    <n v="1657849.22"/>
    <n v="0"/>
    <n v="2000000"/>
    <s v="Verde"/>
    <n v="2276223.84"/>
    <n v="2000000"/>
    <n v="0"/>
    <n v="4816391.08"/>
    <n v="0"/>
    <n v="5092614.92"/>
    <n v="0"/>
    <n v="0"/>
    <n v="5092614.92"/>
  </r>
  <r>
    <s v="1.1-00-2005_20821012_2035710"/>
    <s v="1.1-00-20"/>
    <s v="NO"/>
    <s v="1.3.4"/>
    <s v="M"/>
    <s v="05_20"/>
    <n v="8"/>
    <n v="21"/>
    <s v="012_20"/>
    <x v="63"/>
    <x v="63"/>
    <n v="0"/>
    <s v="SIN DESCRIPCION PARA DESTINOS 00"/>
    <x v="0"/>
    <x v="0"/>
    <x v="3"/>
    <x v="1"/>
    <x v="0"/>
    <x v="55"/>
    <x v="1"/>
    <s v="SI"/>
    <n v="8000000"/>
    <n v="0"/>
    <n v="7999428.5800000001"/>
    <n v="7848989.5899999999"/>
    <n v="6311692.8899999997"/>
    <n v="5273406.57"/>
    <n v="4632125.18"/>
    <n v="571.41999999992549"/>
    <n v="4705157"/>
    <s v="Verde"/>
    <n v="1127482.52"/>
    <n v="3705157"/>
    <n v="0"/>
    <n v="10577674.48"/>
    <n v="0"/>
    <n v="8000000"/>
    <n v="0"/>
    <n v="0"/>
    <n v="8000000"/>
  </r>
  <r>
    <s v="1.1-00-2005_20821012_2036310"/>
    <s v="1.1-00-20"/>
    <s v="NO"/>
    <s v="1.3.4"/>
    <s v="M"/>
    <s v="05_20"/>
    <n v="8"/>
    <n v="21"/>
    <s v="012_20"/>
    <x v="68"/>
    <x v="68"/>
    <n v="0"/>
    <s v="SIN DESCRIPCION PARA DESTINOS 00"/>
    <x v="0"/>
    <x v="0"/>
    <x v="3"/>
    <x v="1"/>
    <x v="0"/>
    <x v="55"/>
    <x v="1"/>
    <e v="#N/A"/>
    <n v="1814999.91"/>
    <n v="0"/>
    <n v="1814999.91"/>
    <n v="1814999.91"/>
    <n v="1636665.73"/>
    <n v="1636665.73"/>
    <n v="1636665.73"/>
    <n v="0"/>
    <n v="0"/>
    <n v="0"/>
    <n v="0"/>
    <n v="0"/>
    <n v="0"/>
    <n v="1814999.91"/>
    <n v="0"/>
    <n v="1900800"/>
    <n v="0"/>
    <n v="85800.09"/>
    <n v="1814999.91"/>
  </r>
  <r>
    <s v="1.1-00-2005_20821012_2039110"/>
    <s v="1.1-00-20"/>
    <s v="NO"/>
    <s v="1.3.4"/>
    <s v="M"/>
    <s v="05_20"/>
    <n v="8"/>
    <n v="21"/>
    <s v="012_20"/>
    <x v="120"/>
    <x v="120"/>
    <n v="0"/>
    <s v="SIN DESCRIPCION PARA DESTINOS 00"/>
    <x v="0"/>
    <x v="0"/>
    <x v="3"/>
    <x v="1"/>
    <x v="0"/>
    <x v="55"/>
    <x v="1"/>
    <e v="#N/A"/>
    <n v="396995.58"/>
    <n v="0"/>
    <n v="396995.58"/>
    <n v="396995.58"/>
    <n v="396995.58"/>
    <n v="396995.58"/>
    <n v="396995.58"/>
    <n v="0"/>
    <n v="39984.400000000001"/>
    <s v="Verde"/>
    <n v="0"/>
    <n v="0"/>
    <n v="0"/>
    <n v="396995.58"/>
    <n v="0"/>
    <n v="505679.28"/>
    <n v="0"/>
    <n v="108683.7"/>
    <n v="396995.58"/>
  </r>
  <r>
    <s v="1.1-00-2005_20821012_2039220"/>
    <s v="1.1-00-20"/>
    <s v="NO"/>
    <s v="1.3.4"/>
    <s v="M"/>
    <s v="05_20"/>
    <n v="8"/>
    <n v="21"/>
    <s v="012_20"/>
    <x v="65"/>
    <x v="65"/>
    <n v="0"/>
    <s v="SIN DESCRIPCION PARA DESTINOS 00"/>
    <x v="0"/>
    <x v="0"/>
    <x v="3"/>
    <x v="1"/>
    <x v="0"/>
    <x v="55"/>
    <x v="1"/>
    <s v="NO"/>
    <n v="400000"/>
    <n v="0"/>
    <n v="400000"/>
    <n v="400000"/>
    <n v="0"/>
    <n v="0"/>
    <n v="0"/>
    <n v="0"/>
    <n v="0"/>
    <n v="0"/>
    <n v="0"/>
    <n v="0"/>
    <n v="0"/>
    <n v="400000"/>
    <n v="0"/>
    <n v="400000"/>
    <n v="0"/>
    <n v="0"/>
    <n v="400000"/>
  </r>
  <r>
    <s v="1.1-00-2005_20821012_2039410"/>
    <s v="1.1-00-20"/>
    <s v="NO"/>
    <s v="1.3.4"/>
    <s v="M"/>
    <s v="05_20"/>
    <n v="8"/>
    <n v="21"/>
    <s v="012_20"/>
    <x v="121"/>
    <x v="121"/>
    <n v="0"/>
    <s v="SIN DESCRIPCION PARA DESTINOS 00"/>
    <x v="0"/>
    <x v="0"/>
    <x v="3"/>
    <x v="1"/>
    <x v="0"/>
    <x v="55"/>
    <x v="1"/>
    <s v="SI"/>
    <n v="15000000"/>
    <n v="0"/>
    <n v="13243006.83"/>
    <n v="13243006.83"/>
    <n v="3243006.83"/>
    <n v="3243006.83"/>
    <n v="3243006.83"/>
    <n v="1756993.17"/>
    <n v="0"/>
    <n v="0"/>
    <n v="8756993.1699999999"/>
    <n v="0"/>
    <n v="0"/>
    <n v="6243006.8300000001"/>
    <n v="0"/>
    <n v="15000000"/>
    <n v="0"/>
    <n v="0"/>
    <n v="15000000"/>
  </r>
  <r>
    <s v="1.1-00-2005_20821012_2039620"/>
    <s v="1.1-00-20"/>
    <s v="NO"/>
    <s v="1.3.4"/>
    <s v="M"/>
    <s v="05_20"/>
    <n v="8"/>
    <n v="21"/>
    <s v="012_20"/>
    <x v="44"/>
    <x v="44"/>
    <n v="0"/>
    <s v="SIN DESCRIPCION PARA DESTINOS 00"/>
    <x v="0"/>
    <x v="0"/>
    <x v="3"/>
    <x v="1"/>
    <x v="0"/>
    <x v="55"/>
    <x v="1"/>
    <s v="NO"/>
    <n v="12912"/>
    <n v="0"/>
    <n v="10153.06"/>
    <n v="10153.06"/>
    <n v="3329.26"/>
    <n v="3329.26"/>
    <n v="3329.26"/>
    <n v="2758.9400000000005"/>
    <n v="0"/>
    <n v="0"/>
    <n v="0"/>
    <n v="0"/>
    <n v="0"/>
    <n v="12912"/>
    <n v="0"/>
    <n v="12912"/>
    <n v="0"/>
    <n v="0"/>
    <n v="12912"/>
  </r>
  <r>
    <s v="1.1-00-2005_20821012_2051110"/>
    <s v="1.1-00-20"/>
    <s v="NO"/>
    <s v="1.3.4"/>
    <s v="M"/>
    <s v="05_20"/>
    <n v="8"/>
    <n v="21"/>
    <s v="012_20"/>
    <x v="22"/>
    <x v="22"/>
    <n v="0"/>
    <s v="SIN DESCRIPCION PARA DESTINOS 00"/>
    <x v="4"/>
    <x v="1"/>
    <x v="3"/>
    <x v="1"/>
    <x v="0"/>
    <x v="55"/>
    <x v="1"/>
    <e v="#N/A"/>
    <n v="700000"/>
    <n v="0"/>
    <n v="628024"/>
    <n v="628024"/>
    <n v="628024"/>
    <n v="628024"/>
    <n v="628024"/>
    <n v="71976"/>
    <n v="0"/>
    <n v="0"/>
    <n v="0"/>
    <n v="0"/>
    <n v="0"/>
    <n v="700000"/>
    <n v="0"/>
    <n v="1000000"/>
    <n v="0"/>
    <n v="300000"/>
    <n v="700000"/>
  </r>
  <r>
    <s v="1.1-00-2005_20821012_2051210"/>
    <s v="1.1-00-20"/>
    <s v="NO"/>
    <s v="1.3.4"/>
    <s v="M"/>
    <s v="05_20"/>
    <n v="8"/>
    <n v="21"/>
    <s v="012_20"/>
    <x v="23"/>
    <x v="23"/>
    <n v="0"/>
    <s v="SIN DESCRIPCION PARA DESTINOS 00"/>
    <x v="4"/>
    <x v="1"/>
    <x v="3"/>
    <x v="1"/>
    <x v="0"/>
    <x v="55"/>
    <x v="1"/>
    <e v="#N/A"/>
    <n v="7840"/>
    <n v="0"/>
    <n v="0"/>
    <n v="0"/>
    <n v="0"/>
    <n v="0"/>
    <n v="0"/>
    <n v="7840"/>
    <n v="0"/>
    <n v="0"/>
    <n v="0"/>
    <n v="0"/>
    <n v="0"/>
    <n v="7840"/>
    <n v="0"/>
    <n v="87840"/>
    <n v="0"/>
    <n v="80000"/>
    <n v="7840"/>
  </r>
  <r>
    <s v="1.1-00-2005_20821012_2051510"/>
    <s v="1.1-00-20"/>
    <s v="NO"/>
    <s v="1.3.4"/>
    <s v="M"/>
    <s v="05_20"/>
    <n v="8"/>
    <n v="21"/>
    <s v="012_20"/>
    <x v="24"/>
    <x v="24"/>
    <n v="0"/>
    <s v="SIN DESCRIPCION PARA DESTINOS 00"/>
    <x v="4"/>
    <x v="1"/>
    <x v="3"/>
    <x v="1"/>
    <x v="0"/>
    <x v="55"/>
    <x v="1"/>
    <e v="#N/A"/>
    <n v="683602.94"/>
    <n v="0"/>
    <n v="683602.94"/>
    <n v="66499.25"/>
    <n v="66499.25"/>
    <n v="54894.84"/>
    <n v="54894.84"/>
    <n v="0"/>
    <n v="0"/>
    <n v="0"/>
    <n v="0"/>
    <n v="0"/>
    <n v="0"/>
    <n v="683602.94"/>
    <n v="0"/>
    <n v="3263088.94"/>
    <n v="0"/>
    <n v="2579486"/>
    <n v="683602.94"/>
  </r>
  <r>
    <s v="1.1-00-2005_20821012_2054110"/>
    <s v="1.1-00-20"/>
    <s v="NO"/>
    <s v="1.3.4"/>
    <s v="M"/>
    <s v="05_20"/>
    <n v="8"/>
    <n v="21"/>
    <s v="012_20"/>
    <x v="122"/>
    <x v="122"/>
    <n v="0"/>
    <s v="SIN DESCRIPCION PARA DESTINOS 00"/>
    <x v="4"/>
    <x v="1"/>
    <x v="3"/>
    <x v="1"/>
    <x v="0"/>
    <x v="55"/>
    <x v="1"/>
    <e v="#N/A"/>
    <n v="1124000"/>
    <n v="0"/>
    <n v="1124000"/>
    <n v="1124000"/>
    <n v="1124000"/>
    <n v="0"/>
    <n v="0"/>
    <n v="0"/>
    <n v="0"/>
    <n v="0"/>
    <n v="0"/>
    <n v="0"/>
    <n v="0"/>
    <n v="1124000"/>
    <n v="0"/>
    <n v="4763272"/>
    <n v="0"/>
    <n v="3639272"/>
    <n v="1124000"/>
  </r>
  <r>
    <s v="1.1-00-2005_20821012_2054210"/>
    <s v="1.1-00-20"/>
    <s v="NO"/>
    <s v="1.3.4"/>
    <s v="M"/>
    <s v="05_20"/>
    <n v="8"/>
    <n v="21"/>
    <s v="012_20"/>
    <x v="76"/>
    <x v="76"/>
    <n v="0"/>
    <s v="SIN DESCRIPCION PARA DESTINOS 00"/>
    <x v="4"/>
    <x v="1"/>
    <x v="3"/>
    <x v="1"/>
    <x v="0"/>
    <x v="55"/>
    <x v="1"/>
    <s v="SI"/>
    <n v="124723.2"/>
    <n v="0"/>
    <n v="124723.2"/>
    <n v="124723.2"/>
    <n v="124723.2"/>
    <n v="0"/>
    <n v="0"/>
    <n v="0"/>
    <n v="0"/>
    <n v="0"/>
    <n v="0"/>
    <n v="0"/>
    <n v="0"/>
    <n v="124723.2"/>
    <n v="0"/>
    <n v="124723.2"/>
    <n v="0"/>
    <n v="0"/>
    <n v="124723.2"/>
  </r>
  <r>
    <s v="1.1-00-2005_20821012_2056110"/>
    <s v="1.1-00-20"/>
    <s v="NO"/>
    <s v="1.3.4"/>
    <s v="M"/>
    <s v="05_20"/>
    <n v="8"/>
    <n v="21"/>
    <s v="012_20"/>
    <x v="77"/>
    <x v="77"/>
    <n v="0"/>
    <s v="SIN DESCRIPCION PARA DESTINOS 00"/>
    <x v="4"/>
    <x v="1"/>
    <x v="3"/>
    <x v="1"/>
    <x v="0"/>
    <x v="55"/>
    <x v="1"/>
    <e v="#N/A"/>
    <n v="7450"/>
    <n v="0"/>
    <n v="7450"/>
    <n v="7450"/>
    <n v="7450"/>
    <n v="7450"/>
    <n v="0"/>
    <n v="0"/>
    <n v="0"/>
    <n v="0"/>
    <n v="0"/>
    <n v="0"/>
    <n v="0"/>
    <n v="7450"/>
    <n v="0"/>
    <n v="7450"/>
    <n v="0"/>
    <n v="0"/>
    <n v="7450"/>
  </r>
  <r>
    <s v="1.1-00-2005_20821012_2056210"/>
    <s v="1.1-00-20"/>
    <s v="NO"/>
    <s v="1.3.4"/>
    <s v="M"/>
    <s v="05_20"/>
    <n v="8"/>
    <n v="21"/>
    <s v="012_20"/>
    <x v="30"/>
    <x v="30"/>
    <n v="0"/>
    <s v="SIN DESCRIPCION PARA DESTINOS 00"/>
    <x v="4"/>
    <x v="1"/>
    <x v="3"/>
    <x v="1"/>
    <x v="0"/>
    <x v="55"/>
    <x v="1"/>
    <e v="#N/A"/>
    <n v="12000"/>
    <n v="0"/>
    <n v="11829.68"/>
    <n v="0"/>
    <n v="0"/>
    <n v="0"/>
    <n v="0"/>
    <n v="170.31999999999971"/>
    <n v="0"/>
    <n v="0"/>
    <n v="0"/>
    <n v="0"/>
    <n v="0"/>
    <n v="12000"/>
    <n v="0"/>
    <n v="12000"/>
    <n v="0"/>
    <n v="0"/>
    <n v="12000"/>
  </r>
  <r>
    <s v="1.1-00-2005_20821012_2056710"/>
    <s v="1.1-00-20"/>
    <s v="NO"/>
    <s v="1.3.4"/>
    <s v="M"/>
    <s v="05_20"/>
    <n v="8"/>
    <n v="21"/>
    <s v="012_20"/>
    <x v="33"/>
    <x v="33"/>
    <n v="0"/>
    <s v="SIN DESCRIPCION PARA DESTINOS 00"/>
    <x v="4"/>
    <x v="1"/>
    <x v="3"/>
    <x v="1"/>
    <x v="0"/>
    <x v="55"/>
    <x v="1"/>
    <e v="#N/A"/>
    <n v="108083.87"/>
    <n v="0"/>
    <n v="78412.23"/>
    <n v="77686.070000000007"/>
    <n v="77686.070000000007"/>
    <n v="77686.070000000007"/>
    <n v="77686.070000000007"/>
    <n v="29671.64"/>
    <n v="0"/>
    <n v="0"/>
    <n v="0"/>
    <n v="0"/>
    <n v="0"/>
    <n v="108083.87"/>
    <n v="0"/>
    <n v="171933"/>
    <n v="0"/>
    <n v="63849.13"/>
    <n v="108083.87"/>
  </r>
  <r>
    <s v="1.1-00-2005_20822012_2012210"/>
    <s v="1.1-00-20"/>
    <s v="NO"/>
    <s v="1.3.4"/>
    <s v="M"/>
    <s v="05_20"/>
    <n v="8"/>
    <n v="22"/>
    <s v="012_20"/>
    <x v="123"/>
    <x v="123"/>
    <n v="0"/>
    <s v="SIN DESCRIPCION PARA DESTINOS 00"/>
    <x v="1"/>
    <x v="0"/>
    <x v="3"/>
    <x v="1"/>
    <x v="0"/>
    <x v="1"/>
    <x v="1"/>
    <e v="#N/A"/>
    <n v="160000000"/>
    <n v="0"/>
    <n v="104663842.5"/>
    <n v="104663842.5"/>
    <n v="104663842.5"/>
    <n v="104626502.15000001"/>
    <n v="104565513.06"/>
    <n v="55336157.5"/>
    <n v="0"/>
    <n v="0"/>
    <n v="0"/>
    <n v="0"/>
    <n v="0"/>
    <n v="160000000"/>
    <n v="0"/>
    <n v="160000000"/>
    <n v="0"/>
    <n v="0"/>
    <n v="160000000"/>
  </r>
  <r>
    <s v="1.1-00-2005_20822012_2012310"/>
    <s v="1.1-00-20"/>
    <s v="NO"/>
    <s v="1.3.4"/>
    <s v="M"/>
    <s v="05_20"/>
    <n v="8"/>
    <n v="22"/>
    <s v="012_20"/>
    <x v="124"/>
    <x v="124"/>
    <n v="0"/>
    <s v="SIN DESCRIPCION PARA DESTINOS 00"/>
    <x v="1"/>
    <x v="0"/>
    <x v="3"/>
    <x v="1"/>
    <x v="0"/>
    <x v="1"/>
    <x v="1"/>
    <e v="#N/A"/>
    <n v="26400"/>
    <n v="0"/>
    <n v="0"/>
    <n v="0"/>
    <n v="0"/>
    <n v="0"/>
    <n v="0"/>
    <n v="26400"/>
    <n v="0"/>
    <n v="0"/>
    <n v="0"/>
    <n v="0"/>
    <n v="0"/>
    <n v="26400"/>
    <n v="0"/>
    <n v="26400"/>
    <n v="0"/>
    <n v="0"/>
    <n v="26400"/>
  </r>
  <r>
    <s v="1.1-00-2005_20822012_2013210"/>
    <s v="1.1-00-20"/>
    <s v="NO"/>
    <s v="1.3.4"/>
    <s v="M"/>
    <s v="05_20"/>
    <n v="8"/>
    <n v="22"/>
    <s v="012_20"/>
    <x v="125"/>
    <x v="125"/>
    <n v="0"/>
    <s v="SIN DESCRIPCION PARA DESTINOS 00"/>
    <x v="1"/>
    <x v="0"/>
    <x v="3"/>
    <x v="1"/>
    <x v="0"/>
    <x v="1"/>
    <x v="1"/>
    <e v="#N/A"/>
    <n v="12854760.93"/>
    <n v="0"/>
    <n v="10738119.640000001"/>
    <n v="10738119.640000001"/>
    <n v="10738119.640000001"/>
    <n v="10724007.880000001"/>
    <n v="10691758.83"/>
    <n v="2116641.2899999991"/>
    <n v="0"/>
    <n v="0"/>
    <n v="1591845.30333333"/>
    <n v="0"/>
    <n v="0"/>
    <n v="11262915.626666669"/>
    <n v="0"/>
    <n v="12854760.93"/>
    <n v="0"/>
    <n v="0"/>
    <n v="12854760.93"/>
  </r>
  <r>
    <s v="1.1-00-2005_20822012_2013220"/>
    <s v="1.1-00-20"/>
    <s v="NO"/>
    <s v="1.3.4"/>
    <s v="M"/>
    <s v="05_20"/>
    <n v="8"/>
    <n v="22"/>
    <s v="012_20"/>
    <x v="126"/>
    <x v="126"/>
    <n v="0"/>
    <s v="SIN DESCRIPCION PARA DESTINOS 00"/>
    <x v="1"/>
    <x v="0"/>
    <x v="3"/>
    <x v="1"/>
    <x v="0"/>
    <x v="1"/>
    <x v="1"/>
    <e v="#N/A"/>
    <n v="119859351.44"/>
    <n v="0"/>
    <n v="1727512.92"/>
    <n v="1727512.92"/>
    <n v="1727512.92"/>
    <n v="1481052.8"/>
    <n v="1322664.99"/>
    <n v="118131838.52"/>
    <n v="0"/>
    <n v="0"/>
    <n v="7194312.7233333299"/>
    <n v="0"/>
    <n v="0"/>
    <n v="112665038.71666667"/>
    <n v="0"/>
    <n v="119859351.44"/>
    <n v="0"/>
    <n v="0"/>
    <n v="119859351.44"/>
  </r>
  <r>
    <s v="1.1-00-2005_20822012_2013310"/>
    <s v="1.1-00-20"/>
    <s v="NO"/>
    <s v="1.3.4"/>
    <s v="M"/>
    <s v="05_20"/>
    <n v="8"/>
    <n v="22"/>
    <s v="012_20"/>
    <x v="127"/>
    <x v="127"/>
    <n v="0"/>
    <s v="SIN DESCRIPCION PARA DESTINOS 00"/>
    <x v="1"/>
    <x v="0"/>
    <x v="3"/>
    <x v="1"/>
    <x v="0"/>
    <x v="1"/>
    <x v="1"/>
    <e v="#N/A"/>
    <n v="1039776.9"/>
    <n v="0"/>
    <n v="807103.66"/>
    <n v="807103.66"/>
    <n v="807103.66"/>
    <n v="807103.66"/>
    <n v="807103.66"/>
    <n v="232673.24"/>
    <n v="0"/>
    <n v="0"/>
    <n v="0"/>
    <n v="0"/>
    <n v="0"/>
    <n v="1039776.9"/>
    <n v="0"/>
    <n v="1039776.9"/>
    <n v="0"/>
    <n v="0"/>
    <n v="1039776.9"/>
  </r>
  <r>
    <s v="1.1-00-2005_20822012_2013410"/>
    <s v="1.1-00-20"/>
    <s v="NO"/>
    <s v="1.3.4"/>
    <s v="M"/>
    <s v="05_20"/>
    <n v="8"/>
    <n v="22"/>
    <s v="012_20"/>
    <x v="128"/>
    <x v="128"/>
    <n v="0"/>
    <s v="SIN DESCRIPCION PARA DESTINOS 00"/>
    <x v="1"/>
    <x v="0"/>
    <x v="3"/>
    <x v="1"/>
    <x v="0"/>
    <x v="1"/>
    <x v="1"/>
    <e v="#N/A"/>
    <n v="6307200"/>
    <n v="0"/>
    <n v="418827.6"/>
    <n v="418827.6"/>
    <n v="418827.6"/>
    <n v="418827.6"/>
    <n v="418827.6"/>
    <n v="5888372.4000000004"/>
    <n v="0"/>
    <n v="0"/>
    <n v="0"/>
    <n v="0"/>
    <n v="0"/>
    <n v="6307200"/>
    <n v="0"/>
    <n v="6307200"/>
    <n v="0"/>
    <n v="0"/>
    <n v="6307200"/>
  </r>
  <r>
    <s v="1.1-00-2005_20822012_2014110"/>
    <s v="1.1-00-20"/>
    <s v="NO"/>
    <s v="1.3.4"/>
    <s v="M"/>
    <s v="05_20"/>
    <n v="8"/>
    <n v="22"/>
    <s v="012_20"/>
    <x v="129"/>
    <x v="129"/>
    <n v="0"/>
    <s v="SIN DESCRIPCION PARA DESTINOS 00"/>
    <x v="1"/>
    <x v="0"/>
    <x v="3"/>
    <x v="1"/>
    <x v="0"/>
    <x v="1"/>
    <x v="1"/>
    <e v="#N/A"/>
    <n v="59439080.689999998"/>
    <n v="0"/>
    <n v="29171128.550000001"/>
    <n v="29171128.550000001"/>
    <n v="29171128.550000001"/>
    <n v="29171128.550000001"/>
    <n v="29171128.550000001"/>
    <n v="30267952.139999997"/>
    <n v="0"/>
    <n v="0"/>
    <n v="13500000"/>
    <n v="0"/>
    <n v="0"/>
    <n v="45939080.689999998"/>
    <n v="0"/>
    <n v="59439080.689999998"/>
    <n v="0"/>
    <n v="0"/>
    <n v="59439080.689999998"/>
  </r>
  <r>
    <s v="1.1-00-2005_20822012_2014320"/>
    <s v="1.1-00-20"/>
    <s v="NO"/>
    <s v="1.3.4"/>
    <s v="M"/>
    <s v="05_20"/>
    <n v="8"/>
    <n v="22"/>
    <s v="012_20"/>
    <x v="130"/>
    <x v="130"/>
    <n v="0"/>
    <s v="SIN DESCRIPCION PARA DESTINOS 00"/>
    <x v="1"/>
    <x v="0"/>
    <x v="3"/>
    <x v="1"/>
    <x v="0"/>
    <x v="1"/>
    <x v="1"/>
    <e v="#N/A"/>
    <n v="115395870.61"/>
    <n v="0"/>
    <n v="78067301.849999994"/>
    <n v="78067301.849999994"/>
    <n v="78067301.849999994"/>
    <n v="78067301.849999994"/>
    <n v="78067301.849999994"/>
    <n v="37328568.760000005"/>
    <n v="0"/>
    <n v="0"/>
    <n v="1483133.7139999999"/>
    <n v="0"/>
    <n v="0"/>
    <n v="113912736.896"/>
    <n v="0"/>
    <n v="115395870.61"/>
    <n v="0"/>
    <n v="0"/>
    <n v="115395870.61"/>
  </r>
  <r>
    <s v="1.1-00-2005_20822012_2014410"/>
    <s v="1.1-00-20"/>
    <s v="NO"/>
    <s v="1.3.4"/>
    <s v="M"/>
    <s v="05_20"/>
    <n v="8"/>
    <n v="22"/>
    <s v="012_20"/>
    <x v="131"/>
    <x v="131"/>
    <n v="0"/>
    <s v="SIN DESCRIPCION PARA DESTINOS 00"/>
    <x v="1"/>
    <x v="0"/>
    <x v="3"/>
    <x v="1"/>
    <x v="0"/>
    <x v="1"/>
    <x v="1"/>
    <e v="#N/A"/>
    <n v="8000000"/>
    <n v="0"/>
    <n v="7328293.1799999997"/>
    <n v="7328293.1799999997"/>
    <n v="7328293.1799999997"/>
    <n v="7328293.1799999997"/>
    <n v="3839917.98"/>
    <n v="671706.8200000003"/>
    <n v="0"/>
    <n v="0"/>
    <n v="0"/>
    <n v="0"/>
    <n v="0"/>
    <n v="8000000"/>
    <n v="0"/>
    <n v="8000000"/>
    <n v="0"/>
    <n v="0"/>
    <n v="8000000"/>
  </r>
  <r>
    <s v="1.1-00-2005_20822012_2015210"/>
    <s v="1.1-00-20"/>
    <s v="NO"/>
    <s v="1.3.4"/>
    <s v="M"/>
    <s v="05_20"/>
    <n v="8"/>
    <n v="22"/>
    <s v="012_20"/>
    <x v="132"/>
    <x v="132"/>
    <n v="0"/>
    <s v="SIN DESCRIPCION PARA DESTINOS 00"/>
    <x v="1"/>
    <x v="0"/>
    <x v="3"/>
    <x v="1"/>
    <x v="0"/>
    <x v="1"/>
    <x v="1"/>
    <e v="#N/A"/>
    <n v="1000000"/>
    <n v="0"/>
    <n v="175476.96"/>
    <n v="175476.96"/>
    <n v="175476.96"/>
    <n v="175476.96"/>
    <n v="175476.96"/>
    <n v="824523.04"/>
    <n v="0"/>
    <n v="0"/>
    <n v="0"/>
    <n v="0"/>
    <n v="0"/>
    <n v="1000000"/>
    <n v="0"/>
    <n v="1000000"/>
    <n v="0"/>
    <n v="0"/>
    <n v="1000000"/>
  </r>
  <r>
    <s v="1.1-00-2005_20822012_2015910"/>
    <s v="1.1-00-20"/>
    <s v="NO"/>
    <s v="1.3.4"/>
    <s v="M"/>
    <s v="05_20"/>
    <n v="8"/>
    <n v="22"/>
    <s v="012_20"/>
    <x v="133"/>
    <x v="133"/>
    <n v="0"/>
    <s v="SIN DESCRIPCION PARA DESTINOS 00"/>
    <x v="1"/>
    <x v="0"/>
    <x v="3"/>
    <x v="1"/>
    <x v="0"/>
    <x v="1"/>
    <x v="1"/>
    <e v="#N/A"/>
    <n v="77812801.409999996"/>
    <n v="0"/>
    <n v="76590453.540000007"/>
    <n v="76590453.540000007"/>
    <n v="51689163.57"/>
    <n v="41348823.280000001"/>
    <n v="36709433.259999998"/>
    <n v="1222347.8699999899"/>
    <n v="0"/>
    <n v="0"/>
    <n v="0"/>
    <n v="0"/>
    <n v="0"/>
    <n v="77812801.409999996"/>
    <n v="0"/>
    <n v="77812801.409999996"/>
    <n v="0"/>
    <n v="0"/>
    <n v="77812801.409999996"/>
  </r>
  <r>
    <s v="1.1-00-2005_20822012_2016110"/>
    <s v="1.1-00-20"/>
    <s v="NO"/>
    <s v="1.3.4"/>
    <s v="M"/>
    <s v="05_20"/>
    <n v="8"/>
    <n v="22"/>
    <s v="012_20"/>
    <x v="134"/>
    <x v="134"/>
    <n v="0"/>
    <s v="SIN DESCRIPCION PARA DESTINOS 00"/>
    <x v="1"/>
    <x v="0"/>
    <x v="3"/>
    <x v="1"/>
    <x v="0"/>
    <x v="1"/>
    <x v="1"/>
    <e v="#N/A"/>
    <n v="10000000"/>
    <n v="0"/>
    <n v="0"/>
    <n v="0"/>
    <n v="0"/>
    <n v="0"/>
    <n v="0"/>
    <n v="10000000"/>
    <n v="0"/>
    <n v="0"/>
    <n v="0"/>
    <n v="0"/>
    <n v="0"/>
    <n v="10000000"/>
    <n v="0"/>
    <n v="10000000"/>
    <n v="0"/>
    <n v="0"/>
    <n v="10000000"/>
  </r>
  <r>
    <s v="1.1-00-2005_20822012_2021110"/>
    <s v="1.1-00-20"/>
    <s v="NO"/>
    <s v="1.3.4"/>
    <s v="M"/>
    <s v="05_20"/>
    <n v="8"/>
    <n v="22"/>
    <s v="012_20"/>
    <x v="16"/>
    <x v="16"/>
    <n v="0"/>
    <s v="SIN DESCRIPCION PARA DESTINOS 00"/>
    <x v="2"/>
    <x v="0"/>
    <x v="3"/>
    <x v="1"/>
    <x v="0"/>
    <x v="1"/>
    <x v="1"/>
    <s v="SI"/>
    <n v="2008181"/>
    <n v="0"/>
    <n v="1769512.26"/>
    <n v="1769512.26"/>
    <n v="219246.96"/>
    <n v="219246.96"/>
    <n v="219246.96"/>
    <n v="238668.74"/>
    <n v="0"/>
    <n v="0"/>
    <n v="749730"/>
    <n v="0"/>
    <n v="0"/>
    <n v="1258451"/>
    <n v="0"/>
    <n v="2149730"/>
    <n v="0"/>
    <n v="141549"/>
    <n v="2008181"/>
  </r>
  <r>
    <s v="1.1-00-2005_20822012_2032910"/>
    <s v="1.1-00-20"/>
    <s v="NO"/>
    <s v="1.3.4"/>
    <s v="M"/>
    <s v="05_20"/>
    <n v="8"/>
    <n v="22"/>
    <s v="012_20"/>
    <x v="36"/>
    <x v="36"/>
    <n v="0"/>
    <s v="SIN DESCRIPCION PARA DESTINOS 00"/>
    <x v="0"/>
    <x v="0"/>
    <x v="3"/>
    <x v="1"/>
    <x v="0"/>
    <x v="1"/>
    <x v="1"/>
    <e v="#N/A"/>
    <n v="102483"/>
    <n v="0"/>
    <n v="102483"/>
    <n v="102483"/>
    <n v="35667"/>
    <n v="10611"/>
    <n v="10611"/>
    <n v="0"/>
    <n v="0"/>
    <n v="0"/>
    <n v="0"/>
    <n v="0"/>
    <n v="0"/>
    <n v="102483"/>
    <n v="0"/>
    <n v="103880"/>
    <n v="0"/>
    <n v="1397"/>
    <n v="102483"/>
  </r>
  <r>
    <s v="1.1-00-2005_20822012_2039220"/>
    <s v="1.1-00-20"/>
    <s v="NO"/>
    <s v="1.3.4"/>
    <s v="M"/>
    <s v="05_20"/>
    <n v="8"/>
    <n v="22"/>
    <s v="012_20"/>
    <x v="65"/>
    <x v="65"/>
    <n v="0"/>
    <s v="SIN DESCRIPCION PARA DESTINOS 00"/>
    <x v="0"/>
    <x v="0"/>
    <x v="3"/>
    <x v="1"/>
    <x v="0"/>
    <x v="1"/>
    <x v="1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15_20871037_2042110"/>
    <s v="1.1-00-20"/>
    <s v="NO"/>
    <s v="1.3.4"/>
    <s v="R"/>
    <s v="15_20"/>
    <n v="8"/>
    <n v="71"/>
    <s v="037_20"/>
    <x v="81"/>
    <x v="81"/>
    <n v="0"/>
    <s v="SIN DESCRIPCION PARA DESTINOS 00"/>
    <x v="3"/>
    <x v="0"/>
    <x v="3"/>
    <x v="9"/>
    <x v="6"/>
    <x v="30"/>
    <x v="16"/>
    <e v="#N/A"/>
    <n v="2132872.2000000002"/>
    <n v="0"/>
    <n v="1481161.35"/>
    <n v="1481161.35"/>
    <n v="1481161.35"/>
    <n v="1481161.35"/>
    <n v="1481161.35"/>
    <n v="651710.85000000009"/>
    <n v="3000000"/>
    <s v="Verde"/>
    <n v="0"/>
    <n v="3000000"/>
    <n v="0"/>
    <n v="5132872.2"/>
    <n v="0"/>
    <n v="3554787"/>
    <n v="0"/>
    <n v="1421914.8"/>
    <n v="2132872.2000000002"/>
  </r>
  <r>
    <s v="1.1-00-2006_20923013_2038210"/>
    <s v="1.1-00-20"/>
    <s v="NO"/>
    <s v="2.7.1"/>
    <s v="S"/>
    <s v="06_20"/>
    <n v="9"/>
    <n v="23"/>
    <s v="013_20"/>
    <x v="11"/>
    <x v="11"/>
    <n v="0"/>
    <s v="SIN DESCRIPCION PARA DESTINOS 00"/>
    <x v="0"/>
    <x v="0"/>
    <x v="3"/>
    <x v="13"/>
    <x v="7"/>
    <x v="57"/>
    <x v="35"/>
    <e v="#N/A"/>
    <n v="0"/>
    <n v="0"/>
    <n v="0"/>
    <n v="0"/>
    <n v="0"/>
    <n v="0"/>
    <n v="0"/>
    <n v="0"/>
    <n v="0"/>
    <n v="0"/>
    <n v="0"/>
    <n v="0"/>
    <n v="0"/>
    <n v="0"/>
    <n v="0"/>
    <n v="1000000"/>
    <n v="0"/>
    <n v="1000000"/>
    <n v="0"/>
  </r>
  <r>
    <s v="1.1-00-2006_20923013_2044110"/>
    <s v="1.1-00-20"/>
    <s v="NO"/>
    <s v="2.7.1"/>
    <s v="S"/>
    <s v="06_20"/>
    <n v="9"/>
    <n v="23"/>
    <s v="013_20"/>
    <x v="13"/>
    <x v="13"/>
    <n v="0"/>
    <s v="SIN DESCRIPCION PARA DESTINOS 00"/>
    <x v="3"/>
    <x v="0"/>
    <x v="3"/>
    <x v="13"/>
    <x v="7"/>
    <x v="57"/>
    <x v="35"/>
    <e v="#N/A"/>
    <n v="2000000"/>
    <n v="0"/>
    <n v="0"/>
    <n v="0"/>
    <n v="0"/>
    <n v="0"/>
    <n v="0"/>
    <n v="2000000"/>
    <n v="0"/>
    <n v="0"/>
    <n v="0"/>
    <n v="0"/>
    <n v="0"/>
    <n v="2000000"/>
    <n v="0"/>
    <n v="10000000"/>
    <n v="0"/>
    <n v="8000000"/>
    <n v="2000000"/>
  </r>
  <r>
    <s v="1.1-00-2006_20923013_2044111"/>
    <s v="1.1-00-20"/>
    <s v="NO"/>
    <s v="2.7.1"/>
    <s v="S"/>
    <s v="06_20"/>
    <n v="9"/>
    <n v="23"/>
    <s v="013_20"/>
    <x v="13"/>
    <x v="13"/>
    <n v="1"/>
    <s v="ACCIONES SOCIALES DEL PRESUPUESTO PARTISIPATIVO"/>
    <x v="3"/>
    <x v="0"/>
    <x v="3"/>
    <x v="13"/>
    <x v="7"/>
    <x v="57"/>
    <x v="35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06_20924013_2022110"/>
    <s v="1.1-00-20"/>
    <s v="NO"/>
    <s v="2.7.1"/>
    <s v="S"/>
    <s v="06_20"/>
    <n v="9"/>
    <n v="24"/>
    <s v="013_20"/>
    <x v="2"/>
    <x v="2"/>
    <n v="0"/>
    <s v="SIN DESCRIPCION PARA DESTINOS 00"/>
    <x v="2"/>
    <x v="0"/>
    <x v="3"/>
    <x v="13"/>
    <x v="7"/>
    <x v="58"/>
    <x v="35"/>
    <e v="#N/A"/>
    <n v="82000"/>
    <n v="0"/>
    <n v="60568.56"/>
    <n v="28998"/>
    <n v="28998"/>
    <n v="28998"/>
    <n v="28998"/>
    <n v="21431.440000000002"/>
    <n v="0"/>
    <n v="0"/>
    <n v="0"/>
    <n v="0"/>
    <n v="0"/>
    <n v="82000"/>
    <n v="0"/>
    <n v="82000"/>
    <n v="0"/>
    <n v="0"/>
    <n v="82000"/>
  </r>
  <r>
    <s v="1.1-00-2006_20924013_2032510"/>
    <s v="1.1-00-20"/>
    <s v="NO"/>
    <s v="2.7.1"/>
    <s v="S"/>
    <s v="06_20"/>
    <n v="9"/>
    <n v="24"/>
    <s v="013_20"/>
    <x v="7"/>
    <x v="7"/>
    <n v="0"/>
    <s v="SIN DESCRIPCION PARA DESTINOS 00"/>
    <x v="0"/>
    <x v="0"/>
    <x v="3"/>
    <x v="13"/>
    <x v="7"/>
    <x v="58"/>
    <x v="35"/>
    <e v="#N/A"/>
    <n v="50000"/>
    <n v="0"/>
    <n v="0"/>
    <n v="0"/>
    <n v="0"/>
    <n v="0"/>
    <n v="0"/>
    <n v="50000"/>
    <n v="0"/>
    <n v="0"/>
    <n v="0"/>
    <n v="0"/>
    <n v="0"/>
    <n v="50000"/>
    <n v="0"/>
    <n v="50000"/>
    <n v="0"/>
    <n v="0"/>
    <n v="50000"/>
  </r>
  <r>
    <s v="1.1-00-2006_20924013_2033510"/>
    <s v="1.1-00-20"/>
    <s v="NO"/>
    <s v="2.7.1"/>
    <s v="S"/>
    <s v="06_20"/>
    <n v="9"/>
    <n v="24"/>
    <s v="013_20"/>
    <x v="61"/>
    <x v="61"/>
    <n v="0"/>
    <s v="SIN DESCRIPCION PARA DESTINOS 00"/>
    <x v="0"/>
    <x v="0"/>
    <x v="3"/>
    <x v="13"/>
    <x v="7"/>
    <x v="58"/>
    <x v="35"/>
    <e v="#N/A"/>
    <n v="0"/>
    <n v="0"/>
    <n v="0"/>
    <n v="0"/>
    <n v="0"/>
    <n v="0"/>
    <n v="0"/>
    <n v="0"/>
    <n v="0"/>
    <n v="0"/>
    <n v="0"/>
    <n v="0"/>
    <n v="0"/>
    <n v="0"/>
    <n v="0"/>
    <n v="200000"/>
    <n v="0"/>
    <n v="200000"/>
    <n v="0"/>
  </r>
  <r>
    <s v="1.1-00-2006_20924013_2038210"/>
    <s v="1.1-00-20"/>
    <s v="NO"/>
    <s v="2.7.1"/>
    <s v="S"/>
    <s v="06_20"/>
    <n v="9"/>
    <n v="24"/>
    <s v="013_20"/>
    <x v="11"/>
    <x v="11"/>
    <n v="0"/>
    <s v="SIN DESCRIPCION PARA DESTINOS 00"/>
    <x v="0"/>
    <x v="0"/>
    <x v="3"/>
    <x v="13"/>
    <x v="7"/>
    <x v="58"/>
    <x v="35"/>
    <s v="SI"/>
    <n v="1000000"/>
    <n v="0"/>
    <n v="999130"/>
    <n v="999130"/>
    <n v="67030"/>
    <n v="7000"/>
    <n v="7000"/>
    <n v="870"/>
    <n v="0"/>
    <n v="0"/>
    <n v="921100"/>
    <n v="0"/>
    <n v="0"/>
    <n v="78900"/>
    <n v="0"/>
    <n v="1430000"/>
    <n v="0"/>
    <n v="430000"/>
    <n v="1000000"/>
  </r>
  <r>
    <s v="1.1-00-2006_20924013_2044111"/>
    <s v="1.1-00-20"/>
    <s v="NO"/>
    <s v="2.7.1"/>
    <s v="S"/>
    <s v="06_20"/>
    <n v="9"/>
    <n v="24"/>
    <s v="013_20"/>
    <x v="13"/>
    <x v="13"/>
    <n v="1"/>
    <s v="DESPENSAS"/>
    <x v="3"/>
    <x v="0"/>
    <x v="3"/>
    <x v="13"/>
    <x v="7"/>
    <x v="58"/>
    <x v="35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06_20924013_2044510"/>
    <s v="1.1-00-20"/>
    <s v="NO"/>
    <s v="2.7.1"/>
    <s v="S"/>
    <s v="06_20"/>
    <n v="9"/>
    <n v="24"/>
    <s v="013_20"/>
    <x v="70"/>
    <x v="70"/>
    <n v="0"/>
    <s v="SIN DESCRIPCION PARA DESTINOS 00"/>
    <x v="3"/>
    <x v="0"/>
    <x v="3"/>
    <x v="13"/>
    <x v="7"/>
    <x v="58"/>
    <x v="35"/>
    <e v="#N/A"/>
    <n v="850000"/>
    <n v="0"/>
    <n v="0"/>
    <n v="0"/>
    <n v="0"/>
    <n v="0"/>
    <n v="0"/>
    <n v="850000"/>
    <n v="0"/>
    <n v="0"/>
    <n v="0"/>
    <n v="0"/>
    <n v="0"/>
    <n v="850000"/>
    <n v="0"/>
    <n v="1000000"/>
    <n v="0"/>
    <n v="150000"/>
    <n v="850000"/>
  </r>
  <r>
    <s v="1.1-00-2006_20924013_2044511"/>
    <s v="1.1-00-20"/>
    <s v="NO"/>
    <s v="2.7.1"/>
    <s v="S"/>
    <s v="06_20"/>
    <n v="9"/>
    <n v="24"/>
    <s v="013_20"/>
    <x v="70"/>
    <x v="70"/>
    <n v="1"/>
    <s v="PROYECTO OVOIDE AC"/>
    <x v="3"/>
    <x v="0"/>
    <x v="3"/>
    <x v="13"/>
    <x v="7"/>
    <x v="58"/>
    <x v="35"/>
    <e v="#N/A"/>
    <n v="150000"/>
    <n v="0"/>
    <n v="0"/>
    <n v="0"/>
    <n v="0"/>
    <n v="0"/>
    <n v="0"/>
    <n v="150000"/>
    <n v="0"/>
    <n v="0"/>
    <n v="0"/>
    <n v="0"/>
    <n v="0"/>
    <n v="150000"/>
    <n v="0"/>
    <n v="150000"/>
    <n v="0"/>
    <n v="0"/>
    <n v="150000"/>
  </r>
  <r>
    <s v="1.1-00-2006_20924013_2056710"/>
    <s v="1.1-00-20"/>
    <s v="NO"/>
    <s v="2.7.1"/>
    <s v="S"/>
    <s v="06_20"/>
    <n v="9"/>
    <n v="24"/>
    <s v="013_20"/>
    <x v="33"/>
    <x v="33"/>
    <n v="0"/>
    <s v="SIN DESCRIPCION PARA DESTINOS 00"/>
    <x v="4"/>
    <x v="1"/>
    <x v="3"/>
    <x v="13"/>
    <x v="7"/>
    <x v="58"/>
    <x v="35"/>
    <e v="#N/A"/>
    <n v="40000"/>
    <n v="0"/>
    <n v="0"/>
    <n v="0"/>
    <n v="0"/>
    <n v="0"/>
    <n v="0"/>
    <n v="40000"/>
    <n v="0"/>
    <n v="0"/>
    <n v="0"/>
    <n v="0"/>
    <n v="0"/>
    <n v="40000"/>
    <n v="0"/>
    <n v="40000"/>
    <n v="0"/>
    <n v="0"/>
    <n v="40000"/>
  </r>
  <r>
    <s v="1.1-00-2006_20925013_2044110"/>
    <s v="1.1-00-20"/>
    <s v="NO"/>
    <s v="2.7.1"/>
    <s v="S"/>
    <s v="06_20"/>
    <n v="9"/>
    <n v="25"/>
    <s v="013_20"/>
    <x v="13"/>
    <x v="13"/>
    <n v="0"/>
    <s v="SIN DESCRIPCION PARA DESTINOS 00"/>
    <x v="3"/>
    <x v="0"/>
    <x v="3"/>
    <x v="13"/>
    <x v="7"/>
    <x v="59"/>
    <x v="35"/>
    <e v="#N/A"/>
    <n v="3000000"/>
    <n v="0"/>
    <n v="915500"/>
    <n v="915500"/>
    <n v="915500"/>
    <n v="736000"/>
    <n v="721500"/>
    <n v="2084500"/>
    <n v="0"/>
    <n v="0"/>
    <n v="0"/>
    <n v="0"/>
    <n v="0"/>
    <n v="3000000"/>
    <n v="0"/>
    <n v="3000000"/>
    <n v="0"/>
    <n v="0"/>
    <n v="3000000"/>
  </r>
  <r>
    <s v="1.1-00-2006_20926013_2044310"/>
    <s v="1.1-00-20"/>
    <s v="NO"/>
    <s v="2.7.1"/>
    <s v="S"/>
    <s v="06_20"/>
    <n v="9"/>
    <n v="26"/>
    <s v="013_20"/>
    <x v="95"/>
    <x v="95"/>
    <n v="0"/>
    <s v="SIN DESCRIPCION PARA DESTINOS 00"/>
    <x v="3"/>
    <x v="0"/>
    <x v="3"/>
    <x v="13"/>
    <x v="7"/>
    <x v="60"/>
    <x v="35"/>
    <e v="#N/A"/>
    <n v="3600000"/>
    <n v="0"/>
    <n v="1664276"/>
    <n v="1664276"/>
    <n v="1664276"/>
    <n v="1460354"/>
    <n v="1460354"/>
    <n v="1935724"/>
    <n v="0"/>
    <n v="0"/>
    <n v="0"/>
    <n v="0"/>
    <n v="0"/>
    <n v="3600000"/>
    <n v="0"/>
    <n v="3600000"/>
    <n v="0"/>
    <n v="0"/>
    <n v="3600000"/>
  </r>
  <r>
    <s v="1.1-00-2006_20927013_2044210"/>
    <s v="1.1-00-20"/>
    <s v="NO"/>
    <s v="2.7.1"/>
    <s v="S"/>
    <s v="06_20"/>
    <n v="9"/>
    <n v="27"/>
    <s v="013_20"/>
    <x v="12"/>
    <x v="12"/>
    <n v="0"/>
    <s v="SIN DESCRIPCION PARA DESTINOS 00"/>
    <x v="3"/>
    <x v="0"/>
    <x v="3"/>
    <x v="13"/>
    <x v="7"/>
    <x v="61"/>
    <x v="35"/>
    <e v="#N/A"/>
    <n v="200000"/>
    <n v="0"/>
    <n v="101148.4"/>
    <n v="101148.4"/>
    <n v="101148.4"/>
    <n v="101148.4"/>
    <n v="0"/>
    <n v="98851.6"/>
    <n v="0"/>
    <n v="0"/>
    <n v="0"/>
    <n v="0"/>
    <n v="0"/>
    <n v="200000"/>
    <n v="0"/>
    <n v="200000"/>
    <n v="0"/>
    <n v="0"/>
    <n v="200000"/>
  </r>
  <r>
    <s v="1.1-00-2006_20928013_2044510"/>
    <s v="1.1-00-20"/>
    <s v="NO"/>
    <s v="2.7.1"/>
    <s v="S"/>
    <s v="06_20"/>
    <n v="9"/>
    <n v="28"/>
    <s v="013_20"/>
    <x v="70"/>
    <x v="70"/>
    <n v="0"/>
    <s v="SIN DESCRIPCION PARA DESTINOS 00"/>
    <x v="3"/>
    <x v="0"/>
    <x v="3"/>
    <x v="13"/>
    <x v="7"/>
    <x v="62"/>
    <x v="35"/>
    <e v="#N/A"/>
    <n v="200000"/>
    <n v="0"/>
    <n v="0"/>
    <n v="0"/>
    <n v="0"/>
    <n v="0"/>
    <n v="0"/>
    <n v="200000"/>
    <n v="0"/>
    <n v="0"/>
    <n v="0"/>
    <n v="0"/>
    <n v="0"/>
    <n v="200000"/>
    <n v="0"/>
    <n v="200000"/>
    <n v="0"/>
    <n v="0"/>
    <n v="200000"/>
  </r>
  <r>
    <s v="1.1-00-2006_20929013_2024610"/>
    <s v="1.1-00-20"/>
    <s v="NO"/>
    <s v="2.7.1"/>
    <s v="S"/>
    <s v="06_20"/>
    <n v="9"/>
    <n v="29"/>
    <s v="013_20"/>
    <x v="54"/>
    <x v="54"/>
    <n v="0"/>
    <s v="SIN DESCRIPCION PARA DESTINOS 00"/>
    <x v="2"/>
    <x v="0"/>
    <x v="3"/>
    <x v="13"/>
    <x v="7"/>
    <x v="63"/>
    <x v="35"/>
    <e v="#N/A"/>
    <n v="24600"/>
    <n v="0"/>
    <n v="24534"/>
    <n v="0"/>
    <n v="0"/>
    <n v="0"/>
    <n v="0"/>
    <n v="66"/>
    <n v="0"/>
    <n v="0"/>
    <n v="0"/>
    <n v="0"/>
    <n v="0"/>
    <n v="24600"/>
    <n v="0"/>
    <n v="50000"/>
    <n v="0"/>
    <n v="25400"/>
    <n v="24600"/>
  </r>
  <r>
    <s v="1.1-00-2006_20929013_2024910"/>
    <s v="1.1-00-20"/>
    <s v="NO"/>
    <s v="2.7.1"/>
    <s v="S"/>
    <s v="06_20"/>
    <n v="9"/>
    <n v="29"/>
    <s v="013_20"/>
    <x v="4"/>
    <x v="4"/>
    <n v="0"/>
    <s v="SIN DESCRIPCION PARA DESTINOS 00"/>
    <x v="2"/>
    <x v="0"/>
    <x v="3"/>
    <x v="13"/>
    <x v="7"/>
    <x v="63"/>
    <x v="35"/>
    <s v="SI"/>
    <n v="373400"/>
    <n v="0"/>
    <n v="373273.59999999998"/>
    <n v="283489.59999999998"/>
    <n v="29409.17"/>
    <n v="29409.17"/>
    <n v="0"/>
    <n v="126.40000000002328"/>
    <n v="0"/>
    <n v="0"/>
    <n v="217992.83"/>
    <n v="0"/>
    <n v="0"/>
    <n v="155407.17000000001"/>
    <n v="0"/>
    <n v="400000"/>
    <n v="0"/>
    <n v="26600"/>
    <n v="373400"/>
  </r>
  <r>
    <s v="1.1-00-2006_20929013_2027210"/>
    <s v="1.1-00-20"/>
    <s v="NO"/>
    <s v="2.7.1"/>
    <s v="S"/>
    <s v="06_20"/>
    <n v="9"/>
    <n v="29"/>
    <s v="013_20"/>
    <x v="35"/>
    <x v="35"/>
    <n v="0"/>
    <s v="SIN DESCRIPCION PARA DESTINOS 00"/>
    <x v="2"/>
    <x v="0"/>
    <x v="3"/>
    <x v="13"/>
    <x v="7"/>
    <x v="63"/>
    <x v="35"/>
    <e v="#N/A"/>
    <n v="39531.730000000003"/>
    <n v="0"/>
    <n v="4077.86"/>
    <n v="4077.86"/>
    <n v="4077.86"/>
    <n v="0"/>
    <n v="0"/>
    <n v="35453.870000000003"/>
    <n v="0"/>
    <n v="0"/>
    <n v="0"/>
    <n v="0"/>
    <n v="0"/>
    <n v="39531.730000000003"/>
    <n v="0"/>
    <n v="39531.730000000003"/>
    <n v="0"/>
    <n v="0"/>
    <n v="39531.730000000003"/>
  </r>
  <r>
    <s v="1.1-00-2006_20929013_2029110"/>
    <s v="1.1-00-20"/>
    <s v="NO"/>
    <s v="2.7.1"/>
    <s v="S"/>
    <s v="06_20"/>
    <n v="9"/>
    <n v="29"/>
    <s v="013_20"/>
    <x v="29"/>
    <x v="29"/>
    <n v="0"/>
    <s v="SIN DESCRIPCION PARA DESTINOS 00"/>
    <x v="2"/>
    <x v="0"/>
    <x v="3"/>
    <x v="13"/>
    <x v="7"/>
    <x v="63"/>
    <x v="35"/>
    <e v="#N/A"/>
    <n v="78919.44"/>
    <n v="0"/>
    <n v="29465.16"/>
    <n v="0"/>
    <n v="0"/>
    <n v="0"/>
    <n v="0"/>
    <n v="49454.28"/>
    <n v="0"/>
    <n v="0"/>
    <n v="0"/>
    <n v="0"/>
    <n v="0"/>
    <n v="78919.44"/>
    <n v="0"/>
    <n v="150000"/>
    <n v="0"/>
    <n v="71080.56"/>
    <n v="78919.44"/>
  </r>
  <r>
    <s v="1.1-00-2006_20929013_2044310"/>
    <s v="1.1-00-20"/>
    <s v="NO"/>
    <s v="2.7.1"/>
    <s v="S"/>
    <s v="06_20"/>
    <n v="9"/>
    <n v="29"/>
    <s v="013_20"/>
    <x v="95"/>
    <x v="95"/>
    <n v="0"/>
    <s v="SIN DESCRIPCION PARA DESTINOS 00"/>
    <x v="3"/>
    <x v="0"/>
    <x v="3"/>
    <x v="13"/>
    <x v="7"/>
    <x v="63"/>
    <x v="35"/>
    <e v="#N/A"/>
    <n v="200000"/>
    <n v="0"/>
    <n v="0"/>
    <n v="0"/>
    <n v="0"/>
    <n v="0"/>
    <n v="0"/>
    <n v="200000"/>
    <n v="0"/>
    <n v="0"/>
    <n v="0"/>
    <n v="0"/>
    <n v="0"/>
    <n v="200000"/>
    <n v="0"/>
    <n v="200000"/>
    <n v="0"/>
    <n v="0"/>
    <n v="200000"/>
  </r>
  <r>
    <s v="1.1-00-2006_20930014_2024910"/>
    <s v="1.1-00-20"/>
    <s v="NO"/>
    <s v="2.7.1"/>
    <s v="S"/>
    <s v="06_20"/>
    <n v="9"/>
    <n v="30"/>
    <s v="014_20"/>
    <x v="4"/>
    <x v="4"/>
    <n v="0"/>
    <s v="SIN DESCRIPCION PARA DESTINOS 00"/>
    <x v="2"/>
    <x v="0"/>
    <x v="3"/>
    <x v="13"/>
    <x v="7"/>
    <x v="64"/>
    <x v="36"/>
    <e v="#N/A"/>
    <n v="147610"/>
    <n v="0"/>
    <n v="110768.4"/>
    <n v="110768.4"/>
    <n v="110768.4"/>
    <n v="110768.4"/>
    <n v="110768.4"/>
    <n v="36841.600000000006"/>
    <n v="0"/>
    <n v="0"/>
    <n v="0"/>
    <n v="0"/>
    <n v="0"/>
    <n v="147610"/>
    <n v="0"/>
    <n v="200000"/>
    <n v="0"/>
    <n v="52390"/>
    <n v="147610"/>
  </r>
  <r>
    <s v="1.1-00-2006_20930014_2025410"/>
    <s v="1.1-00-20"/>
    <s v="NO"/>
    <s v="2.7.1"/>
    <s v="S"/>
    <s v="06_20"/>
    <n v="9"/>
    <n v="30"/>
    <s v="014_20"/>
    <x v="27"/>
    <x v="27"/>
    <n v="0"/>
    <s v="SIN DESCRIPCION PARA DESTINOS 00"/>
    <x v="2"/>
    <x v="0"/>
    <x v="3"/>
    <x v="13"/>
    <x v="7"/>
    <x v="64"/>
    <x v="36"/>
    <e v="#N/A"/>
    <n v="39325"/>
    <n v="0"/>
    <n v="39321.56"/>
    <n v="39321.56"/>
    <n v="39321.56"/>
    <n v="39321.56"/>
    <n v="39321.56"/>
    <n v="3.4400000000023283"/>
    <n v="0"/>
    <n v="0"/>
    <n v="0"/>
    <n v="0"/>
    <n v="0"/>
    <n v="39325"/>
    <n v="0"/>
    <n v="39325"/>
    <n v="0"/>
    <n v="0"/>
    <n v="39325"/>
  </r>
  <r>
    <s v="1.1-00-2006_20930014_2038210"/>
    <s v="1.1-00-20"/>
    <s v="NO"/>
    <s v="2.7.1"/>
    <s v="S"/>
    <s v="06_20"/>
    <n v="9"/>
    <n v="30"/>
    <s v="014_20"/>
    <x v="11"/>
    <x v="11"/>
    <n v="0"/>
    <s v="SIN DESCRIPCION PARA DESTINOS 00"/>
    <x v="0"/>
    <x v="0"/>
    <x v="3"/>
    <x v="13"/>
    <x v="7"/>
    <x v="64"/>
    <x v="36"/>
    <e v="#N/A"/>
    <n v="0"/>
    <n v="0"/>
    <n v="0"/>
    <n v="0"/>
    <n v="0"/>
    <n v="0"/>
    <n v="0"/>
    <n v="0"/>
    <n v="0"/>
    <n v="0"/>
    <n v="0"/>
    <n v="0"/>
    <n v="0"/>
    <n v="0"/>
    <n v="0"/>
    <n v="1000000"/>
    <n v="0"/>
    <n v="1000000"/>
    <n v="0"/>
  </r>
  <r>
    <s v="1.1-00-2006_20930014_2051910"/>
    <s v="1.1-00-20"/>
    <s v="NO"/>
    <s v="2.7.1"/>
    <s v="S"/>
    <s v="06_20"/>
    <n v="9"/>
    <n v="30"/>
    <s v="014_20"/>
    <x v="74"/>
    <x v="74"/>
    <n v="0"/>
    <s v="SIN DESCRIPCION PARA DESTINOS 00"/>
    <x v="4"/>
    <x v="1"/>
    <x v="3"/>
    <x v="13"/>
    <x v="7"/>
    <x v="64"/>
    <x v="36"/>
    <e v="#N/A"/>
    <n v="0"/>
    <n v="0"/>
    <n v="0"/>
    <n v="0"/>
    <n v="0"/>
    <n v="0"/>
    <n v="0"/>
    <n v="0"/>
    <n v="0"/>
    <n v="0"/>
    <n v="0"/>
    <n v="0"/>
    <n v="0"/>
    <n v="0"/>
    <n v="0"/>
    <n v="200000"/>
    <n v="0"/>
    <n v="200000"/>
    <n v="0"/>
  </r>
  <r>
    <s v="1.1-00-2006_20930014_2052110"/>
    <s v="1.1-00-20"/>
    <s v="NO"/>
    <s v="2.7.1"/>
    <s v="S"/>
    <s v="06_20"/>
    <n v="9"/>
    <n v="30"/>
    <s v="014_20"/>
    <x v="49"/>
    <x v="49"/>
    <n v="0"/>
    <s v="SIN DESCRIPCION PARA DESTINOS 00"/>
    <x v="4"/>
    <x v="1"/>
    <x v="3"/>
    <x v="13"/>
    <x v="7"/>
    <x v="64"/>
    <x v="36"/>
    <e v="#N/A"/>
    <n v="30000"/>
    <n v="0"/>
    <n v="29580"/>
    <n v="0"/>
    <n v="0"/>
    <n v="0"/>
    <n v="0"/>
    <n v="420"/>
    <n v="0"/>
    <n v="0"/>
    <n v="0"/>
    <n v="0"/>
    <n v="0"/>
    <n v="30000"/>
    <n v="0"/>
    <n v="30000"/>
    <n v="0"/>
    <n v="0"/>
    <n v="30000"/>
  </r>
  <r>
    <s v="1.1-00-2006_20930014_2056910"/>
    <s v="1.1-00-20"/>
    <s v="NO"/>
    <s v="2.7.1"/>
    <s v="S"/>
    <s v="06_20"/>
    <n v="9"/>
    <n v="30"/>
    <s v="014_20"/>
    <x v="34"/>
    <x v="34"/>
    <n v="0"/>
    <s v="SIN DESCRIPCION PARA DESTINOS 00"/>
    <x v="4"/>
    <x v="1"/>
    <x v="3"/>
    <x v="13"/>
    <x v="7"/>
    <x v="64"/>
    <x v="36"/>
    <e v="#N/A"/>
    <n v="25000"/>
    <n v="0"/>
    <n v="13925.8"/>
    <n v="13925.8"/>
    <n v="13925.8"/>
    <n v="13925.8"/>
    <n v="0"/>
    <n v="11074.2"/>
    <n v="0"/>
    <n v="0"/>
    <n v="0"/>
    <n v="0"/>
    <n v="0"/>
    <n v="25000"/>
    <n v="0"/>
    <n v="25000"/>
    <n v="0"/>
    <n v="0"/>
    <n v="25000"/>
  </r>
  <r>
    <s v="1.1-00-2006_20931015_2044110"/>
    <s v="1.1-00-20"/>
    <s v="NO"/>
    <s v="2.7.1"/>
    <s v="S"/>
    <s v="06_20"/>
    <n v="9"/>
    <n v="31"/>
    <s v="015_20"/>
    <x v="13"/>
    <x v="13"/>
    <n v="0"/>
    <s v="SIN DESCRIPCION PARA DESTINOS 00"/>
    <x v="3"/>
    <x v="0"/>
    <x v="3"/>
    <x v="13"/>
    <x v="7"/>
    <x v="65"/>
    <x v="37"/>
    <e v="#N/A"/>
    <n v="6000000"/>
    <n v="0"/>
    <n v="2280000"/>
    <n v="2280000"/>
    <n v="2280000"/>
    <n v="2280000"/>
    <n v="2280000"/>
    <n v="3720000"/>
    <n v="0"/>
    <n v="0"/>
    <n v="0"/>
    <n v="0"/>
    <n v="0"/>
    <n v="6000000"/>
    <n v="0"/>
    <n v="6000000"/>
    <n v="0"/>
    <n v="0"/>
    <n v="6000000"/>
  </r>
  <r>
    <s v="1.1-00-2006_20932015_2044110"/>
    <s v="1.1-00-20"/>
    <s v="NO"/>
    <s v="2.7.1"/>
    <s v="S"/>
    <s v="06_20"/>
    <n v="9"/>
    <n v="32"/>
    <s v="015_20"/>
    <x v="13"/>
    <x v="13"/>
    <n v="0"/>
    <s v="SIN DESCRIPCION PARA DESTINOS 00"/>
    <x v="3"/>
    <x v="0"/>
    <x v="3"/>
    <x v="13"/>
    <x v="7"/>
    <x v="66"/>
    <x v="37"/>
    <e v="#N/A"/>
    <n v="4500000"/>
    <n v="0"/>
    <n v="2228000"/>
    <n v="2228000"/>
    <n v="2228000"/>
    <n v="2228000"/>
    <n v="1114000"/>
    <n v="2272000"/>
    <n v="0"/>
    <n v="0"/>
    <n v="0"/>
    <n v="0"/>
    <n v="0"/>
    <n v="4500000"/>
    <n v="0"/>
    <n v="6000000"/>
    <n v="0"/>
    <n v="1500000"/>
    <n v="4500000"/>
  </r>
  <r>
    <s v="1.1-00-2006_20933015_2033510"/>
    <s v="1.1-00-20"/>
    <s v="NO"/>
    <s v="2.7.1"/>
    <s v="S"/>
    <s v="06_20"/>
    <n v="9"/>
    <n v="33"/>
    <s v="015_20"/>
    <x v="61"/>
    <x v="61"/>
    <n v="0"/>
    <s v="SIN DESCRIPCION PARA DESTINOS 00"/>
    <x v="0"/>
    <x v="0"/>
    <x v="3"/>
    <x v="13"/>
    <x v="7"/>
    <x v="67"/>
    <x v="37"/>
    <e v="#N/A"/>
    <n v="0"/>
    <n v="0"/>
    <n v="0"/>
    <n v="0"/>
    <n v="0"/>
    <n v="0"/>
    <n v="0"/>
    <n v="0"/>
    <n v="0"/>
    <n v="0"/>
    <n v="0"/>
    <n v="0"/>
    <n v="0"/>
    <n v="0"/>
    <n v="0"/>
    <n v="400000"/>
    <n v="0"/>
    <n v="400000"/>
    <n v="0"/>
  </r>
  <r>
    <s v="1.1-00-2006_20933015_2044110"/>
    <s v="1.1-00-20"/>
    <s v="NO"/>
    <s v="2.7.1"/>
    <s v="S"/>
    <s v="06_20"/>
    <n v="9"/>
    <n v="33"/>
    <s v="015_20"/>
    <x v="13"/>
    <x v="13"/>
    <n v="0"/>
    <s v="SIN DESCRIPCION PARA DESTINOS 00"/>
    <x v="3"/>
    <x v="0"/>
    <x v="3"/>
    <x v="13"/>
    <x v="7"/>
    <x v="67"/>
    <x v="37"/>
    <e v="#N/A"/>
    <n v="18000000"/>
    <n v="0"/>
    <n v="8406007.6699999999"/>
    <n v="8406007.6699999999"/>
    <n v="8406007.6699999999"/>
    <n v="2802007.67"/>
    <n v="2802007.67"/>
    <n v="9593992.3300000001"/>
    <n v="0"/>
    <n v="0"/>
    <n v="0"/>
    <n v="0"/>
    <n v="0"/>
    <n v="18000000"/>
    <n v="0"/>
    <n v="18000000"/>
    <n v="0"/>
    <n v="0"/>
    <n v="18000000"/>
  </r>
  <r>
    <s v="1.1-00-2006_20934015_2044110"/>
    <s v="1.1-00-20"/>
    <s v="NO"/>
    <s v="2.7.1"/>
    <s v="S"/>
    <s v="06_20"/>
    <n v="9"/>
    <n v="34"/>
    <s v="015_20"/>
    <x v="13"/>
    <x v="13"/>
    <n v="0"/>
    <s v="SIN DESCRIPCION PARA DESTINOS 00"/>
    <x v="3"/>
    <x v="0"/>
    <x v="3"/>
    <x v="13"/>
    <x v="7"/>
    <x v="68"/>
    <x v="37"/>
    <e v="#N/A"/>
    <n v="32722049.34"/>
    <n v="0"/>
    <n v="32722049.34"/>
    <n v="32722049.34"/>
    <n v="27111573.949999999"/>
    <n v="16361024.67"/>
    <n v="10750549.27"/>
    <n v="0"/>
    <n v="0"/>
    <n v="0"/>
    <n v="0"/>
    <n v="0"/>
    <n v="0"/>
    <n v="32722049.34"/>
    <n v="0"/>
    <n v="34461759.560000002"/>
    <n v="0"/>
    <n v="1739710.22"/>
    <n v="32722049.34"/>
  </r>
  <r>
    <s v="1.1-00-2006_20934015_2044117"/>
    <s v="1.1-00-20"/>
    <s v="NO"/>
    <s v="2.7.1"/>
    <s v="S"/>
    <s v="06_20"/>
    <n v="9"/>
    <n v="34"/>
    <s v="015_20"/>
    <x v="13"/>
    <x v="13"/>
    <n v="7"/>
    <s v="CERTIFICADOS"/>
    <x v="3"/>
    <x v="0"/>
    <x v="3"/>
    <x v="13"/>
    <x v="7"/>
    <x v="68"/>
    <x v="37"/>
    <e v="#N/A"/>
    <n v="790621.83"/>
    <n v="0"/>
    <n v="0"/>
    <n v="0"/>
    <n v="0"/>
    <n v="0"/>
    <n v="0"/>
    <n v="790621.83"/>
    <n v="0"/>
    <n v="0"/>
    <n v="0"/>
    <n v="0"/>
    <n v="0"/>
    <n v="790621.83"/>
    <n v="0"/>
    <n v="790621.83"/>
    <n v="0"/>
    <n v="0"/>
    <n v="790621.83"/>
  </r>
  <r>
    <s v="1.1-00-2006_20934015_2044118"/>
    <s v="1.1-00-20"/>
    <s v="NO"/>
    <s v="2.7.1"/>
    <s v="S"/>
    <s v="06_20"/>
    <n v="9"/>
    <n v="34"/>
    <s v="015_20"/>
    <x v="13"/>
    <x v="13"/>
    <n v="8"/>
    <s v="BODEGA"/>
    <x v="3"/>
    <x v="0"/>
    <x v="3"/>
    <x v="13"/>
    <x v="7"/>
    <x v="68"/>
    <x v="37"/>
    <e v="#N/A"/>
    <n v="8344000"/>
    <n v="0"/>
    <n v="8344000"/>
    <n v="8344000"/>
    <n v="4172000"/>
    <n v="4172000"/>
    <n v="0"/>
    <n v="0"/>
    <n v="0"/>
    <n v="0"/>
    <n v="0"/>
    <n v="0"/>
    <n v="0"/>
    <n v="8344000"/>
    <n v="0"/>
    <n v="8711136"/>
    <n v="0"/>
    <n v="367136"/>
    <n v="8344000"/>
  </r>
  <r>
    <s v="1.1-00-2006_20934015_2044119"/>
    <s v="1.1-00-20"/>
    <s v="NO"/>
    <s v="2.7.1"/>
    <s v="S"/>
    <s v="06_20"/>
    <n v="9"/>
    <n v="34"/>
    <s v="015_20"/>
    <x v="13"/>
    <x v="13"/>
    <n v="9"/>
    <s v="LIBROS"/>
    <x v="3"/>
    <x v="0"/>
    <x v="3"/>
    <x v="13"/>
    <x v="7"/>
    <x v="68"/>
    <x v="37"/>
    <e v="#N/A"/>
    <n v="1547000"/>
    <n v="0"/>
    <n v="1547000"/>
    <n v="1547000"/>
    <n v="1547000"/>
    <n v="1547000"/>
    <n v="697000"/>
    <n v="0"/>
    <n v="0"/>
    <n v="0"/>
    <n v="0"/>
    <n v="0"/>
    <n v="0"/>
    <n v="1547000"/>
    <n v="0"/>
    <n v="1600000"/>
    <n v="0"/>
    <n v="53000"/>
    <n v="1547000"/>
  </r>
  <r>
    <s v="1.1-00-2006_20935015_2032510"/>
    <s v="1.1-00-20"/>
    <s v="NO"/>
    <s v="2.7.1"/>
    <s v="S"/>
    <s v="06_20"/>
    <n v="9"/>
    <n v="35"/>
    <s v="015_20"/>
    <x v="7"/>
    <x v="7"/>
    <n v="0"/>
    <s v="SIN DESCRIPCION PARA DESTINOS 00"/>
    <x v="0"/>
    <x v="0"/>
    <x v="3"/>
    <x v="13"/>
    <x v="7"/>
    <x v="69"/>
    <x v="37"/>
    <e v="#N/A"/>
    <n v="1221961.3999999999"/>
    <n v="0"/>
    <n v="1143864.3999999999"/>
    <n v="1143864.3999999999"/>
    <n v="797047.6"/>
    <n v="0"/>
    <n v="0"/>
    <n v="78097"/>
    <n v="0"/>
    <n v="0"/>
    <n v="0"/>
    <n v="0"/>
    <n v="0"/>
    <n v="1221961.3999999999"/>
    <n v="0"/>
    <n v="2221961.4"/>
    <n v="0"/>
    <n v="1000000"/>
    <n v="1221961.3999999999"/>
  </r>
  <r>
    <s v="1.1-00-2006_20935015_2044110"/>
    <s v="1.1-00-20"/>
    <s v="NO"/>
    <s v="2.7.1"/>
    <s v="S"/>
    <s v="06_20"/>
    <n v="9"/>
    <n v="35"/>
    <s v="015_20"/>
    <x v="13"/>
    <x v="13"/>
    <n v="0"/>
    <s v="SIN DESCRIPCION PARA DESTINOS 00"/>
    <x v="3"/>
    <x v="0"/>
    <x v="3"/>
    <x v="13"/>
    <x v="7"/>
    <x v="69"/>
    <x v="37"/>
    <e v="#N/A"/>
    <n v="16596328.83"/>
    <n v="0"/>
    <n v="16596328.83"/>
    <n v="16596328.83"/>
    <n v="8297898.5499999998"/>
    <n v="8297898.5499999998"/>
    <n v="3348991.2"/>
    <n v="0"/>
    <n v="0"/>
    <n v="0"/>
    <n v="0"/>
    <n v="0"/>
    <n v="0"/>
    <n v="16596328.83"/>
    <n v="0"/>
    <n v="29250000"/>
    <n v="0"/>
    <n v="12653671.17"/>
    <n v="16596328.83"/>
  </r>
  <r>
    <s v="1.1-00-2006_20935015_2044111"/>
    <s v="1.1-00-20"/>
    <s v="NO"/>
    <s v="2.7.1"/>
    <s v="S"/>
    <s v="06_20"/>
    <n v="9"/>
    <n v="35"/>
    <s v="015_20"/>
    <x v="13"/>
    <x v="13"/>
    <n v="1"/>
    <s v="LIBROS DE LITERATURA"/>
    <x v="3"/>
    <x v="0"/>
    <x v="3"/>
    <x v="13"/>
    <x v="7"/>
    <x v="69"/>
    <x v="37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0-2014_20870036_2042110"/>
    <s v="1.1-00-20"/>
    <s v="NO"/>
    <s v="2.6.8"/>
    <s v="R"/>
    <s v="14_20"/>
    <n v="8"/>
    <n v="70"/>
    <s v="036_20"/>
    <x v="81"/>
    <x v="81"/>
    <n v="0"/>
    <s v="SIN DESCRIPCION PARA DESTINOS 00"/>
    <x v="3"/>
    <x v="0"/>
    <x v="3"/>
    <x v="17"/>
    <x v="6"/>
    <x v="73"/>
    <x v="41"/>
    <e v="#N/A"/>
    <n v="2198865.33"/>
    <n v="0"/>
    <n v="3573536.01"/>
    <n v="3573536.01"/>
    <n v="3573536.01"/>
    <n v="3573536.01"/>
    <n v="3573536.01"/>
    <n v="-1374670.6799999997"/>
    <n v="3482171.86"/>
    <s v="Verde"/>
    <n v="0"/>
    <n v="3482171.86"/>
    <n v="0"/>
    <n v="5681037.1899999995"/>
    <n v="0"/>
    <n v="2889444.96"/>
    <n v="0"/>
    <n v="690579.63"/>
    <n v="2198865.33"/>
  </r>
  <r>
    <s v="1.1-00-2010_20963029_2042110"/>
    <s v="1.1-00-20"/>
    <s v="NO"/>
    <s v="2.4.2"/>
    <s v="R"/>
    <s v="10_20"/>
    <n v="9"/>
    <n v="63"/>
    <s v="029_20"/>
    <x v="81"/>
    <x v="81"/>
    <n v="0"/>
    <s v="SIN DESCRIPCION PARA DESTINOS 00"/>
    <x v="3"/>
    <x v="0"/>
    <x v="3"/>
    <x v="14"/>
    <x v="6"/>
    <x v="70"/>
    <x v="38"/>
    <e v="#N/A"/>
    <n v="19273634.449999999"/>
    <n v="0"/>
    <n v="20457217.969999999"/>
    <n v="20457217.969999999"/>
    <n v="20457217.969999999"/>
    <n v="20457217.969999999"/>
    <n v="20457217.969999999"/>
    <n v="-1183583.5199999996"/>
    <n v="5726365.5500000007"/>
    <s v="Verde"/>
    <n v="0"/>
    <n v="5726365.5500000007"/>
    <n v="0"/>
    <n v="25000000"/>
    <n v="0"/>
    <n v="32122724.09"/>
    <n v="0"/>
    <n v="12849089.640000001"/>
    <n v="19273634.449999999"/>
  </r>
  <r>
    <s v="1.1-00-2017_20973039_2042110"/>
    <s v="1.1-00-20"/>
    <s v="NO"/>
    <s v="2.4.1"/>
    <s v="F"/>
    <s v="17_20"/>
    <n v="9"/>
    <n v="73"/>
    <s v="039_20"/>
    <x v="81"/>
    <x v="81"/>
    <n v="0"/>
    <s v="SIN DESCRIPCION PARA DESTINOS 00"/>
    <x v="3"/>
    <x v="0"/>
    <x v="3"/>
    <x v="15"/>
    <x v="6"/>
    <x v="71"/>
    <x v="39"/>
    <e v="#N/A"/>
    <n v="10851932.08"/>
    <n v="0"/>
    <n v="9947665.3100000005"/>
    <n v="9947665.3100000005"/>
    <n v="9947665.3100000005"/>
    <n v="9947665.3100000005"/>
    <n v="9947665.3100000005"/>
    <n v="904266.76999999955"/>
    <n v="5818659.1438402301"/>
    <s v="Verde"/>
    <n v="0"/>
    <n v="5818659.1438402301"/>
    <n v="0"/>
    <n v="16670591.223840229"/>
    <n v="0"/>
    <n v="18086553.460000001"/>
    <n v="0"/>
    <n v="7234621.3799999999"/>
    <n v="10851932.08"/>
  </r>
  <r>
    <s v="1.1-00-2013_20169035_2042110"/>
    <s v="1.1-00-20"/>
    <s v="NO"/>
    <s v="2.6.3"/>
    <s v="R"/>
    <s v="13_20"/>
    <n v="1"/>
    <n v="69"/>
    <s v="035_20"/>
    <x v="81"/>
    <x v="81"/>
    <n v="0"/>
    <s v="SIN DESCRIPCION PARA DESTINOS 00"/>
    <x v="3"/>
    <x v="0"/>
    <x v="3"/>
    <x v="16"/>
    <x v="6"/>
    <x v="72"/>
    <x v="40"/>
    <e v="#N/A"/>
    <n v="41731139.799999997"/>
    <n v="0"/>
    <n v="39856628.979999997"/>
    <n v="39856628.979999997"/>
    <n v="39856628.979999997"/>
    <n v="39856628.979999997"/>
    <n v="39856628.979999997"/>
    <n v="1874510.8200000003"/>
    <n v="17884774.200000003"/>
    <s v="Verde"/>
    <n v="0"/>
    <n v="17884774.200000003"/>
    <n v="0"/>
    <n v="59615914"/>
    <n v="0"/>
    <n v="59615914"/>
    <n v="0"/>
    <n v="17884774.199999999"/>
    <n v="41731139.799999997"/>
  </r>
  <r>
    <s v="2.6-01-2005_20822012_2017110"/>
    <s v="2.6-01-20"/>
    <s v="SI"/>
    <s v="1.3.4"/>
    <s v="M"/>
    <s v="05_20"/>
    <n v="8"/>
    <n v="22"/>
    <s v="012_20"/>
    <x v="141"/>
    <x v="141"/>
    <n v="0"/>
    <s v="SIN DESCRIPCION PARA DESTINOS 00"/>
    <x v="1"/>
    <x v="0"/>
    <x v="4"/>
    <x v="1"/>
    <x v="0"/>
    <x v="1"/>
    <x v="1"/>
    <e v="#N/A"/>
    <n v="0"/>
    <n v="0"/>
    <n v="13689180.51"/>
    <n v="13689180.51"/>
    <n v="13689180.51"/>
    <n v="13689180.51"/>
    <n v="13689180.51"/>
    <n v="-13689180.51"/>
    <n v="0"/>
    <n v="0"/>
    <n v="0"/>
    <n v="0"/>
    <n v="25000000"/>
    <n v="25000000"/>
    <n v="0"/>
    <n v="0"/>
    <n v="0"/>
    <n v="0"/>
    <n v="0"/>
  </r>
  <r>
    <s v="2.5-03-2008_20347023_2025410"/>
    <s v="2.5-03-20"/>
    <s v="SI"/>
    <s v="1.7.1"/>
    <s v="R"/>
    <s v="08_20"/>
    <n v="3"/>
    <n v="47"/>
    <s v="023_20"/>
    <x v="27"/>
    <x v="27"/>
    <n v="0"/>
    <s v="SIN DESCRIPCION PARA DESTINOS 00"/>
    <x v="2"/>
    <x v="0"/>
    <x v="5"/>
    <x v="4"/>
    <x v="3"/>
    <x v="22"/>
    <x v="8"/>
    <e v="#N/A"/>
    <n v="0"/>
    <n v="0"/>
    <n v="2025197.6"/>
    <n v="1993877.6"/>
    <n v="135720"/>
    <n v="76560"/>
    <n v="76560"/>
    <n v="-2025197.6"/>
    <n v="0"/>
    <n v="0"/>
    <n v="0"/>
    <n v="1937964.8"/>
    <n v="0"/>
    <n v="1937964.8"/>
    <n v="0"/>
    <n v="0"/>
    <n v="0"/>
    <n v="0"/>
    <n v="0"/>
  </r>
  <r>
    <s v="2.5-03-2008_20347023_2027210"/>
    <s v="2.5-03-20"/>
    <s v="SI"/>
    <s v="1.7.1"/>
    <s v="R"/>
    <s v="08_20"/>
    <n v="3"/>
    <n v="47"/>
    <s v="023_20"/>
    <x v="35"/>
    <x v="35"/>
    <n v="0"/>
    <s v="SIN DESCRIPCION PARA DESTINOS 00"/>
    <x v="2"/>
    <x v="0"/>
    <x v="5"/>
    <x v="4"/>
    <x v="3"/>
    <x v="22"/>
    <x v="8"/>
    <e v="#N/A"/>
    <n v="0"/>
    <n v="0"/>
    <n v="372035.2"/>
    <n v="372035.2"/>
    <n v="0"/>
    <n v="0"/>
    <n v="0"/>
    <n v="-372035.2"/>
    <n v="0"/>
    <n v="0"/>
    <n v="0"/>
    <n v="372035.2"/>
    <n v="0"/>
    <n v="372035.2"/>
    <n v="0"/>
    <n v="0"/>
    <n v="0"/>
    <n v="0"/>
    <n v="0"/>
  </r>
  <r>
    <s v="2.5-03-2008_20347023_2033410"/>
    <s v="2.5-03-20"/>
    <s v="SI"/>
    <s v="1.7.1"/>
    <s v="R"/>
    <s v="08_20"/>
    <n v="3"/>
    <n v="47"/>
    <s v="023_20"/>
    <x v="115"/>
    <x v="115"/>
    <n v="0"/>
    <s v="SIN DESCRIPCION PARA DESTINOS 00"/>
    <x v="0"/>
    <x v="0"/>
    <x v="5"/>
    <x v="4"/>
    <x v="3"/>
    <x v="22"/>
    <x v="8"/>
    <e v="#N/A"/>
    <n v="0"/>
    <n v="0"/>
    <n v="5287000"/>
    <n v="5287000"/>
    <n v="0"/>
    <n v="0"/>
    <n v="0"/>
    <n v="-5287000"/>
    <n v="0"/>
    <n v="0"/>
    <n v="1050000"/>
    <n v="0"/>
    <n v="6337000"/>
    <n v="5287000"/>
    <n v="0"/>
    <n v="0"/>
    <n v="0"/>
    <n v="0"/>
    <n v="0"/>
  </r>
  <r>
    <s v="2.5-03-2008_20347023_2044210"/>
    <s v="2.5-03-20"/>
    <s v="SI"/>
    <s v="1.7.1"/>
    <s v="R"/>
    <s v="08_20"/>
    <n v="3"/>
    <n v="47"/>
    <s v="023_20"/>
    <x v="12"/>
    <x v="12"/>
    <n v="0"/>
    <s v="SIN DESCRIPCION PARA DESTINOS 00"/>
    <x v="3"/>
    <x v="0"/>
    <x v="5"/>
    <x v="4"/>
    <x v="3"/>
    <x v="22"/>
    <x v="8"/>
    <e v="#N/A"/>
    <n v="0"/>
    <n v="0"/>
    <n v="0"/>
    <n v="0"/>
    <n v="0"/>
    <n v="0"/>
    <n v="0"/>
    <n v="0"/>
    <n v="0"/>
    <n v="0"/>
    <n v="810000"/>
    <n v="0"/>
    <n v="810000"/>
    <n v="0"/>
    <n v="0"/>
    <n v="0"/>
    <n v="0"/>
    <n v="0"/>
    <n v="0"/>
  </r>
  <r>
    <s v="2.5-03-2008_20347023_2051510"/>
    <s v="2.5-03-20"/>
    <s v="SI"/>
    <s v="1.7.1"/>
    <s v="R"/>
    <s v="08_20"/>
    <n v="3"/>
    <n v="47"/>
    <s v="023_20"/>
    <x v="24"/>
    <x v="24"/>
    <n v="0"/>
    <s v="SIN DESCRIPCION PARA DESTINOS 00"/>
    <x v="4"/>
    <x v="1"/>
    <x v="5"/>
    <x v="4"/>
    <x v="3"/>
    <x v="22"/>
    <x v="8"/>
    <e v="#N/A"/>
    <n v="0"/>
    <n v="0"/>
    <n v="53664"/>
    <n v="53664"/>
    <n v="0"/>
    <n v="0"/>
    <n v="0"/>
    <n v="-53664"/>
    <n v="0"/>
    <n v="0"/>
    <n v="0"/>
    <n v="0"/>
    <n v="30000"/>
    <n v="30000"/>
    <n v="0"/>
    <n v="0"/>
    <n v="0"/>
    <n v="0"/>
    <n v="0"/>
  </r>
  <r>
    <s v="2.5-03-2008_20347023_2021410"/>
    <s v="2.5-03-20"/>
    <s v="SI"/>
    <s v="1.7.1"/>
    <s v="R"/>
    <s v="08_20"/>
    <n v="3"/>
    <n v="47"/>
    <s v="023_20"/>
    <x v="18"/>
    <x v="18"/>
    <n v="0"/>
    <s v="SIN DESCRIPCION PARA DESTINOS 00"/>
    <x v="2"/>
    <x v="0"/>
    <x v="5"/>
    <x v="4"/>
    <x v="3"/>
    <x v="22"/>
    <x v="8"/>
    <e v="#N/A"/>
    <n v="0"/>
    <n v="0"/>
    <n v="5974"/>
    <n v="5974"/>
    <n v="0"/>
    <n v="0"/>
    <n v="0"/>
    <n v="-5974"/>
    <n v="0"/>
    <n v="0"/>
    <n v="0"/>
    <n v="0"/>
    <n v="30000"/>
    <n v="30000"/>
    <n v="0"/>
    <n v="0"/>
    <n v="0"/>
    <n v="0"/>
    <n v="0"/>
  </r>
  <r>
    <s v="2.5-03-2008_20347023_2021710"/>
    <s v="2.5-03-20"/>
    <s v="SI"/>
    <s v="1.7.1"/>
    <s v="R"/>
    <s v="08_20"/>
    <n v="3"/>
    <n v="47"/>
    <s v="023_20"/>
    <x v="66"/>
    <x v="66"/>
    <n v="0"/>
    <s v="SIN DESCRIPCION PARA DESTINOS 00"/>
    <x v="2"/>
    <x v="0"/>
    <x v="5"/>
    <x v="4"/>
    <x v="3"/>
    <x v="22"/>
    <x v="8"/>
    <e v="#N/A"/>
    <n v="0"/>
    <n v="0"/>
    <n v="210000"/>
    <n v="0"/>
    <n v="0"/>
    <n v="0"/>
    <n v="0"/>
    <n v="-210000"/>
    <n v="0"/>
    <n v="0"/>
    <n v="0"/>
    <n v="0"/>
    <n v="210000"/>
    <n v="210000"/>
    <n v="0"/>
    <n v="0"/>
    <n v="0"/>
    <n v="0"/>
    <n v="0"/>
  </r>
  <r>
    <s v="2.5-03-2008_20347023_2024210"/>
    <s v="2.5-03-20"/>
    <s v="SI"/>
    <s v="1.7.1"/>
    <s v="R"/>
    <s v="08_20"/>
    <n v="3"/>
    <n v="47"/>
    <s v="023_20"/>
    <x v="51"/>
    <x v="51"/>
    <n v="0"/>
    <s v="SIN DESCRIPCION PARA DESTINOS 00"/>
    <x v="2"/>
    <x v="0"/>
    <x v="5"/>
    <x v="4"/>
    <x v="3"/>
    <x v="22"/>
    <x v="8"/>
    <e v="#N/A"/>
    <n v="0"/>
    <n v="0"/>
    <n v="61901.31"/>
    <n v="61901.31"/>
    <n v="0"/>
    <n v="0"/>
    <n v="0"/>
    <n v="-61901.31"/>
    <n v="0"/>
    <n v="0"/>
    <n v="0"/>
    <n v="0"/>
    <n v="66000"/>
    <n v="66000"/>
    <n v="0"/>
    <n v="0"/>
    <n v="0"/>
    <n v="0"/>
    <n v="0"/>
  </r>
  <r>
    <s v="2.5-03-2008_20347023_2024710"/>
    <s v="2.5-03-20"/>
    <s v="SI"/>
    <s v="1.7.1"/>
    <s v="R"/>
    <s v="08_20"/>
    <n v="3"/>
    <n v="47"/>
    <s v="023_20"/>
    <x v="55"/>
    <x v="55"/>
    <n v="0"/>
    <s v="SIN DESCRIPCION PARA DESTINOS 00"/>
    <x v="2"/>
    <x v="0"/>
    <x v="5"/>
    <x v="4"/>
    <x v="3"/>
    <x v="22"/>
    <x v="8"/>
    <e v="#N/A"/>
    <n v="0"/>
    <n v="0"/>
    <n v="73745.16"/>
    <n v="72817.16"/>
    <n v="0"/>
    <n v="0"/>
    <n v="0"/>
    <n v="-73745.16"/>
    <n v="0"/>
    <n v="0"/>
    <n v="0"/>
    <n v="0"/>
    <n v="75000"/>
    <n v="75000"/>
    <n v="0"/>
    <n v="0"/>
    <n v="0"/>
    <n v="0"/>
    <n v="0"/>
  </r>
  <r>
    <s v="2.5-03-2008_20347023_2024910"/>
    <s v="2.5-03-20"/>
    <s v="SI"/>
    <s v="1.7.1"/>
    <s v="R"/>
    <s v="08_20"/>
    <n v="3"/>
    <n v="47"/>
    <s v="023_20"/>
    <x v="4"/>
    <x v="4"/>
    <n v="0"/>
    <s v="SIN DESCRIPCION PARA DESTINOS 00"/>
    <x v="2"/>
    <x v="0"/>
    <x v="5"/>
    <x v="4"/>
    <x v="3"/>
    <x v="22"/>
    <x v="8"/>
    <e v="#N/A"/>
    <n v="0"/>
    <n v="0"/>
    <n v="211745.27"/>
    <n v="211745.27"/>
    <n v="0"/>
    <n v="0"/>
    <n v="0"/>
    <n v="-211745.27"/>
    <n v="0"/>
    <n v="0"/>
    <n v="0"/>
    <n v="0"/>
    <n v="225000"/>
    <n v="225000"/>
    <n v="0"/>
    <n v="0"/>
    <n v="0"/>
    <n v="0"/>
    <n v="0"/>
  </r>
  <r>
    <s v="2.5-03-2008_20347023_2025910"/>
    <s v="2.5-03-20"/>
    <s v="SI"/>
    <s v="1.7.1"/>
    <s v="R"/>
    <s v="08_20"/>
    <n v="3"/>
    <n v="47"/>
    <s v="023_20"/>
    <x v="28"/>
    <x v="28"/>
    <n v="0"/>
    <s v="SIN DESCRIPCION PARA DESTINOS 00"/>
    <x v="2"/>
    <x v="0"/>
    <x v="5"/>
    <x v="4"/>
    <x v="3"/>
    <x v="22"/>
    <x v="8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.5-03-2008_20347023_2027110"/>
    <s v="2.5-03-20"/>
    <s v="SI"/>
    <s v="1.7.1"/>
    <s v="R"/>
    <s v="08_20"/>
    <n v="3"/>
    <n v="47"/>
    <s v="023_20"/>
    <x v="140"/>
    <x v="140"/>
    <n v="0"/>
    <s v="SIN DESCRIPCION PARA DESTINOS 00"/>
    <x v="2"/>
    <x v="0"/>
    <x v="5"/>
    <x v="4"/>
    <x v="3"/>
    <x v="22"/>
    <x v="8"/>
    <e v="#N/A"/>
    <n v="0"/>
    <n v="0"/>
    <n v="2970626.6"/>
    <n v="2970626.6"/>
    <n v="0"/>
    <n v="0"/>
    <n v="0"/>
    <n v="-2970626.6"/>
    <n v="0"/>
    <n v="0"/>
    <n v="0"/>
    <n v="0"/>
    <n v="3217500"/>
    <n v="3217500"/>
    <n v="0"/>
    <n v="0"/>
    <n v="0"/>
    <n v="0"/>
    <n v="0"/>
  </r>
  <r>
    <s v="2.5-03-2008_20347023_2027510"/>
    <s v="2.5-03-20"/>
    <s v="SI"/>
    <s v="1.7.1"/>
    <s v="R"/>
    <s v="08_20"/>
    <n v="3"/>
    <n v="47"/>
    <s v="023_20"/>
    <x v="82"/>
    <x v="82"/>
    <n v="0"/>
    <s v="SIN DESCRIPCION PARA DESTINOS 00"/>
    <x v="2"/>
    <x v="0"/>
    <x v="5"/>
    <x v="4"/>
    <x v="3"/>
    <x v="22"/>
    <x v="8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.5-03-2008_20347023_2028310"/>
    <s v="2.5-03-20"/>
    <s v="SI"/>
    <s v="1.7.1"/>
    <s v="R"/>
    <s v="08_20"/>
    <n v="3"/>
    <n v="47"/>
    <s v="023_20"/>
    <x v="43"/>
    <x v="43"/>
    <n v="0"/>
    <s v="SIN DESCRIPCION PARA DESTINOS 00"/>
    <x v="2"/>
    <x v="0"/>
    <x v="5"/>
    <x v="4"/>
    <x v="3"/>
    <x v="22"/>
    <x v="8"/>
    <e v="#N/A"/>
    <n v="0"/>
    <n v="0"/>
    <n v="2122684"/>
    <n v="2122684"/>
    <n v="0"/>
    <n v="0"/>
    <n v="0"/>
    <n v="-2122684"/>
    <n v="0"/>
    <n v="0"/>
    <n v="0"/>
    <n v="0"/>
    <n v="2125000"/>
    <n v="2125000"/>
    <n v="0"/>
    <n v="0"/>
    <n v="0"/>
    <n v="0"/>
    <n v="0"/>
  </r>
  <r>
    <s v="2.5-03-2008_20347023_2033510"/>
    <s v="2.5-03-20"/>
    <s v="SI"/>
    <s v="1.7.1"/>
    <s v="R"/>
    <s v="08_20"/>
    <n v="3"/>
    <n v="47"/>
    <s v="023_20"/>
    <x v="61"/>
    <x v="61"/>
    <n v="0"/>
    <s v="SIN DESCRIPCION PARA DESTINOS 00"/>
    <x v="0"/>
    <x v="0"/>
    <x v="5"/>
    <x v="4"/>
    <x v="3"/>
    <x v="22"/>
    <x v="8"/>
    <e v="#N/A"/>
    <n v="0"/>
    <n v="0"/>
    <n v="150000"/>
    <n v="0"/>
    <n v="0"/>
    <n v="0"/>
    <n v="0"/>
    <n v="-150000"/>
    <n v="0"/>
    <n v="0"/>
    <n v="0"/>
    <n v="0"/>
    <n v="150000"/>
    <n v="150000"/>
    <n v="0"/>
    <n v="0"/>
    <n v="0"/>
    <n v="0"/>
    <n v="0"/>
  </r>
  <r>
    <s v="2.5-03-2008_20347023_2033610"/>
    <s v="2.5-03-20"/>
    <s v="SI"/>
    <s v="1.7.1"/>
    <s v="R"/>
    <s v="08_20"/>
    <n v="3"/>
    <n v="47"/>
    <s v="023_20"/>
    <x v="97"/>
    <x v="97"/>
    <n v="0"/>
    <s v="SIN DESCRIPCION PARA DESTINOS 00"/>
    <x v="0"/>
    <x v="0"/>
    <x v="5"/>
    <x v="4"/>
    <x v="3"/>
    <x v="22"/>
    <x v="8"/>
    <e v="#N/A"/>
    <n v="0"/>
    <n v="0"/>
    <n v="598096"/>
    <n v="598096"/>
    <n v="0"/>
    <n v="0"/>
    <n v="0"/>
    <n v="-598096"/>
    <n v="0"/>
    <n v="0"/>
    <n v="0"/>
    <n v="0"/>
    <n v="600028"/>
    <n v="600028"/>
    <n v="0"/>
    <n v="0"/>
    <n v="0"/>
    <n v="0"/>
    <n v="0"/>
  </r>
  <r>
    <s v="2.5-03-2008_20347023_2033910"/>
    <s v="2.5-03-20"/>
    <s v="SI"/>
    <s v="1.7.1"/>
    <s v="R"/>
    <s v="08_20"/>
    <n v="3"/>
    <n v="47"/>
    <s v="023_20"/>
    <x v="39"/>
    <x v="39"/>
    <n v="0"/>
    <s v="SIN DESCRIPCION PARA DESTINOS 00"/>
    <x v="0"/>
    <x v="0"/>
    <x v="5"/>
    <x v="4"/>
    <x v="3"/>
    <x v="22"/>
    <x v="8"/>
    <e v="#N/A"/>
    <n v="0"/>
    <n v="0"/>
    <n v="1423499.85"/>
    <n v="548499.85"/>
    <n v="0"/>
    <n v="0"/>
    <n v="0"/>
    <n v="-1423499.85"/>
    <n v="0"/>
    <n v="0"/>
    <n v="450000"/>
    <n v="0"/>
    <n v="1875000"/>
    <n v="1425000"/>
    <n v="0"/>
    <n v="0"/>
    <n v="0"/>
    <n v="0"/>
    <n v="0"/>
  </r>
  <r>
    <s v="2.5-03-2008_20347023_2036110"/>
    <s v="2.5-03-20"/>
    <s v="SI"/>
    <s v="1.7.1"/>
    <s v="R"/>
    <s v="08_20"/>
    <n v="3"/>
    <n v="47"/>
    <s v="023_20"/>
    <x v="100"/>
    <x v="100"/>
    <n v="0"/>
    <s v="SIN DESCRIPCION PARA DESTINOS 00"/>
    <x v="0"/>
    <x v="0"/>
    <x v="5"/>
    <x v="4"/>
    <x v="3"/>
    <x v="22"/>
    <x v="8"/>
    <e v="#N/A"/>
    <n v="0"/>
    <n v="0"/>
    <n v="150000"/>
    <n v="0"/>
    <n v="0"/>
    <n v="0"/>
    <n v="0"/>
    <n v="-150000"/>
    <n v="0"/>
    <n v="0"/>
    <n v="0"/>
    <n v="0"/>
    <n v="150000"/>
    <n v="150000"/>
    <n v="0"/>
    <n v="0"/>
    <n v="0"/>
    <n v="0"/>
    <n v="0"/>
  </r>
  <r>
    <s v="2.5-03-2008_20347023_2052110"/>
    <s v="2.5-03-20"/>
    <s v="SI"/>
    <s v="1.7.1"/>
    <s v="R"/>
    <s v="08_20"/>
    <n v="3"/>
    <n v="47"/>
    <s v="023_20"/>
    <x v="49"/>
    <x v="49"/>
    <n v="0"/>
    <s v="SIN DESCRIPCION PARA DESTINOS 00"/>
    <x v="4"/>
    <x v="1"/>
    <x v="5"/>
    <x v="4"/>
    <x v="3"/>
    <x v="22"/>
    <x v="8"/>
    <e v="#N/A"/>
    <n v="0"/>
    <n v="0"/>
    <n v="149999.34"/>
    <n v="149999.34"/>
    <n v="0"/>
    <n v="0"/>
    <n v="0"/>
    <n v="-149999.34"/>
    <n v="0"/>
    <n v="0"/>
    <n v="0"/>
    <n v="0"/>
    <n v="150000"/>
    <n v="150000"/>
    <n v="0"/>
    <n v="0"/>
    <n v="0"/>
    <n v="0"/>
    <n v="0"/>
  </r>
  <r>
    <s v="2.5-03-2008_20347023_2052910"/>
    <s v="2.5-03-20"/>
    <s v="SI"/>
    <s v="1.7.1"/>
    <s v="R"/>
    <s v="08_20"/>
    <n v="3"/>
    <n v="47"/>
    <s v="023_20"/>
    <x v="139"/>
    <x v="139"/>
    <n v="0"/>
    <s v="SIN DESCRIPCION PARA DESTINOS 00"/>
    <x v="4"/>
    <x v="1"/>
    <x v="5"/>
    <x v="4"/>
    <x v="3"/>
    <x v="22"/>
    <x v="8"/>
    <e v="#N/A"/>
    <n v="0"/>
    <n v="0"/>
    <n v="224997.66"/>
    <n v="224997.66"/>
    <n v="0"/>
    <n v="0"/>
    <n v="0"/>
    <n v="-224997.66"/>
    <n v="0"/>
    <n v="0"/>
    <n v="0"/>
    <n v="0"/>
    <n v="225000"/>
    <n v="225000"/>
    <n v="0"/>
    <n v="0"/>
    <n v="0"/>
    <n v="0"/>
    <n v="0"/>
  </r>
  <r>
    <s v="2.5-03-2008_20347023_2054110"/>
    <s v="2.5-03-20"/>
    <s v="SI"/>
    <s v="1.7.1"/>
    <s v="R"/>
    <s v="08_20"/>
    <n v="3"/>
    <n v="47"/>
    <s v="023_20"/>
    <x v="122"/>
    <x v="122"/>
    <n v="0"/>
    <s v="SIN DESCRIPCION PARA DESTINOS 00"/>
    <x v="4"/>
    <x v="1"/>
    <x v="5"/>
    <x v="4"/>
    <x v="3"/>
    <x v="22"/>
    <x v="8"/>
    <e v="#N/A"/>
    <n v="0"/>
    <n v="0"/>
    <n v="847200.01"/>
    <n v="847200.01"/>
    <n v="0"/>
    <n v="0"/>
    <n v="0"/>
    <n v="-847200.01"/>
    <n v="0"/>
    <n v="0"/>
    <n v="0"/>
    <n v="0"/>
    <n v="849165"/>
    <n v="849165"/>
    <n v="0"/>
    <n v="0"/>
    <n v="0"/>
    <n v="0"/>
    <n v="0"/>
  </r>
  <r>
    <s v="2.5-02-2004_20820011_2063210"/>
    <s v="2.5-02-20"/>
    <s v="SI"/>
    <s v="1.3.4"/>
    <s v="M"/>
    <s v="04_20"/>
    <n v="8"/>
    <n v="20"/>
    <s v="011_20"/>
    <x v="108"/>
    <x v="108"/>
    <n v="0"/>
    <s v="SIN DESCRIPCION PARA DESTINOS 00"/>
    <x v="5"/>
    <x v="1"/>
    <x v="6"/>
    <x v="0"/>
    <x v="0"/>
    <x v="54"/>
    <x v="0"/>
    <e v="#N/A"/>
    <n v="52861444.020000003"/>
    <n v="52829280.979999997"/>
    <n v="0"/>
    <n v="0"/>
    <n v="0"/>
    <n v="0"/>
    <n v="0"/>
    <n v="52861444.020000003"/>
    <n v="-52861444.020000003"/>
    <s v="Verde"/>
    <n v="52861444.020000003"/>
    <n v="0"/>
    <n v="0"/>
    <n v="0"/>
    <n v="0"/>
    <n v="32163.040000000001"/>
    <n v="0"/>
    <n v="0"/>
    <n v="32163.040000000001"/>
  </r>
  <r>
    <s v="2.5-02-2019_20279045_2061210"/>
    <s v="2.5-02-20"/>
    <s v="SI"/>
    <s v="1.3.4"/>
    <s v="K"/>
    <s v="19_20"/>
    <n v="2"/>
    <n v="79"/>
    <s v="045_20"/>
    <x v="142"/>
    <x v="142"/>
    <n v="0"/>
    <s v="SIN DESCRIPCION PARA DESTINOS 00"/>
    <x v="5"/>
    <x v="1"/>
    <x v="6"/>
    <x v="18"/>
    <x v="8"/>
    <x v="51"/>
    <x v="32"/>
    <e v="#N/A"/>
    <n v="4909560"/>
    <n v="0"/>
    <n v="749290.48"/>
    <n v="749290.48"/>
    <n v="187322.62"/>
    <n v="187322.62"/>
    <n v="187322.62"/>
    <n v="4160269.52"/>
    <n v="-4160269.52"/>
    <s v="Verde"/>
    <n v="4160269.52"/>
    <n v="0"/>
    <n v="0"/>
    <n v="749290.48"/>
    <n v="0"/>
    <n v="59070048.979999997"/>
    <n v="0"/>
    <n v="54160488.979999997"/>
    <n v="4909560"/>
  </r>
  <r>
    <s v="2.5-02-2019_20279045_2061510"/>
    <s v="2.5-02-20"/>
    <s v="SI"/>
    <s v="1.3.4"/>
    <s v="K"/>
    <s v="19_20"/>
    <n v="2"/>
    <n v="79"/>
    <s v="045_20"/>
    <x v="101"/>
    <x v="101"/>
    <n v="0"/>
    <s v="SIN DESCRIPCION PARA DESTINOS 00"/>
    <x v="5"/>
    <x v="1"/>
    <x v="6"/>
    <x v="18"/>
    <x v="8"/>
    <x v="51"/>
    <x v="32"/>
    <e v="#N/A"/>
    <n v="20740440"/>
    <n v="0"/>
    <n v="14744832.49"/>
    <n v="14744832.49"/>
    <n v="11098285.640000001"/>
    <n v="10668440.310000001"/>
    <n v="10668440.310000001"/>
    <n v="5995607.5099999998"/>
    <n v="-2194390.12"/>
    <s v="Verde"/>
    <n v="2194390.12"/>
    <n v="0"/>
    <n v="0"/>
    <n v="18546049.879999999"/>
    <n v="0"/>
    <n v="20740440"/>
    <n v="0"/>
    <n v="0"/>
    <n v="20740440"/>
  </r>
  <r>
    <s v="2.5-02-2005_20821012_2026111"/>
    <s v="2.5-02-20"/>
    <s v="SI"/>
    <s v="1.3.4"/>
    <s v="M"/>
    <s v="05_20"/>
    <n v="8"/>
    <n v="21"/>
    <s v="012_20"/>
    <x v="110"/>
    <x v="110"/>
    <n v="1"/>
    <s v="COMISARÍA DE LA POLICÍA"/>
    <x v="2"/>
    <x v="0"/>
    <x v="6"/>
    <x v="1"/>
    <x v="0"/>
    <x v="55"/>
    <x v="1"/>
    <e v="#N/A"/>
    <n v="25000000"/>
    <n v="25170000"/>
    <n v="24994433.969999999"/>
    <n v="24994434.27"/>
    <n v="24986858.719999999"/>
    <n v="24986858.719999999"/>
    <n v="24986858.719999999"/>
    <n v="5566.0300000011921"/>
    <n v="-1618646.68"/>
    <s v="Verde"/>
    <n v="1618646.68"/>
    <n v="0"/>
    <n v="0"/>
    <n v="23381353.32"/>
    <n v="0"/>
    <n v="0"/>
    <n v="0"/>
    <n v="170000"/>
    <n v="-170000"/>
  </r>
  <r>
    <s v="2.5-02-2001_2082001_2036510"/>
    <s v="2.5-02-20"/>
    <s v="SI"/>
    <s v="1.3.4"/>
    <s v="P"/>
    <s v="01_20"/>
    <n v="8"/>
    <n v="2"/>
    <s v="001_20"/>
    <x v="98"/>
    <x v="98"/>
    <n v="0"/>
    <s v="SIN DESCRIPCION PARA DESTINOS 00"/>
    <x v="0"/>
    <x v="0"/>
    <x v="6"/>
    <x v="5"/>
    <x v="0"/>
    <x v="49"/>
    <x v="30"/>
    <e v="#N/A"/>
    <n v="0"/>
    <n v="0"/>
    <n v="167271.35999999999"/>
    <n v="167271.35999999999"/>
    <n v="167271.35999999999"/>
    <n v="167271.35999999999"/>
    <n v="167271.35999999999"/>
    <n v="-167271.35999999999"/>
    <n v="114875.35"/>
    <s v="Verde"/>
    <n v="0"/>
    <n v="114875.35"/>
    <n v="0"/>
    <n v="114875.35"/>
    <n v="0"/>
    <n v="0"/>
    <n v="0"/>
    <n v="0"/>
    <n v="0"/>
  </r>
  <r>
    <s v="2.5-02-2001_2082001_2036610"/>
    <s v="2.5-02-20"/>
    <s v="SI"/>
    <s v="1.3.4"/>
    <s v="P"/>
    <s v="01_20"/>
    <n v="8"/>
    <n v="2"/>
    <s v="001_20"/>
    <x v="99"/>
    <x v="99"/>
    <n v="0"/>
    <s v="SIN DESCRIPCION PARA DESTINOS 00"/>
    <x v="0"/>
    <x v="0"/>
    <x v="6"/>
    <x v="5"/>
    <x v="0"/>
    <x v="49"/>
    <x v="30"/>
    <e v="#N/A"/>
    <n v="0"/>
    <n v="0"/>
    <n v="298327.18"/>
    <n v="298327.18"/>
    <n v="298327.18"/>
    <n v="298327.18"/>
    <n v="298327.18"/>
    <n v="-298327.18"/>
    <n v="298327.18"/>
    <s v="Verde"/>
    <n v="0"/>
    <n v="298327.18"/>
    <n v="0"/>
    <n v="298327.18"/>
    <n v="0"/>
    <n v="0"/>
    <n v="0"/>
    <n v="0"/>
    <n v="0"/>
  </r>
  <r>
    <s v="2.5-02-2001_2082001_2033610"/>
    <s v="2.5-02-20"/>
    <s v="SI"/>
    <s v="1.3.4"/>
    <s v="P"/>
    <s v="01_20"/>
    <n v="8"/>
    <n v="2"/>
    <s v="001_20"/>
    <x v="97"/>
    <x v="97"/>
    <n v="0"/>
    <s v="SIN DESCRIPCION PARA DESTINOS 00"/>
    <x v="0"/>
    <x v="0"/>
    <x v="6"/>
    <x v="5"/>
    <x v="0"/>
    <x v="49"/>
    <x v="30"/>
    <e v="#N/A"/>
    <n v="0"/>
    <n v="0"/>
    <n v="940757.68"/>
    <n v="940757.68"/>
    <n v="940757.68"/>
    <n v="940757.68"/>
    <n v="940757.68"/>
    <n v="-940757.68"/>
    <n v="940757.68"/>
    <s v="Verde"/>
    <n v="0"/>
    <n v="161091.59"/>
    <n v="779666.09"/>
    <n v="940757.67999999993"/>
    <n v="0"/>
    <n v="0"/>
    <n v="0"/>
    <n v="0"/>
    <n v="0"/>
  </r>
  <r>
    <s v="2.5-02-2001_2083002_2036110"/>
    <s v="2.5-02-20"/>
    <s v="SI"/>
    <s v="1.3.4"/>
    <s v="P"/>
    <s v="01_20"/>
    <n v="8"/>
    <n v="3"/>
    <s v="002_20"/>
    <x v="100"/>
    <x v="100"/>
    <n v="0"/>
    <s v="SIN DESCRIPCION PARA DESTINOS 00"/>
    <x v="0"/>
    <x v="0"/>
    <x v="6"/>
    <x v="5"/>
    <x v="0"/>
    <x v="50"/>
    <x v="31"/>
    <e v="#N/A"/>
    <n v="0"/>
    <n v="0"/>
    <n v="1998081.5"/>
    <n v="1998081.5"/>
    <n v="1998081.5"/>
    <n v="1699106"/>
    <n v="1699106"/>
    <n v="-1998081.5"/>
    <n v="0"/>
    <n v="0"/>
    <n v="0"/>
    <n v="0"/>
    <n v="0"/>
    <n v="0"/>
    <n v="0"/>
    <n v="0"/>
    <n v="0"/>
    <n v="0"/>
    <n v="0"/>
  </r>
  <r>
    <s v="2.5-02-2012_20267033_2061210"/>
    <s v="2.5-02-20"/>
    <s v="SI"/>
    <s v="1.3.4"/>
    <s v="K"/>
    <s v="12_20"/>
    <n v="2"/>
    <n v="67"/>
    <s v="033_20"/>
    <x v="142"/>
    <x v="142"/>
    <n v="0"/>
    <s v="SIN DESCRIPCION PARA DESTINOS 00"/>
    <x v="5"/>
    <x v="1"/>
    <x v="6"/>
    <x v="10"/>
    <x v="8"/>
    <x v="51"/>
    <x v="32"/>
    <e v="#N/A"/>
    <n v="0"/>
    <n v="59070048.979999997"/>
    <n v="0"/>
    <n v="0"/>
    <n v="0"/>
    <n v="0"/>
    <n v="0"/>
    <n v="0"/>
    <n v="0"/>
    <n v="0"/>
    <n v="0"/>
    <n v="0"/>
    <n v="0"/>
    <n v="0"/>
    <n v="0"/>
    <n v="0"/>
    <n v="0"/>
    <n v="59070048.979999997"/>
    <n v="-59070048.979999997"/>
  </r>
  <r>
    <s v="2.5-02-2001_2082001_2036310"/>
    <s v="2.5-02-20"/>
    <s v="SI"/>
    <s v="1.3.4"/>
    <s v="P"/>
    <s v="01_20"/>
    <n v="8"/>
    <n v="2"/>
    <s v="001_20"/>
    <x v="68"/>
    <x v="68"/>
    <n v="0"/>
    <s v="SIN DESCRIPCION PARA DESTINOS 00"/>
    <x v="0"/>
    <x v="0"/>
    <x v="6"/>
    <x v="5"/>
    <x v="0"/>
    <x v="49"/>
    <x v="30"/>
    <e v="#N/A"/>
    <n v="0"/>
    <n v="0"/>
    <n v="178334.21"/>
    <n v="178334.21"/>
    <n v="178334.21"/>
    <n v="178334.21"/>
    <n v="178334.21"/>
    <n v="-178334.21"/>
    <n v="1637000"/>
    <s v="Verde"/>
    <n v="0"/>
    <n v="1637000"/>
    <n v="0"/>
    <n v="1637000"/>
    <n v="0"/>
    <n v="0"/>
    <n v="0"/>
    <n v="0"/>
    <n v="0"/>
  </r>
  <r>
    <s v="2.5-02-2019_20279045_2061310"/>
    <s v="2.5-02-20"/>
    <s v="SI"/>
    <s v="1.3.4"/>
    <s v="K"/>
    <s v="19_20"/>
    <n v="2"/>
    <n v="79"/>
    <s v="045_20"/>
    <x v="143"/>
    <x v="143"/>
    <n v="0"/>
    <s v="SIN DESCRIPCION PARA DESTINOS 00"/>
    <x v="5"/>
    <x v="1"/>
    <x v="6"/>
    <x v="18"/>
    <x v="8"/>
    <x v="51"/>
    <x v="32"/>
    <e v="#N/A"/>
    <n v="33420048.98"/>
    <n v="0"/>
    <n v="24163911.98"/>
    <n v="24163911.98"/>
    <n v="16977271.350000001"/>
    <n v="12182198.460000001"/>
    <n v="12182198.460000001"/>
    <n v="9256137"/>
    <n v="0"/>
    <n v="0"/>
    <n v="0"/>
    <n v="0"/>
    <n v="0"/>
    <n v="33420048.98"/>
    <n v="0"/>
    <n v="33420048.98"/>
    <n v="0"/>
    <n v="0"/>
    <n v="33420048.98"/>
  </r>
  <r>
    <s v="2.5-02-2001_2082001_2036110"/>
    <s v="2.5-02-20"/>
    <s v="SI"/>
    <s v="1.3.4"/>
    <s v="P"/>
    <s v="01_20"/>
    <n v="8"/>
    <n v="2"/>
    <s v="001_20"/>
    <x v="100"/>
    <x v="100"/>
    <n v="0"/>
    <s v="SIN DESCRIPCION PARA DESTINOS 00"/>
    <x v="0"/>
    <x v="0"/>
    <x v="6"/>
    <x v="5"/>
    <x v="0"/>
    <x v="49"/>
    <x v="30"/>
    <e v="#N/A"/>
    <n v="0"/>
    <n v="0"/>
    <n v="0"/>
    <n v="0"/>
    <n v="0"/>
    <n v="0"/>
    <n v="0"/>
    <n v="0"/>
    <n v="2467705.58"/>
    <s v="Verde"/>
    <n v="0"/>
    <n v="2467705.58"/>
    <n v="0"/>
    <n v="2467705.58"/>
    <n v="0"/>
    <n v="0"/>
    <n v="0"/>
    <n v="0"/>
    <n v="0"/>
  </r>
  <r>
    <s v="2.5-02-2004_20820011_2091110"/>
    <s v="2.5-02-20"/>
    <s v="SI"/>
    <s v="1.3.4"/>
    <s v="M"/>
    <s v="04_20"/>
    <n v="8"/>
    <n v="20"/>
    <s v="011_20"/>
    <x v="144"/>
    <x v="144"/>
    <n v="0"/>
    <s v="SIN DESCRIPCION PARA DESTINOS 00"/>
    <x v="6"/>
    <x v="2"/>
    <x v="6"/>
    <x v="0"/>
    <x v="0"/>
    <x v="54"/>
    <x v="0"/>
    <e v="#N/A"/>
    <n v="20000000"/>
    <n v="20000000"/>
    <n v="16786857.460000001"/>
    <n v="16786857.460000001"/>
    <n v="16786857.460000001"/>
    <n v="16786857.460000001"/>
    <n v="16786857.460000001"/>
    <n v="3213142.5399999991"/>
    <n v="9861444.0199999996"/>
    <s v="Verde"/>
    <n v="0"/>
    <n v="0"/>
    <n v="9861444.0199999996"/>
    <n v="29861444.02"/>
    <n v="0"/>
    <n v="0"/>
    <n v="0"/>
    <n v="0"/>
    <n v="0"/>
  </r>
  <r>
    <s v="2.5-02-2007_20636016_2031110"/>
    <s v="2.5-02-20"/>
    <s v="SI"/>
    <s v="1.3.4"/>
    <s v="E"/>
    <s v="07_20"/>
    <n v="6"/>
    <n v="36"/>
    <s v="016_20"/>
    <x v="59"/>
    <x v="59"/>
    <n v="0"/>
    <s v="SIN DESCRIPCION PARA DESTINOS 00"/>
    <x v="0"/>
    <x v="0"/>
    <x v="6"/>
    <x v="7"/>
    <x v="2"/>
    <x v="32"/>
    <x v="18"/>
    <e v="#N/A"/>
    <n v="65000000"/>
    <n v="65000000"/>
    <n v="47187066"/>
    <n v="47187066"/>
    <n v="47187066"/>
    <n v="47187066"/>
    <n v="47187066"/>
    <n v="17812934"/>
    <n v="13000000"/>
    <s v="Verde"/>
    <n v="0"/>
    <n v="13000000"/>
    <n v="0"/>
    <n v="78000000"/>
    <n v="0"/>
    <n v="0"/>
    <n v="0"/>
    <n v="0"/>
    <n v="0"/>
  </r>
  <r>
    <s v="2.5-02-2004_20820011_2092110"/>
    <s v="2.5-02-20"/>
    <s v="SI"/>
    <s v="1.3.4"/>
    <s v="M"/>
    <s v="04_20"/>
    <n v="8"/>
    <n v="20"/>
    <s v="011_20"/>
    <x v="145"/>
    <x v="145"/>
    <n v="0"/>
    <s v="SIN DESCRIPCION PARA DESTINOS 00"/>
    <x v="6"/>
    <x v="2"/>
    <x v="6"/>
    <x v="0"/>
    <x v="0"/>
    <x v="54"/>
    <x v="0"/>
    <e v="#N/A"/>
    <n v="20000000"/>
    <n v="20000000"/>
    <n v="13737004.970000001"/>
    <n v="13737004.970000001"/>
    <n v="13737004.970000001"/>
    <n v="13737004.970000001"/>
    <n v="13737004.970000001"/>
    <n v="6262995.0299999993"/>
    <n v="0"/>
    <n v="0"/>
    <n v="0"/>
    <n v="0"/>
    <n v="0"/>
    <n v="20000000"/>
    <n v="0"/>
    <n v="0"/>
    <n v="0"/>
    <n v="0"/>
    <n v="0"/>
  </r>
  <r>
    <s v="2.5-02-2001_2084003_2056910"/>
    <s v="2.5-02-20"/>
    <s v="SI"/>
    <s v="3.8.2"/>
    <s v="E"/>
    <s v="01_20"/>
    <n v="8"/>
    <n v="4"/>
    <s v="003_20"/>
    <x v="34"/>
    <x v="34"/>
    <n v="0"/>
    <s v="SIN DESCRIPCION PARA DESTINOS 00"/>
    <x v="4"/>
    <x v="1"/>
    <x v="6"/>
    <x v="5"/>
    <x v="0"/>
    <x v="23"/>
    <x v="9"/>
    <e v="#N/A"/>
    <n v="35000000"/>
    <n v="35000000"/>
    <n v="35000000"/>
    <n v="0"/>
    <n v="0"/>
    <n v="0"/>
    <n v="0"/>
    <n v="0"/>
    <n v="17155750.640000001"/>
    <s v="Verde"/>
    <n v="0"/>
    <n v="17155750.640000001"/>
    <n v="0"/>
    <n v="52155750.640000001"/>
    <n v="0"/>
    <n v="0"/>
    <n v="0"/>
    <n v="0"/>
    <n v="0"/>
  </r>
  <r>
    <s v="2.5-02-2005_20821012_2026112"/>
    <s v="2.5-02-20"/>
    <s v="SI"/>
    <s v="1.3.4"/>
    <s v="M"/>
    <s v="05_20"/>
    <n v="8"/>
    <n v="21"/>
    <s v="012_20"/>
    <x v="110"/>
    <x v="110"/>
    <n v="2"/>
    <s v="PROTECCIÓN CIVIL Y SERVICIOS MÉDICOS"/>
    <x v="2"/>
    <x v="0"/>
    <x v="6"/>
    <x v="1"/>
    <x v="0"/>
    <x v="55"/>
    <x v="1"/>
    <s v="SI"/>
    <n v="10000000"/>
    <n v="10068000"/>
    <n v="8349982.3099999996"/>
    <n v="8208748.5300000003"/>
    <n v="6590101.9299999997"/>
    <n v="6580276.8099999996"/>
    <n v="6580276.8099999996"/>
    <n v="1650017.6900000004"/>
    <n v="0"/>
    <n v="0"/>
    <n v="0"/>
    <n v="0"/>
    <n v="0"/>
    <n v="10000000"/>
    <n v="0"/>
    <n v="0"/>
    <n v="0"/>
    <n v="68000"/>
    <n v="-68000"/>
  </r>
  <r>
    <s v="2.5-02-2005_20821012_2032310"/>
    <s v="2.5-02-20"/>
    <s v="SI"/>
    <s v="1.3.4"/>
    <s v="M"/>
    <s v="05_20"/>
    <n v="8"/>
    <n v="21"/>
    <s v="012_20"/>
    <x v="67"/>
    <x v="67"/>
    <n v="0"/>
    <s v="SIN DESCRIPCION PARA DESTINOS 00"/>
    <x v="0"/>
    <x v="0"/>
    <x v="6"/>
    <x v="1"/>
    <x v="0"/>
    <x v="55"/>
    <x v="1"/>
    <e v="#N/A"/>
    <n v="2664744"/>
    <n v="2664744"/>
    <n v="2573112"/>
    <n v="2573112"/>
    <n v="2025563.93"/>
    <n v="1100984.82"/>
    <n v="740267.44"/>
    <n v="12752"/>
    <n v="0"/>
    <n v="0"/>
    <n v="0"/>
    <n v="0"/>
    <n v="0"/>
    <n v="2664744"/>
    <n v="0"/>
    <n v="0"/>
    <n v="0"/>
    <n v="78880"/>
    <n v="-78880"/>
  </r>
  <r>
    <s v="2.5-02-2005_20821012_2032510"/>
    <s v="2.5-02-20"/>
    <s v="SI"/>
    <s v="1.3.4"/>
    <s v="M"/>
    <s v="05_20"/>
    <n v="8"/>
    <n v="21"/>
    <s v="012_20"/>
    <x v="7"/>
    <x v="7"/>
    <n v="0"/>
    <s v="SIN DESCRIPCION PARA DESTINOS 00"/>
    <x v="0"/>
    <x v="0"/>
    <x v="6"/>
    <x v="1"/>
    <x v="0"/>
    <x v="55"/>
    <x v="1"/>
    <e v="#N/A"/>
    <n v="24078000"/>
    <n v="24078000"/>
    <n v="14783902.390000001"/>
    <n v="14783902.390000001"/>
    <n v="9043320.1400000006"/>
    <n v="9043320.1400000006"/>
    <n v="9043320.1400000006"/>
    <n v="9294097.6099999994"/>
    <n v="0"/>
    <n v="0"/>
    <n v="0"/>
    <n v="0"/>
    <n v="0"/>
    <n v="24078000"/>
    <n v="0"/>
    <n v="0"/>
    <n v="0"/>
    <n v="0"/>
    <n v="0"/>
  </r>
  <r>
    <s v="2.5-02-2012_20665031_2035810"/>
    <s v="2.5-02-20"/>
    <s v="SI"/>
    <s v="2.1.1"/>
    <s v="E"/>
    <s v="12_20"/>
    <n v="6"/>
    <n v="65"/>
    <s v="031_20"/>
    <x v="64"/>
    <x v="64"/>
    <n v="0"/>
    <s v="SIN DESCRIPCION PARA DESTINOS 00"/>
    <x v="0"/>
    <x v="0"/>
    <x v="6"/>
    <x v="10"/>
    <x v="2"/>
    <x v="74"/>
    <x v="43"/>
    <e v="#N/A"/>
    <n v="70000000"/>
    <n v="70000000"/>
    <n v="81614267.159999996"/>
    <n v="81614267.159999996"/>
    <n v="81614267.159999996"/>
    <n v="71129996.049999997"/>
    <n v="71129996.049999997"/>
    <n v="-11614267.159999996"/>
    <n v="26000000"/>
    <s v="Verde"/>
    <n v="0"/>
    <n v="26000000"/>
    <n v="299981.37"/>
    <n v="96299981.370000005"/>
    <n v="0"/>
    <n v="0"/>
    <n v="0"/>
    <n v="0"/>
    <n v="0"/>
  </r>
  <r>
    <s v="2.5-03-1908_20347023_2027110"/>
    <s v="2.5-03-19"/>
    <s v="SI"/>
    <s v="1.7.1"/>
    <s v="R"/>
    <s v="08_20"/>
    <n v="3"/>
    <n v="47"/>
    <s v="023_20"/>
    <x v="140"/>
    <x v="140"/>
    <n v="0"/>
    <s v="SIN DESCRIPCION PARA DESTINOS 00"/>
    <x v="2"/>
    <x v="0"/>
    <x v="7"/>
    <x v="4"/>
    <x v="3"/>
    <x v="22"/>
    <x v="8"/>
    <e v="#N/A"/>
    <n v="0"/>
    <n v="0"/>
    <n v="1110406"/>
    <n v="1110406"/>
    <n v="1110406"/>
    <n v="1110406"/>
    <n v="1110406"/>
    <n v="-1110406"/>
    <n v="0"/>
    <n v="0"/>
    <n v="0"/>
    <n v="1110406"/>
    <n v="0"/>
    <n v="1110406"/>
    <n v="0"/>
    <n v="0"/>
    <n v="0"/>
    <n v="0"/>
    <n v="0"/>
  </r>
  <r>
    <s v="2.5-03-1904_20819011_2039210"/>
    <s v="2.5-03-19"/>
    <s v="SI"/>
    <s v="1.3.4"/>
    <s v="M"/>
    <s v="04_20"/>
    <n v="8"/>
    <n v="19"/>
    <s v="011_20"/>
    <x v="0"/>
    <x v="0"/>
    <n v="0"/>
    <s v="SIN DESCRIPCION PARA DESTINOS 00"/>
    <x v="0"/>
    <x v="0"/>
    <x v="7"/>
    <x v="0"/>
    <x v="0"/>
    <x v="0"/>
    <x v="0"/>
    <e v="#N/A"/>
    <n v="0"/>
    <n v="0"/>
    <n v="259543.56"/>
    <n v="259543.56"/>
    <n v="259543.56"/>
    <n v="259543.56"/>
    <n v="259543.56"/>
    <n v="-259543.56"/>
    <n v="0"/>
    <n v="0"/>
    <n v="0"/>
    <n v="0"/>
    <n v="259543.56"/>
    <n v="259543.56"/>
    <n v="0"/>
    <n v="0"/>
    <n v="0"/>
    <n v="0"/>
    <n v="0"/>
  </r>
  <r>
    <s v="2.6-05-1908_20347023_2035110"/>
    <s v="2.6-05-19"/>
    <s v="SI"/>
    <s v="1.7.1"/>
    <s v="R"/>
    <s v="08_20"/>
    <n v="3"/>
    <n v="47"/>
    <s v="023_20"/>
    <x v="9"/>
    <x v="9"/>
    <n v="0"/>
    <s v="SIN DESCRIPCION PARA DESTINOS 00"/>
    <x v="0"/>
    <x v="0"/>
    <x v="8"/>
    <x v="4"/>
    <x v="3"/>
    <x v="22"/>
    <x v="8"/>
    <e v="#N/A"/>
    <n v="0"/>
    <n v="0"/>
    <n v="158525.99"/>
    <n v="158525.99"/>
    <n v="158525.99"/>
    <n v="158525.99"/>
    <n v="158525.99"/>
    <n v="-158525.99"/>
    <n v="0"/>
    <n v="0"/>
    <n v="0"/>
    <n v="0"/>
    <n v="0"/>
    <n v="0"/>
    <n v="0"/>
    <n v="0"/>
    <n v="0"/>
    <n v="0"/>
    <n v="0"/>
  </r>
  <r>
    <s v="2.6-05-1908_20347023_2051110"/>
    <s v="2.6-05-19"/>
    <s v="SI"/>
    <s v="1.7.1"/>
    <s v="R"/>
    <s v="08_20"/>
    <n v="3"/>
    <n v="47"/>
    <s v="023_20"/>
    <x v="22"/>
    <x v="22"/>
    <n v="0"/>
    <s v="SIN DESCRIPCION PARA DESTINOS 00"/>
    <x v="4"/>
    <x v="1"/>
    <x v="8"/>
    <x v="4"/>
    <x v="3"/>
    <x v="22"/>
    <x v="8"/>
    <e v="#N/A"/>
    <n v="0"/>
    <n v="0"/>
    <n v="84474.68"/>
    <n v="84474.68"/>
    <n v="84474.68"/>
    <n v="84474.68"/>
    <n v="84474.68"/>
    <n v="-84474.68"/>
    <n v="0"/>
    <n v="0"/>
    <n v="0"/>
    <n v="0"/>
    <n v="0"/>
    <n v="0"/>
    <n v="0"/>
    <n v="0"/>
    <n v="0"/>
    <n v="0"/>
    <n v="0"/>
  </r>
  <r>
    <s v="2.6-05-1908_20347023_2051510"/>
    <s v="2.6-05-19"/>
    <s v="SI"/>
    <s v="1.7.1"/>
    <s v="R"/>
    <s v="08_20"/>
    <n v="3"/>
    <n v="47"/>
    <s v="023_20"/>
    <x v="24"/>
    <x v="24"/>
    <n v="0"/>
    <s v="SIN DESCRIPCION PARA DESTINOS 00"/>
    <x v="4"/>
    <x v="1"/>
    <x v="8"/>
    <x v="4"/>
    <x v="3"/>
    <x v="22"/>
    <x v="8"/>
    <e v="#N/A"/>
    <n v="0"/>
    <n v="0"/>
    <n v="56999.01"/>
    <n v="56999.01"/>
    <n v="56999.01"/>
    <n v="56999.01"/>
    <n v="56999.01"/>
    <n v="-56999.01"/>
    <n v="0"/>
    <n v="0"/>
    <n v="0"/>
    <n v="0"/>
    <n v="0"/>
    <n v="0"/>
    <n v="0"/>
    <n v="0"/>
    <n v="0"/>
    <n v="0"/>
    <n v="0"/>
  </r>
  <r>
    <s v="2.6-05-1908_20347023_2059110"/>
    <s v="2.6-05-19"/>
    <s v="SI"/>
    <s v="1.7.1"/>
    <s v="R"/>
    <s v="08_20"/>
    <n v="3"/>
    <n v="47"/>
    <s v="023_20"/>
    <x v="50"/>
    <x v="50"/>
    <n v="0"/>
    <s v="SIN DESCRIPCION PARA DESTINOS 00"/>
    <x v="4"/>
    <x v="1"/>
    <x v="8"/>
    <x v="4"/>
    <x v="3"/>
    <x v="22"/>
    <x v="8"/>
    <e v="#N/A"/>
    <n v="0"/>
    <n v="0"/>
    <n v="50000"/>
    <n v="50000"/>
    <n v="50000"/>
    <n v="50000"/>
    <n v="50000"/>
    <n v="-50000"/>
    <n v="0"/>
    <n v="0"/>
    <n v="0"/>
    <n v="0"/>
    <n v="0"/>
    <n v="0"/>
    <n v="0"/>
    <n v="0"/>
    <n v="0"/>
    <n v="0"/>
    <n v="0"/>
  </r>
  <r>
    <s v="2.6-05-1904_20819011_2039210"/>
    <s v="2.6-05-19"/>
    <s v="SI"/>
    <s v="1.3.4"/>
    <s v="M"/>
    <s v="04_20"/>
    <n v="8"/>
    <n v="19"/>
    <s v="011_20"/>
    <x v="0"/>
    <x v="0"/>
    <n v="0"/>
    <s v="SIN DESCRIPCION PARA DESTINOS 00"/>
    <x v="0"/>
    <x v="0"/>
    <x v="8"/>
    <x v="0"/>
    <x v="0"/>
    <x v="0"/>
    <x v="0"/>
    <e v="#N/A"/>
    <n v="0"/>
    <n v="0"/>
    <n v="10.42"/>
    <n v="10.42"/>
    <n v="10.42"/>
    <n v="10.42"/>
    <n v="10.42"/>
    <n v="-10.42"/>
    <n v="0"/>
    <n v="0"/>
    <n v="0"/>
    <n v="0"/>
    <n v="10.42"/>
    <n v="10.42"/>
    <n v="0"/>
    <n v="0"/>
    <n v="0"/>
    <n v="0"/>
    <n v="0"/>
  </r>
  <r>
    <s v="2.5-01-1904_20819011_2039210"/>
    <s v="2.5-01-19"/>
    <s v="SI"/>
    <s v="1.3.4"/>
    <s v="M"/>
    <s v="04_20"/>
    <n v="8"/>
    <n v="19"/>
    <s v="011_20"/>
    <x v="0"/>
    <x v="0"/>
    <n v="0"/>
    <s v="SIN DESCRIPCION PARA DESTINOS 00"/>
    <x v="0"/>
    <x v="0"/>
    <x v="9"/>
    <x v="0"/>
    <x v="0"/>
    <x v="0"/>
    <x v="0"/>
    <e v="#N/A"/>
    <n v="0"/>
    <n v="0"/>
    <n v="319675.15999999997"/>
    <n v="319675.15999999997"/>
    <n v="319675.15999999997"/>
    <n v="319675.15999999997"/>
    <n v="319675.15999999997"/>
    <n v="-319675.15999999997"/>
    <n v="0"/>
    <n v="0"/>
    <n v="0"/>
    <n v="0"/>
    <n v="319675.15999999997"/>
    <n v="319675.15999999997"/>
    <n v="0"/>
    <n v="0"/>
    <n v="0"/>
    <n v="0"/>
    <n v="0"/>
  </r>
  <r>
    <s v="1.6-01-2005_20822012_2011110"/>
    <s v="1.6-01-20"/>
    <s v="NO"/>
    <s v="1.3.4"/>
    <s v="M"/>
    <s v="05_20"/>
    <n v="8"/>
    <n v="22"/>
    <s v="012_20"/>
    <x v="146"/>
    <x v="146"/>
    <n v="0"/>
    <s v="SIN DESCRIPCION PARA DESTINOS 00"/>
    <x v="1"/>
    <x v="0"/>
    <x v="10"/>
    <x v="1"/>
    <x v="0"/>
    <x v="1"/>
    <x v="1"/>
    <e v="#N/A"/>
    <n v="10457405.279999999"/>
    <n v="10457405.279999999"/>
    <n v="6475269.0800000001"/>
    <n v="6475269.0800000001"/>
    <n v="6475269.0800000001"/>
    <n v="6475269.0800000001"/>
    <n v="6475269.0800000001"/>
    <n v="3982136.1999999993"/>
    <n v="0"/>
    <n v="0"/>
    <n v="0"/>
    <n v="0"/>
    <n v="0"/>
    <n v="10457405.279999999"/>
    <n v="0"/>
    <n v="0"/>
    <n v="0"/>
    <n v="0"/>
    <n v="0"/>
  </r>
  <r>
    <s v="1.6-01-2005_20822012_2011310"/>
    <s v="1.6-01-20"/>
    <s v="NO"/>
    <s v="1.3.4"/>
    <s v="M"/>
    <s v="05_20"/>
    <n v="8"/>
    <n v="22"/>
    <s v="012_20"/>
    <x v="1"/>
    <x v="1"/>
    <n v="0"/>
    <s v="SIN DESCRIPCION PARA DESTINOS 00"/>
    <x v="1"/>
    <x v="0"/>
    <x v="10"/>
    <x v="1"/>
    <x v="0"/>
    <x v="1"/>
    <x v="1"/>
    <e v="#N/A"/>
    <n v="63843752.079999998"/>
    <n v="64341735.280000001"/>
    <n v="1241.5999999999999"/>
    <n v="1241.5999999999999"/>
    <n v="1241.5999999999999"/>
    <n v="1241.5999999999999"/>
    <n v="1241.5999999999999"/>
    <n v="63842510.479999997"/>
    <n v="0"/>
    <n v="0"/>
    <n v="0"/>
    <n v="0"/>
    <n v="0"/>
    <n v="63843752.079999998"/>
    <n v="0"/>
    <n v="0"/>
    <n v="0"/>
    <n v="497983.2"/>
    <n v="-497983.2"/>
  </r>
  <r>
    <s v="1.6-01-2005_20822012_2013310"/>
    <s v="1.6-01-20"/>
    <s v="NO"/>
    <s v="1.3.4"/>
    <s v="M"/>
    <s v="05_20"/>
    <n v="8"/>
    <n v="22"/>
    <s v="012_20"/>
    <x v="127"/>
    <x v="127"/>
    <n v="0"/>
    <s v="SIN DESCRIPCION PARA DESTINOS 00"/>
    <x v="1"/>
    <x v="0"/>
    <x v="10"/>
    <x v="1"/>
    <x v="0"/>
    <x v="1"/>
    <x v="1"/>
    <e v="#N/A"/>
    <n v="100223.1"/>
    <n v="97063.02"/>
    <n v="6306.39"/>
    <n v="6306.39"/>
    <n v="6306.39"/>
    <n v="6306.39"/>
    <n v="6306.39"/>
    <n v="93916.71"/>
    <n v="0"/>
    <n v="0"/>
    <n v="0"/>
    <n v="0"/>
    <n v="0"/>
    <n v="100223.1"/>
    <n v="0"/>
    <n v="3160.08"/>
    <n v="0"/>
    <n v="0"/>
    <n v="3160.08"/>
  </r>
  <r>
    <s v="1.6-01-2005_20822012_2014210"/>
    <s v="1.6-01-20"/>
    <s v="NO"/>
    <s v="1.3.4"/>
    <s v="M"/>
    <s v="05_20"/>
    <n v="8"/>
    <n v="22"/>
    <s v="012_20"/>
    <x v="147"/>
    <x v="147"/>
    <n v="0"/>
    <s v="SIN DESCRIPCION PARA DESTINOS 00"/>
    <x v="1"/>
    <x v="0"/>
    <x v="10"/>
    <x v="1"/>
    <x v="0"/>
    <x v="1"/>
    <x v="1"/>
    <e v="#N/A"/>
    <n v="19666322.710000001"/>
    <n v="19666322.710000001"/>
    <n v="12870904.51"/>
    <n v="12870904.51"/>
    <n v="12870904.51"/>
    <n v="12870904.51"/>
    <n v="12870904.51"/>
    <n v="6795418.2000000011"/>
    <n v="0"/>
    <n v="0"/>
    <n v="138424.95640000299"/>
    <n v="0"/>
    <n v="0"/>
    <n v="19527897.753599998"/>
    <n v="0"/>
    <n v="0"/>
    <n v="0"/>
    <n v="0"/>
    <n v="0"/>
  </r>
  <r>
    <s v="1.6-01-2005_20822012_2014310"/>
    <s v="1.6-01-20"/>
    <s v="NO"/>
    <s v="1.3.4"/>
    <s v="M"/>
    <s v="05_20"/>
    <n v="8"/>
    <n v="22"/>
    <s v="012_20"/>
    <x v="148"/>
    <x v="148"/>
    <n v="0"/>
    <s v="SIN DESCRIPCION PARA DESTINOS 00"/>
    <x v="1"/>
    <x v="0"/>
    <x v="10"/>
    <x v="1"/>
    <x v="0"/>
    <x v="1"/>
    <x v="1"/>
    <e v="#N/A"/>
    <n v="13110881.810000001"/>
    <n v="13110881.810000001"/>
    <n v="8571057.0700000003"/>
    <n v="8571057.0700000003"/>
    <n v="8571057.0700000003"/>
    <n v="8571057.0700000003"/>
    <n v="8571057.0700000003"/>
    <n v="4539824.74"/>
    <n v="0"/>
    <n v="0"/>
    <n v="92283.307600000902"/>
    <n v="0"/>
    <n v="0"/>
    <n v="13018598.5024"/>
    <n v="0"/>
    <n v="0"/>
    <n v="0"/>
    <n v="0"/>
    <n v="0"/>
  </r>
  <r>
    <s v="1.6-02-1904_20819011_2039210"/>
    <s v="1.6-02-19"/>
    <s v="SI"/>
    <s v="1.3.4"/>
    <s v="M"/>
    <s v="04_20"/>
    <n v="8"/>
    <n v="19"/>
    <s v="011_20"/>
    <x v="0"/>
    <x v="0"/>
    <n v="0"/>
    <s v="SIN DESCRIPCION PARA DESTINOS 00"/>
    <x v="0"/>
    <x v="0"/>
    <x v="11"/>
    <x v="0"/>
    <x v="0"/>
    <x v="0"/>
    <x v="0"/>
    <e v="#N/A"/>
    <n v="0"/>
    <n v="0"/>
    <n v="35.22"/>
    <n v="35.22"/>
    <n v="35.22"/>
    <n v="35.22"/>
    <n v="35.22"/>
    <n v="-35.22"/>
    <n v="0"/>
    <n v="0"/>
    <n v="0"/>
    <n v="0"/>
    <n v="35.22"/>
    <n v="35.22"/>
    <n v="0"/>
    <n v="0"/>
    <n v="0"/>
    <n v="0"/>
    <n v="0"/>
  </r>
  <r>
    <s v="2.6-02-1904_20819011_2039210"/>
    <s v="2.6-02-19"/>
    <s v="SI"/>
    <s v="1.3.4"/>
    <s v="M"/>
    <s v="04_20"/>
    <n v="8"/>
    <n v="19"/>
    <s v="011_20"/>
    <x v="0"/>
    <x v="0"/>
    <n v="0"/>
    <s v="SIN DESCRIPCION PARA DESTINOS 00"/>
    <x v="0"/>
    <x v="0"/>
    <x v="12"/>
    <x v="0"/>
    <x v="0"/>
    <x v="0"/>
    <x v="0"/>
    <e v="#N/A"/>
    <n v="0"/>
    <n v="0"/>
    <n v="289.60000000000002"/>
    <n v="289.60000000000002"/>
    <n v="289.60000000000002"/>
    <n v="289.60000000000002"/>
    <n v="289.60000000000002"/>
    <n v="-289.60000000000002"/>
    <n v="0"/>
    <n v="0"/>
    <n v="0"/>
    <n v="0"/>
    <n v="289.60000000000002"/>
    <n v="289.60000000000002"/>
    <n v="0"/>
    <n v="0"/>
    <n v="0"/>
    <n v="0"/>
    <n v="0"/>
  </r>
  <r>
    <s v="2.6-01-1904_20819011_2039210"/>
    <s v="2.6-01-19"/>
    <s v="SI"/>
    <s v="1.3.4"/>
    <s v="M"/>
    <s v="04_20"/>
    <n v="8"/>
    <n v="19"/>
    <s v="011_20"/>
    <x v="0"/>
    <x v="0"/>
    <n v="0"/>
    <s v="SIN DESCRIPCION PARA DESTINOS 00"/>
    <x v="0"/>
    <x v="0"/>
    <x v="13"/>
    <x v="0"/>
    <x v="0"/>
    <x v="0"/>
    <x v="0"/>
    <e v="#N/A"/>
    <n v="0"/>
    <n v="0"/>
    <n v="824920.83"/>
    <n v="824920.83"/>
    <n v="824920.83"/>
    <n v="824920.83"/>
    <n v="824920.83"/>
    <n v="-824920.83"/>
    <n v="0"/>
    <n v="0"/>
    <n v="0"/>
    <n v="0"/>
    <n v="824920.83"/>
    <n v="824920.83"/>
    <n v="0"/>
    <n v="0"/>
    <n v="0"/>
    <n v="0"/>
    <n v="0"/>
  </r>
  <r>
    <s v="2.6-03-1904_20819011_2039210"/>
    <s v="2.6-03-19"/>
    <s v="SI"/>
    <s v="1.3.4"/>
    <s v="M"/>
    <s v="04_20"/>
    <n v="8"/>
    <n v="19"/>
    <s v="011_20"/>
    <x v="0"/>
    <x v="0"/>
    <n v="0"/>
    <s v="SIN DESCRIPCION PARA DESTINOS 00"/>
    <x v="0"/>
    <x v="0"/>
    <x v="14"/>
    <x v="0"/>
    <x v="0"/>
    <x v="0"/>
    <x v="0"/>
    <e v="#N/A"/>
    <n v="0"/>
    <n v="0"/>
    <n v="7408.18"/>
    <n v="7408.18"/>
    <n v="7408.18"/>
    <n v="7408.18"/>
    <n v="7408.18"/>
    <n v="-7408.18"/>
    <n v="0"/>
    <n v="0"/>
    <n v="0"/>
    <n v="0"/>
    <n v="7408.18"/>
    <n v="7408.18"/>
    <n v="0"/>
    <n v="0"/>
    <n v="0"/>
    <n v="0"/>
    <n v="0"/>
  </r>
  <r>
    <s v="2.5-04-1904_20819011_2039210"/>
    <s v="2.5-04-19"/>
    <s v="SI"/>
    <s v="1.3.4"/>
    <s v="M"/>
    <s v="04_20"/>
    <n v="8"/>
    <n v="19"/>
    <s v="011_20"/>
    <x v="0"/>
    <x v="0"/>
    <n v="0"/>
    <s v="SIN DESCRIPCION PARA DESTINOS 00"/>
    <x v="0"/>
    <x v="0"/>
    <x v="15"/>
    <x v="0"/>
    <x v="0"/>
    <x v="0"/>
    <x v="0"/>
    <e v="#N/A"/>
    <n v="0"/>
    <n v="0"/>
    <n v="22"/>
    <n v="22"/>
    <n v="22"/>
    <n v="22"/>
    <n v="22"/>
    <n v="-22"/>
    <n v="0"/>
    <n v="0"/>
    <n v="0"/>
    <n v="0"/>
    <n v="22"/>
    <n v="22"/>
    <n v="0"/>
    <n v="0"/>
    <n v="0"/>
    <n v="0"/>
    <n v="0"/>
  </r>
  <r>
    <s v="1.1-03-2008_20347023_2044110"/>
    <s v="1.1-03-20"/>
    <s v="SI"/>
    <s v="1.7.1"/>
    <s v="R"/>
    <s v="08_20"/>
    <n v="3"/>
    <n v="47"/>
    <s v="023_20"/>
    <x v="13"/>
    <x v="13"/>
    <n v="0"/>
    <s v="SIN DESCRIPCION PARA DESTINOS 00"/>
    <x v="3"/>
    <x v="0"/>
    <x v="16"/>
    <x v="4"/>
    <x v="3"/>
    <x v="22"/>
    <x v="8"/>
    <e v="#N/A"/>
    <n v="0"/>
    <n v="0"/>
    <n v="3364667.04"/>
    <n v="3364667.04"/>
    <n v="1981507.04"/>
    <n v="1981507.04"/>
    <n v="1981507.04"/>
    <n v="-3364667.04"/>
    <n v="0"/>
    <n v="0"/>
    <n v="0"/>
    <n v="3364938.6"/>
    <n v="0"/>
    <n v="3364938.6"/>
    <n v="0"/>
    <n v="0"/>
    <n v="0"/>
    <n v="0"/>
    <n v="0"/>
  </r>
  <r>
    <s v="100.14-1802_20116009_2058110"/>
    <s v="100.14-18"/>
    <s v="SI"/>
    <s v="1.3.4"/>
    <s v="O"/>
    <s v="02_20"/>
    <n v="1"/>
    <n v="16"/>
    <s v="009_20"/>
    <x v="93"/>
    <x v="93"/>
    <n v="0"/>
    <s v="SIN DESCRIPCION PARA DESTINOS 00"/>
    <x v="4"/>
    <x v="1"/>
    <x v="17"/>
    <x v="3"/>
    <x v="6"/>
    <x v="46"/>
    <x v="28"/>
    <e v="#N/A"/>
    <n v="0"/>
    <n v="0"/>
    <n v="28876497.899999999"/>
    <n v="28876497.899999999"/>
    <n v="28876497.899999999"/>
    <n v="28876497.899999999"/>
    <n v="28876497.899999999"/>
    <n v="-28876497.899999999"/>
    <n v="0"/>
    <n v="0"/>
    <n v="0"/>
    <n v="0"/>
    <n v="0"/>
    <n v="0"/>
    <n v="0"/>
    <n v="0"/>
    <n v="0"/>
    <n v="0"/>
    <n v="0"/>
  </r>
  <r>
    <s v="1.1-01-2012_20267033_2061212"/>
    <s v="1.1-01-20"/>
    <s v="SI"/>
    <s v="1.3.4"/>
    <s v="K"/>
    <s v="12_20"/>
    <n v="2"/>
    <n v="67"/>
    <s v="033_20"/>
    <x v="142"/>
    <x v="142"/>
    <n v="2"/>
    <s v="PUNTO DE ACUERDO 081/2019"/>
    <x v="5"/>
    <x v="1"/>
    <x v="18"/>
    <x v="10"/>
    <x v="8"/>
    <x v="51"/>
    <x v="32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1-2012_20267033_2061214"/>
    <s v="1.1-01-20"/>
    <s v="SI"/>
    <s v="1.3.4"/>
    <s v="K"/>
    <s v="12_20"/>
    <n v="2"/>
    <n v="67"/>
    <s v="033_20"/>
    <x v="142"/>
    <x v="142"/>
    <n v="4"/>
    <s v="PUNTO DE ACUERDO 082/2019"/>
    <x v="5"/>
    <x v="1"/>
    <x v="18"/>
    <x v="10"/>
    <x v="8"/>
    <x v="51"/>
    <x v="32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1-2012_20267033_2061313"/>
    <s v="1.1-01-20"/>
    <s v="SI"/>
    <s v="1.3.4"/>
    <s v="K"/>
    <s v="12_20"/>
    <n v="2"/>
    <n v="67"/>
    <s v="033_20"/>
    <x v="143"/>
    <x v="143"/>
    <n v="3"/>
    <s v="PUNTO DE ACUERDO 165/2018"/>
    <x v="5"/>
    <x v="1"/>
    <x v="18"/>
    <x v="10"/>
    <x v="8"/>
    <x v="51"/>
    <x v="32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1-2012_20267033_2061511"/>
    <s v="1.1-01-20"/>
    <s v="SI"/>
    <s v="1.3.4"/>
    <s v="K"/>
    <s v="12_20"/>
    <n v="2"/>
    <n v="67"/>
    <s v="033_20"/>
    <x v="101"/>
    <x v="101"/>
    <n v="1"/>
    <s v="PUNTO DE ACUERDO 080/2019"/>
    <x v="5"/>
    <x v="1"/>
    <x v="18"/>
    <x v="10"/>
    <x v="8"/>
    <x v="51"/>
    <x v="32"/>
    <e v="#N/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.1-01-2019_20279045_2061212"/>
    <s v="1.1-01-20"/>
    <s v="SI"/>
    <s v="1.3.4"/>
    <s v="K"/>
    <s v="19_20"/>
    <n v="2"/>
    <n v="79"/>
    <s v="045_20"/>
    <x v="142"/>
    <x v="142"/>
    <n v="2"/>
    <s v="PUNTO DE ACUERDO 081/2019"/>
    <x v="5"/>
    <x v="1"/>
    <x v="18"/>
    <x v="18"/>
    <x v="8"/>
    <x v="51"/>
    <x v="32"/>
    <e v="#N/A"/>
    <n v="1594000"/>
    <n v="0"/>
    <n v="1589924.61"/>
    <n v="1589924.61"/>
    <n v="397481.15"/>
    <n v="397481.15"/>
    <n v="397481.15"/>
    <n v="4075.3899999998976"/>
    <n v="0"/>
    <n v="0"/>
    <n v="0"/>
    <n v="0"/>
    <n v="0"/>
    <n v="1594000"/>
    <n v="1594000"/>
    <n v="0"/>
    <n v="0"/>
    <n v="0"/>
    <n v="1594000"/>
  </r>
  <r>
    <s v="1.1-01-2019_20279045_2061214"/>
    <s v="1.1-01-20"/>
    <s v="SI"/>
    <s v="1.3.4"/>
    <s v="K"/>
    <s v="19_20"/>
    <n v="2"/>
    <n v="79"/>
    <s v="045_20"/>
    <x v="142"/>
    <x v="142"/>
    <n v="4"/>
    <s v="PUNTO DE ACUERDO 082/2019"/>
    <x v="5"/>
    <x v="1"/>
    <x v="18"/>
    <x v="18"/>
    <x v="8"/>
    <x v="51"/>
    <x v="32"/>
    <e v="#N/A"/>
    <n v="1145703"/>
    <n v="0"/>
    <n v="1145026.2"/>
    <n v="1145026.2"/>
    <n v="685736.9"/>
    <n v="286256.55"/>
    <n v="286256.55"/>
    <n v="676.80000000004657"/>
    <n v="0"/>
    <n v="0"/>
    <n v="0"/>
    <n v="0"/>
    <n v="0"/>
    <n v="1145703"/>
    <n v="1145703"/>
    <n v="0"/>
    <n v="0"/>
    <n v="0"/>
    <n v="1145703"/>
  </r>
  <r>
    <s v="1.1-01-2019_20279045_2061313"/>
    <s v="1.1-01-20"/>
    <s v="SI"/>
    <s v="1.3.4"/>
    <s v="K"/>
    <s v="19_20"/>
    <n v="2"/>
    <n v="79"/>
    <s v="045_20"/>
    <x v="143"/>
    <x v="143"/>
    <n v="3"/>
    <s v="PUNTO DE ACUERDO 165/2018"/>
    <x v="5"/>
    <x v="1"/>
    <x v="18"/>
    <x v="18"/>
    <x v="8"/>
    <x v="51"/>
    <x v="32"/>
    <e v="#N/A"/>
    <n v="621552.18000000005"/>
    <n v="0"/>
    <n v="620784.22"/>
    <n v="620784.22"/>
    <n v="526086.46"/>
    <n v="526086.46"/>
    <n v="526086.46"/>
    <n v="767.96000000007916"/>
    <n v="0"/>
    <n v="0"/>
    <n v="0"/>
    <n v="0"/>
    <n v="0"/>
    <n v="621552.18000000005"/>
    <n v="621552.18000000005"/>
    <n v="0"/>
    <n v="0"/>
    <n v="0"/>
    <n v="621552.18000000005"/>
  </r>
  <r>
    <s v="1.1-01-2019_20279045_2061315"/>
    <s v="1.1-01-20"/>
    <s v="SI"/>
    <s v="1.3.4"/>
    <s v="K"/>
    <s v="19_20"/>
    <n v="2"/>
    <n v="79"/>
    <s v="045_20"/>
    <x v="143"/>
    <x v="143"/>
    <n v="5"/>
    <s v="PUNTO DE ACUERDO 054/2020"/>
    <x v="5"/>
    <x v="1"/>
    <x v="18"/>
    <x v="18"/>
    <x v="8"/>
    <x v="51"/>
    <x v="32"/>
    <e v="#N/A"/>
    <n v="14681844.43"/>
    <n v="0"/>
    <n v="7262358.04"/>
    <n v="7262358.04"/>
    <n v="1815589.51"/>
    <n v="0"/>
    <n v="0"/>
    <n v="7419486.3899999997"/>
    <n v="0"/>
    <n v="0"/>
    <n v="0"/>
    <n v="0"/>
    <n v="0"/>
    <n v="14681844.43"/>
    <n v="14681844.43"/>
    <n v="0"/>
    <n v="0"/>
    <n v="0"/>
    <n v="14681844.43"/>
  </r>
  <r>
    <s v="1.1-01-2019_20279045_2061511"/>
    <s v="1.1-01-20"/>
    <s v="SI"/>
    <s v="1.3.4"/>
    <s v="K"/>
    <s v="19_20"/>
    <n v="2"/>
    <n v="79"/>
    <s v="045_20"/>
    <x v="101"/>
    <x v="101"/>
    <n v="1"/>
    <s v="PUNTO DE ACUERDO 080/2019"/>
    <x v="5"/>
    <x v="1"/>
    <x v="18"/>
    <x v="18"/>
    <x v="8"/>
    <x v="51"/>
    <x v="32"/>
    <e v="#N/A"/>
    <n v="3000000"/>
    <n v="0"/>
    <n v="2985449.17"/>
    <n v="2985449.17"/>
    <n v="746362.29"/>
    <n v="746362.29"/>
    <n v="746362.29"/>
    <n v="14550.830000000075"/>
    <n v="0"/>
    <n v="0"/>
    <n v="0"/>
    <n v="0"/>
    <n v="0"/>
    <n v="3000000"/>
    <n v="3000000"/>
    <n v="0"/>
    <n v="0"/>
    <n v="0"/>
    <n v="3000000"/>
  </r>
  <r>
    <s v="1.1-02-2019_20279045_2061210"/>
    <s v="1.1-02-20"/>
    <s v="SI"/>
    <s v="1.3.4"/>
    <s v="K"/>
    <s v="19_20"/>
    <n v="2"/>
    <n v="79"/>
    <s v="045_20"/>
    <x v="142"/>
    <x v="142"/>
    <n v="0"/>
    <s v="SIN DESCRIPCION PARA DESTINOS 00"/>
    <x v="5"/>
    <x v="1"/>
    <x v="19"/>
    <x v="18"/>
    <x v="8"/>
    <x v="51"/>
    <x v="32"/>
    <e v="#N/A"/>
    <n v="4850000"/>
    <n v="0"/>
    <n v="1425260.12"/>
    <n v="1425260.12"/>
    <n v="1290875.2"/>
    <n v="1290875.2"/>
    <n v="1290875.2"/>
    <n v="3424739.88"/>
    <n v="0"/>
    <n v="0"/>
    <n v="0"/>
    <n v="0"/>
    <n v="0"/>
    <n v="4850000"/>
    <n v="4850000"/>
    <n v="0"/>
    <n v="0"/>
    <n v="0"/>
    <n v="4850000"/>
  </r>
  <r>
    <s v="1.1-02-2019_20279045_2061310"/>
    <s v="1.1-02-20"/>
    <s v="SI"/>
    <s v="1.3.4"/>
    <s v="K"/>
    <s v="19_20"/>
    <n v="2"/>
    <n v="79"/>
    <s v="045_20"/>
    <x v="143"/>
    <x v="143"/>
    <n v="0"/>
    <s v="SIN DESCRIPCION PARA DESTINOS 00"/>
    <x v="5"/>
    <x v="1"/>
    <x v="19"/>
    <x v="18"/>
    <x v="8"/>
    <x v="51"/>
    <x v="32"/>
    <e v="#N/A"/>
    <n v="153362199.58000001"/>
    <n v="0"/>
    <n v="153127386.16"/>
    <n v="153127386.16"/>
    <n v="123488865.48"/>
    <n v="113175219.67"/>
    <n v="113175219.67"/>
    <n v="234813.42000001669"/>
    <n v="0"/>
    <n v="0"/>
    <n v="0"/>
    <n v="0"/>
    <n v="0"/>
    <n v="153362199.58000001"/>
    <n v="153567199.58000001"/>
    <n v="0"/>
    <n v="0"/>
    <n v="205000"/>
    <n v="153362199.58000001"/>
  </r>
  <r>
    <s v="1.1-02-2019_20279045_2061910"/>
    <s v="1.1-02-20"/>
    <s v="SI"/>
    <s v="1.3.4"/>
    <s v="K"/>
    <s v="19_20"/>
    <n v="2"/>
    <n v="79"/>
    <s v="045_20"/>
    <x v="149"/>
    <x v="149"/>
    <n v="0"/>
    <s v="SIN DESCRIPCION PARA DESTINOS 00"/>
    <x v="5"/>
    <x v="1"/>
    <x v="19"/>
    <x v="18"/>
    <x v="8"/>
    <x v="51"/>
    <x v="32"/>
    <e v="#N/A"/>
    <n v="205000"/>
    <n v="0"/>
    <n v="67860"/>
    <n v="67860"/>
    <n v="67860"/>
    <n v="67860"/>
    <n v="67860"/>
    <n v="137140"/>
    <n v="0"/>
    <n v="0"/>
    <n v="0"/>
    <n v="0"/>
    <n v="0"/>
    <n v="205000"/>
    <n v="0"/>
    <n v="205000"/>
    <n v="0"/>
    <n v="0"/>
    <n v="205000"/>
  </r>
  <r>
    <s v="2.5-01-2012_20267033_2061310"/>
    <s v="2.5-01-20"/>
    <s v="SI"/>
    <s v="1.3.4"/>
    <s v="K"/>
    <s v="12_20"/>
    <n v="2"/>
    <n v="67"/>
    <s v="033_20"/>
    <x v="143"/>
    <x v="143"/>
    <n v="0"/>
    <s v="SIN DESCRIPCION PARA DESTINOS 00"/>
    <x v="5"/>
    <x v="1"/>
    <x v="20"/>
    <x v="10"/>
    <x v="8"/>
    <x v="51"/>
    <x v="32"/>
    <e v="#N/A"/>
    <n v="0"/>
    <n v="48707951"/>
    <n v="0"/>
    <n v="0"/>
    <n v="0"/>
    <n v="0"/>
    <n v="0"/>
    <n v="0"/>
    <n v="0"/>
    <n v="0"/>
    <n v="0"/>
    <n v="0"/>
    <n v="0"/>
    <n v="0"/>
    <n v="0"/>
    <n v="0"/>
    <n v="0"/>
    <n v="48707951"/>
    <n v="-48707951"/>
  </r>
  <r>
    <s v="2.5-01-2019_20279045_2061310"/>
    <s v="2.5-01-20"/>
    <s v="SI"/>
    <s v="1.3.4"/>
    <s v="K"/>
    <s v="19_20"/>
    <n v="2"/>
    <n v="79"/>
    <s v="045_20"/>
    <x v="143"/>
    <x v="143"/>
    <n v="0"/>
    <s v="SIN DESCRIPCION PARA DESTINOS 00"/>
    <x v="5"/>
    <x v="1"/>
    <x v="20"/>
    <x v="18"/>
    <x v="8"/>
    <x v="51"/>
    <x v="32"/>
    <e v="#N/A"/>
    <n v="26908951"/>
    <n v="0"/>
    <n v="6998816.3300000001"/>
    <n v="6998816.3300000001"/>
    <n v="1749704.08"/>
    <n v="1749704.08"/>
    <n v="1749704.08"/>
    <n v="19910134.670000002"/>
    <n v="0"/>
    <n v="0"/>
    <n v="0"/>
    <n v="0"/>
    <n v="7657398"/>
    <n v="34566349"/>
    <n v="0"/>
    <n v="48707951"/>
    <n v="0"/>
    <n v="21799000"/>
    <n v="26908951"/>
  </r>
  <r>
    <s v="2.5-01-2019_20279045_2061510"/>
    <s v="2.5-01-20"/>
    <s v="SI"/>
    <s v="1.3.4"/>
    <s v="K"/>
    <s v="19_20"/>
    <n v="2"/>
    <n v="79"/>
    <s v="045_20"/>
    <x v="101"/>
    <x v="101"/>
    <n v="0"/>
    <s v="SIN DESCRIPCION PARA DESTINOS 00"/>
    <x v="5"/>
    <x v="1"/>
    <x v="20"/>
    <x v="18"/>
    <x v="8"/>
    <x v="51"/>
    <x v="32"/>
    <e v="#N/A"/>
    <n v="21799000"/>
    <n v="0"/>
    <n v="13969957.949999999"/>
    <n v="13969957.949999999"/>
    <n v="1562780.57"/>
    <n v="0"/>
    <n v="0"/>
    <n v="7829042.0500000007"/>
    <n v="0"/>
    <n v="0"/>
    <n v="0"/>
    <n v="0"/>
    <n v="0"/>
    <n v="21799000"/>
    <n v="0"/>
    <n v="21799000"/>
    <n v="0"/>
    <n v="0"/>
    <n v="21799000"/>
  </r>
  <r>
    <s v="2.5-01-2019_20279045_2051510"/>
    <s v="2.5-01-20"/>
    <s v="SI"/>
    <s v="1.3.4"/>
    <s v="K"/>
    <s v="19_20"/>
    <n v="2"/>
    <n v="79"/>
    <s v="045_20"/>
    <x v="24"/>
    <x v="24"/>
    <n v="0"/>
    <s v="SIN DESCRIPCION PARA DESTINOS 00"/>
    <x v="4"/>
    <x v="1"/>
    <x v="20"/>
    <x v="18"/>
    <x v="8"/>
    <x v="51"/>
    <x v="32"/>
    <e v="#N/A"/>
    <n v="0"/>
    <n v="0"/>
    <n v="0"/>
    <n v="0"/>
    <n v="0"/>
    <n v="0"/>
    <n v="0"/>
    <n v="0"/>
    <n v="0"/>
    <n v="0"/>
    <n v="0"/>
    <n v="0"/>
    <n v="950000"/>
    <n v="950000"/>
    <n v="0"/>
    <n v="0"/>
    <n v="0"/>
    <n v="0"/>
    <n v="0"/>
  </r>
  <r>
    <s v="1.5-01-2007_20636016_2031110"/>
    <s v="1.5-01-20"/>
    <s v="NO"/>
    <s v="1.3.4"/>
    <s v="E"/>
    <s v="07_20"/>
    <n v="6"/>
    <n v="36"/>
    <s v="016_20"/>
    <x v="59"/>
    <x v="59"/>
    <n v="0"/>
    <s v="SIN DESCRIPCION PARA DESTINOS 00"/>
    <x v="0"/>
    <x v="0"/>
    <x v="1"/>
    <x v="7"/>
    <x v="2"/>
    <x v="32"/>
    <x v="18"/>
    <e v="#N/A"/>
    <n v="0"/>
    <n v="0"/>
    <n v="0"/>
    <n v="0"/>
    <n v="0"/>
    <n v="0"/>
    <n v="0"/>
    <n v="0"/>
    <e v="#N/A"/>
    <e v="#N/A"/>
    <n v="0"/>
    <n v="36000000"/>
    <n v="0"/>
    <n v="36000000"/>
    <n v="0"/>
    <n v="0"/>
    <n v="0"/>
    <n v="0"/>
    <n v="0"/>
  </r>
  <r>
    <s v="1.6-01-2007_20636016_2031110"/>
    <s v="1.6-01-20"/>
    <s v="NO"/>
    <s v="1.3.4"/>
    <s v="E"/>
    <s v="07_20"/>
    <n v="6"/>
    <n v="36"/>
    <s v="016_20"/>
    <x v="59"/>
    <x v="59"/>
    <n v="0"/>
    <s v="SIN DESCRIPCION PARA DESTINOS 00"/>
    <x v="0"/>
    <x v="0"/>
    <x v="10"/>
    <x v="7"/>
    <x v="2"/>
    <x v="32"/>
    <x v="18"/>
    <e v="#N/A"/>
    <n v="0"/>
    <n v="0"/>
    <n v="0"/>
    <n v="0"/>
    <n v="0"/>
    <n v="0"/>
    <n v="0"/>
    <n v="0"/>
    <e v="#N/A"/>
    <e v="#N/A"/>
    <n v="0"/>
    <n v="230708.26400000401"/>
    <n v="0"/>
    <n v="230708.26400000401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0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outline="1" outlineData="1" multipleFieldFilters="0" rowHeaderCaption="DEPENDENCIA Y UNIDAD EJECUTORA">
  <location ref="A3:B69" firstHeaderRow="1" firstDataRow="1" firstDataCol="1"/>
  <pivotFields count="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showAll="0">
      <items count="20">
        <item x="9"/>
        <item x="4"/>
        <item x="15"/>
        <item x="11"/>
        <item x="2"/>
        <item x="10"/>
        <item x="18"/>
        <item x="13"/>
        <item x="7"/>
        <item x="12"/>
        <item x="14"/>
        <item x="17"/>
        <item x="6"/>
        <item x="1"/>
        <item x="5"/>
        <item x="3"/>
        <item x="8"/>
        <item x="16"/>
        <item x="0"/>
        <item t="default"/>
      </items>
    </pivotField>
    <pivotField showAll="0"/>
    <pivotField showAll="0"/>
    <pivotField axis="axisRow" showAll="0">
      <items count="45">
        <item x="16"/>
        <item x="8"/>
        <item x="39"/>
        <item x="29"/>
        <item x="2"/>
        <item x="35"/>
        <item x="30"/>
        <item x="26"/>
        <item x="15"/>
        <item x="36"/>
        <item x="18"/>
        <item x="43"/>
        <item x="3"/>
        <item x="24"/>
        <item x="19"/>
        <item x="4"/>
        <item x="1"/>
        <item x="10"/>
        <item x="42"/>
        <item x="31"/>
        <item x="27"/>
        <item x="5"/>
        <item x="0"/>
        <item x="9"/>
        <item x="11"/>
        <item x="32"/>
        <item x="20"/>
        <item x="21"/>
        <item x="37"/>
        <item x="7"/>
        <item x="25"/>
        <item x="17"/>
        <item x="22"/>
        <item x="23"/>
        <item x="6"/>
        <item x="12"/>
        <item x="28"/>
        <item x="34"/>
        <item x="38"/>
        <item x="41"/>
        <item x="13"/>
        <item x="33"/>
        <item x="40"/>
        <item x="14"/>
        <item t="default"/>
      </items>
    </pivotField>
    <pivotField showAll="0"/>
    <pivotField numFmtId="4" showAll="0"/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  <pivotField numFmtId="4" showAll="0"/>
    <pivotField numFmtId="4" showAll="0"/>
    <pivotField numFmtId="4" showAll="0"/>
    <pivotField dataField="1" numFmtId="4" showAll="0"/>
    <pivotField showAll="0"/>
    <pivotField showAll="0"/>
    <pivotField showAll="0"/>
    <pivotField showAll="0"/>
    <pivotField showAll="0"/>
  </pivotFields>
  <rowFields count="2">
    <field x="16"/>
    <field x="19"/>
  </rowFields>
  <rowItems count="66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r="1">
      <x v="12"/>
    </i>
    <i r="1">
      <x v="15"/>
    </i>
    <i r="1">
      <x v="21"/>
    </i>
    <i r="1">
      <x v="34"/>
    </i>
    <i>
      <x v="5"/>
    </i>
    <i r="1">
      <x v="11"/>
    </i>
    <i r="1">
      <x v="13"/>
    </i>
    <i r="1">
      <x v="25"/>
    </i>
    <i r="1">
      <x v="30"/>
    </i>
    <i>
      <x v="6"/>
    </i>
    <i r="1">
      <x v="17"/>
    </i>
    <i r="1">
      <x v="25"/>
    </i>
    <i>
      <x v="7"/>
    </i>
    <i r="1">
      <x v="5"/>
    </i>
    <i r="1">
      <x v="9"/>
    </i>
    <i r="1">
      <x v="28"/>
    </i>
    <i>
      <x v="8"/>
    </i>
    <i r="1">
      <x v="10"/>
    </i>
    <i r="1">
      <x v="14"/>
    </i>
    <i r="1">
      <x v="26"/>
    </i>
    <i r="1">
      <x v="27"/>
    </i>
    <i r="1">
      <x v="32"/>
    </i>
    <i r="1">
      <x v="33"/>
    </i>
    <i r="1">
      <x v="43"/>
    </i>
    <i>
      <x v="9"/>
    </i>
    <i r="1">
      <x v="37"/>
    </i>
    <i>
      <x v="10"/>
    </i>
    <i r="1">
      <x v="38"/>
    </i>
    <i>
      <x v="11"/>
    </i>
    <i r="1">
      <x v="39"/>
    </i>
    <i>
      <x v="12"/>
    </i>
    <i r="1">
      <x v="17"/>
    </i>
    <i r="1">
      <x v="24"/>
    </i>
    <i r="1">
      <x v="35"/>
    </i>
    <i r="1">
      <x v="40"/>
    </i>
    <i>
      <x v="13"/>
    </i>
    <i r="1">
      <x v="16"/>
    </i>
    <i>
      <x v="14"/>
    </i>
    <i r="1">
      <x v="6"/>
    </i>
    <i r="1">
      <x v="18"/>
    </i>
    <i r="1">
      <x v="19"/>
    </i>
    <i r="1">
      <x v="23"/>
    </i>
    <i r="1">
      <x v="31"/>
    </i>
    <i r="1">
      <x v="41"/>
    </i>
    <i>
      <x v="15"/>
    </i>
    <i r="1">
      <x v="7"/>
    </i>
    <i r="1">
      <x v="20"/>
    </i>
    <i r="1">
      <x v="29"/>
    </i>
    <i r="1">
      <x v="36"/>
    </i>
    <i>
      <x v="16"/>
    </i>
    <i r="1">
      <x v="8"/>
    </i>
    <i>
      <x v="17"/>
    </i>
    <i r="1">
      <x v="42"/>
    </i>
    <i>
      <x v="18"/>
    </i>
    <i r="1">
      <x v="22"/>
    </i>
    <i t="grand">
      <x/>
    </i>
  </rowItems>
  <colItems count="1">
    <i/>
  </colItems>
  <dataFields count="1">
    <dataField name="IMPORTE PRIMERA MODIFICACIÓN" fld="34" baseField="0" baseItem="0"/>
  </dataFields>
  <formats count="4">
    <format dxfId="823">
      <pivotArea field="16" type="button" dataOnly="0" labelOnly="1" outline="0" axis="axisRow" fieldPosition="0"/>
    </format>
    <format dxfId="822">
      <pivotArea dataOnly="0" labelOnly="1" outline="0" axis="axisValues" fieldPosition="0"/>
    </format>
    <format dxfId="821">
      <pivotArea grandRow="1" outline="0" collapsedLevelsAreSubtotals="1" fieldPosition="0"/>
    </format>
    <format dxfId="82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 dinámica10" cacheId="20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outline="1" outlineData="1" multipleFieldFilters="0" rowHeaderCaption=" TIPO DE GASTO">
  <location ref="A3:B7" firstHeaderRow="1" firstDataRow="1" firstDataCol="1"/>
  <pivotFields count="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  <pivotField numFmtId="4" showAll="0"/>
    <pivotField numFmtId="4" showAll="0"/>
    <pivotField numFmtId="4" showAll="0"/>
    <pivotField dataField="1" numFmtId="4" showAll="0"/>
    <pivotField showAll="0"/>
    <pivotField showAll="0"/>
    <pivotField showAll="0"/>
    <pivotField showAll="0"/>
    <pivotField showAll="0"/>
  </pivotFields>
  <rowFields count="1">
    <field x="1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IMPORTE PRIMERA MODIFICACIÓN" fld="34" baseField="0" baseItem="0"/>
  </dataFields>
  <formats count="4">
    <format dxfId="5">
      <pivotArea field="14" type="button" dataOnly="0" labelOnly="1" outline="0" axis="axisRow" fieldPosition="0"/>
    </format>
    <format dxfId="4">
      <pivotArea dataOnly="0" labelOnly="1" outline="0" axis="axisValues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20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outline="1" outlineData="1" multipleFieldFilters="0" rowHeaderCaption="CAPÍTULO">
  <location ref="A3:B11" firstHeaderRow="1" firstDataRow="1" firstDataCol="1"/>
  <pivotFields count="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1"/>
        <item x="2"/>
        <item x="0"/>
        <item x="3"/>
        <item x="4"/>
        <item x="5"/>
        <item x="6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  <pivotField numFmtId="4" showAll="0"/>
    <pivotField numFmtId="4" showAll="0"/>
    <pivotField numFmtId="4" showAll="0"/>
    <pivotField dataField="1" numFmtId="4" showAll="0"/>
    <pivotField showAll="0"/>
    <pivotField showAll="0"/>
    <pivotField showAll="0"/>
    <pivotField showAll="0"/>
    <pivotField showAll="0"/>
  </pivotFields>
  <rowFields count="1">
    <field x="1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IMPORTE PRIMERA MODIFICACIÓN" fld="34" baseField="0" baseItem="0"/>
  </dataFields>
  <formats count="4">
    <format dxfId="819">
      <pivotArea field="13" type="button" dataOnly="0" labelOnly="1" outline="0" axis="axisRow" fieldPosition="0"/>
    </format>
    <format dxfId="818">
      <pivotArea dataOnly="0" labelOnly="1" outline="0" axis="axisValues" fieldPosition="0"/>
    </format>
    <format dxfId="817">
      <pivotArea grandRow="1" outline="0" collapsedLevelsAreSubtotals="1" fieldPosition="0"/>
    </format>
    <format dxfId="81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20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outline="1" outlineData="1" multipleFieldFilters="0" rowHeaderCaption="PARTIDA DEUDA PÚBLICA">
  <location ref="A3:B8" firstHeaderRow="1" firstDataRow="1" firstDataCol="1"/>
  <pivotFields count="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1">
        <item h="1" x="146"/>
        <item h="1" x="1"/>
        <item h="1" x="123"/>
        <item h="1" x="124"/>
        <item h="1" x="125"/>
        <item h="1" x="126"/>
        <item h="1" x="127"/>
        <item h="1" x="128"/>
        <item h="1" x="129"/>
        <item h="1" x="147"/>
        <item h="1" x="148"/>
        <item h="1" x="130"/>
        <item h="1" x="131"/>
        <item h="1" x="132"/>
        <item h="1" x="133"/>
        <item h="1" x="134"/>
        <item h="1" x="141"/>
        <item h="1" x="16"/>
        <item h="1" x="17"/>
        <item h="1" x="18"/>
        <item h="1" x="109"/>
        <item h="1" x="66"/>
        <item h="1" x="78"/>
        <item h="1" x="2"/>
        <item h="1" x="71"/>
        <item h="1" x="79"/>
        <item h="1" x="92"/>
        <item h="1" x="3"/>
        <item h="1" x="90"/>
        <item h="1" x="51"/>
        <item h="1" x="52"/>
        <item h="1" x="53"/>
        <item h="1" x="86"/>
        <item h="1" x="54"/>
        <item h="1" x="55"/>
        <item h="1" x="56"/>
        <item h="1" x="4"/>
        <item h="1" x="57"/>
        <item h="1" x="15"/>
        <item h="1" x="26"/>
        <item h="1" x="27"/>
        <item h="1" x="5"/>
        <item h="1" x="6"/>
        <item h="1" x="28"/>
        <item h="1" x="110"/>
        <item h="1" x="140"/>
        <item h="1" x="35"/>
        <item h="1" x="82"/>
        <item h="1" x="42"/>
        <item h="1" x="43"/>
        <item h="1" x="29"/>
        <item h="1" x="91"/>
        <item h="1" x="111"/>
        <item h="1" x="138"/>
        <item h="1" x="19"/>
        <item h="1" x="72"/>
        <item h="1" x="58"/>
        <item h="1" x="89"/>
        <item h="1" x="59"/>
        <item h="1" x="112"/>
        <item h="1" x="136"/>
        <item h="1" x="113"/>
        <item h="1" x="38"/>
        <item h="1" x="114"/>
        <item h="1" x="67"/>
        <item h="1" x="7"/>
        <item h="1" x="8"/>
        <item h="1" x="36"/>
        <item h="1" x="80"/>
        <item h="1" x="60"/>
        <item h="1" x="46"/>
        <item h="1" x="115"/>
        <item h="1" x="61"/>
        <item h="1" x="97"/>
        <item h="1" x="87"/>
        <item h="1" x="62"/>
        <item h="1" x="39"/>
        <item h="1" x="96"/>
        <item h="1" x="102"/>
        <item h="1" x="116"/>
        <item h="1" x="117"/>
        <item h="1" x="118"/>
        <item h="1" x="9"/>
        <item h="1" x="37"/>
        <item h="1" x="48"/>
        <item h="1" x="10"/>
        <item h="1" x="119"/>
        <item h="1" x="63"/>
        <item h="1" x="64"/>
        <item h="1" x="73"/>
        <item h="1" x="100"/>
        <item h="1" x="68"/>
        <item h="1" x="98"/>
        <item h="1" x="99"/>
        <item h="1" x="40"/>
        <item h="1" x="83"/>
        <item h="1" x="41"/>
        <item h="1" x="84"/>
        <item h="1" x="85"/>
        <item h="1" x="11"/>
        <item h="1" x="20"/>
        <item h="1" x="94"/>
        <item h="1" x="120"/>
        <item h="1" x="0"/>
        <item h="1" x="65"/>
        <item h="1" x="121"/>
        <item h="1" x="103"/>
        <item h="1" x="104"/>
        <item h="1" x="105"/>
        <item h="1" x="44"/>
        <item h="1" x="106"/>
        <item h="1" x="81"/>
        <item h="1" x="135"/>
        <item h="1" x="107"/>
        <item h="1" x="14"/>
        <item h="1" x="13"/>
        <item h="1" x="12"/>
        <item h="1" x="95"/>
        <item h="1" x="70"/>
        <item h="1" x="21"/>
        <item h="1" x="22"/>
        <item h="1" x="23"/>
        <item h="1" x="24"/>
        <item h="1" x="74"/>
        <item h="1" x="49"/>
        <item h="1" x="69"/>
        <item h="1" x="139"/>
        <item h="1" x="75"/>
        <item h="1" x="25"/>
        <item h="1" x="122"/>
        <item h="1" x="76"/>
        <item h="1" x="45"/>
        <item h="1" x="77"/>
        <item h="1" x="30"/>
        <item h="1" x="137"/>
        <item h="1" x="31"/>
        <item h="1" x="32"/>
        <item h="1" x="33"/>
        <item h="1" x="34"/>
        <item h="1" x="88"/>
        <item h="1" x="93"/>
        <item h="1" x="50"/>
        <item h="1" x="47"/>
        <item h="1" x="142"/>
        <item h="1" x="143"/>
        <item h="1" x="101"/>
        <item h="1" x="149"/>
        <item h="1" x="108"/>
        <item x="144"/>
        <item x="145"/>
        <item t="default"/>
      </items>
    </pivotField>
    <pivotField axis="axisRow" showAll="0">
      <items count="151">
        <item x="144"/>
        <item x="130"/>
        <item x="148"/>
        <item x="131"/>
        <item x="88"/>
        <item x="114"/>
        <item x="7"/>
        <item x="8"/>
        <item x="67"/>
        <item x="55"/>
        <item x="21"/>
        <item x="95"/>
        <item x="70"/>
        <item x="13"/>
        <item x="12"/>
        <item x="82"/>
        <item x="52"/>
        <item x="69"/>
        <item x="76"/>
        <item x="51"/>
        <item x="110"/>
        <item x="118"/>
        <item x="128"/>
        <item x="20"/>
        <item x="9"/>
        <item x="143"/>
        <item x="101"/>
        <item x="129"/>
        <item x="147"/>
        <item x="146"/>
        <item x="100"/>
        <item x="103"/>
        <item x="44"/>
        <item x="142"/>
        <item x="108"/>
        <item x="59"/>
        <item x="24"/>
        <item x="31"/>
        <item x="45"/>
        <item x="32"/>
        <item x="75"/>
        <item x="49"/>
        <item x="141"/>
        <item x="94"/>
        <item x="15"/>
        <item x="6"/>
        <item x="85"/>
        <item x="11"/>
        <item x="126"/>
        <item x="29"/>
        <item x="33"/>
        <item x="89"/>
        <item x="127"/>
        <item x="134"/>
        <item x="65"/>
        <item x="132"/>
        <item x="48"/>
        <item x="10"/>
        <item x="63"/>
        <item x="37"/>
        <item x="25"/>
        <item x="145"/>
        <item x="47"/>
        <item x="53"/>
        <item x="77"/>
        <item x="30"/>
        <item x="109"/>
        <item x="54"/>
        <item x="17"/>
        <item x="56"/>
        <item x="78"/>
        <item x="66"/>
        <item x="5"/>
        <item x="27"/>
        <item x="16"/>
        <item x="18"/>
        <item x="42"/>
        <item x="26"/>
        <item x="22"/>
        <item x="23"/>
        <item x="133"/>
        <item x="139"/>
        <item x="36"/>
        <item x="34"/>
        <item x="105"/>
        <item x="4"/>
        <item x="74"/>
        <item x="3"/>
        <item x="28"/>
        <item x="40"/>
        <item x="83"/>
        <item x="104"/>
        <item x="43"/>
        <item x="35"/>
        <item x="125"/>
        <item x="71"/>
        <item x="2"/>
        <item x="90"/>
        <item x="57"/>
        <item x="92"/>
        <item x="91"/>
        <item x="111"/>
        <item x="72"/>
        <item x="19"/>
        <item x="138"/>
        <item x="58"/>
        <item x="0"/>
        <item x="119"/>
        <item x="106"/>
        <item x="124"/>
        <item x="117"/>
        <item x="116"/>
        <item x="121"/>
        <item x="99"/>
        <item x="97"/>
        <item x="115"/>
        <item x="102"/>
        <item x="46"/>
        <item x="68"/>
        <item x="60"/>
        <item x="61"/>
        <item x="73"/>
        <item x="98"/>
        <item x="64"/>
        <item x="87"/>
        <item x="113"/>
        <item x="62"/>
        <item x="96"/>
        <item x="120"/>
        <item x="80"/>
        <item x="38"/>
        <item x="39"/>
        <item x="137"/>
        <item x="50"/>
        <item x="14"/>
        <item x="1"/>
        <item x="123"/>
        <item x="136"/>
        <item x="112"/>
        <item x="93"/>
        <item x="149"/>
        <item x="107"/>
        <item x="81"/>
        <item x="135"/>
        <item x="79"/>
        <item x="122"/>
        <item x="140"/>
        <item x="84"/>
        <item x="41"/>
        <item x="86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  <pivotField numFmtId="4" showAll="0"/>
    <pivotField numFmtId="4" showAll="0"/>
    <pivotField numFmtId="4" showAll="0"/>
    <pivotField dataField="1" numFmtId="4" showAll="0"/>
    <pivotField showAll="0"/>
    <pivotField showAll="0"/>
    <pivotField showAll="0"/>
    <pivotField showAll="0"/>
    <pivotField showAll="0"/>
  </pivotFields>
  <rowFields count="2">
    <field x="9"/>
    <field x="10"/>
  </rowFields>
  <rowItems count="5">
    <i>
      <x v="148"/>
    </i>
    <i r="1">
      <x/>
    </i>
    <i>
      <x v="149"/>
    </i>
    <i r="1">
      <x v="61"/>
    </i>
    <i t="grand">
      <x/>
    </i>
  </rowItems>
  <colItems count="1">
    <i/>
  </colItems>
  <dataFields count="1">
    <dataField name="IMPORTE PRIMERA MODIFICACIÓN" fld="34" baseField="0" baseItem="0"/>
  </dataFields>
  <formats count="4">
    <format dxfId="815">
      <pivotArea field="9" type="button" dataOnly="0" labelOnly="1" outline="0" axis="axisRow" fieldPosition="0"/>
    </format>
    <format dxfId="814">
      <pivotArea dataOnly="0" labelOnly="1" outline="0" axis="axisValues" fieldPosition="0"/>
    </format>
    <format dxfId="813">
      <pivotArea grandRow="1" outline="0" collapsedLevelsAreSubtotals="1" fieldPosition="0"/>
    </format>
    <format dxfId="81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4" cacheId="20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outline="1" outlineData="1" multipleFieldFilters="0" rowHeaderCaption="CAPÍTULO" colHeaderCaption="TIPO DE GASTO">
  <location ref="A3:E12" firstHeaderRow="1" firstDataRow="2" firstDataCol="1"/>
  <pivotFields count="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1"/>
        <item x="2"/>
        <item x="0"/>
        <item x="3"/>
        <item x="4"/>
        <item x="5"/>
        <item x="6"/>
        <item t="default"/>
      </items>
    </pivotField>
    <pivotField axis="axisCol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  <pivotField numFmtId="4" showAll="0"/>
    <pivotField numFmtId="4" showAll="0"/>
    <pivotField numFmtId="4" showAll="0"/>
    <pivotField dataField="1" numFmtId="4" showAll="0"/>
    <pivotField showAll="0"/>
    <pivotField showAll="0"/>
    <pivotField showAll="0"/>
    <pivotField showAll="0"/>
    <pivotField showAll="0"/>
  </pivotFields>
  <rowFields count="1">
    <field x="1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4"/>
  </colFields>
  <colItems count="4">
    <i>
      <x/>
    </i>
    <i>
      <x v="1"/>
    </i>
    <i>
      <x v="2"/>
    </i>
    <i t="grand">
      <x/>
    </i>
  </colItems>
  <dataFields count="1">
    <dataField name="IMPORTE PRIMERA MODIFICACIÓN" fld="34" baseField="0" baseItem="0"/>
  </dataFields>
  <formats count="8">
    <format dxfId="811">
      <pivotArea type="origin" dataOnly="0" labelOnly="1" outline="0" fieldPosition="0"/>
    </format>
    <format dxfId="810">
      <pivotArea field="13" type="button" dataOnly="0" labelOnly="1" outline="0" axis="axisRow" fieldPosition="0"/>
    </format>
    <format dxfId="809">
      <pivotArea field="14" type="button" dataOnly="0" labelOnly="1" outline="0" axis="axisCol" fieldPosition="0"/>
    </format>
    <format dxfId="808">
      <pivotArea type="topRight" dataOnly="0" labelOnly="1" outline="0" fieldPosition="0"/>
    </format>
    <format dxfId="807">
      <pivotArea dataOnly="0" labelOnly="1" fieldPosition="0">
        <references count="1">
          <reference field="14" count="0"/>
        </references>
      </pivotArea>
    </format>
    <format dxfId="806">
      <pivotArea dataOnly="0" labelOnly="1" grandCol="1" outline="0" fieldPosition="0"/>
    </format>
    <format dxfId="805">
      <pivotArea grandRow="1" outline="0" collapsedLevelsAreSubtotals="1" fieldPosition="0"/>
    </format>
    <format dxfId="80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5" cacheId="20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compact="0" outline="1" outlineData="1" compactData="0" multipleFieldFilters="0">
  <location ref="A3:G1321" firstHeaderRow="1" firstDataRow="1" firstDataCol="6"/>
  <pivotFields count="40"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name=" PARTIDA" axis="axisRow" compact="0" showAll="0">
      <items count="151">
        <item x="146"/>
        <item x="1"/>
        <item x="123"/>
        <item x="124"/>
        <item x="125"/>
        <item x="126"/>
        <item x="127"/>
        <item x="128"/>
        <item x="129"/>
        <item x="147"/>
        <item x="148"/>
        <item x="130"/>
        <item x="131"/>
        <item x="132"/>
        <item x="133"/>
        <item x="134"/>
        <item x="141"/>
        <item x="16"/>
        <item x="17"/>
        <item x="18"/>
        <item x="109"/>
        <item x="66"/>
        <item x="78"/>
        <item x="2"/>
        <item x="71"/>
        <item x="79"/>
        <item x="92"/>
        <item x="3"/>
        <item x="90"/>
        <item x="51"/>
        <item x="52"/>
        <item x="53"/>
        <item x="86"/>
        <item x="54"/>
        <item x="55"/>
        <item x="56"/>
        <item x="4"/>
        <item x="57"/>
        <item x="15"/>
        <item x="26"/>
        <item x="27"/>
        <item x="5"/>
        <item x="6"/>
        <item x="28"/>
        <item x="110"/>
        <item x="140"/>
        <item x="35"/>
        <item x="82"/>
        <item x="42"/>
        <item x="43"/>
        <item x="29"/>
        <item x="91"/>
        <item x="111"/>
        <item x="138"/>
        <item x="19"/>
        <item x="72"/>
        <item x="58"/>
        <item x="89"/>
        <item x="59"/>
        <item x="112"/>
        <item x="136"/>
        <item x="113"/>
        <item x="38"/>
        <item x="114"/>
        <item x="67"/>
        <item x="7"/>
        <item x="8"/>
        <item x="36"/>
        <item x="80"/>
        <item x="60"/>
        <item x="46"/>
        <item x="115"/>
        <item x="61"/>
        <item x="97"/>
        <item x="87"/>
        <item x="62"/>
        <item x="39"/>
        <item x="96"/>
        <item x="102"/>
        <item x="116"/>
        <item x="117"/>
        <item x="118"/>
        <item x="9"/>
        <item x="37"/>
        <item x="48"/>
        <item x="10"/>
        <item x="119"/>
        <item x="63"/>
        <item x="64"/>
        <item x="73"/>
        <item x="100"/>
        <item x="68"/>
        <item x="98"/>
        <item x="99"/>
        <item x="40"/>
        <item x="83"/>
        <item x="41"/>
        <item x="84"/>
        <item x="85"/>
        <item x="11"/>
        <item x="20"/>
        <item x="94"/>
        <item x="120"/>
        <item x="0"/>
        <item x="65"/>
        <item x="121"/>
        <item x="103"/>
        <item x="104"/>
        <item x="105"/>
        <item x="44"/>
        <item x="106"/>
        <item x="81"/>
        <item x="135"/>
        <item x="107"/>
        <item x="14"/>
        <item x="13"/>
        <item x="12"/>
        <item x="95"/>
        <item x="70"/>
        <item x="21"/>
        <item x="22"/>
        <item x="23"/>
        <item x="24"/>
        <item x="74"/>
        <item x="49"/>
        <item x="69"/>
        <item x="139"/>
        <item x="75"/>
        <item x="25"/>
        <item x="122"/>
        <item x="76"/>
        <item x="45"/>
        <item x="77"/>
        <item x="30"/>
        <item x="137"/>
        <item x="31"/>
        <item x="32"/>
        <item x="33"/>
        <item x="34"/>
        <item x="88"/>
        <item x="93"/>
        <item x="50"/>
        <item x="47"/>
        <item x="142"/>
        <item x="143"/>
        <item x="101"/>
        <item x="149"/>
        <item x="108"/>
        <item x="144"/>
        <item x="145"/>
        <item t="default"/>
      </items>
    </pivotField>
    <pivotField name=" DESCRIPCIÓN" axis="axisRow" compact="0" showAll="0">
      <items count="151">
        <item x="144"/>
        <item x="130"/>
        <item x="148"/>
        <item x="131"/>
        <item x="88"/>
        <item x="114"/>
        <item x="7"/>
        <item x="8"/>
        <item x="67"/>
        <item x="55"/>
        <item x="21"/>
        <item x="95"/>
        <item x="70"/>
        <item x="13"/>
        <item x="12"/>
        <item x="82"/>
        <item x="52"/>
        <item x="69"/>
        <item x="76"/>
        <item x="51"/>
        <item x="110"/>
        <item x="118"/>
        <item x="128"/>
        <item x="20"/>
        <item x="9"/>
        <item x="143"/>
        <item x="101"/>
        <item x="129"/>
        <item x="147"/>
        <item x="146"/>
        <item x="100"/>
        <item x="103"/>
        <item x="44"/>
        <item x="142"/>
        <item x="108"/>
        <item x="59"/>
        <item x="24"/>
        <item x="31"/>
        <item x="45"/>
        <item x="32"/>
        <item x="75"/>
        <item x="49"/>
        <item x="141"/>
        <item x="94"/>
        <item x="15"/>
        <item x="6"/>
        <item x="85"/>
        <item x="11"/>
        <item x="126"/>
        <item x="29"/>
        <item x="33"/>
        <item x="89"/>
        <item x="127"/>
        <item x="134"/>
        <item x="65"/>
        <item x="132"/>
        <item x="48"/>
        <item x="10"/>
        <item x="63"/>
        <item x="37"/>
        <item x="25"/>
        <item x="145"/>
        <item x="47"/>
        <item x="53"/>
        <item x="77"/>
        <item x="30"/>
        <item x="109"/>
        <item x="54"/>
        <item x="17"/>
        <item x="56"/>
        <item x="78"/>
        <item x="66"/>
        <item x="5"/>
        <item x="27"/>
        <item x="16"/>
        <item x="18"/>
        <item x="42"/>
        <item x="26"/>
        <item x="22"/>
        <item x="23"/>
        <item x="133"/>
        <item x="139"/>
        <item x="36"/>
        <item x="34"/>
        <item x="105"/>
        <item x="4"/>
        <item x="74"/>
        <item x="3"/>
        <item x="28"/>
        <item x="40"/>
        <item x="83"/>
        <item x="104"/>
        <item x="43"/>
        <item x="35"/>
        <item x="125"/>
        <item x="71"/>
        <item x="2"/>
        <item x="90"/>
        <item x="57"/>
        <item x="92"/>
        <item x="91"/>
        <item x="111"/>
        <item x="72"/>
        <item x="19"/>
        <item x="138"/>
        <item x="58"/>
        <item x="0"/>
        <item x="119"/>
        <item x="106"/>
        <item x="124"/>
        <item x="117"/>
        <item x="116"/>
        <item x="121"/>
        <item x="99"/>
        <item x="97"/>
        <item x="115"/>
        <item x="102"/>
        <item x="46"/>
        <item x="68"/>
        <item x="60"/>
        <item x="61"/>
        <item x="73"/>
        <item x="98"/>
        <item x="64"/>
        <item x="87"/>
        <item x="113"/>
        <item x="62"/>
        <item x="96"/>
        <item x="120"/>
        <item x="80"/>
        <item x="38"/>
        <item x="39"/>
        <item x="137"/>
        <item x="50"/>
        <item x="14"/>
        <item x="1"/>
        <item x="123"/>
        <item x="136"/>
        <item x="112"/>
        <item x="93"/>
        <item x="149"/>
        <item x="107"/>
        <item x="81"/>
        <item x="135"/>
        <item x="79"/>
        <item x="122"/>
        <item x="140"/>
        <item x="84"/>
        <item x="41"/>
        <item x="8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name=" DEPENDENCIA" axis="axisRow" compact="0" showAll="0">
      <items count="20">
        <item x="9"/>
        <item x="4"/>
        <item x="15"/>
        <item x="11"/>
        <item x="2"/>
        <item x="10"/>
        <item x="18"/>
        <item x="13"/>
        <item x="7"/>
        <item x="12"/>
        <item x="14"/>
        <item x="17"/>
        <item x="6"/>
        <item x="1"/>
        <item x="5"/>
        <item x="3"/>
        <item x="8"/>
        <item x="16"/>
        <item x="0"/>
        <item t="default"/>
      </items>
    </pivotField>
    <pivotField name=" PROGRAMA" axis="axisRow" compact="0" showAll="0">
      <items count="10">
        <item x="2"/>
        <item x="7"/>
        <item x="6"/>
        <item x="1"/>
        <item x="5"/>
        <item x="8"/>
        <item x="0"/>
        <item x="4"/>
        <item x="3"/>
        <item t="default"/>
      </items>
    </pivotField>
    <pivotField name=" PROYECTO" axis="axisRow" compact="0" showAll="0">
      <items count="76">
        <item x="44"/>
        <item x="71"/>
        <item x="57"/>
        <item x="17"/>
        <item x="2"/>
        <item x="58"/>
        <item x="6"/>
        <item x="7"/>
        <item x="59"/>
        <item x="60"/>
        <item x="64"/>
        <item x="65"/>
        <item x="66"/>
        <item x="52"/>
        <item x="16"/>
        <item x="23"/>
        <item x="73"/>
        <item x="30"/>
        <item x="67"/>
        <item x="55"/>
        <item x="8"/>
        <item x="21"/>
        <item x="43"/>
        <item x="27"/>
        <item x="46"/>
        <item x="28"/>
        <item x="29"/>
        <item x="9"/>
        <item x="22"/>
        <item x="18"/>
        <item x="19"/>
        <item x="3"/>
        <item x="47"/>
        <item x="45"/>
        <item x="10"/>
        <item x="42"/>
        <item x="24"/>
        <item x="68"/>
        <item x="39"/>
        <item x="51"/>
        <item x="11"/>
        <item x="12"/>
        <item x="70"/>
        <item x="61"/>
        <item x="48"/>
        <item x="56"/>
        <item x="53"/>
        <item x="41"/>
        <item x="74"/>
        <item x="62"/>
        <item x="0"/>
        <item x="54"/>
        <item x="14"/>
        <item x="33"/>
        <item x="37"/>
        <item x="38"/>
        <item x="32"/>
        <item x="34"/>
        <item x="35"/>
        <item x="20"/>
        <item x="1"/>
        <item x="31"/>
        <item x="36"/>
        <item x="40"/>
        <item x="49"/>
        <item x="72"/>
        <item x="5"/>
        <item x="25"/>
        <item x="26"/>
        <item x="4"/>
        <item x="13"/>
        <item x="15"/>
        <item x="63"/>
        <item x="50"/>
        <item x="69"/>
        <item t="default"/>
      </items>
    </pivotField>
    <pivotField name="CENTRO DE COSTOS" axis="axisRow" compact="0" showAll="0">
      <items count="45">
        <item x="16"/>
        <item x="8"/>
        <item x="39"/>
        <item x="29"/>
        <item x="2"/>
        <item x="35"/>
        <item x="30"/>
        <item x="26"/>
        <item x="15"/>
        <item x="36"/>
        <item x="18"/>
        <item x="43"/>
        <item x="3"/>
        <item x="24"/>
        <item x="19"/>
        <item x="4"/>
        <item x="1"/>
        <item x="10"/>
        <item x="42"/>
        <item x="31"/>
        <item x="27"/>
        <item x="5"/>
        <item x="0"/>
        <item x="9"/>
        <item x="11"/>
        <item x="32"/>
        <item x="20"/>
        <item x="21"/>
        <item x="37"/>
        <item x="7"/>
        <item x="25"/>
        <item x="17"/>
        <item x="22"/>
        <item x="23"/>
        <item x="6"/>
        <item x="12"/>
        <item x="28"/>
        <item x="34"/>
        <item x="38"/>
        <item x="41"/>
        <item x="13"/>
        <item x="33"/>
        <item x="40"/>
        <item x="14"/>
        <item t="default"/>
      </items>
    </pivotField>
    <pivotField compact="0" showAll="0"/>
    <pivotField compact="0" numFmtId="4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numFmtId="4" showAll="0"/>
    <pivotField compact="0" showAll="0"/>
    <pivotField compact="0" showAll="0"/>
    <pivotField compact="0" numFmtId="4" showAll="0"/>
    <pivotField compact="0" numFmtId="4" showAll="0"/>
    <pivotField compact="0" numFmtId="4" showAll="0"/>
    <pivotField dataField="1" compact="0" numFmtId="4" showAll="0"/>
    <pivotField compact="0" showAll="0"/>
    <pivotField compact="0" showAll="0"/>
    <pivotField compact="0" showAll="0"/>
    <pivotField compact="0" showAll="0"/>
    <pivotField compact="0" showAll="0"/>
  </pivotFields>
  <rowFields count="6">
    <field x="16"/>
    <field x="19"/>
    <field x="17"/>
    <field x="18"/>
    <field x="9"/>
    <field x="10"/>
  </rowFields>
  <rowItems count="1318">
    <i>
      <x/>
    </i>
    <i r="1">
      <x/>
    </i>
    <i r="2">
      <x v="2"/>
    </i>
    <i r="3">
      <x v="17"/>
    </i>
    <i r="4">
      <x v="111"/>
    </i>
    <i r="5">
      <x v="142"/>
    </i>
    <i>
      <x v="1"/>
    </i>
    <i r="1">
      <x v="1"/>
    </i>
    <i r="2">
      <x v="8"/>
    </i>
    <i r="3">
      <x v="21"/>
    </i>
    <i r="4">
      <x v="62"/>
    </i>
    <i r="5">
      <x v="130"/>
    </i>
    <i r="4">
      <x v="76"/>
    </i>
    <i r="5">
      <x v="131"/>
    </i>
    <i r="4">
      <x v="94"/>
    </i>
    <i r="5">
      <x v="89"/>
    </i>
    <i r="4">
      <x v="96"/>
    </i>
    <i r="5">
      <x v="148"/>
    </i>
    <i r="3">
      <x v="28"/>
    </i>
    <i r="4">
      <x v="19"/>
    </i>
    <i r="5">
      <x v="75"/>
    </i>
    <i r="4">
      <x v="21"/>
    </i>
    <i r="5">
      <x v="71"/>
    </i>
    <i r="4">
      <x v="23"/>
    </i>
    <i r="5">
      <x v="96"/>
    </i>
    <i r="4">
      <x v="29"/>
    </i>
    <i r="5">
      <x v="19"/>
    </i>
    <i r="4">
      <x v="34"/>
    </i>
    <i r="5">
      <x v="9"/>
    </i>
    <i r="4">
      <x v="36"/>
    </i>
    <i r="5">
      <x v="85"/>
    </i>
    <i r="4">
      <x v="40"/>
    </i>
    <i r="5">
      <x v="73"/>
    </i>
    <i r="4">
      <x v="43"/>
    </i>
    <i r="5">
      <x v="88"/>
    </i>
    <i r="4">
      <x v="45"/>
    </i>
    <i r="5">
      <x v="146"/>
    </i>
    <i r="4">
      <x v="46"/>
    </i>
    <i r="5">
      <x v="93"/>
    </i>
    <i r="4">
      <x v="47"/>
    </i>
    <i r="5">
      <x v="15"/>
    </i>
    <i r="4">
      <x v="48"/>
    </i>
    <i r="5">
      <x v="76"/>
    </i>
    <i r="4">
      <x v="49"/>
    </i>
    <i r="5">
      <x v="92"/>
    </i>
    <i r="4">
      <x v="71"/>
    </i>
    <i r="5">
      <x v="115"/>
    </i>
    <i r="4">
      <x v="72"/>
    </i>
    <i r="5">
      <x v="120"/>
    </i>
    <i r="4">
      <x v="73"/>
    </i>
    <i r="5">
      <x v="114"/>
    </i>
    <i r="4">
      <x v="76"/>
    </i>
    <i r="5">
      <x v="131"/>
    </i>
    <i r="4">
      <x v="81"/>
    </i>
    <i r="5">
      <x v="21"/>
    </i>
    <i r="4">
      <x v="82"/>
    </i>
    <i r="5">
      <x v="24"/>
    </i>
    <i r="4">
      <x v="90"/>
    </i>
    <i r="5">
      <x v="30"/>
    </i>
    <i r="4">
      <x v="94"/>
    </i>
    <i r="5">
      <x v="89"/>
    </i>
    <i r="4">
      <x v="96"/>
    </i>
    <i r="5">
      <x v="148"/>
    </i>
    <i r="4">
      <x v="109"/>
    </i>
    <i r="5">
      <x v="32"/>
    </i>
    <i r="4">
      <x v="115"/>
    </i>
    <i r="5">
      <x v="13"/>
    </i>
    <i r="4">
      <x v="116"/>
    </i>
    <i r="5">
      <x v="14"/>
    </i>
    <i r="4">
      <x v="120"/>
    </i>
    <i r="5">
      <x v="78"/>
    </i>
    <i r="4">
      <x v="122"/>
    </i>
    <i r="5">
      <x v="36"/>
    </i>
    <i r="4">
      <x v="124"/>
    </i>
    <i r="5">
      <x v="41"/>
    </i>
    <i r="4">
      <x v="126"/>
    </i>
    <i r="5">
      <x v="81"/>
    </i>
    <i r="4">
      <x v="129"/>
    </i>
    <i r="5">
      <x v="145"/>
    </i>
    <i r="4">
      <x v="131"/>
    </i>
    <i r="5">
      <x v="38"/>
    </i>
    <i r="4">
      <x v="141"/>
    </i>
    <i r="5">
      <x v="133"/>
    </i>
    <i>
      <x v="2"/>
    </i>
    <i r="1">
      <x v="2"/>
    </i>
    <i r="2">
      <x v="2"/>
    </i>
    <i r="3">
      <x v="1"/>
    </i>
    <i r="4">
      <x v="111"/>
    </i>
    <i r="5">
      <x v="142"/>
    </i>
    <i>
      <x v="3"/>
    </i>
    <i r="1">
      <x v="3"/>
    </i>
    <i r="2">
      <x v="6"/>
    </i>
    <i r="3">
      <x v="32"/>
    </i>
    <i r="4">
      <x v="96"/>
    </i>
    <i r="5">
      <x v="148"/>
    </i>
    <i>
      <x v="4"/>
    </i>
    <i r="1">
      <x v="4"/>
    </i>
    <i r="2">
      <x v="3"/>
    </i>
    <i r="3">
      <x v="4"/>
    </i>
    <i r="4">
      <x v="23"/>
    </i>
    <i r="5">
      <x v="96"/>
    </i>
    <i r="4">
      <x v="26"/>
    </i>
    <i r="5">
      <x v="99"/>
    </i>
    <i r="4">
      <x v="27"/>
    </i>
    <i r="5">
      <x v="87"/>
    </i>
    <i r="4">
      <x v="36"/>
    </i>
    <i r="5">
      <x v="85"/>
    </i>
    <i r="4">
      <x v="41"/>
    </i>
    <i r="5">
      <x v="72"/>
    </i>
    <i r="4">
      <x v="42"/>
    </i>
    <i r="5">
      <x v="45"/>
    </i>
    <i r="4">
      <x v="112"/>
    </i>
    <i r="5">
      <x v="143"/>
    </i>
    <i r="4">
      <x v="115"/>
    </i>
    <i r="5">
      <x v="13"/>
    </i>
    <i r="4">
      <x v="116"/>
    </i>
    <i r="5">
      <x v="14"/>
    </i>
    <i r="3">
      <x v="31"/>
    </i>
    <i r="4">
      <x v="65"/>
    </i>
    <i r="5">
      <x v="6"/>
    </i>
    <i r="4">
      <x v="66"/>
    </i>
    <i r="5">
      <x v="7"/>
    </i>
    <i r="4">
      <x v="82"/>
    </i>
    <i r="5">
      <x v="24"/>
    </i>
    <i r="4">
      <x v="85"/>
    </i>
    <i r="5">
      <x v="57"/>
    </i>
    <i r="4">
      <x v="99"/>
    </i>
    <i r="5">
      <x v="47"/>
    </i>
    <i r="1">
      <x v="12"/>
    </i>
    <i r="2">
      <x v="3"/>
    </i>
    <i r="3">
      <x v="69"/>
    </i>
    <i r="4">
      <x v="115"/>
    </i>
    <i r="5">
      <x v="13"/>
    </i>
    <i r="4">
      <x v="116"/>
    </i>
    <i r="5">
      <x v="14"/>
    </i>
    <i r="1">
      <x v="15"/>
    </i>
    <i r="2">
      <x v="3"/>
    </i>
    <i r="3">
      <x v="66"/>
    </i>
    <i r="4">
      <x v="115"/>
    </i>
    <i r="5">
      <x v="13"/>
    </i>
    <i r="1">
      <x v="21"/>
    </i>
    <i r="2">
      <x v="3"/>
    </i>
    <i r="3">
      <x v="6"/>
    </i>
    <i r="4">
      <x v="114"/>
    </i>
    <i r="5">
      <x v="134"/>
    </i>
    <i r="3">
      <x v="7"/>
    </i>
    <i r="4">
      <x v="114"/>
    </i>
    <i r="5">
      <x v="134"/>
    </i>
    <i r="3">
      <x v="20"/>
    </i>
    <i r="4">
      <x v="114"/>
    </i>
    <i r="5">
      <x v="134"/>
    </i>
    <i r="3">
      <x v="27"/>
    </i>
    <i r="4">
      <x v="114"/>
    </i>
    <i r="5">
      <x v="134"/>
    </i>
    <i r="3">
      <x v="34"/>
    </i>
    <i r="4">
      <x v="114"/>
    </i>
    <i r="5">
      <x v="134"/>
    </i>
    <i r="3">
      <x v="40"/>
    </i>
    <i r="4">
      <x v="38"/>
    </i>
    <i r="5">
      <x v="44"/>
    </i>
    <i r="3">
      <x v="41"/>
    </i>
    <i r="4">
      <x v="114"/>
    </i>
    <i r="5">
      <x v="134"/>
    </i>
    <i r="3">
      <x v="70"/>
    </i>
    <i r="4">
      <x v="114"/>
    </i>
    <i r="5">
      <x v="134"/>
    </i>
    <i r="1">
      <x v="34"/>
    </i>
    <i r="2">
      <x v="3"/>
    </i>
    <i r="3">
      <x v="14"/>
    </i>
    <i r="4">
      <x v="114"/>
    </i>
    <i r="5">
      <x v="134"/>
    </i>
    <i r="3">
      <x v="52"/>
    </i>
    <i r="4">
      <x v="114"/>
    </i>
    <i r="5">
      <x v="134"/>
    </i>
    <i r="3">
      <x v="71"/>
    </i>
    <i r="4">
      <x v="114"/>
    </i>
    <i r="5">
      <x v="134"/>
    </i>
    <i>
      <x v="5"/>
    </i>
    <i r="1">
      <x v="11"/>
    </i>
    <i r="2">
      <x/>
    </i>
    <i r="3">
      <x v="48"/>
    </i>
    <i r="4">
      <x v="88"/>
    </i>
    <i r="5">
      <x v="123"/>
    </i>
    <i r="1">
      <x v="13"/>
    </i>
    <i r="2">
      <x v="5"/>
    </i>
    <i r="3">
      <x v="47"/>
    </i>
    <i r="4">
      <x v="76"/>
    </i>
    <i r="5">
      <x v="131"/>
    </i>
    <i r="4">
      <x v="122"/>
    </i>
    <i r="5">
      <x v="36"/>
    </i>
    <i r="4">
      <x v="124"/>
    </i>
    <i r="5">
      <x v="41"/>
    </i>
    <i r="4">
      <x v="127"/>
    </i>
    <i r="5">
      <x v="40"/>
    </i>
    <i r="4">
      <x v="137"/>
    </i>
    <i r="5">
      <x v="50"/>
    </i>
    <i r="1">
      <x v="25"/>
    </i>
    <i r="2">
      <x v="5"/>
    </i>
    <i r="3">
      <x v="39"/>
    </i>
    <i r="4">
      <x v="46"/>
    </i>
    <i r="5">
      <x v="93"/>
    </i>
    <i r="4">
      <x v="69"/>
    </i>
    <i r="5">
      <x v="119"/>
    </i>
    <i r="4">
      <x v="70"/>
    </i>
    <i r="5">
      <x v="117"/>
    </i>
    <i r="4">
      <x v="125"/>
    </i>
    <i r="5">
      <x v="17"/>
    </i>
    <i r="4">
      <x v="137"/>
    </i>
    <i r="5">
      <x v="50"/>
    </i>
    <i r="4">
      <x v="143"/>
    </i>
    <i r="5">
      <x v="33"/>
    </i>
    <i r="4">
      <x v="144"/>
    </i>
    <i r="5">
      <x v="25"/>
    </i>
    <i r="4">
      <x v="145"/>
    </i>
    <i r="5">
      <x v="26"/>
    </i>
    <i r="1">
      <x v="30"/>
    </i>
    <i r="2">
      <x v="5"/>
    </i>
    <i r="3">
      <x v="35"/>
    </i>
    <i r="4">
      <x v="21"/>
    </i>
    <i r="5">
      <x v="71"/>
    </i>
    <i r="4">
      <x v="23"/>
    </i>
    <i r="5">
      <x v="96"/>
    </i>
    <i r="4">
      <x v="24"/>
    </i>
    <i r="5">
      <x v="95"/>
    </i>
    <i r="4">
      <x v="26"/>
    </i>
    <i r="5">
      <x v="99"/>
    </i>
    <i r="4">
      <x v="27"/>
    </i>
    <i r="5">
      <x v="87"/>
    </i>
    <i r="4">
      <x v="38"/>
    </i>
    <i r="5">
      <x v="44"/>
    </i>
    <i r="4">
      <x v="42"/>
    </i>
    <i r="5">
      <x v="45"/>
    </i>
    <i r="4">
      <x v="46"/>
    </i>
    <i r="5">
      <x v="93"/>
    </i>
    <i r="4">
      <x v="50"/>
    </i>
    <i r="5">
      <x v="49"/>
    </i>
    <i r="4">
      <x v="65"/>
    </i>
    <i r="5">
      <x v="6"/>
    </i>
    <i r="4">
      <x v="69"/>
    </i>
    <i r="5">
      <x v="119"/>
    </i>
    <i r="4">
      <x v="72"/>
    </i>
    <i r="5">
      <x v="120"/>
    </i>
    <i r="4">
      <x v="76"/>
    </i>
    <i r="5">
      <x v="131"/>
    </i>
    <i r="4">
      <x v="88"/>
    </i>
    <i r="5">
      <x v="123"/>
    </i>
    <i r="4">
      <x v="104"/>
    </i>
    <i r="5">
      <x v="54"/>
    </i>
    <i r="4">
      <x v="111"/>
    </i>
    <i r="5">
      <x v="142"/>
    </i>
    <i r="4">
      <x v="114"/>
    </i>
    <i r="5">
      <x v="134"/>
    </i>
    <i r="4">
      <x v="115"/>
    </i>
    <i r="5">
      <x v="13"/>
    </i>
    <i r="4">
      <x v="124"/>
    </i>
    <i r="5">
      <x v="41"/>
    </i>
    <i>
      <x v="6"/>
    </i>
    <i r="1">
      <x v="17"/>
    </i>
    <i r="2">
      <x v="7"/>
    </i>
    <i r="3">
      <x v="68"/>
    </i>
    <i r="4">
      <x v="28"/>
    </i>
    <i r="5">
      <x v="97"/>
    </i>
    <i r="4">
      <x v="29"/>
    </i>
    <i r="5">
      <x v="19"/>
    </i>
    <i r="4">
      <x v="30"/>
    </i>
    <i r="5">
      <x v="16"/>
    </i>
    <i r="4">
      <x v="31"/>
    </i>
    <i r="5">
      <x v="63"/>
    </i>
    <i r="4">
      <x v="33"/>
    </i>
    <i r="5">
      <x v="67"/>
    </i>
    <i r="4">
      <x v="34"/>
    </i>
    <i r="5">
      <x v="9"/>
    </i>
    <i r="4">
      <x v="35"/>
    </i>
    <i r="5">
      <x v="69"/>
    </i>
    <i r="4">
      <x v="36"/>
    </i>
    <i r="5">
      <x v="85"/>
    </i>
    <i r="4">
      <x v="37"/>
    </i>
    <i r="5">
      <x v="98"/>
    </i>
    <i r="4">
      <x v="41"/>
    </i>
    <i r="5">
      <x v="72"/>
    </i>
    <i r="4">
      <x v="42"/>
    </i>
    <i r="5">
      <x v="45"/>
    </i>
    <i r="4">
      <x v="46"/>
    </i>
    <i r="5">
      <x v="93"/>
    </i>
    <i r="4">
      <x v="50"/>
    </i>
    <i r="5">
      <x v="49"/>
    </i>
    <i r="4">
      <x v="53"/>
    </i>
    <i r="5">
      <x v="104"/>
    </i>
    <i r="4">
      <x v="56"/>
    </i>
    <i r="5">
      <x v="105"/>
    </i>
    <i r="4">
      <x v="58"/>
    </i>
    <i r="5">
      <x v="35"/>
    </i>
    <i r="4">
      <x v="66"/>
    </i>
    <i r="5">
      <x v="7"/>
    </i>
    <i r="4">
      <x v="69"/>
    </i>
    <i r="5">
      <x v="119"/>
    </i>
    <i r="4">
      <x v="72"/>
    </i>
    <i r="5">
      <x v="120"/>
    </i>
    <i r="4">
      <x v="75"/>
    </i>
    <i r="5">
      <x v="126"/>
    </i>
    <i r="4">
      <x v="82"/>
    </i>
    <i r="5">
      <x v="24"/>
    </i>
    <i r="4">
      <x v="87"/>
    </i>
    <i r="5">
      <x v="58"/>
    </i>
    <i r="4">
      <x v="88"/>
    </i>
    <i r="5">
      <x v="123"/>
    </i>
    <i r="4">
      <x v="104"/>
    </i>
    <i r="5">
      <x v="54"/>
    </i>
    <i r="4">
      <x v="135"/>
    </i>
    <i r="5">
      <x v="37"/>
    </i>
    <i r="4">
      <x v="136"/>
    </i>
    <i r="5">
      <x v="39"/>
    </i>
    <i r="4">
      <x v="137"/>
    </i>
    <i r="5">
      <x v="50"/>
    </i>
    <i r="4">
      <x v="138"/>
    </i>
    <i r="5">
      <x v="83"/>
    </i>
    <i r="1">
      <x v="25"/>
    </i>
    <i r="2">
      <x v="5"/>
    </i>
    <i r="3">
      <x v="39"/>
    </i>
    <i r="4">
      <x v="46"/>
    </i>
    <i r="5">
      <x v="93"/>
    </i>
    <i r="4">
      <x v="69"/>
    </i>
    <i r="5">
      <x v="119"/>
    </i>
    <i r="4">
      <x v="70"/>
    </i>
    <i r="5">
      <x v="117"/>
    </i>
    <i r="4">
      <x v="73"/>
    </i>
    <i r="5">
      <x v="114"/>
    </i>
    <i r="4">
      <x v="94"/>
    </i>
    <i r="5">
      <x v="89"/>
    </i>
    <i r="4">
      <x v="95"/>
    </i>
    <i r="5">
      <x v="90"/>
    </i>
    <i r="4">
      <x v="96"/>
    </i>
    <i r="5">
      <x v="148"/>
    </i>
    <i r="4">
      <x v="122"/>
    </i>
    <i r="5">
      <x v="36"/>
    </i>
    <i r="4">
      <x v="125"/>
    </i>
    <i r="5">
      <x v="17"/>
    </i>
    <i r="4">
      <x v="137"/>
    </i>
    <i r="5">
      <x v="50"/>
    </i>
    <i r="4">
      <x v="143"/>
    </i>
    <i r="5">
      <x v="33"/>
    </i>
    <i r="4">
      <x v="144"/>
    </i>
    <i r="5">
      <x v="25"/>
    </i>
    <i r="4">
      <x v="145"/>
    </i>
    <i r="5">
      <x v="26"/>
    </i>
    <i r="4">
      <x v="146"/>
    </i>
    <i r="5">
      <x v="140"/>
    </i>
    <i>
      <x v="7"/>
    </i>
    <i r="1">
      <x v="5"/>
    </i>
    <i r="2">
      <x v="1"/>
    </i>
    <i r="3">
      <x v="2"/>
    </i>
    <i r="4">
      <x v="99"/>
    </i>
    <i r="5">
      <x v="47"/>
    </i>
    <i r="4">
      <x v="115"/>
    </i>
    <i r="5">
      <x v="13"/>
    </i>
    <i r="3">
      <x v="5"/>
    </i>
    <i r="4">
      <x v="23"/>
    </i>
    <i r="5">
      <x v="96"/>
    </i>
    <i r="4">
      <x v="65"/>
    </i>
    <i r="5">
      <x v="6"/>
    </i>
    <i r="4">
      <x v="72"/>
    </i>
    <i r="5">
      <x v="120"/>
    </i>
    <i r="4">
      <x v="99"/>
    </i>
    <i r="5">
      <x v="47"/>
    </i>
    <i r="4">
      <x v="115"/>
    </i>
    <i r="5">
      <x v="13"/>
    </i>
    <i r="4">
      <x v="118"/>
    </i>
    <i r="5">
      <x v="12"/>
    </i>
    <i r="4">
      <x v="137"/>
    </i>
    <i r="5">
      <x v="50"/>
    </i>
    <i r="3">
      <x v="8"/>
    </i>
    <i r="4">
      <x v="115"/>
    </i>
    <i r="5">
      <x v="13"/>
    </i>
    <i r="3">
      <x v="9"/>
    </i>
    <i r="4">
      <x v="117"/>
    </i>
    <i r="5">
      <x v="11"/>
    </i>
    <i r="3">
      <x v="43"/>
    </i>
    <i r="4">
      <x v="116"/>
    </i>
    <i r="5">
      <x v="14"/>
    </i>
    <i r="3">
      <x v="49"/>
    </i>
    <i r="4">
      <x v="118"/>
    </i>
    <i r="5">
      <x v="12"/>
    </i>
    <i r="3">
      <x v="72"/>
    </i>
    <i r="4">
      <x v="33"/>
    </i>
    <i r="5">
      <x v="67"/>
    </i>
    <i r="4">
      <x v="36"/>
    </i>
    <i r="5">
      <x v="85"/>
    </i>
    <i r="4">
      <x v="46"/>
    </i>
    <i r="5">
      <x v="93"/>
    </i>
    <i r="4">
      <x v="50"/>
    </i>
    <i r="5">
      <x v="49"/>
    </i>
    <i r="4">
      <x v="117"/>
    </i>
    <i r="5">
      <x v="11"/>
    </i>
    <i r="1">
      <x v="9"/>
    </i>
    <i r="2">
      <x v="1"/>
    </i>
    <i r="3">
      <x v="10"/>
    </i>
    <i r="4">
      <x v="36"/>
    </i>
    <i r="5">
      <x v="85"/>
    </i>
    <i r="4">
      <x v="40"/>
    </i>
    <i r="5">
      <x v="73"/>
    </i>
    <i r="4">
      <x v="99"/>
    </i>
    <i r="5">
      <x v="47"/>
    </i>
    <i r="4">
      <x v="123"/>
    </i>
    <i r="5">
      <x v="86"/>
    </i>
    <i r="4">
      <x v="124"/>
    </i>
    <i r="5">
      <x v="41"/>
    </i>
    <i r="4">
      <x v="138"/>
    </i>
    <i r="5">
      <x v="83"/>
    </i>
    <i r="1">
      <x v="28"/>
    </i>
    <i r="2">
      <x v="1"/>
    </i>
    <i r="3">
      <x v="11"/>
    </i>
    <i r="4">
      <x v="115"/>
    </i>
    <i r="5">
      <x v="13"/>
    </i>
    <i r="3">
      <x v="12"/>
    </i>
    <i r="4">
      <x v="115"/>
    </i>
    <i r="5">
      <x v="13"/>
    </i>
    <i r="3">
      <x v="18"/>
    </i>
    <i r="4">
      <x v="72"/>
    </i>
    <i r="5">
      <x v="120"/>
    </i>
    <i r="4">
      <x v="115"/>
    </i>
    <i r="5">
      <x v="13"/>
    </i>
    <i r="3">
      <x v="37"/>
    </i>
    <i r="4">
      <x v="115"/>
    </i>
    <i r="5">
      <x v="13"/>
    </i>
    <i r="3">
      <x v="74"/>
    </i>
    <i r="4">
      <x v="65"/>
    </i>
    <i r="5">
      <x v="6"/>
    </i>
    <i r="4">
      <x v="115"/>
    </i>
    <i r="5">
      <x v="13"/>
    </i>
    <i>
      <x v="8"/>
    </i>
    <i r="1">
      <x v="10"/>
    </i>
    <i r="2">
      <x/>
    </i>
    <i r="3">
      <x v="56"/>
    </i>
    <i r="4">
      <x v="33"/>
    </i>
    <i r="5">
      <x v="67"/>
    </i>
    <i r="4">
      <x v="46"/>
    </i>
    <i r="5">
      <x v="93"/>
    </i>
    <i r="4">
      <x v="58"/>
    </i>
    <i r="5">
      <x v="35"/>
    </i>
    <i r="4">
      <x v="136"/>
    </i>
    <i r="5">
      <x v="39"/>
    </i>
    <i r="1">
      <x v="14"/>
    </i>
    <i r="2">
      <x/>
    </i>
    <i r="3">
      <x v="53"/>
    </i>
    <i r="4">
      <x v="34"/>
    </i>
    <i r="5">
      <x v="9"/>
    </i>
    <i r="4">
      <x v="36"/>
    </i>
    <i r="5">
      <x v="85"/>
    </i>
    <i r="4">
      <x v="38"/>
    </i>
    <i r="5">
      <x v="44"/>
    </i>
    <i r="4">
      <x v="43"/>
    </i>
    <i r="5">
      <x v="88"/>
    </i>
    <i r="4">
      <x v="46"/>
    </i>
    <i r="5">
      <x v="93"/>
    </i>
    <i r="4">
      <x v="47"/>
    </i>
    <i r="5">
      <x v="15"/>
    </i>
    <i r="4">
      <x v="50"/>
    </i>
    <i r="5">
      <x v="49"/>
    </i>
    <i r="4">
      <x v="130"/>
    </i>
    <i r="5">
      <x v="18"/>
    </i>
    <i r="4">
      <x v="133"/>
    </i>
    <i r="5">
      <x v="65"/>
    </i>
    <i r="1">
      <x v="26"/>
    </i>
    <i r="2">
      <x/>
    </i>
    <i r="3">
      <x v="57"/>
    </i>
    <i r="4">
      <x v="31"/>
    </i>
    <i r="5">
      <x v="63"/>
    </i>
    <i r="4">
      <x v="32"/>
    </i>
    <i r="5">
      <x v="149"/>
    </i>
    <i r="4">
      <x v="33"/>
    </i>
    <i r="5">
      <x v="67"/>
    </i>
    <i r="4">
      <x v="38"/>
    </i>
    <i r="5">
      <x v="44"/>
    </i>
    <i r="4">
      <x v="46"/>
    </i>
    <i r="5">
      <x v="93"/>
    </i>
    <i r="4">
      <x v="50"/>
    </i>
    <i r="5">
      <x v="49"/>
    </i>
    <i r="4">
      <x v="74"/>
    </i>
    <i r="5">
      <x v="124"/>
    </i>
    <i r="4">
      <x v="130"/>
    </i>
    <i r="5">
      <x v="18"/>
    </i>
    <i r="4">
      <x v="132"/>
    </i>
    <i r="5">
      <x v="64"/>
    </i>
    <i r="4">
      <x v="139"/>
    </i>
    <i r="5">
      <x v="4"/>
    </i>
    <i r="3">
      <x v="58"/>
    </i>
    <i r="4">
      <x v="46"/>
    </i>
    <i r="5">
      <x v="93"/>
    </i>
    <i r="4">
      <x v="66"/>
    </i>
    <i r="5">
      <x v="7"/>
    </i>
    <i r="4">
      <x v="137"/>
    </i>
    <i r="5">
      <x v="50"/>
    </i>
    <i r="3">
      <x v="62"/>
    </i>
    <i r="4">
      <x v="46"/>
    </i>
    <i r="5">
      <x v="93"/>
    </i>
    <i r="4">
      <x v="130"/>
    </i>
    <i r="5">
      <x v="18"/>
    </i>
    <i r="4">
      <x v="137"/>
    </i>
    <i r="5">
      <x v="50"/>
    </i>
    <i r="1">
      <x v="27"/>
    </i>
    <i r="2">
      <x/>
    </i>
    <i r="3">
      <x v="54"/>
    </i>
    <i r="4">
      <x v="29"/>
    </i>
    <i r="5">
      <x v="19"/>
    </i>
    <i r="4">
      <x v="46"/>
    </i>
    <i r="5">
      <x v="93"/>
    </i>
    <i r="3">
      <x v="55"/>
    </i>
    <i r="4">
      <x v="29"/>
    </i>
    <i r="5">
      <x v="19"/>
    </i>
    <i r="4">
      <x v="30"/>
    </i>
    <i r="5">
      <x v="16"/>
    </i>
    <i r="4">
      <x v="33"/>
    </i>
    <i r="5">
      <x v="67"/>
    </i>
    <i r="4">
      <x v="34"/>
    </i>
    <i r="5">
      <x v="9"/>
    </i>
    <i r="4">
      <x v="36"/>
    </i>
    <i r="5">
      <x v="85"/>
    </i>
    <i r="4">
      <x v="37"/>
    </i>
    <i r="5">
      <x v="98"/>
    </i>
    <i r="4">
      <x v="46"/>
    </i>
    <i r="5">
      <x v="93"/>
    </i>
    <i r="4">
      <x v="50"/>
    </i>
    <i r="5">
      <x v="49"/>
    </i>
    <i r="4">
      <x v="57"/>
    </i>
    <i r="5">
      <x v="51"/>
    </i>
    <i r="4">
      <x v="66"/>
    </i>
    <i r="5">
      <x v="7"/>
    </i>
    <i r="4">
      <x v="87"/>
    </i>
    <i r="5">
      <x v="58"/>
    </i>
    <i r="4">
      <x v="130"/>
    </i>
    <i r="5">
      <x v="18"/>
    </i>
    <i r="1">
      <x v="32"/>
    </i>
    <i r="2">
      <x/>
    </i>
    <i r="3">
      <x v="38"/>
    </i>
    <i r="4">
      <x v="76"/>
    </i>
    <i r="5">
      <x v="131"/>
    </i>
    <i r="4">
      <x v="127"/>
    </i>
    <i r="5">
      <x v="40"/>
    </i>
    <i r="1">
      <x v="33"/>
    </i>
    <i r="2">
      <x/>
    </i>
    <i r="3">
      <x v="63"/>
    </i>
    <i r="4">
      <x v="28"/>
    </i>
    <i r="5">
      <x v="97"/>
    </i>
    <i r="4">
      <x v="29"/>
    </i>
    <i r="5">
      <x v="19"/>
    </i>
    <i r="4">
      <x v="30"/>
    </i>
    <i r="5">
      <x v="16"/>
    </i>
    <i r="4">
      <x v="33"/>
    </i>
    <i r="5">
      <x v="67"/>
    </i>
    <i r="4">
      <x v="34"/>
    </i>
    <i r="5">
      <x v="9"/>
    </i>
    <i r="4">
      <x v="35"/>
    </i>
    <i r="5">
      <x v="69"/>
    </i>
    <i r="4">
      <x v="36"/>
    </i>
    <i r="5">
      <x v="85"/>
    </i>
    <i r="4">
      <x v="38"/>
    </i>
    <i r="5">
      <x v="44"/>
    </i>
    <i r="4">
      <x v="39"/>
    </i>
    <i r="5">
      <x v="77"/>
    </i>
    <i r="4">
      <x v="40"/>
    </i>
    <i r="5">
      <x v="73"/>
    </i>
    <i r="4">
      <x v="46"/>
    </i>
    <i r="5">
      <x v="93"/>
    </i>
    <i r="4">
      <x v="50"/>
    </i>
    <i r="5">
      <x v="49"/>
    </i>
    <i r="4">
      <x v="51"/>
    </i>
    <i r="5">
      <x v="100"/>
    </i>
    <i r="4">
      <x v="76"/>
    </i>
    <i r="5">
      <x v="131"/>
    </i>
    <i r="4">
      <x v="85"/>
    </i>
    <i r="5">
      <x v="57"/>
    </i>
    <i r="4">
      <x v="88"/>
    </i>
    <i r="5">
      <x v="123"/>
    </i>
    <i r="4">
      <x v="115"/>
    </i>
    <i r="5">
      <x v="13"/>
    </i>
    <i r="4">
      <x v="127"/>
    </i>
    <i r="5">
      <x v="40"/>
    </i>
    <i r="4">
      <x v="128"/>
    </i>
    <i r="5">
      <x v="60"/>
    </i>
    <i r="1">
      <x v="43"/>
    </i>
    <i r="2">
      <x v="4"/>
    </i>
    <i r="3">
      <x v="25"/>
    </i>
    <i r="4">
      <x v="21"/>
    </i>
    <i r="5">
      <x v="71"/>
    </i>
    <i r="4">
      <x v="24"/>
    </i>
    <i r="5">
      <x v="95"/>
    </i>
    <i r="4">
      <x v="31"/>
    </i>
    <i r="5">
      <x v="63"/>
    </i>
    <i r="4">
      <x v="33"/>
    </i>
    <i r="5">
      <x v="67"/>
    </i>
    <i r="4">
      <x v="34"/>
    </i>
    <i r="5">
      <x v="9"/>
    </i>
    <i r="4">
      <x v="36"/>
    </i>
    <i r="5">
      <x v="85"/>
    </i>
    <i r="4">
      <x v="39"/>
    </i>
    <i r="5">
      <x v="77"/>
    </i>
    <i r="4">
      <x v="40"/>
    </i>
    <i r="5">
      <x v="73"/>
    </i>
    <i r="4">
      <x v="41"/>
    </i>
    <i r="5">
      <x v="72"/>
    </i>
    <i r="4">
      <x v="42"/>
    </i>
    <i r="5">
      <x v="45"/>
    </i>
    <i r="4">
      <x v="43"/>
    </i>
    <i r="5">
      <x v="88"/>
    </i>
    <i r="4">
      <x v="46"/>
    </i>
    <i r="5">
      <x v="93"/>
    </i>
    <i r="4">
      <x v="50"/>
    </i>
    <i r="5">
      <x v="49"/>
    </i>
    <i r="4">
      <x v="55"/>
    </i>
    <i r="5">
      <x v="102"/>
    </i>
    <i r="4">
      <x v="76"/>
    </i>
    <i r="5">
      <x v="131"/>
    </i>
    <i r="4">
      <x v="82"/>
    </i>
    <i r="5">
      <x v="24"/>
    </i>
    <i r="4">
      <x v="89"/>
    </i>
    <i r="5">
      <x v="121"/>
    </i>
    <i r="4">
      <x v="100"/>
    </i>
    <i r="5">
      <x v="23"/>
    </i>
    <i r="4">
      <x v="123"/>
    </i>
    <i r="5">
      <x v="86"/>
    </i>
    <i r="4">
      <x v="124"/>
    </i>
    <i r="5">
      <x v="41"/>
    </i>
    <i r="4">
      <x v="125"/>
    </i>
    <i r="5">
      <x v="17"/>
    </i>
    <i r="4">
      <x v="127"/>
    </i>
    <i r="5">
      <x v="40"/>
    </i>
    <i r="4">
      <x v="128"/>
    </i>
    <i r="5">
      <x v="60"/>
    </i>
    <i r="4">
      <x v="130"/>
    </i>
    <i r="5">
      <x v="18"/>
    </i>
    <i r="4">
      <x v="131"/>
    </i>
    <i r="5">
      <x v="38"/>
    </i>
    <i r="4">
      <x v="132"/>
    </i>
    <i r="5">
      <x v="64"/>
    </i>
    <i r="4">
      <x v="135"/>
    </i>
    <i r="5">
      <x v="37"/>
    </i>
    <i r="4">
      <x v="136"/>
    </i>
    <i r="5">
      <x v="39"/>
    </i>
    <i r="4">
      <x v="137"/>
    </i>
    <i r="5">
      <x v="50"/>
    </i>
    <i r="4">
      <x v="138"/>
    </i>
    <i r="5">
      <x v="83"/>
    </i>
    <i>
      <x v="9"/>
    </i>
    <i r="1">
      <x v="37"/>
    </i>
    <i r="2">
      <x v="2"/>
    </i>
    <i r="3">
      <x v="45"/>
    </i>
    <i r="4">
      <x v="111"/>
    </i>
    <i r="5">
      <x v="142"/>
    </i>
    <i>
      <x v="10"/>
    </i>
    <i r="1">
      <x v="38"/>
    </i>
    <i r="2">
      <x v="2"/>
    </i>
    <i r="3">
      <x v="42"/>
    </i>
    <i r="4">
      <x v="111"/>
    </i>
    <i r="5">
      <x v="142"/>
    </i>
    <i>
      <x v="11"/>
    </i>
    <i r="1">
      <x v="39"/>
    </i>
    <i r="2">
      <x v="2"/>
    </i>
    <i r="3">
      <x v="16"/>
    </i>
    <i r="4">
      <x v="111"/>
    </i>
    <i r="5">
      <x v="142"/>
    </i>
    <i>
      <x v="12"/>
    </i>
    <i r="1">
      <x v="17"/>
    </i>
    <i r="2">
      <x v="7"/>
    </i>
    <i r="3">
      <x v="68"/>
    </i>
    <i r="4">
      <x v="29"/>
    </i>
    <i r="5">
      <x v="19"/>
    </i>
    <i r="4">
      <x v="30"/>
    </i>
    <i r="5">
      <x v="16"/>
    </i>
    <i r="4">
      <x v="31"/>
    </i>
    <i r="5">
      <x v="63"/>
    </i>
    <i r="4">
      <x v="33"/>
    </i>
    <i r="5">
      <x v="67"/>
    </i>
    <i r="4">
      <x v="34"/>
    </i>
    <i r="5">
      <x v="9"/>
    </i>
    <i r="4">
      <x v="35"/>
    </i>
    <i r="5">
      <x v="69"/>
    </i>
    <i r="4">
      <x v="36"/>
    </i>
    <i r="5">
      <x v="85"/>
    </i>
    <i r="4">
      <x v="37"/>
    </i>
    <i r="5">
      <x v="98"/>
    </i>
    <i r="4">
      <x v="41"/>
    </i>
    <i r="5">
      <x v="72"/>
    </i>
    <i r="4">
      <x v="42"/>
    </i>
    <i r="5">
      <x v="45"/>
    </i>
    <i r="4">
      <x v="46"/>
    </i>
    <i r="5">
      <x v="93"/>
    </i>
    <i r="4">
      <x v="50"/>
    </i>
    <i r="5">
      <x v="49"/>
    </i>
    <i r="4">
      <x v="56"/>
    </i>
    <i r="5">
      <x v="105"/>
    </i>
    <i r="4">
      <x v="58"/>
    </i>
    <i r="5">
      <x v="35"/>
    </i>
    <i r="4">
      <x v="66"/>
    </i>
    <i r="5">
      <x v="7"/>
    </i>
    <i r="4">
      <x v="69"/>
    </i>
    <i r="5">
      <x v="119"/>
    </i>
    <i r="4">
      <x v="72"/>
    </i>
    <i r="5">
      <x v="120"/>
    </i>
    <i r="4">
      <x v="75"/>
    </i>
    <i r="5">
      <x v="126"/>
    </i>
    <i r="4">
      <x v="82"/>
    </i>
    <i r="5">
      <x v="24"/>
    </i>
    <i r="4">
      <x v="87"/>
    </i>
    <i r="5">
      <x v="58"/>
    </i>
    <i r="4">
      <x v="88"/>
    </i>
    <i r="5">
      <x v="123"/>
    </i>
    <i r="4">
      <x v="104"/>
    </i>
    <i r="5">
      <x v="54"/>
    </i>
    <i r="4">
      <x v="135"/>
    </i>
    <i r="5">
      <x v="37"/>
    </i>
    <i r="4">
      <x v="136"/>
    </i>
    <i r="5">
      <x v="39"/>
    </i>
    <i r="4">
      <x v="137"/>
    </i>
    <i r="5">
      <x v="50"/>
    </i>
    <i r="4">
      <x v="138"/>
    </i>
    <i r="5">
      <x v="83"/>
    </i>
    <i r="1">
      <x v="24"/>
    </i>
    <i r="2">
      <x v="7"/>
    </i>
    <i r="3">
      <x v="68"/>
    </i>
    <i r="4">
      <x v="21"/>
    </i>
    <i r="5">
      <x v="71"/>
    </i>
    <i r="4">
      <x v="23"/>
    </i>
    <i r="5">
      <x v="96"/>
    </i>
    <i r="4">
      <x v="29"/>
    </i>
    <i r="5">
      <x v="19"/>
    </i>
    <i r="4">
      <x v="31"/>
    </i>
    <i r="5">
      <x v="63"/>
    </i>
    <i r="4">
      <x v="33"/>
    </i>
    <i r="5">
      <x v="67"/>
    </i>
    <i r="4">
      <x v="34"/>
    </i>
    <i r="5">
      <x v="9"/>
    </i>
    <i r="4">
      <x v="36"/>
    </i>
    <i r="5">
      <x v="85"/>
    </i>
    <i r="4">
      <x v="46"/>
    </i>
    <i r="5">
      <x v="93"/>
    </i>
    <i r="4">
      <x v="50"/>
    </i>
    <i r="5">
      <x v="49"/>
    </i>
    <i r="4">
      <x v="64"/>
    </i>
    <i r="5">
      <x v="8"/>
    </i>
    <i r="4">
      <x v="65"/>
    </i>
    <i r="5">
      <x v="6"/>
    </i>
    <i r="4">
      <x v="76"/>
    </i>
    <i r="5">
      <x v="131"/>
    </i>
    <i r="4">
      <x v="82"/>
    </i>
    <i r="5">
      <x v="24"/>
    </i>
    <i r="4">
      <x v="91"/>
    </i>
    <i r="5">
      <x v="118"/>
    </i>
    <i r="4">
      <x v="99"/>
    </i>
    <i r="5">
      <x v="47"/>
    </i>
    <i r="4">
      <x v="125"/>
    </i>
    <i r="5">
      <x v="17"/>
    </i>
    <i r="4">
      <x v="135"/>
    </i>
    <i r="5">
      <x v="37"/>
    </i>
    <i r="4">
      <x v="141"/>
    </i>
    <i r="5">
      <x v="133"/>
    </i>
    <i r="1">
      <x v="35"/>
    </i>
    <i r="2">
      <x v="7"/>
    </i>
    <i r="3">
      <x v="68"/>
    </i>
    <i r="4">
      <x v="27"/>
    </i>
    <i r="5">
      <x v="87"/>
    </i>
    <i r="4">
      <x v="31"/>
    </i>
    <i r="5">
      <x v="63"/>
    </i>
    <i r="4">
      <x v="34"/>
    </i>
    <i r="5">
      <x v="9"/>
    </i>
    <i r="4">
      <x v="35"/>
    </i>
    <i r="5">
      <x v="69"/>
    </i>
    <i r="4">
      <x v="36"/>
    </i>
    <i r="5">
      <x v="85"/>
    </i>
    <i r="4">
      <x v="115"/>
    </i>
    <i r="5">
      <x v="13"/>
    </i>
    <i r="4">
      <x v="118"/>
    </i>
    <i r="5">
      <x v="12"/>
    </i>
    <i r="1">
      <x v="40"/>
    </i>
    <i r="2">
      <x v="7"/>
    </i>
    <i r="3">
      <x v="23"/>
    </i>
    <i r="4">
      <x v="23"/>
    </i>
    <i r="5">
      <x v="96"/>
    </i>
    <i r="4">
      <x v="64"/>
    </i>
    <i r="5">
      <x v="8"/>
    </i>
    <i>
      <x v="13"/>
    </i>
    <i r="1">
      <x v="16"/>
    </i>
    <i r="2">
      <x v="6"/>
    </i>
    <i r="3">
      <x v="19"/>
    </i>
    <i r="4">
      <x v="19"/>
    </i>
    <i r="5">
      <x v="75"/>
    </i>
    <i r="4">
      <x v="20"/>
    </i>
    <i r="5">
      <x v="66"/>
    </i>
    <i r="4">
      <x v="23"/>
    </i>
    <i r="5">
      <x v="96"/>
    </i>
    <i r="4">
      <x v="28"/>
    </i>
    <i r="5">
      <x v="97"/>
    </i>
    <i r="4">
      <x v="29"/>
    </i>
    <i r="5">
      <x v="19"/>
    </i>
    <i r="4">
      <x v="30"/>
    </i>
    <i r="5">
      <x v="16"/>
    </i>
    <i r="4">
      <x v="31"/>
    </i>
    <i r="5">
      <x v="63"/>
    </i>
    <i r="4">
      <x v="32"/>
    </i>
    <i r="5">
      <x v="149"/>
    </i>
    <i r="4">
      <x v="33"/>
    </i>
    <i r="5">
      <x v="67"/>
    </i>
    <i r="4">
      <x v="34"/>
    </i>
    <i r="5">
      <x v="9"/>
    </i>
    <i r="4">
      <x v="36"/>
    </i>
    <i r="5">
      <x v="85"/>
    </i>
    <i r="4">
      <x v="38"/>
    </i>
    <i r="5">
      <x v="44"/>
    </i>
    <i r="4">
      <x v="44"/>
    </i>
    <i r="5">
      <x v="20"/>
    </i>
    <i r="4">
      <x v="45"/>
    </i>
    <i r="5">
      <x v="146"/>
    </i>
    <i r="4">
      <x v="46"/>
    </i>
    <i r="5">
      <x v="93"/>
    </i>
    <i r="4">
      <x v="50"/>
    </i>
    <i r="5">
      <x v="49"/>
    </i>
    <i r="4">
      <x v="51"/>
    </i>
    <i r="5">
      <x v="100"/>
    </i>
    <i r="4">
      <x v="52"/>
    </i>
    <i r="5">
      <x v="101"/>
    </i>
    <i r="4">
      <x v="54"/>
    </i>
    <i r="5">
      <x v="103"/>
    </i>
    <i r="4">
      <x v="56"/>
    </i>
    <i r="5">
      <x v="105"/>
    </i>
    <i r="4">
      <x v="58"/>
    </i>
    <i r="5">
      <x v="35"/>
    </i>
    <i r="4">
      <x v="59"/>
    </i>
    <i r="5">
      <x v="138"/>
    </i>
    <i r="4">
      <x v="61"/>
    </i>
    <i r="5">
      <x v="125"/>
    </i>
    <i r="4">
      <x v="63"/>
    </i>
    <i r="5">
      <x v="5"/>
    </i>
    <i r="4">
      <x v="64"/>
    </i>
    <i r="5">
      <x v="8"/>
    </i>
    <i r="4">
      <x v="65"/>
    </i>
    <i r="5">
      <x v="6"/>
    </i>
    <i r="4">
      <x v="66"/>
    </i>
    <i r="5">
      <x v="7"/>
    </i>
    <i r="4">
      <x v="68"/>
    </i>
    <i r="5">
      <x v="129"/>
    </i>
    <i r="4">
      <x v="70"/>
    </i>
    <i r="5">
      <x v="117"/>
    </i>
    <i r="4">
      <x v="71"/>
    </i>
    <i r="5">
      <x v="115"/>
    </i>
    <i r="4">
      <x v="74"/>
    </i>
    <i r="5">
      <x v="124"/>
    </i>
    <i r="4">
      <x v="79"/>
    </i>
    <i r="5">
      <x v="111"/>
    </i>
    <i r="4">
      <x v="80"/>
    </i>
    <i r="5">
      <x v="110"/>
    </i>
    <i r="4">
      <x v="81"/>
    </i>
    <i r="5">
      <x v="21"/>
    </i>
    <i r="4">
      <x v="82"/>
    </i>
    <i r="5">
      <x v="24"/>
    </i>
    <i r="4">
      <x v="84"/>
    </i>
    <i r="5">
      <x v="56"/>
    </i>
    <i r="4">
      <x v="86"/>
    </i>
    <i r="5">
      <x v="107"/>
    </i>
    <i r="4">
      <x v="87"/>
    </i>
    <i r="5">
      <x v="58"/>
    </i>
    <i r="4">
      <x v="91"/>
    </i>
    <i r="5">
      <x v="118"/>
    </i>
    <i r="4">
      <x v="102"/>
    </i>
    <i r="5">
      <x v="128"/>
    </i>
    <i r="4">
      <x v="104"/>
    </i>
    <i r="5">
      <x v="54"/>
    </i>
    <i r="4">
      <x v="105"/>
    </i>
    <i r="5">
      <x v="112"/>
    </i>
    <i r="4">
      <x v="109"/>
    </i>
    <i r="5">
      <x v="32"/>
    </i>
    <i r="4">
      <x v="120"/>
    </i>
    <i r="5">
      <x v="78"/>
    </i>
    <i r="4">
      <x v="121"/>
    </i>
    <i r="5">
      <x v="79"/>
    </i>
    <i r="4">
      <x v="122"/>
    </i>
    <i r="5">
      <x v="36"/>
    </i>
    <i r="4">
      <x v="129"/>
    </i>
    <i r="5">
      <x v="145"/>
    </i>
    <i r="4">
      <x v="130"/>
    </i>
    <i r="5">
      <x v="18"/>
    </i>
    <i r="4">
      <x v="132"/>
    </i>
    <i r="5">
      <x v="64"/>
    </i>
    <i r="4">
      <x v="133"/>
    </i>
    <i r="5">
      <x v="65"/>
    </i>
    <i r="4">
      <x v="137"/>
    </i>
    <i r="5">
      <x v="50"/>
    </i>
    <i r="3">
      <x v="60"/>
    </i>
    <i r="4">
      <x/>
    </i>
    <i r="5">
      <x v="29"/>
    </i>
    <i r="4">
      <x v="1"/>
    </i>
    <i r="5">
      <x v="135"/>
    </i>
    <i r="4">
      <x v="2"/>
    </i>
    <i r="5">
      <x v="136"/>
    </i>
    <i r="4">
      <x v="3"/>
    </i>
    <i r="5">
      <x v="109"/>
    </i>
    <i r="4">
      <x v="4"/>
    </i>
    <i r="5">
      <x v="94"/>
    </i>
    <i r="4">
      <x v="5"/>
    </i>
    <i r="5">
      <x v="48"/>
    </i>
    <i r="4">
      <x v="6"/>
    </i>
    <i r="5">
      <x v="52"/>
    </i>
    <i r="4">
      <x v="7"/>
    </i>
    <i r="5">
      <x v="22"/>
    </i>
    <i r="4">
      <x v="8"/>
    </i>
    <i r="5">
      <x v="27"/>
    </i>
    <i r="4">
      <x v="9"/>
    </i>
    <i r="5">
      <x v="28"/>
    </i>
    <i r="4">
      <x v="10"/>
    </i>
    <i r="5">
      <x v="2"/>
    </i>
    <i r="4">
      <x v="11"/>
    </i>
    <i r="5">
      <x v="1"/>
    </i>
    <i r="4">
      <x v="12"/>
    </i>
    <i r="5">
      <x v="3"/>
    </i>
    <i r="4">
      <x v="13"/>
    </i>
    <i r="5">
      <x v="55"/>
    </i>
    <i r="4">
      <x v="14"/>
    </i>
    <i r="5">
      <x v="80"/>
    </i>
    <i r="4">
      <x v="15"/>
    </i>
    <i r="5">
      <x v="53"/>
    </i>
    <i r="4">
      <x v="16"/>
    </i>
    <i r="5">
      <x v="42"/>
    </i>
    <i r="4">
      <x v="17"/>
    </i>
    <i r="5">
      <x v="74"/>
    </i>
    <i r="4">
      <x v="67"/>
    </i>
    <i r="5">
      <x v="82"/>
    </i>
    <i r="4">
      <x v="104"/>
    </i>
    <i r="5">
      <x v="54"/>
    </i>
    <i>
      <x v="14"/>
    </i>
    <i r="1">
      <x v="6"/>
    </i>
    <i r="2">
      <x v="6"/>
    </i>
    <i r="3">
      <x v="44"/>
    </i>
    <i r="4">
      <x v="23"/>
    </i>
    <i r="5">
      <x v="96"/>
    </i>
    <i r="4">
      <x v="45"/>
    </i>
    <i r="5">
      <x v="146"/>
    </i>
    <i r="4">
      <x v="73"/>
    </i>
    <i r="5">
      <x v="114"/>
    </i>
    <i r="4">
      <x v="76"/>
    </i>
    <i r="5">
      <x v="131"/>
    </i>
    <i r="4">
      <x v="99"/>
    </i>
    <i r="5">
      <x v="47"/>
    </i>
    <i r="4">
      <x v="100"/>
    </i>
    <i r="5">
      <x v="23"/>
    </i>
    <i r="4">
      <x v="115"/>
    </i>
    <i r="5">
      <x v="13"/>
    </i>
    <i r="4">
      <x v="141"/>
    </i>
    <i r="5">
      <x v="133"/>
    </i>
    <i r="3">
      <x v="64"/>
    </i>
    <i r="4">
      <x v="73"/>
    </i>
    <i r="5">
      <x v="114"/>
    </i>
    <i r="4">
      <x v="90"/>
    </i>
    <i r="5">
      <x v="30"/>
    </i>
    <i r="4">
      <x v="91"/>
    </i>
    <i r="5">
      <x v="118"/>
    </i>
    <i r="4">
      <x v="92"/>
    </i>
    <i r="5">
      <x v="122"/>
    </i>
    <i r="4">
      <x v="93"/>
    </i>
    <i r="5">
      <x v="113"/>
    </i>
    <i r="1">
      <x v="18"/>
    </i>
    <i r="2">
      <x v="6"/>
    </i>
    <i r="3">
      <x v="64"/>
    </i>
    <i r="4">
      <x v="23"/>
    </i>
    <i r="5">
      <x v="96"/>
    </i>
    <i r="4">
      <x v="76"/>
    </i>
    <i r="5">
      <x v="131"/>
    </i>
    <i r="4">
      <x v="141"/>
    </i>
    <i r="5">
      <x v="133"/>
    </i>
    <i r="1">
      <x v="19"/>
    </i>
    <i r="2">
      <x v="6"/>
    </i>
    <i r="3">
      <x v="73"/>
    </i>
    <i r="4">
      <x v="76"/>
    </i>
    <i r="5">
      <x v="131"/>
    </i>
    <i r="4">
      <x v="84"/>
    </i>
    <i r="5">
      <x v="56"/>
    </i>
    <i r="4">
      <x v="90"/>
    </i>
    <i r="5">
      <x v="30"/>
    </i>
    <i r="4">
      <x v="124"/>
    </i>
    <i r="5">
      <x v="41"/>
    </i>
    <i r="4">
      <x v="125"/>
    </i>
    <i r="5">
      <x v="17"/>
    </i>
    <i r="1">
      <x v="23"/>
    </i>
    <i r="2">
      <x v="6"/>
    </i>
    <i r="3">
      <x v="15"/>
    </i>
    <i r="4">
      <x v="70"/>
    </i>
    <i r="5">
      <x v="117"/>
    </i>
    <i r="4">
      <x v="120"/>
    </i>
    <i r="5">
      <x v="78"/>
    </i>
    <i r="4">
      <x v="130"/>
    </i>
    <i r="5">
      <x v="18"/>
    </i>
    <i r="4">
      <x v="135"/>
    </i>
    <i r="5">
      <x v="37"/>
    </i>
    <i r="4">
      <x v="138"/>
    </i>
    <i r="5">
      <x v="83"/>
    </i>
    <i r="4">
      <x v="142"/>
    </i>
    <i r="5">
      <x v="62"/>
    </i>
    <i r="3">
      <x v="36"/>
    </i>
    <i r="4">
      <x v="19"/>
    </i>
    <i r="5">
      <x v="75"/>
    </i>
    <i r="4">
      <x v="33"/>
    </i>
    <i r="5">
      <x v="67"/>
    </i>
    <i r="4">
      <x v="34"/>
    </i>
    <i r="5">
      <x v="9"/>
    </i>
    <i r="4">
      <x v="36"/>
    </i>
    <i r="5">
      <x v="85"/>
    </i>
    <i r="4">
      <x v="42"/>
    </i>
    <i r="5">
      <x v="45"/>
    </i>
    <i r="4">
      <x v="50"/>
    </i>
    <i r="5">
      <x v="49"/>
    </i>
    <i r="4">
      <x v="52"/>
    </i>
    <i r="5">
      <x v="101"/>
    </i>
    <i r="4">
      <x v="59"/>
    </i>
    <i r="5">
      <x v="138"/>
    </i>
    <i r="4">
      <x v="60"/>
    </i>
    <i r="5">
      <x v="137"/>
    </i>
    <i r="4">
      <x v="62"/>
    </i>
    <i r="5">
      <x v="130"/>
    </i>
    <i r="4">
      <x v="83"/>
    </i>
    <i r="5">
      <x v="59"/>
    </i>
    <i r="4">
      <x v="84"/>
    </i>
    <i r="5">
      <x v="56"/>
    </i>
    <i r="4">
      <x v="124"/>
    </i>
    <i r="5">
      <x v="41"/>
    </i>
    <i r="4">
      <x v="125"/>
    </i>
    <i r="5">
      <x v="17"/>
    </i>
    <i r="4">
      <x v="134"/>
    </i>
    <i r="5">
      <x v="132"/>
    </i>
    <i r="4">
      <x v="135"/>
    </i>
    <i r="5">
      <x v="37"/>
    </i>
    <i r="4">
      <x v="136"/>
    </i>
    <i r="5">
      <x v="39"/>
    </i>
    <i r="4">
      <x v="137"/>
    </i>
    <i r="5">
      <x v="50"/>
    </i>
    <i r="4">
      <x v="142"/>
    </i>
    <i r="5">
      <x v="62"/>
    </i>
    <i r="3">
      <x v="67"/>
    </i>
    <i r="4">
      <x v="33"/>
    </i>
    <i r="5">
      <x v="67"/>
    </i>
    <i r="4">
      <x v="36"/>
    </i>
    <i r="5">
      <x v="85"/>
    </i>
    <i r="4">
      <x v="46"/>
    </i>
    <i r="5">
      <x v="93"/>
    </i>
    <i r="4">
      <x v="50"/>
    </i>
    <i r="5">
      <x v="49"/>
    </i>
    <i r="4">
      <x v="70"/>
    </i>
    <i r="5">
      <x v="117"/>
    </i>
    <i r="4">
      <x v="76"/>
    </i>
    <i r="5">
      <x v="131"/>
    </i>
    <i r="4">
      <x v="94"/>
    </i>
    <i r="5">
      <x v="89"/>
    </i>
    <i r="4">
      <x v="96"/>
    </i>
    <i r="5">
      <x v="148"/>
    </i>
    <i r="4">
      <x v="141"/>
    </i>
    <i r="5">
      <x v="133"/>
    </i>
    <i r="4">
      <x v="142"/>
    </i>
    <i r="5">
      <x v="62"/>
    </i>
    <i r="1">
      <x v="31"/>
    </i>
    <i r="2">
      <x v="1"/>
    </i>
    <i r="3">
      <x v="61"/>
    </i>
    <i r="4">
      <x v="23"/>
    </i>
    <i r="5">
      <x v="96"/>
    </i>
    <i r="4">
      <x v="25"/>
    </i>
    <i r="5">
      <x v="144"/>
    </i>
    <i r="4">
      <x v="46"/>
    </i>
    <i r="5">
      <x v="93"/>
    </i>
    <i r="4">
      <x v="47"/>
    </i>
    <i r="5">
      <x v="15"/>
    </i>
    <i r="4">
      <x v="67"/>
    </i>
    <i r="5">
      <x v="82"/>
    </i>
    <i r="4">
      <x v="83"/>
    </i>
    <i r="5">
      <x v="59"/>
    </i>
    <i r="4">
      <x v="88"/>
    </i>
    <i r="5">
      <x v="123"/>
    </i>
    <i r="4">
      <x v="94"/>
    </i>
    <i r="5">
      <x v="89"/>
    </i>
    <i r="4">
      <x v="95"/>
    </i>
    <i r="5">
      <x v="90"/>
    </i>
    <i r="4">
      <x v="96"/>
    </i>
    <i r="5">
      <x v="148"/>
    </i>
    <i r="4">
      <x v="97"/>
    </i>
    <i r="5">
      <x v="147"/>
    </i>
    <i r="4">
      <x v="98"/>
    </i>
    <i r="5">
      <x v="46"/>
    </i>
    <i r="4">
      <x v="99"/>
    </i>
    <i r="5">
      <x v="47"/>
    </i>
    <i r="4">
      <x v="100"/>
    </i>
    <i r="5">
      <x v="23"/>
    </i>
    <i r="4">
      <x v="120"/>
    </i>
    <i r="5">
      <x v="78"/>
    </i>
    <i r="4">
      <x v="124"/>
    </i>
    <i r="5">
      <x v="41"/>
    </i>
    <i r="4">
      <x v="135"/>
    </i>
    <i r="5">
      <x v="37"/>
    </i>
    <i r="1">
      <x v="41"/>
    </i>
    <i r="2">
      <x v="2"/>
    </i>
    <i r="3">
      <x v="13"/>
    </i>
    <i r="4">
      <x v="23"/>
    </i>
    <i r="5">
      <x v="96"/>
    </i>
    <i r="4">
      <x v="94"/>
    </i>
    <i r="5">
      <x v="89"/>
    </i>
    <i r="4">
      <x v="96"/>
    </i>
    <i r="5">
      <x v="148"/>
    </i>
    <i r="4">
      <x v="115"/>
    </i>
    <i r="5">
      <x v="13"/>
    </i>
    <i r="4">
      <x v="118"/>
    </i>
    <i r="5">
      <x v="12"/>
    </i>
    <i>
      <x v="15"/>
    </i>
    <i r="1">
      <x v="7"/>
    </i>
    <i r="2">
      <x v="2"/>
    </i>
    <i r="3">
      <x v="22"/>
    </i>
    <i r="4">
      <x v="87"/>
    </i>
    <i r="5">
      <x v="58"/>
    </i>
    <i r="4">
      <x v="99"/>
    </i>
    <i r="5">
      <x v="47"/>
    </i>
    <i r="4">
      <x v="100"/>
    </i>
    <i r="5">
      <x v="23"/>
    </i>
    <i r="4">
      <x v="140"/>
    </i>
    <i r="5">
      <x v="139"/>
    </i>
    <i r="1">
      <x v="20"/>
    </i>
    <i r="2">
      <x v="2"/>
    </i>
    <i r="3">
      <x/>
    </i>
    <i r="4">
      <x v="72"/>
    </i>
    <i r="5">
      <x v="120"/>
    </i>
    <i r="4">
      <x v="76"/>
    </i>
    <i r="5">
      <x v="131"/>
    </i>
    <i r="4">
      <x v="98"/>
    </i>
    <i r="5">
      <x v="46"/>
    </i>
    <i r="4">
      <x v="99"/>
    </i>
    <i r="5">
      <x v="47"/>
    </i>
    <i r="4">
      <x v="100"/>
    </i>
    <i r="5">
      <x v="23"/>
    </i>
    <i r="4">
      <x v="101"/>
    </i>
    <i r="5">
      <x v="43"/>
    </i>
    <i r="4">
      <x v="115"/>
    </i>
    <i r="5">
      <x v="13"/>
    </i>
    <i r="4">
      <x v="117"/>
    </i>
    <i r="5">
      <x v="11"/>
    </i>
    <i r="4">
      <x v="118"/>
    </i>
    <i r="5">
      <x v="12"/>
    </i>
    <i r="4">
      <x v="126"/>
    </i>
    <i r="5">
      <x v="81"/>
    </i>
    <i r="4">
      <x v="141"/>
    </i>
    <i r="5">
      <x v="133"/>
    </i>
    <i r="3">
      <x v="33"/>
    </i>
    <i r="4">
      <x v="70"/>
    </i>
    <i r="5">
      <x v="117"/>
    </i>
    <i r="4">
      <x v="122"/>
    </i>
    <i r="5">
      <x v="36"/>
    </i>
    <i r="1">
      <x v="29"/>
    </i>
    <i r="2">
      <x/>
    </i>
    <i r="3">
      <x v="3"/>
    </i>
    <i r="4">
      <x v="17"/>
    </i>
    <i r="5">
      <x v="74"/>
    </i>
    <i r="4">
      <x v="18"/>
    </i>
    <i r="5">
      <x v="68"/>
    </i>
    <i r="4">
      <x v="19"/>
    </i>
    <i r="5">
      <x v="75"/>
    </i>
    <i r="4">
      <x v="23"/>
    </i>
    <i r="5">
      <x v="96"/>
    </i>
    <i r="4">
      <x v="31"/>
    </i>
    <i r="5">
      <x v="63"/>
    </i>
    <i r="4">
      <x v="34"/>
    </i>
    <i r="5">
      <x v="9"/>
    </i>
    <i r="4">
      <x v="42"/>
    </i>
    <i r="5">
      <x v="45"/>
    </i>
    <i r="4">
      <x v="54"/>
    </i>
    <i r="5">
      <x v="103"/>
    </i>
    <i r="4">
      <x v="87"/>
    </i>
    <i r="5">
      <x v="58"/>
    </i>
    <i r="4">
      <x v="94"/>
    </i>
    <i r="5">
      <x v="89"/>
    </i>
    <i r="4">
      <x v="95"/>
    </i>
    <i r="5">
      <x v="90"/>
    </i>
    <i r="4">
      <x v="96"/>
    </i>
    <i r="5">
      <x v="148"/>
    </i>
    <i r="4">
      <x v="100"/>
    </i>
    <i r="5">
      <x v="23"/>
    </i>
    <i r="4">
      <x v="119"/>
    </i>
    <i r="5">
      <x v="10"/>
    </i>
    <i r="4">
      <x v="120"/>
    </i>
    <i r="5">
      <x v="78"/>
    </i>
    <i r="4">
      <x v="121"/>
    </i>
    <i r="5">
      <x v="79"/>
    </i>
    <i r="4">
      <x v="122"/>
    </i>
    <i r="5">
      <x v="36"/>
    </i>
    <i r="4">
      <x v="128"/>
    </i>
    <i r="5">
      <x v="60"/>
    </i>
    <i r="3">
      <x v="29"/>
    </i>
    <i r="4">
      <x v="39"/>
    </i>
    <i r="5">
      <x v="77"/>
    </i>
    <i r="4">
      <x v="40"/>
    </i>
    <i r="5">
      <x v="73"/>
    </i>
    <i r="4">
      <x v="43"/>
    </i>
    <i r="5">
      <x v="88"/>
    </i>
    <i r="4">
      <x v="50"/>
    </i>
    <i r="5">
      <x v="49"/>
    </i>
    <i r="4">
      <x v="133"/>
    </i>
    <i r="5">
      <x v="65"/>
    </i>
    <i r="4">
      <x v="135"/>
    </i>
    <i r="5">
      <x v="37"/>
    </i>
    <i r="4">
      <x v="136"/>
    </i>
    <i r="5">
      <x v="39"/>
    </i>
    <i r="4">
      <x v="137"/>
    </i>
    <i r="5">
      <x v="50"/>
    </i>
    <i r="4">
      <x v="138"/>
    </i>
    <i r="5">
      <x v="83"/>
    </i>
    <i r="3">
      <x v="30"/>
    </i>
    <i r="4">
      <x v="46"/>
    </i>
    <i r="5">
      <x v="93"/>
    </i>
    <i r="3">
      <x v="59"/>
    </i>
    <i r="4">
      <x v="65"/>
    </i>
    <i r="5">
      <x v="6"/>
    </i>
    <i r="4">
      <x v="67"/>
    </i>
    <i r="5">
      <x v="82"/>
    </i>
    <i r="4">
      <x v="83"/>
    </i>
    <i r="5">
      <x v="59"/>
    </i>
    <i r="1">
      <x v="36"/>
    </i>
    <i r="2">
      <x v="2"/>
    </i>
    <i r="3">
      <x v="24"/>
    </i>
    <i r="4">
      <x v="68"/>
    </i>
    <i r="5">
      <x v="129"/>
    </i>
    <i r="4">
      <x v="77"/>
    </i>
    <i r="5">
      <x v="127"/>
    </i>
    <i r="4">
      <x v="104"/>
    </i>
    <i r="5">
      <x v="54"/>
    </i>
    <i r="4">
      <x v="140"/>
    </i>
    <i r="5">
      <x v="139"/>
    </i>
    <i>
      <x v="16"/>
    </i>
    <i r="1">
      <x v="8"/>
    </i>
    <i r="2">
      <x v="2"/>
    </i>
    <i r="3">
      <x v="26"/>
    </i>
    <i r="4">
      <x v="22"/>
    </i>
    <i r="5">
      <x v="70"/>
    </i>
    <i r="4">
      <x v="23"/>
    </i>
    <i r="5">
      <x v="96"/>
    </i>
    <i r="4">
      <x v="25"/>
    </i>
    <i r="5">
      <x v="144"/>
    </i>
    <i r="4">
      <x v="36"/>
    </i>
    <i r="5">
      <x v="85"/>
    </i>
    <i r="4">
      <x v="40"/>
    </i>
    <i r="5">
      <x v="73"/>
    </i>
    <i r="4">
      <x v="46"/>
    </i>
    <i r="5">
      <x v="93"/>
    </i>
    <i r="4">
      <x v="50"/>
    </i>
    <i r="5">
      <x v="49"/>
    </i>
    <i r="4">
      <x v="62"/>
    </i>
    <i r="5">
      <x v="130"/>
    </i>
    <i r="4">
      <x v="68"/>
    </i>
    <i r="5">
      <x v="129"/>
    </i>
    <i r="4">
      <x v="76"/>
    </i>
    <i r="5">
      <x v="131"/>
    </i>
    <i r="4">
      <x v="100"/>
    </i>
    <i r="5">
      <x v="23"/>
    </i>
    <i r="4">
      <x v="103"/>
    </i>
    <i r="5">
      <x v="106"/>
    </i>
    <i r="4">
      <x v="136"/>
    </i>
    <i r="5">
      <x v="39"/>
    </i>
    <i>
      <x v="17"/>
    </i>
    <i r="1">
      <x v="42"/>
    </i>
    <i r="2">
      <x v="2"/>
    </i>
    <i r="3">
      <x v="65"/>
    </i>
    <i r="4">
      <x v="111"/>
    </i>
    <i r="5">
      <x v="142"/>
    </i>
    <i>
      <x v="18"/>
    </i>
    <i r="1">
      <x v="22"/>
    </i>
    <i r="2">
      <x v="6"/>
    </i>
    <i r="3">
      <x v="46"/>
    </i>
    <i r="4">
      <x v="22"/>
    </i>
    <i r="5">
      <x v="70"/>
    </i>
    <i r="4">
      <x v="33"/>
    </i>
    <i r="5">
      <x v="67"/>
    </i>
    <i r="4">
      <x v="46"/>
    </i>
    <i r="5">
      <x v="93"/>
    </i>
    <i r="3">
      <x v="50"/>
    </i>
    <i r="4">
      <x v="62"/>
    </i>
    <i r="5">
      <x v="130"/>
    </i>
    <i r="4">
      <x v="68"/>
    </i>
    <i r="5">
      <x v="129"/>
    </i>
    <i r="4">
      <x v="70"/>
    </i>
    <i r="5">
      <x v="117"/>
    </i>
    <i r="4">
      <x v="103"/>
    </i>
    <i r="5">
      <x v="106"/>
    </i>
    <i r="3">
      <x v="51"/>
    </i>
    <i r="4">
      <x v="58"/>
    </i>
    <i r="5">
      <x v="35"/>
    </i>
    <i r="4">
      <x v="67"/>
    </i>
    <i r="5">
      <x v="82"/>
    </i>
    <i r="4">
      <x v="77"/>
    </i>
    <i r="5">
      <x v="127"/>
    </i>
    <i r="4">
      <x v="78"/>
    </i>
    <i r="5">
      <x v="116"/>
    </i>
    <i r="4">
      <x v="82"/>
    </i>
    <i r="5">
      <x v="24"/>
    </i>
    <i r="4">
      <x v="84"/>
    </i>
    <i r="5">
      <x v="56"/>
    </i>
    <i r="4">
      <x v="99"/>
    </i>
    <i r="5">
      <x v="47"/>
    </i>
    <i r="4">
      <x v="106"/>
    </i>
    <i r="5">
      <x v="31"/>
    </i>
    <i r="4">
      <x v="107"/>
    </i>
    <i r="5">
      <x v="91"/>
    </i>
    <i r="4">
      <x v="108"/>
    </i>
    <i r="5">
      <x v="84"/>
    </i>
    <i r="4">
      <x v="110"/>
    </i>
    <i r="5">
      <x v="108"/>
    </i>
    <i r="4">
      <x v="111"/>
    </i>
    <i r="5">
      <x v="142"/>
    </i>
    <i r="4">
      <x v="113"/>
    </i>
    <i r="5">
      <x v="141"/>
    </i>
    <i r="4">
      <x v="121"/>
    </i>
    <i r="5">
      <x v="79"/>
    </i>
    <i r="4">
      <x v="145"/>
    </i>
    <i r="5">
      <x v="26"/>
    </i>
    <i r="4">
      <x v="147"/>
    </i>
    <i r="5">
      <x v="34"/>
    </i>
    <i r="4">
      <x v="148"/>
    </i>
    <i r="5">
      <x/>
    </i>
    <i r="4">
      <x v="149"/>
    </i>
    <i r="5">
      <x v="61"/>
    </i>
    <i t="grand">
      <x/>
    </i>
  </rowItems>
  <colItems count="1">
    <i/>
  </colItems>
  <dataFields count="1">
    <dataField name="IMPORTE PRIMERA MODIFICACIÓN" fld="34" baseField="0" baseItem="0"/>
  </dataFields>
  <formats count="781">
    <format dxfId="803">
      <pivotArea field="16" type="button" dataOnly="0" labelOnly="1" outline="0" axis="axisRow" fieldPosition="0"/>
    </format>
    <format dxfId="802">
      <pivotArea field="19" type="button" dataOnly="0" labelOnly="1" outline="0" axis="axisRow" fieldPosition="1"/>
    </format>
    <format dxfId="801">
      <pivotArea field="17" type="button" dataOnly="0" labelOnly="1" outline="0" axis="axisRow" fieldPosition="2"/>
    </format>
    <format dxfId="800">
      <pivotArea field="18" type="button" dataOnly="0" labelOnly="1" outline="0" axis="axisRow" fieldPosition="3"/>
    </format>
    <format dxfId="799">
      <pivotArea field="9" type="button" dataOnly="0" labelOnly="1" outline="0" axis="axisRow" fieldPosition="4"/>
    </format>
    <format dxfId="798">
      <pivotArea field="10" type="button" dataOnly="0" labelOnly="1" outline="0" axis="axisRow" fieldPosition="5"/>
    </format>
    <format dxfId="797">
      <pivotArea dataOnly="0" labelOnly="1" outline="0" axis="axisValues" fieldPosition="0"/>
    </format>
    <format dxfId="796">
      <pivotArea grandRow="1" outline="0" collapsedLevelsAreSubtotals="1" fieldPosition="0"/>
    </format>
    <format dxfId="795">
      <pivotArea dataOnly="0" labelOnly="1" grandRow="1" outline="0" fieldPosition="0"/>
    </format>
    <format dxfId="794">
      <pivotArea field="17" type="button" dataOnly="0" labelOnly="1" outline="0" axis="axisRow" fieldPosition="2"/>
    </format>
    <format dxfId="793">
      <pivotArea field="18" type="button" dataOnly="0" labelOnly="1" outline="0" axis="axisRow" fieldPosition="3"/>
    </format>
    <format dxfId="792">
      <pivotArea field="9" type="button" dataOnly="0" labelOnly="1" outline="0" axis="axisRow" fieldPosition="4"/>
    </format>
    <format dxfId="791">
      <pivotArea field="9" type="button" dataOnly="0" labelOnly="1" outline="0" axis="axisRow" fieldPosition="4"/>
    </format>
    <format dxfId="790">
      <pivotArea field="10" type="button" dataOnly="0" labelOnly="1" outline="0" axis="axisRow" fieldPosition="5"/>
    </format>
    <format dxfId="789">
      <pivotArea dataOnly="0" labelOnly="1" outline="0" fieldPosition="0">
        <references count="1">
          <reference field="16" count="1">
            <x v="0"/>
          </reference>
        </references>
      </pivotArea>
    </format>
    <format dxfId="788">
      <pivotArea dataOnly="0" labelOnly="1" outline="0" fieldPosition="0">
        <references count="1">
          <reference field="16" count="1">
            <x v="1"/>
          </reference>
        </references>
      </pivotArea>
    </format>
    <format dxfId="787">
      <pivotArea dataOnly="0" labelOnly="1" outline="0" fieldPosition="0">
        <references count="1">
          <reference field="16" count="1">
            <x v="2"/>
          </reference>
        </references>
      </pivotArea>
    </format>
    <format dxfId="786">
      <pivotArea dataOnly="0" labelOnly="1" outline="0" fieldPosition="0">
        <references count="1">
          <reference field="16" count="1">
            <x v="3"/>
          </reference>
        </references>
      </pivotArea>
    </format>
    <format dxfId="785">
      <pivotArea dataOnly="0" labelOnly="1" outline="0" fieldPosition="0">
        <references count="1">
          <reference field="16" count="1">
            <x v="4"/>
          </reference>
        </references>
      </pivotArea>
    </format>
    <format dxfId="784">
      <pivotArea dataOnly="0" labelOnly="1" outline="0" fieldPosition="0">
        <references count="1">
          <reference field="16" count="1">
            <x v="5"/>
          </reference>
        </references>
      </pivotArea>
    </format>
    <format dxfId="783">
      <pivotArea dataOnly="0" labelOnly="1" outline="0" fieldPosition="0">
        <references count="1">
          <reference field="16" count="1">
            <x v="6"/>
          </reference>
        </references>
      </pivotArea>
    </format>
    <format dxfId="782">
      <pivotArea dataOnly="0" labelOnly="1" outline="0" fieldPosition="0">
        <references count="1">
          <reference field="16" count="1">
            <x v="7"/>
          </reference>
        </references>
      </pivotArea>
    </format>
    <format dxfId="781">
      <pivotArea dataOnly="0" labelOnly="1" outline="0" fieldPosition="0">
        <references count="1">
          <reference field="16" count="1">
            <x v="8"/>
          </reference>
        </references>
      </pivotArea>
    </format>
    <format dxfId="780">
      <pivotArea dataOnly="0" labelOnly="1" outline="0" fieldPosition="0">
        <references count="1">
          <reference field="16" count="1">
            <x v="9"/>
          </reference>
        </references>
      </pivotArea>
    </format>
    <format dxfId="779">
      <pivotArea dataOnly="0" labelOnly="1" outline="0" fieldPosition="0">
        <references count="1">
          <reference field="16" count="1">
            <x v="10"/>
          </reference>
        </references>
      </pivotArea>
    </format>
    <format dxfId="778">
      <pivotArea dataOnly="0" labelOnly="1" outline="0" fieldPosition="0">
        <references count="1">
          <reference field="16" count="1">
            <x v="11"/>
          </reference>
        </references>
      </pivotArea>
    </format>
    <format dxfId="777">
      <pivotArea dataOnly="0" labelOnly="1" outline="0" fieldPosition="0">
        <references count="1">
          <reference field="16" count="1">
            <x v="12"/>
          </reference>
        </references>
      </pivotArea>
    </format>
    <format dxfId="776">
      <pivotArea dataOnly="0" labelOnly="1" outline="0" fieldPosition="0">
        <references count="1">
          <reference field="16" count="1">
            <x v="13"/>
          </reference>
        </references>
      </pivotArea>
    </format>
    <format dxfId="775">
      <pivotArea dataOnly="0" labelOnly="1" outline="0" fieldPosition="0">
        <references count="1">
          <reference field="16" count="1">
            <x v="14"/>
          </reference>
        </references>
      </pivotArea>
    </format>
    <format dxfId="774">
      <pivotArea dataOnly="0" labelOnly="1" outline="0" fieldPosition="0">
        <references count="1">
          <reference field="16" count="1">
            <x v="15"/>
          </reference>
        </references>
      </pivotArea>
    </format>
    <format dxfId="773">
      <pivotArea dataOnly="0" labelOnly="1" outline="0" fieldPosition="0">
        <references count="1">
          <reference field="16" count="1">
            <x v="16"/>
          </reference>
        </references>
      </pivotArea>
    </format>
    <format dxfId="772">
      <pivotArea dataOnly="0" labelOnly="1" outline="0" fieldPosition="0">
        <references count="1">
          <reference field="16" count="1">
            <x v="17"/>
          </reference>
        </references>
      </pivotArea>
    </format>
    <format dxfId="771">
      <pivotArea dataOnly="0" labelOnly="1" outline="0" fieldPosition="0">
        <references count="1">
          <reference field="16" count="1">
            <x v="18"/>
          </reference>
        </references>
      </pivotArea>
    </format>
    <format dxfId="770">
      <pivotArea dataOnly="0" labelOnly="1" grandRow="1" outline="0" fieldPosition="0"/>
    </format>
    <format dxfId="769">
      <pivotArea dataOnly="0" labelOnly="1" outline="0" fieldPosition="0">
        <references count="2">
          <reference field="16" count="1" selected="0">
            <x v="0"/>
          </reference>
          <reference field="19" count="1">
            <x v="0"/>
          </reference>
        </references>
      </pivotArea>
    </format>
    <format dxfId="768">
      <pivotArea dataOnly="0" labelOnly="1" outline="0" fieldPosition="0">
        <references count="2">
          <reference field="16" count="1" selected="0">
            <x v="1"/>
          </reference>
          <reference field="19" count="1">
            <x v="1"/>
          </reference>
        </references>
      </pivotArea>
    </format>
    <format dxfId="767">
      <pivotArea dataOnly="0" labelOnly="1" outline="0" fieldPosition="0">
        <references count="2">
          <reference field="16" count="1" selected="0">
            <x v="2"/>
          </reference>
          <reference field="19" count="1">
            <x v="2"/>
          </reference>
        </references>
      </pivotArea>
    </format>
    <format dxfId="766">
      <pivotArea dataOnly="0" labelOnly="1" outline="0" fieldPosition="0">
        <references count="2">
          <reference field="16" count="1" selected="0">
            <x v="3"/>
          </reference>
          <reference field="19" count="1">
            <x v="3"/>
          </reference>
        </references>
      </pivotArea>
    </format>
    <format dxfId="765">
      <pivotArea dataOnly="0" labelOnly="1" outline="0" fieldPosition="0">
        <references count="2">
          <reference field="16" count="1" selected="0">
            <x v="4"/>
          </reference>
          <reference field="19" count="1">
            <x v="4"/>
          </reference>
        </references>
      </pivotArea>
    </format>
    <format dxfId="764">
      <pivotArea dataOnly="0" labelOnly="1" outline="0" fieldPosition="0">
        <references count="2">
          <reference field="16" count="1" selected="0">
            <x v="4"/>
          </reference>
          <reference field="19" count="1">
            <x v="12"/>
          </reference>
        </references>
      </pivotArea>
    </format>
    <format dxfId="763">
      <pivotArea dataOnly="0" labelOnly="1" outline="0" fieldPosition="0">
        <references count="2">
          <reference field="16" count="1" selected="0">
            <x v="4"/>
          </reference>
          <reference field="19" count="1">
            <x v="15"/>
          </reference>
        </references>
      </pivotArea>
    </format>
    <format dxfId="762">
      <pivotArea dataOnly="0" labelOnly="1" outline="0" fieldPosition="0">
        <references count="2">
          <reference field="16" count="1" selected="0">
            <x v="4"/>
          </reference>
          <reference field="19" count="1">
            <x v="21"/>
          </reference>
        </references>
      </pivotArea>
    </format>
    <format dxfId="761">
      <pivotArea dataOnly="0" labelOnly="1" outline="0" fieldPosition="0">
        <references count="2">
          <reference field="16" count="1" selected="0">
            <x v="4"/>
          </reference>
          <reference field="19" count="1">
            <x v="34"/>
          </reference>
        </references>
      </pivotArea>
    </format>
    <format dxfId="760">
      <pivotArea dataOnly="0" labelOnly="1" outline="0" fieldPosition="0">
        <references count="2">
          <reference field="16" count="1" selected="0">
            <x v="5"/>
          </reference>
          <reference field="19" count="1">
            <x v="11"/>
          </reference>
        </references>
      </pivotArea>
    </format>
    <format dxfId="759">
      <pivotArea dataOnly="0" labelOnly="1" outline="0" fieldPosition="0">
        <references count="2">
          <reference field="16" count="1" selected="0">
            <x v="5"/>
          </reference>
          <reference field="19" count="1">
            <x v="13"/>
          </reference>
        </references>
      </pivotArea>
    </format>
    <format dxfId="758">
      <pivotArea dataOnly="0" labelOnly="1" outline="0" fieldPosition="0">
        <references count="2">
          <reference field="16" count="1" selected="0">
            <x v="5"/>
          </reference>
          <reference field="19" count="1">
            <x v="25"/>
          </reference>
        </references>
      </pivotArea>
    </format>
    <format dxfId="757">
      <pivotArea dataOnly="0" labelOnly="1" outline="0" fieldPosition="0">
        <references count="2">
          <reference field="16" count="1" selected="0">
            <x v="5"/>
          </reference>
          <reference field="19" count="1">
            <x v="30"/>
          </reference>
        </references>
      </pivotArea>
    </format>
    <format dxfId="756">
      <pivotArea dataOnly="0" labelOnly="1" outline="0" fieldPosition="0">
        <references count="2">
          <reference field="16" count="1" selected="0">
            <x v="6"/>
          </reference>
          <reference field="19" count="1">
            <x v="17"/>
          </reference>
        </references>
      </pivotArea>
    </format>
    <format dxfId="755">
      <pivotArea dataOnly="0" labelOnly="1" outline="0" fieldPosition="0">
        <references count="2">
          <reference field="16" count="1" selected="0">
            <x v="6"/>
          </reference>
          <reference field="19" count="1">
            <x v="25"/>
          </reference>
        </references>
      </pivotArea>
    </format>
    <format dxfId="754">
      <pivotArea dataOnly="0" labelOnly="1" outline="0" fieldPosition="0">
        <references count="2">
          <reference field="16" count="1" selected="0">
            <x v="7"/>
          </reference>
          <reference field="19" count="1">
            <x v="5"/>
          </reference>
        </references>
      </pivotArea>
    </format>
    <format dxfId="753">
      <pivotArea dataOnly="0" labelOnly="1" outline="0" fieldPosition="0">
        <references count="2">
          <reference field="16" count="1" selected="0">
            <x v="7"/>
          </reference>
          <reference field="19" count="1">
            <x v="9"/>
          </reference>
        </references>
      </pivotArea>
    </format>
    <format dxfId="752">
      <pivotArea dataOnly="0" labelOnly="1" outline="0" fieldPosition="0">
        <references count="2">
          <reference field="16" count="1" selected="0">
            <x v="7"/>
          </reference>
          <reference field="19" count="1">
            <x v="28"/>
          </reference>
        </references>
      </pivotArea>
    </format>
    <format dxfId="751">
      <pivotArea dataOnly="0" labelOnly="1" outline="0" fieldPosition="0">
        <references count="2">
          <reference field="16" count="1" selected="0">
            <x v="8"/>
          </reference>
          <reference field="19" count="1">
            <x v="10"/>
          </reference>
        </references>
      </pivotArea>
    </format>
    <format dxfId="750">
      <pivotArea dataOnly="0" labelOnly="1" outline="0" fieldPosition="0">
        <references count="2">
          <reference field="16" count="1" selected="0">
            <x v="8"/>
          </reference>
          <reference field="19" count="1">
            <x v="14"/>
          </reference>
        </references>
      </pivotArea>
    </format>
    <format dxfId="749">
      <pivotArea dataOnly="0" labelOnly="1" outline="0" fieldPosition="0">
        <references count="2">
          <reference field="16" count="1" selected="0">
            <x v="8"/>
          </reference>
          <reference field="19" count="1">
            <x v="26"/>
          </reference>
        </references>
      </pivotArea>
    </format>
    <format dxfId="748">
      <pivotArea dataOnly="0" labelOnly="1" outline="0" fieldPosition="0">
        <references count="2">
          <reference field="16" count="1" selected="0">
            <x v="8"/>
          </reference>
          <reference field="19" count="1">
            <x v="27"/>
          </reference>
        </references>
      </pivotArea>
    </format>
    <format dxfId="747">
      <pivotArea dataOnly="0" labelOnly="1" outline="0" fieldPosition="0">
        <references count="2">
          <reference field="16" count="1" selected="0">
            <x v="8"/>
          </reference>
          <reference field="19" count="1">
            <x v="32"/>
          </reference>
        </references>
      </pivotArea>
    </format>
    <format dxfId="746">
      <pivotArea dataOnly="0" labelOnly="1" outline="0" fieldPosition="0">
        <references count="2">
          <reference field="16" count="1" selected="0">
            <x v="8"/>
          </reference>
          <reference field="19" count="1">
            <x v="33"/>
          </reference>
        </references>
      </pivotArea>
    </format>
    <format dxfId="745">
      <pivotArea dataOnly="0" labelOnly="1" outline="0" fieldPosition="0">
        <references count="2">
          <reference field="16" count="1" selected="0">
            <x v="8"/>
          </reference>
          <reference field="19" count="1">
            <x v="43"/>
          </reference>
        </references>
      </pivotArea>
    </format>
    <format dxfId="744">
      <pivotArea dataOnly="0" labelOnly="1" outline="0" fieldPosition="0">
        <references count="2">
          <reference field="16" count="1" selected="0">
            <x v="9"/>
          </reference>
          <reference field="19" count="1">
            <x v="37"/>
          </reference>
        </references>
      </pivotArea>
    </format>
    <format dxfId="743">
      <pivotArea dataOnly="0" labelOnly="1" outline="0" fieldPosition="0">
        <references count="2">
          <reference field="16" count="1" selected="0">
            <x v="10"/>
          </reference>
          <reference field="19" count="1">
            <x v="38"/>
          </reference>
        </references>
      </pivotArea>
    </format>
    <format dxfId="742">
      <pivotArea dataOnly="0" labelOnly="1" outline="0" fieldPosition="0">
        <references count="2">
          <reference field="16" count="1" selected="0">
            <x v="11"/>
          </reference>
          <reference field="19" count="1">
            <x v="39"/>
          </reference>
        </references>
      </pivotArea>
    </format>
    <format dxfId="741">
      <pivotArea dataOnly="0" labelOnly="1" outline="0" fieldPosition="0">
        <references count="2">
          <reference field="16" count="1" selected="0">
            <x v="12"/>
          </reference>
          <reference field="19" count="1">
            <x v="17"/>
          </reference>
        </references>
      </pivotArea>
    </format>
    <format dxfId="740">
      <pivotArea dataOnly="0" labelOnly="1" outline="0" fieldPosition="0">
        <references count="2">
          <reference field="16" count="1" selected="0">
            <x v="12"/>
          </reference>
          <reference field="19" count="1">
            <x v="24"/>
          </reference>
        </references>
      </pivotArea>
    </format>
    <format dxfId="739">
      <pivotArea dataOnly="0" labelOnly="1" outline="0" fieldPosition="0">
        <references count="2">
          <reference field="16" count="1" selected="0">
            <x v="12"/>
          </reference>
          <reference field="19" count="1">
            <x v="35"/>
          </reference>
        </references>
      </pivotArea>
    </format>
    <format dxfId="738">
      <pivotArea dataOnly="0" labelOnly="1" outline="0" fieldPosition="0">
        <references count="2">
          <reference field="16" count="1" selected="0">
            <x v="12"/>
          </reference>
          <reference field="19" count="1">
            <x v="40"/>
          </reference>
        </references>
      </pivotArea>
    </format>
    <format dxfId="737">
      <pivotArea dataOnly="0" labelOnly="1" outline="0" fieldPosition="0">
        <references count="2">
          <reference field="16" count="1" selected="0">
            <x v="13"/>
          </reference>
          <reference field="19" count="1">
            <x v="16"/>
          </reference>
        </references>
      </pivotArea>
    </format>
    <format dxfId="736">
      <pivotArea dataOnly="0" labelOnly="1" outline="0" fieldPosition="0">
        <references count="2">
          <reference field="16" count="1" selected="0">
            <x v="14"/>
          </reference>
          <reference field="19" count="1">
            <x v="6"/>
          </reference>
        </references>
      </pivotArea>
    </format>
    <format dxfId="735">
      <pivotArea dataOnly="0" labelOnly="1" outline="0" fieldPosition="0">
        <references count="2">
          <reference field="16" count="1" selected="0">
            <x v="14"/>
          </reference>
          <reference field="19" count="1">
            <x v="18"/>
          </reference>
        </references>
      </pivotArea>
    </format>
    <format dxfId="734">
      <pivotArea dataOnly="0" labelOnly="1" outline="0" fieldPosition="0">
        <references count="2">
          <reference field="16" count="1" selected="0">
            <x v="14"/>
          </reference>
          <reference field="19" count="1">
            <x v="19"/>
          </reference>
        </references>
      </pivotArea>
    </format>
    <format dxfId="733">
      <pivotArea dataOnly="0" labelOnly="1" outline="0" fieldPosition="0">
        <references count="2">
          <reference field="16" count="1" selected="0">
            <x v="14"/>
          </reference>
          <reference field="19" count="1">
            <x v="23"/>
          </reference>
        </references>
      </pivotArea>
    </format>
    <format dxfId="732">
      <pivotArea dataOnly="0" labelOnly="1" outline="0" fieldPosition="0">
        <references count="2">
          <reference field="16" count="1" selected="0">
            <x v="14"/>
          </reference>
          <reference field="19" count="1">
            <x v="31"/>
          </reference>
        </references>
      </pivotArea>
    </format>
    <format dxfId="731">
      <pivotArea dataOnly="0" labelOnly="1" outline="0" fieldPosition="0">
        <references count="2">
          <reference field="16" count="1" selected="0">
            <x v="14"/>
          </reference>
          <reference field="19" count="1">
            <x v="41"/>
          </reference>
        </references>
      </pivotArea>
    </format>
    <format dxfId="730">
      <pivotArea dataOnly="0" labelOnly="1" outline="0" fieldPosition="0">
        <references count="2">
          <reference field="16" count="1" selected="0">
            <x v="15"/>
          </reference>
          <reference field="19" count="1">
            <x v="7"/>
          </reference>
        </references>
      </pivotArea>
    </format>
    <format dxfId="729">
      <pivotArea dataOnly="0" labelOnly="1" outline="0" fieldPosition="0">
        <references count="2">
          <reference field="16" count="1" selected="0">
            <x v="15"/>
          </reference>
          <reference field="19" count="1">
            <x v="20"/>
          </reference>
        </references>
      </pivotArea>
    </format>
    <format dxfId="728">
      <pivotArea dataOnly="0" labelOnly="1" outline="0" fieldPosition="0">
        <references count="2">
          <reference field="16" count="1" selected="0">
            <x v="15"/>
          </reference>
          <reference field="19" count="1">
            <x v="29"/>
          </reference>
        </references>
      </pivotArea>
    </format>
    <format dxfId="727">
      <pivotArea dataOnly="0" labelOnly="1" outline="0" fieldPosition="0">
        <references count="2">
          <reference field="16" count="1" selected="0">
            <x v="15"/>
          </reference>
          <reference field="19" count="1">
            <x v="36"/>
          </reference>
        </references>
      </pivotArea>
    </format>
    <format dxfId="726">
      <pivotArea dataOnly="0" labelOnly="1" outline="0" fieldPosition="0">
        <references count="2">
          <reference field="16" count="1" selected="0">
            <x v="16"/>
          </reference>
          <reference field="19" count="1">
            <x v="8"/>
          </reference>
        </references>
      </pivotArea>
    </format>
    <format dxfId="725">
      <pivotArea dataOnly="0" labelOnly="1" outline="0" fieldPosition="0">
        <references count="2">
          <reference field="16" count="1" selected="0">
            <x v="17"/>
          </reference>
          <reference field="19" count="1">
            <x v="42"/>
          </reference>
        </references>
      </pivotArea>
    </format>
    <format dxfId="724">
      <pivotArea dataOnly="0" labelOnly="1" outline="0" fieldPosition="0">
        <references count="2">
          <reference field="16" count="1" selected="0">
            <x v="18"/>
          </reference>
          <reference field="19" count="1">
            <x v="22"/>
          </reference>
        </references>
      </pivotArea>
    </format>
    <format dxfId="723">
      <pivotArea dataOnly="0" labelOnly="1" outline="0" fieldPosition="0">
        <references count="3">
          <reference field="16" count="1" selected="0">
            <x v="0"/>
          </reference>
          <reference field="17" count="1">
            <x v="2"/>
          </reference>
          <reference field="19" count="1" selected="0">
            <x v="0"/>
          </reference>
        </references>
      </pivotArea>
    </format>
    <format dxfId="722">
      <pivotArea dataOnly="0" labelOnly="1" outline="0" fieldPosition="0">
        <references count="3">
          <reference field="16" count="1" selected="0">
            <x v="1"/>
          </reference>
          <reference field="17" count="1">
            <x v="8"/>
          </reference>
          <reference field="19" count="1" selected="0">
            <x v="1"/>
          </reference>
        </references>
      </pivotArea>
    </format>
    <format dxfId="721">
      <pivotArea dataOnly="0" labelOnly="1" outline="0" fieldPosition="0">
        <references count="3">
          <reference field="16" count="1" selected="0">
            <x v="2"/>
          </reference>
          <reference field="17" count="1">
            <x v="2"/>
          </reference>
          <reference field="19" count="1" selected="0">
            <x v="2"/>
          </reference>
        </references>
      </pivotArea>
    </format>
    <format dxfId="720">
      <pivotArea dataOnly="0" labelOnly="1" outline="0" fieldPosition="0">
        <references count="3">
          <reference field="16" count="1" selected="0">
            <x v="3"/>
          </reference>
          <reference field="17" count="1">
            <x v="6"/>
          </reference>
          <reference field="19" count="1" selected="0">
            <x v="3"/>
          </reference>
        </references>
      </pivotArea>
    </format>
    <format dxfId="719">
      <pivotArea dataOnly="0" labelOnly="1" outline="0" fieldPosition="0">
        <references count="3">
          <reference field="16" count="1" selected="0">
            <x v="4"/>
          </reference>
          <reference field="17" count="1">
            <x v="3"/>
          </reference>
          <reference field="19" count="1" selected="0">
            <x v="4"/>
          </reference>
        </references>
      </pivotArea>
    </format>
    <format dxfId="718">
      <pivotArea dataOnly="0" labelOnly="1" outline="0" fieldPosition="0">
        <references count="3">
          <reference field="16" count="1" selected="0">
            <x v="4"/>
          </reference>
          <reference field="17" count="1">
            <x v="3"/>
          </reference>
          <reference field="19" count="1" selected="0">
            <x v="12"/>
          </reference>
        </references>
      </pivotArea>
    </format>
    <format dxfId="717">
      <pivotArea dataOnly="0" labelOnly="1" outline="0" fieldPosition="0">
        <references count="3">
          <reference field="16" count="1" selected="0">
            <x v="4"/>
          </reference>
          <reference field="17" count="1">
            <x v="3"/>
          </reference>
          <reference field="19" count="1" selected="0">
            <x v="15"/>
          </reference>
        </references>
      </pivotArea>
    </format>
    <format dxfId="716">
      <pivotArea dataOnly="0" labelOnly="1" outline="0" fieldPosition="0">
        <references count="3">
          <reference field="16" count="1" selected="0">
            <x v="4"/>
          </reference>
          <reference field="17" count="1">
            <x v="3"/>
          </reference>
          <reference field="19" count="1" selected="0">
            <x v="21"/>
          </reference>
        </references>
      </pivotArea>
    </format>
    <format dxfId="715">
      <pivotArea dataOnly="0" labelOnly="1" outline="0" fieldPosition="0">
        <references count="3">
          <reference field="16" count="1" selected="0">
            <x v="4"/>
          </reference>
          <reference field="17" count="1">
            <x v="3"/>
          </reference>
          <reference field="19" count="1" selected="0">
            <x v="34"/>
          </reference>
        </references>
      </pivotArea>
    </format>
    <format dxfId="714">
      <pivotArea dataOnly="0" labelOnly="1" outline="0" fieldPosition="0">
        <references count="3">
          <reference field="16" count="1" selected="0">
            <x v="5"/>
          </reference>
          <reference field="17" count="1">
            <x v="0"/>
          </reference>
          <reference field="19" count="1" selected="0">
            <x v="11"/>
          </reference>
        </references>
      </pivotArea>
    </format>
    <format dxfId="713">
      <pivotArea dataOnly="0" labelOnly="1" outline="0" fieldPosition="0">
        <references count="3">
          <reference field="16" count="1" selected="0">
            <x v="5"/>
          </reference>
          <reference field="17" count="1">
            <x v="5"/>
          </reference>
          <reference field="19" count="1" selected="0">
            <x v="13"/>
          </reference>
        </references>
      </pivotArea>
    </format>
    <format dxfId="712">
      <pivotArea dataOnly="0" labelOnly="1" outline="0" fieldPosition="0">
        <references count="3">
          <reference field="16" count="1" selected="0">
            <x v="5"/>
          </reference>
          <reference field="17" count="1">
            <x v="5"/>
          </reference>
          <reference field="19" count="1" selected="0">
            <x v="25"/>
          </reference>
        </references>
      </pivotArea>
    </format>
    <format dxfId="711">
      <pivotArea dataOnly="0" labelOnly="1" outline="0" fieldPosition="0">
        <references count="3">
          <reference field="16" count="1" selected="0">
            <x v="5"/>
          </reference>
          <reference field="17" count="1">
            <x v="5"/>
          </reference>
          <reference field="19" count="1" selected="0">
            <x v="30"/>
          </reference>
        </references>
      </pivotArea>
    </format>
    <format dxfId="710">
      <pivotArea dataOnly="0" labelOnly="1" outline="0" fieldPosition="0">
        <references count="3">
          <reference field="16" count="1" selected="0">
            <x v="6"/>
          </reference>
          <reference field="17" count="1">
            <x v="7"/>
          </reference>
          <reference field="19" count="1" selected="0">
            <x v="17"/>
          </reference>
        </references>
      </pivotArea>
    </format>
    <format dxfId="709">
      <pivotArea dataOnly="0" labelOnly="1" outline="0" fieldPosition="0">
        <references count="3">
          <reference field="16" count="1" selected="0">
            <x v="6"/>
          </reference>
          <reference field="17" count="1">
            <x v="5"/>
          </reference>
          <reference field="19" count="1" selected="0">
            <x v="25"/>
          </reference>
        </references>
      </pivotArea>
    </format>
    <format dxfId="708">
      <pivotArea dataOnly="0" labelOnly="1" outline="0" fieldPosition="0">
        <references count="3">
          <reference field="16" count="1" selected="0">
            <x v="7"/>
          </reference>
          <reference field="17" count="1">
            <x v="1"/>
          </reference>
          <reference field="19" count="1" selected="0">
            <x v="5"/>
          </reference>
        </references>
      </pivotArea>
    </format>
    <format dxfId="707">
      <pivotArea dataOnly="0" labelOnly="1" outline="0" fieldPosition="0">
        <references count="3">
          <reference field="16" count="1" selected="0">
            <x v="7"/>
          </reference>
          <reference field="17" count="1">
            <x v="1"/>
          </reference>
          <reference field="19" count="1" selected="0">
            <x v="9"/>
          </reference>
        </references>
      </pivotArea>
    </format>
    <format dxfId="706">
      <pivotArea dataOnly="0" labelOnly="1" outline="0" fieldPosition="0">
        <references count="3">
          <reference field="16" count="1" selected="0">
            <x v="7"/>
          </reference>
          <reference field="17" count="1">
            <x v="1"/>
          </reference>
          <reference field="19" count="1" selected="0">
            <x v="28"/>
          </reference>
        </references>
      </pivotArea>
    </format>
    <format dxfId="705">
      <pivotArea dataOnly="0" labelOnly="1" outline="0" fieldPosition="0">
        <references count="3">
          <reference field="16" count="1" selected="0">
            <x v="8"/>
          </reference>
          <reference field="17" count="1">
            <x v="0"/>
          </reference>
          <reference field="19" count="1" selected="0">
            <x v="10"/>
          </reference>
        </references>
      </pivotArea>
    </format>
    <format dxfId="704">
      <pivotArea dataOnly="0" labelOnly="1" outline="0" fieldPosition="0">
        <references count="3">
          <reference field="16" count="1" selected="0">
            <x v="8"/>
          </reference>
          <reference field="17" count="1">
            <x v="0"/>
          </reference>
          <reference field="19" count="1" selected="0">
            <x v="14"/>
          </reference>
        </references>
      </pivotArea>
    </format>
    <format dxfId="703">
      <pivotArea dataOnly="0" labelOnly="1" outline="0" fieldPosition="0">
        <references count="3">
          <reference field="16" count="1" selected="0">
            <x v="8"/>
          </reference>
          <reference field="17" count="1">
            <x v="0"/>
          </reference>
          <reference field="19" count="1" selected="0">
            <x v="26"/>
          </reference>
        </references>
      </pivotArea>
    </format>
    <format dxfId="702">
      <pivotArea dataOnly="0" labelOnly="1" outline="0" fieldPosition="0">
        <references count="3">
          <reference field="16" count="1" selected="0">
            <x v="8"/>
          </reference>
          <reference field="17" count="1">
            <x v="0"/>
          </reference>
          <reference field="19" count="1" selected="0">
            <x v="27"/>
          </reference>
        </references>
      </pivotArea>
    </format>
    <format dxfId="701">
      <pivotArea dataOnly="0" labelOnly="1" outline="0" fieldPosition="0">
        <references count="3">
          <reference field="16" count="1" selected="0">
            <x v="8"/>
          </reference>
          <reference field="17" count="1">
            <x v="0"/>
          </reference>
          <reference field="19" count="1" selected="0">
            <x v="32"/>
          </reference>
        </references>
      </pivotArea>
    </format>
    <format dxfId="700">
      <pivotArea dataOnly="0" labelOnly="1" outline="0" fieldPosition="0">
        <references count="3">
          <reference field="16" count="1" selected="0">
            <x v="8"/>
          </reference>
          <reference field="17" count="1">
            <x v="0"/>
          </reference>
          <reference field="19" count="1" selected="0">
            <x v="33"/>
          </reference>
        </references>
      </pivotArea>
    </format>
    <format dxfId="699">
      <pivotArea dataOnly="0" labelOnly="1" outline="0" fieldPosition="0">
        <references count="3">
          <reference field="16" count="1" selected="0">
            <x v="8"/>
          </reference>
          <reference field="17" count="1">
            <x v="4"/>
          </reference>
          <reference field="19" count="1" selected="0">
            <x v="43"/>
          </reference>
        </references>
      </pivotArea>
    </format>
    <format dxfId="698">
      <pivotArea dataOnly="0" labelOnly="1" outline="0" fieldPosition="0">
        <references count="3">
          <reference field="16" count="1" selected="0">
            <x v="9"/>
          </reference>
          <reference field="17" count="1">
            <x v="2"/>
          </reference>
          <reference field="19" count="1" selected="0">
            <x v="37"/>
          </reference>
        </references>
      </pivotArea>
    </format>
    <format dxfId="697">
      <pivotArea dataOnly="0" labelOnly="1" outline="0" fieldPosition="0">
        <references count="3">
          <reference field="16" count="1" selected="0">
            <x v="10"/>
          </reference>
          <reference field="17" count="1">
            <x v="2"/>
          </reference>
          <reference field="19" count="1" selected="0">
            <x v="38"/>
          </reference>
        </references>
      </pivotArea>
    </format>
    <format dxfId="696">
      <pivotArea dataOnly="0" labelOnly="1" outline="0" fieldPosition="0">
        <references count="3">
          <reference field="16" count="1" selected="0">
            <x v="11"/>
          </reference>
          <reference field="17" count="1">
            <x v="2"/>
          </reference>
          <reference field="19" count="1" selected="0">
            <x v="39"/>
          </reference>
        </references>
      </pivotArea>
    </format>
    <format dxfId="695">
      <pivotArea dataOnly="0" labelOnly="1" outline="0" fieldPosition="0">
        <references count="3">
          <reference field="16" count="1" selected="0">
            <x v="12"/>
          </reference>
          <reference field="17" count="1">
            <x v="7"/>
          </reference>
          <reference field="19" count="1" selected="0">
            <x v="17"/>
          </reference>
        </references>
      </pivotArea>
    </format>
    <format dxfId="694">
      <pivotArea dataOnly="0" labelOnly="1" outline="0" fieldPosition="0">
        <references count="3">
          <reference field="16" count="1" selected="0">
            <x v="12"/>
          </reference>
          <reference field="17" count="1">
            <x v="7"/>
          </reference>
          <reference field="19" count="1" selected="0">
            <x v="24"/>
          </reference>
        </references>
      </pivotArea>
    </format>
    <format dxfId="693">
      <pivotArea dataOnly="0" labelOnly="1" outline="0" fieldPosition="0">
        <references count="3">
          <reference field="16" count="1" selected="0">
            <x v="12"/>
          </reference>
          <reference field="17" count="1">
            <x v="7"/>
          </reference>
          <reference field="19" count="1" selected="0">
            <x v="35"/>
          </reference>
        </references>
      </pivotArea>
    </format>
    <format dxfId="692">
      <pivotArea dataOnly="0" labelOnly="1" outline="0" fieldPosition="0">
        <references count="3">
          <reference field="16" count="1" selected="0">
            <x v="12"/>
          </reference>
          <reference field="17" count="1">
            <x v="7"/>
          </reference>
          <reference field="19" count="1" selected="0">
            <x v="40"/>
          </reference>
        </references>
      </pivotArea>
    </format>
    <format dxfId="691">
      <pivotArea dataOnly="0" labelOnly="1" outline="0" fieldPosition="0">
        <references count="3">
          <reference field="16" count="1" selected="0">
            <x v="13"/>
          </reference>
          <reference field="17" count="1">
            <x v="6"/>
          </reference>
          <reference field="19" count="1" selected="0">
            <x v="16"/>
          </reference>
        </references>
      </pivotArea>
    </format>
    <format dxfId="690">
      <pivotArea dataOnly="0" labelOnly="1" outline="0" fieldPosition="0">
        <references count="3">
          <reference field="16" count="1" selected="0">
            <x v="14"/>
          </reference>
          <reference field="17" count="1">
            <x v="6"/>
          </reference>
          <reference field="19" count="1" selected="0">
            <x v="6"/>
          </reference>
        </references>
      </pivotArea>
    </format>
    <format dxfId="689">
      <pivotArea dataOnly="0" labelOnly="1" outline="0" fieldPosition="0">
        <references count="3">
          <reference field="16" count="1" selected="0">
            <x v="14"/>
          </reference>
          <reference field="17" count="1">
            <x v="6"/>
          </reference>
          <reference field="19" count="1" selected="0">
            <x v="18"/>
          </reference>
        </references>
      </pivotArea>
    </format>
    <format dxfId="688">
      <pivotArea dataOnly="0" labelOnly="1" outline="0" fieldPosition="0">
        <references count="3">
          <reference field="16" count="1" selected="0">
            <x v="14"/>
          </reference>
          <reference field="17" count="1">
            <x v="6"/>
          </reference>
          <reference field="19" count="1" selected="0">
            <x v="19"/>
          </reference>
        </references>
      </pivotArea>
    </format>
    <format dxfId="687">
      <pivotArea dataOnly="0" labelOnly="1" outline="0" fieldPosition="0">
        <references count="3">
          <reference field="16" count="1" selected="0">
            <x v="14"/>
          </reference>
          <reference field="17" count="1">
            <x v="6"/>
          </reference>
          <reference field="19" count="1" selected="0">
            <x v="23"/>
          </reference>
        </references>
      </pivotArea>
    </format>
    <format dxfId="686">
      <pivotArea dataOnly="0" labelOnly="1" outline="0" fieldPosition="0">
        <references count="3">
          <reference field="16" count="1" selected="0">
            <x v="14"/>
          </reference>
          <reference field="17" count="1">
            <x v="1"/>
          </reference>
          <reference field="19" count="1" selected="0">
            <x v="31"/>
          </reference>
        </references>
      </pivotArea>
    </format>
    <format dxfId="685">
      <pivotArea dataOnly="0" labelOnly="1" outline="0" fieldPosition="0">
        <references count="3">
          <reference field="16" count="1" selected="0">
            <x v="14"/>
          </reference>
          <reference field="17" count="1">
            <x v="2"/>
          </reference>
          <reference field="19" count="1" selected="0">
            <x v="41"/>
          </reference>
        </references>
      </pivotArea>
    </format>
    <format dxfId="684">
      <pivotArea dataOnly="0" labelOnly="1" outline="0" fieldPosition="0">
        <references count="3">
          <reference field="16" count="1" selected="0">
            <x v="15"/>
          </reference>
          <reference field="17" count="1">
            <x v="2"/>
          </reference>
          <reference field="19" count="1" selected="0">
            <x v="7"/>
          </reference>
        </references>
      </pivotArea>
    </format>
    <format dxfId="683">
      <pivotArea dataOnly="0" labelOnly="1" outline="0" fieldPosition="0">
        <references count="3">
          <reference field="16" count="1" selected="0">
            <x v="15"/>
          </reference>
          <reference field="17" count="1">
            <x v="2"/>
          </reference>
          <reference field="19" count="1" selected="0">
            <x v="20"/>
          </reference>
        </references>
      </pivotArea>
    </format>
    <format dxfId="682">
      <pivotArea dataOnly="0" labelOnly="1" outline="0" fieldPosition="0">
        <references count="3">
          <reference field="16" count="1" selected="0">
            <x v="15"/>
          </reference>
          <reference field="17" count="1">
            <x v="0"/>
          </reference>
          <reference field="19" count="1" selected="0">
            <x v="29"/>
          </reference>
        </references>
      </pivotArea>
    </format>
    <format dxfId="681">
      <pivotArea dataOnly="0" labelOnly="1" outline="0" fieldPosition="0">
        <references count="3">
          <reference field="16" count="1" selected="0">
            <x v="15"/>
          </reference>
          <reference field="17" count="1">
            <x v="2"/>
          </reference>
          <reference field="19" count="1" selected="0">
            <x v="36"/>
          </reference>
        </references>
      </pivotArea>
    </format>
    <format dxfId="680">
      <pivotArea dataOnly="0" labelOnly="1" outline="0" fieldPosition="0">
        <references count="3">
          <reference field="16" count="1" selected="0">
            <x v="16"/>
          </reference>
          <reference field="17" count="1">
            <x v="2"/>
          </reference>
          <reference field="19" count="1" selected="0">
            <x v="8"/>
          </reference>
        </references>
      </pivotArea>
    </format>
    <format dxfId="679">
      <pivotArea dataOnly="0" labelOnly="1" outline="0" fieldPosition="0">
        <references count="3">
          <reference field="16" count="1" selected="0">
            <x v="17"/>
          </reference>
          <reference field="17" count="1">
            <x v="2"/>
          </reference>
          <reference field="19" count="1" selected="0">
            <x v="42"/>
          </reference>
        </references>
      </pivotArea>
    </format>
    <format dxfId="678">
      <pivotArea dataOnly="0" labelOnly="1" outline="0" fieldPosition="0">
        <references count="3">
          <reference field="16" count="1" selected="0">
            <x v="18"/>
          </reference>
          <reference field="17" count="1">
            <x v="6"/>
          </reference>
          <reference field="19" count="1" selected="0">
            <x v="22"/>
          </reference>
        </references>
      </pivotArea>
    </format>
    <format dxfId="677">
      <pivotArea dataOnly="0" labelOnly="1" outline="0" fieldPosition="0">
        <references count="4">
          <reference field="16" count="1" selected="0">
            <x v="0"/>
          </reference>
          <reference field="17" count="1" selected="0">
            <x v="2"/>
          </reference>
          <reference field="18" count="1">
            <x v="17"/>
          </reference>
          <reference field="19" count="1" selected="0">
            <x v="0"/>
          </reference>
        </references>
      </pivotArea>
    </format>
    <format dxfId="676">
      <pivotArea dataOnly="0" labelOnly="1" outline="0" fieldPosition="0">
        <references count="4">
          <reference field="16" count="1" selected="0">
            <x v="1"/>
          </reference>
          <reference field="17" count="1" selected="0">
            <x v="8"/>
          </reference>
          <reference field="18" count="1">
            <x v="21"/>
          </reference>
          <reference field="19" count="1" selected="0">
            <x v="1"/>
          </reference>
        </references>
      </pivotArea>
    </format>
    <format dxfId="675">
      <pivotArea dataOnly="0" labelOnly="1" outline="0" fieldPosition="0">
        <references count="4">
          <reference field="16" count="1" selected="0">
            <x v="1"/>
          </reference>
          <reference field="17" count="1" selected="0">
            <x v="8"/>
          </reference>
          <reference field="18" count="1">
            <x v="28"/>
          </reference>
          <reference field="19" count="1" selected="0">
            <x v="1"/>
          </reference>
        </references>
      </pivotArea>
    </format>
    <format dxfId="674">
      <pivotArea dataOnly="0" labelOnly="1" outline="0" fieldPosition="0">
        <references count="4">
          <reference field="16" count="1" selected="0">
            <x v="2"/>
          </reference>
          <reference field="17" count="1" selected="0">
            <x v="2"/>
          </reference>
          <reference field="18" count="1">
            <x v="1"/>
          </reference>
          <reference field="19" count="1" selected="0">
            <x v="2"/>
          </reference>
        </references>
      </pivotArea>
    </format>
    <format dxfId="673">
      <pivotArea dataOnly="0" labelOnly="1" outline="0" fieldPosition="0">
        <references count="4">
          <reference field="16" count="1" selected="0">
            <x v="3"/>
          </reference>
          <reference field="17" count="1" selected="0">
            <x v="6"/>
          </reference>
          <reference field="18" count="1">
            <x v="32"/>
          </reference>
          <reference field="19" count="1" selected="0">
            <x v="3"/>
          </reference>
        </references>
      </pivotArea>
    </format>
    <format dxfId="672">
      <pivotArea dataOnly="0" labelOnly="1" outline="0" fieldPosition="0">
        <references count="4">
          <reference field="16" count="1" selected="0">
            <x v="4"/>
          </reference>
          <reference field="17" count="1" selected="0">
            <x v="3"/>
          </reference>
          <reference field="18" count="1">
            <x v="4"/>
          </reference>
          <reference field="19" count="1" selected="0">
            <x v="4"/>
          </reference>
        </references>
      </pivotArea>
    </format>
    <format dxfId="671">
      <pivotArea dataOnly="0" labelOnly="1" outline="0" fieldPosition="0">
        <references count="4">
          <reference field="16" count="1" selected="0">
            <x v="4"/>
          </reference>
          <reference field="17" count="1" selected="0">
            <x v="3"/>
          </reference>
          <reference field="18" count="1">
            <x v="31"/>
          </reference>
          <reference field="19" count="1" selected="0">
            <x v="4"/>
          </reference>
        </references>
      </pivotArea>
    </format>
    <format dxfId="670">
      <pivotArea dataOnly="0" labelOnly="1" outline="0" fieldPosition="0">
        <references count="4">
          <reference field="16" count="1" selected="0">
            <x v="4"/>
          </reference>
          <reference field="17" count="1" selected="0">
            <x v="3"/>
          </reference>
          <reference field="18" count="1">
            <x v="69"/>
          </reference>
          <reference field="19" count="1" selected="0">
            <x v="12"/>
          </reference>
        </references>
      </pivotArea>
    </format>
    <format dxfId="669">
      <pivotArea dataOnly="0" labelOnly="1" outline="0" fieldPosition="0">
        <references count="4">
          <reference field="16" count="1" selected="0">
            <x v="4"/>
          </reference>
          <reference field="17" count="1" selected="0">
            <x v="3"/>
          </reference>
          <reference field="18" count="1">
            <x v="66"/>
          </reference>
          <reference field="19" count="1" selected="0">
            <x v="15"/>
          </reference>
        </references>
      </pivotArea>
    </format>
    <format dxfId="668">
      <pivotArea dataOnly="0" labelOnly="1" outline="0" fieldPosition="0">
        <references count="4">
          <reference field="16" count="1" selected="0">
            <x v="4"/>
          </reference>
          <reference field="17" count="1" selected="0">
            <x v="3"/>
          </reference>
          <reference field="18" count="1">
            <x v="6"/>
          </reference>
          <reference field="19" count="1" selected="0">
            <x v="21"/>
          </reference>
        </references>
      </pivotArea>
    </format>
    <format dxfId="667">
      <pivotArea dataOnly="0" labelOnly="1" outline="0" fieldPosition="0">
        <references count="4">
          <reference field="16" count="1" selected="0">
            <x v="4"/>
          </reference>
          <reference field="17" count="1" selected="0">
            <x v="3"/>
          </reference>
          <reference field="18" count="1">
            <x v="7"/>
          </reference>
          <reference field="19" count="1" selected="0">
            <x v="21"/>
          </reference>
        </references>
      </pivotArea>
    </format>
    <format dxfId="666">
      <pivotArea dataOnly="0" labelOnly="1" outline="0" fieldPosition="0">
        <references count="4">
          <reference field="16" count="1" selected="0">
            <x v="4"/>
          </reference>
          <reference field="17" count="1" selected="0">
            <x v="3"/>
          </reference>
          <reference field="18" count="1">
            <x v="20"/>
          </reference>
          <reference field="19" count="1" selected="0">
            <x v="21"/>
          </reference>
        </references>
      </pivotArea>
    </format>
    <format dxfId="665">
      <pivotArea dataOnly="0" labelOnly="1" outline="0" fieldPosition="0">
        <references count="4">
          <reference field="16" count="1" selected="0">
            <x v="4"/>
          </reference>
          <reference field="17" count="1" selected="0">
            <x v="3"/>
          </reference>
          <reference field="18" count="1">
            <x v="27"/>
          </reference>
          <reference field="19" count="1" selected="0">
            <x v="21"/>
          </reference>
        </references>
      </pivotArea>
    </format>
    <format dxfId="664">
      <pivotArea dataOnly="0" labelOnly="1" outline="0" fieldPosition="0">
        <references count="4">
          <reference field="16" count="1" selected="0">
            <x v="4"/>
          </reference>
          <reference field="17" count="1" selected="0">
            <x v="3"/>
          </reference>
          <reference field="18" count="1">
            <x v="34"/>
          </reference>
          <reference field="19" count="1" selected="0">
            <x v="21"/>
          </reference>
        </references>
      </pivotArea>
    </format>
    <format dxfId="663">
      <pivotArea dataOnly="0" labelOnly="1" outline="0" fieldPosition="0">
        <references count="4">
          <reference field="16" count="1" selected="0">
            <x v="4"/>
          </reference>
          <reference field="17" count="1" selected="0">
            <x v="3"/>
          </reference>
          <reference field="18" count="1">
            <x v="40"/>
          </reference>
          <reference field="19" count="1" selected="0">
            <x v="21"/>
          </reference>
        </references>
      </pivotArea>
    </format>
    <format dxfId="662">
      <pivotArea dataOnly="0" labelOnly="1" outline="0" fieldPosition="0">
        <references count="4">
          <reference field="16" count="1" selected="0">
            <x v="4"/>
          </reference>
          <reference field="17" count="1" selected="0">
            <x v="3"/>
          </reference>
          <reference field="18" count="1">
            <x v="41"/>
          </reference>
          <reference field="19" count="1" selected="0">
            <x v="21"/>
          </reference>
        </references>
      </pivotArea>
    </format>
    <format dxfId="661">
      <pivotArea dataOnly="0" labelOnly="1" outline="0" fieldPosition="0">
        <references count="4">
          <reference field="16" count="1" selected="0">
            <x v="4"/>
          </reference>
          <reference field="17" count="1" selected="0">
            <x v="3"/>
          </reference>
          <reference field="18" count="1">
            <x v="70"/>
          </reference>
          <reference field="19" count="1" selected="0">
            <x v="21"/>
          </reference>
        </references>
      </pivotArea>
    </format>
    <format dxfId="660">
      <pivotArea dataOnly="0" labelOnly="1" outline="0" fieldPosition="0">
        <references count="4">
          <reference field="16" count="1" selected="0">
            <x v="4"/>
          </reference>
          <reference field="17" count="1" selected="0">
            <x v="3"/>
          </reference>
          <reference field="18" count="1">
            <x v="14"/>
          </reference>
          <reference field="19" count="1" selected="0">
            <x v="34"/>
          </reference>
        </references>
      </pivotArea>
    </format>
    <format dxfId="659">
      <pivotArea dataOnly="0" labelOnly="1" outline="0" fieldPosition="0">
        <references count="4">
          <reference field="16" count="1" selected="0">
            <x v="4"/>
          </reference>
          <reference field="17" count="1" selected="0">
            <x v="3"/>
          </reference>
          <reference field="18" count="1">
            <x v="52"/>
          </reference>
          <reference field="19" count="1" selected="0">
            <x v="34"/>
          </reference>
        </references>
      </pivotArea>
    </format>
    <format dxfId="658">
      <pivotArea dataOnly="0" labelOnly="1" outline="0" fieldPosition="0">
        <references count="4">
          <reference field="16" count="1" selected="0">
            <x v="4"/>
          </reference>
          <reference field="17" count="1" selected="0">
            <x v="3"/>
          </reference>
          <reference field="18" count="1">
            <x v="71"/>
          </reference>
          <reference field="19" count="1" selected="0">
            <x v="34"/>
          </reference>
        </references>
      </pivotArea>
    </format>
    <format dxfId="657">
      <pivotArea dataOnly="0" labelOnly="1" outline="0" fieldPosition="0">
        <references count="4">
          <reference field="16" count="1" selected="0">
            <x v="5"/>
          </reference>
          <reference field="17" count="1" selected="0">
            <x v="0"/>
          </reference>
          <reference field="18" count="1">
            <x v="48"/>
          </reference>
          <reference field="19" count="1" selected="0">
            <x v="11"/>
          </reference>
        </references>
      </pivotArea>
    </format>
    <format dxfId="656">
      <pivotArea dataOnly="0" labelOnly="1" outline="0" fieldPosition="0">
        <references count="4">
          <reference field="16" count="1" selected="0">
            <x v="5"/>
          </reference>
          <reference field="17" count="1" selected="0">
            <x v="5"/>
          </reference>
          <reference field="18" count="1">
            <x v="47"/>
          </reference>
          <reference field="19" count="1" selected="0">
            <x v="13"/>
          </reference>
        </references>
      </pivotArea>
    </format>
    <format dxfId="655">
      <pivotArea dataOnly="0" labelOnly="1" outline="0" fieldPosition="0">
        <references count="4">
          <reference field="16" count="1" selected="0">
            <x v="5"/>
          </reference>
          <reference field="17" count="1" selected="0">
            <x v="5"/>
          </reference>
          <reference field="18" count="1">
            <x v="39"/>
          </reference>
          <reference field="19" count="1" selected="0">
            <x v="25"/>
          </reference>
        </references>
      </pivotArea>
    </format>
    <format dxfId="654">
      <pivotArea dataOnly="0" labelOnly="1" outline="0" fieldPosition="0">
        <references count="4">
          <reference field="16" count="1" selected="0">
            <x v="5"/>
          </reference>
          <reference field="17" count="1" selected="0">
            <x v="5"/>
          </reference>
          <reference field="18" count="1">
            <x v="35"/>
          </reference>
          <reference field="19" count="1" selected="0">
            <x v="30"/>
          </reference>
        </references>
      </pivotArea>
    </format>
    <format dxfId="653">
      <pivotArea dataOnly="0" labelOnly="1" outline="0" fieldPosition="0">
        <references count="4">
          <reference field="16" count="1" selected="0">
            <x v="6"/>
          </reference>
          <reference field="17" count="1" selected="0">
            <x v="7"/>
          </reference>
          <reference field="18" count="1">
            <x v="68"/>
          </reference>
          <reference field="19" count="1" selected="0">
            <x v="17"/>
          </reference>
        </references>
      </pivotArea>
    </format>
    <format dxfId="652">
      <pivotArea dataOnly="0" labelOnly="1" outline="0" fieldPosition="0">
        <references count="4">
          <reference field="16" count="1" selected="0">
            <x v="6"/>
          </reference>
          <reference field="17" count="1" selected="0">
            <x v="5"/>
          </reference>
          <reference field="18" count="1">
            <x v="39"/>
          </reference>
          <reference field="19" count="1" selected="0">
            <x v="25"/>
          </reference>
        </references>
      </pivotArea>
    </format>
    <format dxfId="651">
      <pivotArea dataOnly="0" labelOnly="1" outline="0" fieldPosition="0">
        <references count="4">
          <reference field="16" count="1" selected="0">
            <x v="7"/>
          </reference>
          <reference field="17" count="1" selected="0">
            <x v="1"/>
          </reference>
          <reference field="18" count="1">
            <x v="2"/>
          </reference>
          <reference field="19" count="1" selected="0">
            <x v="5"/>
          </reference>
        </references>
      </pivotArea>
    </format>
    <format dxfId="650">
      <pivotArea dataOnly="0" labelOnly="1" outline="0" fieldPosition="0">
        <references count="4">
          <reference field="16" count="1" selected="0">
            <x v="7"/>
          </reference>
          <reference field="17" count="1" selected="0">
            <x v="1"/>
          </reference>
          <reference field="18" count="1">
            <x v="5"/>
          </reference>
          <reference field="19" count="1" selected="0">
            <x v="5"/>
          </reference>
        </references>
      </pivotArea>
    </format>
    <format dxfId="649">
      <pivotArea dataOnly="0" labelOnly="1" outline="0" fieldPosition="0">
        <references count="4">
          <reference field="16" count="1" selected="0">
            <x v="7"/>
          </reference>
          <reference field="17" count="1" selected="0">
            <x v="1"/>
          </reference>
          <reference field="18" count="1">
            <x v="8"/>
          </reference>
          <reference field="19" count="1" selected="0">
            <x v="5"/>
          </reference>
        </references>
      </pivotArea>
    </format>
    <format dxfId="648">
      <pivotArea dataOnly="0" labelOnly="1" outline="0" fieldPosition="0">
        <references count="4">
          <reference field="16" count="1" selected="0">
            <x v="7"/>
          </reference>
          <reference field="17" count="1" selected="0">
            <x v="1"/>
          </reference>
          <reference field="18" count="1">
            <x v="9"/>
          </reference>
          <reference field="19" count="1" selected="0">
            <x v="5"/>
          </reference>
        </references>
      </pivotArea>
    </format>
    <format dxfId="647">
      <pivotArea dataOnly="0" labelOnly="1" outline="0" fieldPosition="0">
        <references count="4">
          <reference field="16" count="1" selected="0">
            <x v="7"/>
          </reference>
          <reference field="17" count="1" selected="0">
            <x v="1"/>
          </reference>
          <reference field="18" count="1">
            <x v="43"/>
          </reference>
          <reference field="19" count="1" selected="0">
            <x v="5"/>
          </reference>
        </references>
      </pivotArea>
    </format>
    <format dxfId="646">
      <pivotArea dataOnly="0" labelOnly="1" outline="0" fieldPosition="0">
        <references count="4">
          <reference field="16" count="1" selected="0">
            <x v="7"/>
          </reference>
          <reference field="17" count="1" selected="0">
            <x v="1"/>
          </reference>
          <reference field="18" count="1">
            <x v="49"/>
          </reference>
          <reference field="19" count="1" selected="0">
            <x v="5"/>
          </reference>
        </references>
      </pivotArea>
    </format>
    <format dxfId="645">
      <pivotArea dataOnly="0" labelOnly="1" outline="0" fieldPosition="0">
        <references count="4">
          <reference field="16" count="1" selected="0">
            <x v="7"/>
          </reference>
          <reference field="17" count="1" selected="0">
            <x v="1"/>
          </reference>
          <reference field="18" count="1">
            <x v="72"/>
          </reference>
          <reference field="19" count="1" selected="0">
            <x v="5"/>
          </reference>
        </references>
      </pivotArea>
    </format>
    <format dxfId="644">
      <pivotArea dataOnly="0" labelOnly="1" outline="0" fieldPosition="0">
        <references count="4">
          <reference field="16" count="1" selected="0">
            <x v="7"/>
          </reference>
          <reference field="17" count="1" selected="0">
            <x v="1"/>
          </reference>
          <reference field="18" count="1">
            <x v="10"/>
          </reference>
          <reference field="19" count="1" selected="0">
            <x v="9"/>
          </reference>
        </references>
      </pivotArea>
    </format>
    <format dxfId="643">
      <pivotArea dataOnly="0" labelOnly="1" outline="0" fieldPosition="0">
        <references count="4">
          <reference field="16" count="1" selected="0">
            <x v="7"/>
          </reference>
          <reference field="17" count="1" selected="0">
            <x v="1"/>
          </reference>
          <reference field="18" count="1">
            <x v="11"/>
          </reference>
          <reference field="19" count="1" selected="0">
            <x v="28"/>
          </reference>
        </references>
      </pivotArea>
    </format>
    <format dxfId="642">
      <pivotArea dataOnly="0" labelOnly="1" outline="0" fieldPosition="0">
        <references count="4">
          <reference field="16" count="1" selected="0">
            <x v="7"/>
          </reference>
          <reference field="17" count="1" selected="0">
            <x v="1"/>
          </reference>
          <reference field="18" count="1">
            <x v="12"/>
          </reference>
          <reference field="19" count="1" selected="0">
            <x v="28"/>
          </reference>
        </references>
      </pivotArea>
    </format>
    <format dxfId="641">
      <pivotArea dataOnly="0" labelOnly="1" outline="0" fieldPosition="0">
        <references count="4">
          <reference field="16" count="1" selected="0">
            <x v="7"/>
          </reference>
          <reference field="17" count="1" selected="0">
            <x v="1"/>
          </reference>
          <reference field="18" count="1">
            <x v="18"/>
          </reference>
          <reference field="19" count="1" selected="0">
            <x v="28"/>
          </reference>
        </references>
      </pivotArea>
    </format>
    <format dxfId="640">
      <pivotArea dataOnly="0" labelOnly="1" outline="0" fieldPosition="0">
        <references count="4">
          <reference field="16" count="1" selected="0">
            <x v="7"/>
          </reference>
          <reference field="17" count="1" selected="0">
            <x v="1"/>
          </reference>
          <reference field="18" count="1">
            <x v="37"/>
          </reference>
          <reference field="19" count="1" selected="0">
            <x v="28"/>
          </reference>
        </references>
      </pivotArea>
    </format>
    <format dxfId="639">
      <pivotArea dataOnly="0" labelOnly="1" outline="0" fieldPosition="0">
        <references count="4">
          <reference field="16" count="1" selected="0">
            <x v="7"/>
          </reference>
          <reference field="17" count="1" selected="0">
            <x v="1"/>
          </reference>
          <reference field="18" count="1">
            <x v="74"/>
          </reference>
          <reference field="19" count="1" selected="0">
            <x v="28"/>
          </reference>
        </references>
      </pivotArea>
    </format>
    <format dxfId="638">
      <pivotArea dataOnly="0" labelOnly="1" outline="0" fieldPosition="0">
        <references count="4">
          <reference field="16" count="1" selected="0">
            <x v="8"/>
          </reference>
          <reference field="17" count="1" selected="0">
            <x v="0"/>
          </reference>
          <reference field="18" count="1">
            <x v="56"/>
          </reference>
          <reference field="19" count="1" selected="0">
            <x v="10"/>
          </reference>
        </references>
      </pivotArea>
    </format>
    <format dxfId="637">
      <pivotArea dataOnly="0" labelOnly="1" outline="0" fieldPosition="0">
        <references count="4">
          <reference field="16" count="1" selected="0">
            <x v="8"/>
          </reference>
          <reference field="17" count="1" selected="0">
            <x v="0"/>
          </reference>
          <reference field="18" count="1">
            <x v="53"/>
          </reference>
          <reference field="19" count="1" selected="0">
            <x v="14"/>
          </reference>
        </references>
      </pivotArea>
    </format>
    <format dxfId="636">
      <pivotArea dataOnly="0" labelOnly="1" outline="0" fieldPosition="0">
        <references count="4">
          <reference field="16" count="1" selected="0">
            <x v="8"/>
          </reference>
          <reference field="17" count="1" selected="0">
            <x v="0"/>
          </reference>
          <reference field="18" count="1">
            <x v="57"/>
          </reference>
          <reference field="19" count="1" selected="0">
            <x v="26"/>
          </reference>
        </references>
      </pivotArea>
    </format>
    <format dxfId="635">
      <pivotArea dataOnly="0" labelOnly="1" outline="0" fieldPosition="0">
        <references count="4">
          <reference field="16" count="1" selected="0">
            <x v="8"/>
          </reference>
          <reference field="17" count="1" selected="0">
            <x v="0"/>
          </reference>
          <reference field="18" count="1">
            <x v="58"/>
          </reference>
          <reference field="19" count="1" selected="0">
            <x v="26"/>
          </reference>
        </references>
      </pivotArea>
    </format>
    <format dxfId="634">
      <pivotArea dataOnly="0" labelOnly="1" outline="0" fieldPosition="0">
        <references count="4">
          <reference field="16" count="1" selected="0">
            <x v="8"/>
          </reference>
          <reference field="17" count="1" selected="0">
            <x v="0"/>
          </reference>
          <reference field="18" count="1">
            <x v="62"/>
          </reference>
          <reference field="19" count="1" selected="0">
            <x v="26"/>
          </reference>
        </references>
      </pivotArea>
    </format>
    <format dxfId="633">
      <pivotArea dataOnly="0" labelOnly="1" outline="0" fieldPosition="0">
        <references count="4">
          <reference field="16" count="1" selected="0">
            <x v="8"/>
          </reference>
          <reference field="17" count="1" selected="0">
            <x v="0"/>
          </reference>
          <reference field="18" count="1">
            <x v="54"/>
          </reference>
          <reference field="19" count="1" selected="0">
            <x v="27"/>
          </reference>
        </references>
      </pivotArea>
    </format>
    <format dxfId="632">
      <pivotArea dataOnly="0" labelOnly="1" outline="0" fieldPosition="0">
        <references count="4">
          <reference field="16" count="1" selected="0">
            <x v="8"/>
          </reference>
          <reference field="17" count="1" selected="0">
            <x v="0"/>
          </reference>
          <reference field="18" count="1">
            <x v="55"/>
          </reference>
          <reference field="19" count="1" selected="0">
            <x v="27"/>
          </reference>
        </references>
      </pivotArea>
    </format>
    <format dxfId="631">
      <pivotArea dataOnly="0" labelOnly="1" outline="0" fieldPosition="0">
        <references count="4">
          <reference field="16" count="1" selected="0">
            <x v="8"/>
          </reference>
          <reference field="17" count="1" selected="0">
            <x v="0"/>
          </reference>
          <reference field="18" count="1">
            <x v="38"/>
          </reference>
          <reference field="19" count="1" selected="0">
            <x v="32"/>
          </reference>
        </references>
      </pivotArea>
    </format>
    <format dxfId="630">
      <pivotArea dataOnly="0" labelOnly="1" outline="0" fieldPosition="0">
        <references count="4">
          <reference field="16" count="1" selected="0">
            <x v="8"/>
          </reference>
          <reference field="17" count="1" selected="0">
            <x v="0"/>
          </reference>
          <reference field="18" count="1">
            <x v="63"/>
          </reference>
          <reference field="19" count="1" selected="0">
            <x v="33"/>
          </reference>
        </references>
      </pivotArea>
    </format>
    <format dxfId="629">
      <pivotArea dataOnly="0" labelOnly="1" outline="0" fieldPosition="0">
        <references count="4">
          <reference field="16" count="1" selected="0">
            <x v="8"/>
          </reference>
          <reference field="17" count="1" selected="0">
            <x v="4"/>
          </reference>
          <reference field="18" count="1">
            <x v="25"/>
          </reference>
          <reference field="19" count="1" selected="0">
            <x v="43"/>
          </reference>
        </references>
      </pivotArea>
    </format>
    <format dxfId="628">
      <pivotArea dataOnly="0" labelOnly="1" outline="0" fieldPosition="0">
        <references count="4">
          <reference field="16" count="1" selected="0">
            <x v="9"/>
          </reference>
          <reference field="17" count="1" selected="0">
            <x v="2"/>
          </reference>
          <reference field="18" count="1">
            <x v="45"/>
          </reference>
          <reference field="19" count="1" selected="0">
            <x v="37"/>
          </reference>
        </references>
      </pivotArea>
    </format>
    <format dxfId="627">
      <pivotArea dataOnly="0" labelOnly="1" outline="0" fieldPosition="0">
        <references count="4">
          <reference field="16" count="1" selected="0">
            <x v="10"/>
          </reference>
          <reference field="17" count="1" selected="0">
            <x v="2"/>
          </reference>
          <reference field="18" count="1">
            <x v="42"/>
          </reference>
          <reference field="19" count="1" selected="0">
            <x v="38"/>
          </reference>
        </references>
      </pivotArea>
    </format>
    <format dxfId="626">
      <pivotArea dataOnly="0" labelOnly="1" outline="0" fieldPosition="0">
        <references count="4">
          <reference field="16" count="1" selected="0">
            <x v="11"/>
          </reference>
          <reference field="17" count="1" selected="0">
            <x v="2"/>
          </reference>
          <reference field="18" count="1">
            <x v="16"/>
          </reference>
          <reference field="19" count="1" selected="0">
            <x v="39"/>
          </reference>
        </references>
      </pivotArea>
    </format>
    <format dxfId="625">
      <pivotArea dataOnly="0" labelOnly="1" outline="0" fieldPosition="0">
        <references count="4">
          <reference field="16" count="1" selected="0">
            <x v="12"/>
          </reference>
          <reference field="17" count="1" selected="0">
            <x v="7"/>
          </reference>
          <reference field="18" count="1">
            <x v="68"/>
          </reference>
          <reference field="19" count="1" selected="0">
            <x v="17"/>
          </reference>
        </references>
      </pivotArea>
    </format>
    <format dxfId="624">
      <pivotArea dataOnly="0" labelOnly="1" outline="0" fieldPosition="0">
        <references count="4">
          <reference field="16" count="1" selected="0">
            <x v="12"/>
          </reference>
          <reference field="17" count="1" selected="0">
            <x v="7"/>
          </reference>
          <reference field="18" count="1">
            <x v="68"/>
          </reference>
          <reference field="19" count="1" selected="0">
            <x v="24"/>
          </reference>
        </references>
      </pivotArea>
    </format>
    <format dxfId="623">
      <pivotArea dataOnly="0" labelOnly="1" outline="0" fieldPosition="0">
        <references count="4">
          <reference field="16" count="1" selected="0">
            <x v="12"/>
          </reference>
          <reference field="17" count="1" selected="0">
            <x v="7"/>
          </reference>
          <reference field="18" count="1">
            <x v="68"/>
          </reference>
          <reference field="19" count="1" selected="0">
            <x v="35"/>
          </reference>
        </references>
      </pivotArea>
    </format>
    <format dxfId="622">
      <pivotArea dataOnly="0" labelOnly="1" outline="0" fieldPosition="0">
        <references count="4">
          <reference field="16" count="1" selected="0">
            <x v="12"/>
          </reference>
          <reference field="17" count="1" selected="0">
            <x v="7"/>
          </reference>
          <reference field="18" count="1">
            <x v="23"/>
          </reference>
          <reference field="19" count="1" selected="0">
            <x v="40"/>
          </reference>
        </references>
      </pivotArea>
    </format>
    <format dxfId="621">
      <pivotArea dataOnly="0" labelOnly="1" outline="0" fieldPosition="0">
        <references count="4">
          <reference field="16" count="1" selected="0">
            <x v="13"/>
          </reference>
          <reference field="17" count="1" selected="0">
            <x v="6"/>
          </reference>
          <reference field="18" count="1">
            <x v="19"/>
          </reference>
          <reference field="19" count="1" selected="0">
            <x v="16"/>
          </reference>
        </references>
      </pivotArea>
    </format>
    <format dxfId="620">
      <pivotArea dataOnly="0" labelOnly="1" outline="0" fieldPosition="0">
        <references count="4">
          <reference field="16" count="1" selected="0">
            <x v="13"/>
          </reference>
          <reference field="17" count="1" selected="0">
            <x v="6"/>
          </reference>
          <reference field="18" count="1">
            <x v="60"/>
          </reference>
          <reference field="19" count="1" selected="0">
            <x v="16"/>
          </reference>
        </references>
      </pivotArea>
    </format>
    <format dxfId="619">
      <pivotArea dataOnly="0" labelOnly="1" outline="0" fieldPosition="0">
        <references count="4">
          <reference field="16" count="1" selected="0">
            <x v="14"/>
          </reference>
          <reference field="17" count="1" selected="0">
            <x v="6"/>
          </reference>
          <reference field="18" count="1">
            <x v="44"/>
          </reference>
          <reference field="19" count="1" selected="0">
            <x v="6"/>
          </reference>
        </references>
      </pivotArea>
    </format>
    <format dxfId="618">
      <pivotArea dataOnly="0" labelOnly="1" outline="0" fieldPosition="0">
        <references count="4">
          <reference field="16" count="1" selected="0">
            <x v="14"/>
          </reference>
          <reference field="17" count="1" selected="0">
            <x v="6"/>
          </reference>
          <reference field="18" count="1">
            <x v="64"/>
          </reference>
          <reference field="19" count="1" selected="0">
            <x v="6"/>
          </reference>
        </references>
      </pivotArea>
    </format>
    <format dxfId="617">
      <pivotArea dataOnly="0" labelOnly="1" outline="0" fieldPosition="0">
        <references count="4">
          <reference field="16" count="1" selected="0">
            <x v="14"/>
          </reference>
          <reference field="17" count="1" selected="0">
            <x v="6"/>
          </reference>
          <reference field="18" count="1">
            <x v="64"/>
          </reference>
          <reference field="19" count="1" selected="0">
            <x v="18"/>
          </reference>
        </references>
      </pivotArea>
    </format>
    <format dxfId="616">
      <pivotArea dataOnly="0" labelOnly="1" outline="0" fieldPosition="0">
        <references count="4">
          <reference field="16" count="1" selected="0">
            <x v="14"/>
          </reference>
          <reference field="17" count="1" selected="0">
            <x v="6"/>
          </reference>
          <reference field="18" count="1">
            <x v="73"/>
          </reference>
          <reference field="19" count="1" selected="0">
            <x v="19"/>
          </reference>
        </references>
      </pivotArea>
    </format>
    <format dxfId="615">
      <pivotArea dataOnly="0" labelOnly="1" outline="0" fieldPosition="0">
        <references count="4">
          <reference field="16" count="1" selected="0">
            <x v="14"/>
          </reference>
          <reference field="17" count="1" selected="0">
            <x v="6"/>
          </reference>
          <reference field="18" count="1">
            <x v="15"/>
          </reference>
          <reference field="19" count="1" selected="0">
            <x v="23"/>
          </reference>
        </references>
      </pivotArea>
    </format>
    <format dxfId="614">
      <pivotArea dataOnly="0" labelOnly="1" outline="0" fieldPosition="0">
        <references count="4">
          <reference field="16" count="1" selected="0">
            <x v="14"/>
          </reference>
          <reference field="17" count="1" selected="0">
            <x v="6"/>
          </reference>
          <reference field="18" count="1">
            <x v="36"/>
          </reference>
          <reference field="19" count="1" selected="0">
            <x v="23"/>
          </reference>
        </references>
      </pivotArea>
    </format>
    <format dxfId="613">
      <pivotArea dataOnly="0" labelOnly="1" outline="0" fieldPosition="0">
        <references count="4">
          <reference field="16" count="1" selected="0">
            <x v="14"/>
          </reference>
          <reference field="17" count="1" selected="0">
            <x v="6"/>
          </reference>
          <reference field="18" count="1">
            <x v="67"/>
          </reference>
          <reference field="19" count="1" selected="0">
            <x v="23"/>
          </reference>
        </references>
      </pivotArea>
    </format>
    <format dxfId="612">
      <pivotArea dataOnly="0" labelOnly="1" outline="0" fieldPosition="0">
        <references count="4">
          <reference field="16" count="1" selected="0">
            <x v="14"/>
          </reference>
          <reference field="17" count="1" selected="0">
            <x v="1"/>
          </reference>
          <reference field="18" count="1">
            <x v="61"/>
          </reference>
          <reference field="19" count="1" selected="0">
            <x v="31"/>
          </reference>
        </references>
      </pivotArea>
    </format>
    <format dxfId="611">
      <pivotArea dataOnly="0" labelOnly="1" outline="0" fieldPosition="0">
        <references count="4">
          <reference field="16" count="1" selected="0">
            <x v="14"/>
          </reference>
          <reference field="17" count="1" selected="0">
            <x v="2"/>
          </reference>
          <reference field="18" count="1">
            <x v="13"/>
          </reference>
          <reference field="19" count="1" selected="0">
            <x v="41"/>
          </reference>
        </references>
      </pivotArea>
    </format>
    <format dxfId="610">
      <pivotArea dataOnly="0" labelOnly="1" outline="0" fieldPosition="0">
        <references count="4">
          <reference field="16" count="1" selected="0">
            <x v="15"/>
          </reference>
          <reference field="17" count="1" selected="0">
            <x v="2"/>
          </reference>
          <reference field="18" count="1">
            <x v="22"/>
          </reference>
          <reference field="19" count="1" selected="0">
            <x v="7"/>
          </reference>
        </references>
      </pivotArea>
    </format>
    <format dxfId="609">
      <pivotArea dataOnly="0" labelOnly="1" outline="0" fieldPosition="0">
        <references count="4">
          <reference field="16" count="1" selected="0">
            <x v="15"/>
          </reference>
          <reference field="17" count="1" selected="0">
            <x v="2"/>
          </reference>
          <reference field="18" count="1">
            <x v="0"/>
          </reference>
          <reference field="19" count="1" selected="0">
            <x v="20"/>
          </reference>
        </references>
      </pivotArea>
    </format>
    <format dxfId="608">
      <pivotArea dataOnly="0" labelOnly="1" outline="0" fieldPosition="0">
        <references count="4">
          <reference field="16" count="1" selected="0">
            <x v="15"/>
          </reference>
          <reference field="17" count="1" selected="0">
            <x v="2"/>
          </reference>
          <reference field="18" count="1">
            <x v="33"/>
          </reference>
          <reference field="19" count="1" selected="0">
            <x v="20"/>
          </reference>
        </references>
      </pivotArea>
    </format>
    <format dxfId="607">
      <pivotArea dataOnly="0" labelOnly="1" outline="0" fieldPosition="0">
        <references count="4">
          <reference field="16" count="1" selected="0">
            <x v="15"/>
          </reference>
          <reference field="17" count="1" selected="0">
            <x v="0"/>
          </reference>
          <reference field="18" count="1">
            <x v="3"/>
          </reference>
          <reference field="19" count="1" selected="0">
            <x v="29"/>
          </reference>
        </references>
      </pivotArea>
    </format>
    <format dxfId="606">
      <pivotArea dataOnly="0" labelOnly="1" outline="0" fieldPosition="0">
        <references count="4">
          <reference field="16" count="1" selected="0">
            <x v="15"/>
          </reference>
          <reference field="17" count="1" selected="0">
            <x v="0"/>
          </reference>
          <reference field="18" count="1">
            <x v="29"/>
          </reference>
          <reference field="19" count="1" selected="0">
            <x v="29"/>
          </reference>
        </references>
      </pivotArea>
    </format>
    <format dxfId="605">
      <pivotArea dataOnly="0" labelOnly="1" outline="0" fieldPosition="0">
        <references count="4">
          <reference field="16" count="1" selected="0">
            <x v="15"/>
          </reference>
          <reference field="17" count="1" selected="0">
            <x v="0"/>
          </reference>
          <reference field="18" count="1">
            <x v="30"/>
          </reference>
          <reference field="19" count="1" selected="0">
            <x v="29"/>
          </reference>
        </references>
      </pivotArea>
    </format>
    <format dxfId="604">
      <pivotArea dataOnly="0" labelOnly="1" outline="0" fieldPosition="0">
        <references count="4">
          <reference field="16" count="1" selected="0">
            <x v="15"/>
          </reference>
          <reference field="17" count="1" selected="0">
            <x v="0"/>
          </reference>
          <reference field="18" count="1">
            <x v="59"/>
          </reference>
          <reference field="19" count="1" selected="0">
            <x v="29"/>
          </reference>
        </references>
      </pivotArea>
    </format>
    <format dxfId="603">
      <pivotArea dataOnly="0" labelOnly="1" outline="0" fieldPosition="0">
        <references count="4">
          <reference field="16" count="1" selected="0">
            <x v="15"/>
          </reference>
          <reference field="17" count="1" selected="0">
            <x v="2"/>
          </reference>
          <reference field="18" count="1">
            <x v="24"/>
          </reference>
          <reference field="19" count="1" selected="0">
            <x v="36"/>
          </reference>
        </references>
      </pivotArea>
    </format>
    <format dxfId="602">
      <pivotArea dataOnly="0" labelOnly="1" outline="0" fieldPosition="0">
        <references count="4">
          <reference field="16" count="1" selected="0">
            <x v="16"/>
          </reference>
          <reference field="17" count="1" selected="0">
            <x v="2"/>
          </reference>
          <reference field="18" count="1">
            <x v="26"/>
          </reference>
          <reference field="19" count="1" selected="0">
            <x v="8"/>
          </reference>
        </references>
      </pivotArea>
    </format>
    <format dxfId="601">
      <pivotArea dataOnly="0" labelOnly="1" outline="0" fieldPosition="0">
        <references count="4">
          <reference field="16" count="1" selected="0">
            <x v="17"/>
          </reference>
          <reference field="17" count="1" selected="0">
            <x v="2"/>
          </reference>
          <reference field="18" count="1">
            <x v="65"/>
          </reference>
          <reference field="19" count="1" selected="0">
            <x v="42"/>
          </reference>
        </references>
      </pivotArea>
    </format>
    <format dxfId="600">
      <pivotArea dataOnly="0" labelOnly="1" outline="0" fieldPosition="0">
        <references count="4">
          <reference field="16" count="1" selected="0">
            <x v="18"/>
          </reference>
          <reference field="17" count="1" selected="0">
            <x v="6"/>
          </reference>
          <reference field="18" count="1">
            <x v="46"/>
          </reference>
          <reference field="19" count="1" selected="0">
            <x v="22"/>
          </reference>
        </references>
      </pivotArea>
    </format>
    <format dxfId="599">
      <pivotArea dataOnly="0" labelOnly="1" outline="0" fieldPosition="0">
        <references count="4">
          <reference field="16" count="1" selected="0">
            <x v="18"/>
          </reference>
          <reference field="17" count="1" selected="0">
            <x v="6"/>
          </reference>
          <reference field="18" count="1">
            <x v="50"/>
          </reference>
          <reference field="19" count="1" selected="0">
            <x v="22"/>
          </reference>
        </references>
      </pivotArea>
    </format>
    <format dxfId="598">
      <pivotArea dataOnly="0" labelOnly="1" outline="0" fieldPosition="0">
        <references count="4">
          <reference field="16" count="1" selected="0">
            <x v="18"/>
          </reference>
          <reference field="17" count="1" selected="0">
            <x v="6"/>
          </reference>
          <reference field="18" count="1">
            <x v="51"/>
          </reference>
          <reference field="19" count="1" selected="0">
            <x v="22"/>
          </reference>
        </references>
      </pivotArea>
    </format>
    <format dxfId="597">
      <pivotArea dataOnly="0" labelOnly="1" outline="0" fieldPosition="0">
        <references count="5">
          <reference field="9" count="1">
            <x v="111"/>
          </reference>
          <reference field="16" count="1" selected="0">
            <x v="0"/>
          </reference>
          <reference field="17" count="1" selected="0">
            <x v="2"/>
          </reference>
          <reference field="18" count="1" selected="0">
            <x v="17"/>
          </reference>
          <reference field="19" count="1" selected="0">
            <x v="0"/>
          </reference>
        </references>
      </pivotArea>
    </format>
    <format dxfId="596">
      <pivotArea dataOnly="0" labelOnly="1" outline="0" fieldPosition="0">
        <references count="5">
          <reference field="9" count="1">
            <x v="62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1"/>
          </reference>
          <reference field="19" count="1" selected="0">
            <x v="1"/>
          </reference>
        </references>
      </pivotArea>
    </format>
    <format dxfId="595">
      <pivotArea dataOnly="0" labelOnly="1" outline="0" fieldPosition="0">
        <references count="5">
          <reference field="9" count="1">
            <x v="76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1"/>
          </reference>
          <reference field="19" count="1" selected="0">
            <x v="1"/>
          </reference>
        </references>
      </pivotArea>
    </format>
    <format dxfId="594">
      <pivotArea dataOnly="0" labelOnly="1" outline="0" fieldPosition="0">
        <references count="5">
          <reference field="9" count="1">
            <x v="94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1"/>
          </reference>
          <reference field="19" count="1" selected="0">
            <x v="1"/>
          </reference>
        </references>
      </pivotArea>
    </format>
    <format dxfId="593">
      <pivotArea dataOnly="0" labelOnly="1" outline="0" fieldPosition="0">
        <references count="5">
          <reference field="9" count="1">
            <x v="96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1"/>
          </reference>
          <reference field="19" count="1" selected="0">
            <x v="1"/>
          </reference>
        </references>
      </pivotArea>
    </format>
    <format dxfId="592">
      <pivotArea dataOnly="0" labelOnly="1" outline="0" fieldPosition="0">
        <references count="5">
          <reference field="9" count="1">
            <x v="19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91">
      <pivotArea dataOnly="0" labelOnly="1" outline="0" fieldPosition="0">
        <references count="5">
          <reference field="9" count="1">
            <x v="21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90">
      <pivotArea dataOnly="0" labelOnly="1" outline="0" fieldPosition="0">
        <references count="5">
          <reference field="9" count="1">
            <x v="23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89">
      <pivotArea dataOnly="0" labelOnly="1" outline="0" fieldPosition="0">
        <references count="5">
          <reference field="9" count="1">
            <x v="29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88">
      <pivotArea dataOnly="0" labelOnly="1" outline="0" fieldPosition="0">
        <references count="5">
          <reference field="9" count="1">
            <x v="34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87">
      <pivotArea dataOnly="0" labelOnly="1" outline="0" fieldPosition="0">
        <references count="5">
          <reference field="9" count="1">
            <x v="36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86">
      <pivotArea dataOnly="0" labelOnly="1" outline="0" fieldPosition="0">
        <references count="5">
          <reference field="9" count="1">
            <x v="40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85">
      <pivotArea dataOnly="0" labelOnly="1" outline="0" fieldPosition="0">
        <references count="5">
          <reference field="9" count="1">
            <x v="43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84">
      <pivotArea dataOnly="0" labelOnly="1" outline="0" fieldPosition="0">
        <references count="5">
          <reference field="9" count="1">
            <x v="45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83">
      <pivotArea dataOnly="0" labelOnly="1" outline="0" fieldPosition="0">
        <references count="5">
          <reference field="9" count="1">
            <x v="46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82">
      <pivotArea dataOnly="0" labelOnly="1" outline="0" fieldPosition="0">
        <references count="5">
          <reference field="9" count="1">
            <x v="47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81">
      <pivotArea dataOnly="0" labelOnly="1" outline="0" fieldPosition="0">
        <references count="5">
          <reference field="9" count="1">
            <x v="48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80">
      <pivotArea dataOnly="0" labelOnly="1" outline="0" fieldPosition="0">
        <references count="5">
          <reference field="9" count="1">
            <x v="49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79">
      <pivotArea dataOnly="0" labelOnly="1" outline="0" fieldPosition="0">
        <references count="5">
          <reference field="9" count="1">
            <x v="71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78">
      <pivotArea dataOnly="0" labelOnly="1" outline="0" fieldPosition="0">
        <references count="5">
          <reference field="9" count="1">
            <x v="72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77">
      <pivotArea dataOnly="0" labelOnly="1" outline="0" fieldPosition="0">
        <references count="5">
          <reference field="9" count="1">
            <x v="73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76">
      <pivotArea dataOnly="0" labelOnly="1" outline="0" fieldPosition="0">
        <references count="5">
          <reference field="9" count="1">
            <x v="76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75">
      <pivotArea dataOnly="0" labelOnly="1" outline="0" fieldPosition="0">
        <references count="5">
          <reference field="9" count="1">
            <x v="81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74">
      <pivotArea dataOnly="0" labelOnly="1" outline="0" fieldPosition="0">
        <references count="5">
          <reference field="9" count="1">
            <x v="82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73">
      <pivotArea dataOnly="0" labelOnly="1" outline="0" fieldPosition="0">
        <references count="5">
          <reference field="9" count="1">
            <x v="90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72">
      <pivotArea dataOnly="0" labelOnly="1" outline="0" fieldPosition="0">
        <references count="5">
          <reference field="9" count="1">
            <x v="94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71">
      <pivotArea dataOnly="0" labelOnly="1" outline="0" fieldPosition="0">
        <references count="5">
          <reference field="9" count="1">
            <x v="96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70">
      <pivotArea dataOnly="0" labelOnly="1" outline="0" fieldPosition="0">
        <references count="5">
          <reference field="9" count="1">
            <x v="109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69">
      <pivotArea dataOnly="0" labelOnly="1" outline="0" fieldPosition="0">
        <references count="5">
          <reference field="9" count="1">
            <x v="115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68">
      <pivotArea dataOnly="0" labelOnly="1" outline="0" fieldPosition="0">
        <references count="5">
          <reference field="9" count="1">
            <x v="116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67">
      <pivotArea dataOnly="0" labelOnly="1" outline="0" fieldPosition="0">
        <references count="5">
          <reference field="9" count="1">
            <x v="120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66">
      <pivotArea dataOnly="0" labelOnly="1" outline="0" fieldPosition="0">
        <references count="5">
          <reference field="9" count="1">
            <x v="122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65">
      <pivotArea dataOnly="0" labelOnly="1" outline="0" fieldPosition="0">
        <references count="5">
          <reference field="9" count="1">
            <x v="124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64">
      <pivotArea dataOnly="0" labelOnly="1" outline="0" fieldPosition="0">
        <references count="5">
          <reference field="9" count="1">
            <x v="126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63">
      <pivotArea dataOnly="0" labelOnly="1" outline="0" fieldPosition="0">
        <references count="5">
          <reference field="9" count="1">
            <x v="129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62">
      <pivotArea dataOnly="0" labelOnly="1" outline="0" fieldPosition="0">
        <references count="5">
          <reference field="9" count="1">
            <x v="131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61">
      <pivotArea dataOnly="0" labelOnly="1" outline="0" fieldPosition="0">
        <references count="5">
          <reference field="9" count="1">
            <x v="141"/>
          </reference>
          <reference field="16" count="1" selected="0">
            <x v="1"/>
          </reference>
          <reference field="17" count="1" selected="0">
            <x v="8"/>
          </reference>
          <reference field="18" count="1" selected="0">
            <x v="28"/>
          </reference>
          <reference field="19" count="1" selected="0">
            <x v="1"/>
          </reference>
        </references>
      </pivotArea>
    </format>
    <format dxfId="560">
      <pivotArea dataOnly="0" labelOnly="1" outline="0" fieldPosition="0">
        <references count="5">
          <reference field="9" count="1">
            <x v="111"/>
          </reference>
          <reference field="16" count="1" selected="0">
            <x v="2"/>
          </reference>
          <reference field="17" count="1" selected="0">
            <x v="2"/>
          </reference>
          <reference field="18" count="1" selected="0">
            <x v="1"/>
          </reference>
          <reference field="19" count="1" selected="0">
            <x v="2"/>
          </reference>
        </references>
      </pivotArea>
    </format>
    <format dxfId="559">
      <pivotArea dataOnly="0" labelOnly="1" outline="0" fieldPosition="0">
        <references count="5">
          <reference field="9" count="1">
            <x v="96"/>
          </reference>
          <reference field="16" count="1" selected="0">
            <x v="3"/>
          </reference>
          <reference field="17" count="1" selected="0">
            <x v="6"/>
          </reference>
          <reference field="18" count="1" selected="0">
            <x v="32"/>
          </reference>
          <reference field="19" count="1" selected="0">
            <x v="3"/>
          </reference>
        </references>
      </pivotArea>
    </format>
    <format dxfId="558">
      <pivotArea dataOnly="0" labelOnly="1" outline="0" fieldPosition="0">
        <references count="5">
          <reference field="9" count="1">
            <x v="23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4"/>
          </reference>
          <reference field="19" count="1" selected="0">
            <x v="4"/>
          </reference>
        </references>
      </pivotArea>
    </format>
    <format dxfId="557">
      <pivotArea dataOnly="0" labelOnly="1" outline="0" fieldPosition="0">
        <references count="5">
          <reference field="9" count="1">
            <x v="26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4"/>
          </reference>
          <reference field="19" count="1" selected="0">
            <x v="4"/>
          </reference>
        </references>
      </pivotArea>
    </format>
    <format dxfId="556">
      <pivotArea dataOnly="0" labelOnly="1" outline="0" fieldPosition="0">
        <references count="5">
          <reference field="9" count="1">
            <x v="27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4"/>
          </reference>
          <reference field="19" count="1" selected="0">
            <x v="4"/>
          </reference>
        </references>
      </pivotArea>
    </format>
    <format dxfId="555">
      <pivotArea dataOnly="0" labelOnly="1" outline="0" fieldPosition="0">
        <references count="5">
          <reference field="9" count="1">
            <x v="36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4"/>
          </reference>
          <reference field="19" count="1" selected="0">
            <x v="4"/>
          </reference>
        </references>
      </pivotArea>
    </format>
    <format dxfId="554">
      <pivotArea dataOnly="0" labelOnly="1" outline="0" fieldPosition="0">
        <references count="5">
          <reference field="9" count="1">
            <x v="41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4"/>
          </reference>
          <reference field="19" count="1" selected="0">
            <x v="4"/>
          </reference>
        </references>
      </pivotArea>
    </format>
    <format dxfId="553">
      <pivotArea dataOnly="0" labelOnly="1" outline="0" fieldPosition="0">
        <references count="5">
          <reference field="9" count="1">
            <x v="42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4"/>
          </reference>
          <reference field="19" count="1" selected="0">
            <x v="4"/>
          </reference>
        </references>
      </pivotArea>
    </format>
    <format dxfId="552">
      <pivotArea dataOnly="0" labelOnly="1" outline="0" fieldPosition="0">
        <references count="5">
          <reference field="9" count="1">
            <x v="112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4"/>
          </reference>
          <reference field="19" count="1" selected="0">
            <x v="4"/>
          </reference>
        </references>
      </pivotArea>
    </format>
    <format dxfId="551">
      <pivotArea dataOnly="0" labelOnly="1" outline="0" fieldPosition="0">
        <references count="5">
          <reference field="9" count="1">
            <x v="115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4"/>
          </reference>
          <reference field="19" count="1" selected="0">
            <x v="4"/>
          </reference>
        </references>
      </pivotArea>
    </format>
    <format dxfId="550">
      <pivotArea dataOnly="0" labelOnly="1" outline="0" fieldPosition="0">
        <references count="5">
          <reference field="9" count="1">
            <x v="116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4"/>
          </reference>
          <reference field="19" count="1" selected="0">
            <x v="4"/>
          </reference>
        </references>
      </pivotArea>
    </format>
    <format dxfId="549">
      <pivotArea dataOnly="0" labelOnly="1" outline="0" fieldPosition="0">
        <references count="5">
          <reference field="9" count="1">
            <x v="65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31"/>
          </reference>
          <reference field="19" count="1" selected="0">
            <x v="4"/>
          </reference>
        </references>
      </pivotArea>
    </format>
    <format dxfId="548">
      <pivotArea dataOnly="0" labelOnly="1" outline="0" fieldPosition="0">
        <references count="5">
          <reference field="9" count="1">
            <x v="66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31"/>
          </reference>
          <reference field="19" count="1" selected="0">
            <x v="4"/>
          </reference>
        </references>
      </pivotArea>
    </format>
    <format dxfId="547">
      <pivotArea dataOnly="0" labelOnly="1" outline="0" fieldPosition="0">
        <references count="5">
          <reference field="9" count="1">
            <x v="82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31"/>
          </reference>
          <reference field="19" count="1" selected="0">
            <x v="4"/>
          </reference>
        </references>
      </pivotArea>
    </format>
    <format dxfId="546">
      <pivotArea dataOnly="0" labelOnly="1" outline="0" fieldPosition="0">
        <references count="5">
          <reference field="9" count="1">
            <x v="85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31"/>
          </reference>
          <reference field="19" count="1" selected="0">
            <x v="4"/>
          </reference>
        </references>
      </pivotArea>
    </format>
    <format dxfId="545">
      <pivotArea dataOnly="0" labelOnly="1" outline="0" fieldPosition="0">
        <references count="5">
          <reference field="9" count="1">
            <x v="99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31"/>
          </reference>
          <reference field="19" count="1" selected="0">
            <x v="4"/>
          </reference>
        </references>
      </pivotArea>
    </format>
    <format dxfId="544">
      <pivotArea dataOnly="0" labelOnly="1" outline="0" fieldPosition="0">
        <references count="5">
          <reference field="9" count="1">
            <x v="115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69"/>
          </reference>
          <reference field="19" count="1" selected="0">
            <x v="12"/>
          </reference>
        </references>
      </pivotArea>
    </format>
    <format dxfId="543">
      <pivotArea dataOnly="0" labelOnly="1" outline="0" fieldPosition="0">
        <references count="5">
          <reference field="9" count="1">
            <x v="116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69"/>
          </reference>
          <reference field="19" count="1" selected="0">
            <x v="12"/>
          </reference>
        </references>
      </pivotArea>
    </format>
    <format dxfId="542">
      <pivotArea dataOnly="0" labelOnly="1" outline="0" fieldPosition="0">
        <references count="5">
          <reference field="9" count="1">
            <x v="115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66"/>
          </reference>
          <reference field="19" count="1" selected="0">
            <x v="15"/>
          </reference>
        </references>
      </pivotArea>
    </format>
    <format dxfId="541">
      <pivotArea dataOnly="0" labelOnly="1" outline="0" fieldPosition="0">
        <references count="5">
          <reference field="9" count="1">
            <x v="114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6"/>
          </reference>
          <reference field="19" count="1" selected="0">
            <x v="21"/>
          </reference>
        </references>
      </pivotArea>
    </format>
    <format dxfId="540">
      <pivotArea dataOnly="0" labelOnly="1" outline="0" fieldPosition="0">
        <references count="5">
          <reference field="9" count="1">
            <x v="114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7"/>
          </reference>
          <reference field="19" count="1" selected="0">
            <x v="21"/>
          </reference>
        </references>
      </pivotArea>
    </format>
    <format dxfId="539">
      <pivotArea dataOnly="0" labelOnly="1" outline="0" fieldPosition="0">
        <references count="5">
          <reference field="9" count="1">
            <x v="114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20"/>
          </reference>
          <reference field="19" count="1" selected="0">
            <x v="21"/>
          </reference>
        </references>
      </pivotArea>
    </format>
    <format dxfId="538">
      <pivotArea dataOnly="0" labelOnly="1" outline="0" fieldPosition="0">
        <references count="5">
          <reference field="9" count="1">
            <x v="114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27"/>
          </reference>
          <reference field="19" count="1" selected="0">
            <x v="21"/>
          </reference>
        </references>
      </pivotArea>
    </format>
    <format dxfId="537">
      <pivotArea dataOnly="0" labelOnly="1" outline="0" fieldPosition="0">
        <references count="5">
          <reference field="9" count="1">
            <x v="114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34"/>
          </reference>
          <reference field="19" count="1" selected="0">
            <x v="21"/>
          </reference>
        </references>
      </pivotArea>
    </format>
    <format dxfId="536">
      <pivotArea dataOnly="0" labelOnly="1" outline="0" fieldPosition="0">
        <references count="5">
          <reference field="9" count="1">
            <x v="38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40"/>
          </reference>
          <reference field="19" count="1" selected="0">
            <x v="21"/>
          </reference>
        </references>
      </pivotArea>
    </format>
    <format dxfId="535">
      <pivotArea dataOnly="0" labelOnly="1" outline="0" fieldPosition="0">
        <references count="5">
          <reference field="9" count="1">
            <x v="114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41"/>
          </reference>
          <reference field="19" count="1" selected="0">
            <x v="21"/>
          </reference>
        </references>
      </pivotArea>
    </format>
    <format dxfId="534">
      <pivotArea dataOnly="0" labelOnly="1" outline="0" fieldPosition="0">
        <references count="5">
          <reference field="9" count="1">
            <x v="114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70"/>
          </reference>
          <reference field="19" count="1" selected="0">
            <x v="21"/>
          </reference>
        </references>
      </pivotArea>
    </format>
    <format dxfId="533">
      <pivotArea dataOnly="0" labelOnly="1" outline="0" fieldPosition="0">
        <references count="5">
          <reference field="9" count="1">
            <x v="114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14"/>
          </reference>
          <reference field="19" count="1" selected="0">
            <x v="34"/>
          </reference>
        </references>
      </pivotArea>
    </format>
    <format dxfId="532">
      <pivotArea dataOnly="0" labelOnly="1" outline="0" fieldPosition="0">
        <references count="5">
          <reference field="9" count="1">
            <x v="114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52"/>
          </reference>
          <reference field="19" count="1" selected="0">
            <x v="34"/>
          </reference>
        </references>
      </pivotArea>
    </format>
    <format dxfId="531">
      <pivotArea dataOnly="0" labelOnly="1" outline="0" fieldPosition="0">
        <references count="5">
          <reference field="9" count="1">
            <x v="114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71"/>
          </reference>
          <reference field="19" count="1" selected="0">
            <x v="34"/>
          </reference>
        </references>
      </pivotArea>
    </format>
    <format dxfId="530">
      <pivotArea dataOnly="0" labelOnly="1" outline="0" fieldPosition="0">
        <references count="5">
          <reference field="9" count="1">
            <x v="88"/>
          </reference>
          <reference field="16" count="1" selected="0">
            <x v="5"/>
          </reference>
          <reference field="17" count="1" selected="0">
            <x v="0"/>
          </reference>
          <reference field="18" count="1" selected="0">
            <x v="48"/>
          </reference>
          <reference field="19" count="1" selected="0">
            <x v="11"/>
          </reference>
        </references>
      </pivotArea>
    </format>
    <format dxfId="529">
      <pivotArea dataOnly="0" labelOnly="1" outline="0" fieldPosition="0">
        <references count="5">
          <reference field="9" count="1">
            <x v="76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47"/>
          </reference>
          <reference field="19" count="1" selected="0">
            <x v="13"/>
          </reference>
        </references>
      </pivotArea>
    </format>
    <format dxfId="528">
      <pivotArea dataOnly="0" labelOnly="1" outline="0" fieldPosition="0">
        <references count="5">
          <reference field="9" count="1">
            <x v="122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47"/>
          </reference>
          <reference field="19" count="1" selected="0">
            <x v="13"/>
          </reference>
        </references>
      </pivotArea>
    </format>
    <format dxfId="527">
      <pivotArea dataOnly="0" labelOnly="1" outline="0" fieldPosition="0">
        <references count="5">
          <reference field="9" count="1">
            <x v="124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47"/>
          </reference>
          <reference field="19" count="1" selected="0">
            <x v="13"/>
          </reference>
        </references>
      </pivotArea>
    </format>
    <format dxfId="526">
      <pivotArea dataOnly="0" labelOnly="1" outline="0" fieldPosition="0">
        <references count="5">
          <reference field="9" count="1">
            <x v="127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47"/>
          </reference>
          <reference field="19" count="1" selected="0">
            <x v="13"/>
          </reference>
        </references>
      </pivotArea>
    </format>
    <format dxfId="525">
      <pivotArea dataOnly="0" labelOnly="1" outline="0" fieldPosition="0">
        <references count="5">
          <reference field="9" count="1">
            <x v="137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47"/>
          </reference>
          <reference field="19" count="1" selected="0">
            <x v="13"/>
          </reference>
        </references>
      </pivotArea>
    </format>
    <format dxfId="524">
      <pivotArea dataOnly="0" labelOnly="1" outline="0" fieldPosition="0">
        <references count="5">
          <reference field="9" count="1">
            <x v="46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523">
      <pivotArea dataOnly="0" labelOnly="1" outline="0" fieldPosition="0">
        <references count="5">
          <reference field="9" count="1">
            <x v="69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522">
      <pivotArea dataOnly="0" labelOnly="1" outline="0" fieldPosition="0">
        <references count="5">
          <reference field="9" count="1">
            <x v="70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521">
      <pivotArea dataOnly="0" labelOnly="1" outline="0" fieldPosition="0">
        <references count="5">
          <reference field="9" count="1">
            <x v="125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520">
      <pivotArea dataOnly="0" labelOnly="1" outline="0" fieldPosition="0">
        <references count="5">
          <reference field="9" count="1">
            <x v="137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519">
      <pivotArea dataOnly="0" labelOnly="1" outline="0" fieldPosition="0">
        <references count="5">
          <reference field="9" count="1">
            <x v="143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518">
      <pivotArea dataOnly="0" labelOnly="1" outline="0" fieldPosition="0">
        <references count="5">
          <reference field="9" count="1">
            <x v="144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517">
      <pivotArea dataOnly="0" labelOnly="1" outline="0" fieldPosition="0">
        <references count="5">
          <reference field="9" count="1">
            <x v="145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516">
      <pivotArea dataOnly="0" labelOnly="1" outline="0" fieldPosition="0">
        <references count="5">
          <reference field="9" count="1">
            <x v="21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515">
      <pivotArea dataOnly="0" labelOnly="1" outline="0" fieldPosition="0">
        <references count="5">
          <reference field="9" count="1">
            <x v="23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514">
      <pivotArea dataOnly="0" labelOnly="1" outline="0" fieldPosition="0">
        <references count="5">
          <reference field="9" count="1">
            <x v="24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513">
      <pivotArea dataOnly="0" labelOnly="1" outline="0" fieldPosition="0">
        <references count="5">
          <reference field="9" count="1">
            <x v="26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512">
      <pivotArea dataOnly="0" labelOnly="1" outline="0" fieldPosition="0">
        <references count="5">
          <reference field="9" count="1">
            <x v="27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511">
      <pivotArea dataOnly="0" labelOnly="1" outline="0" fieldPosition="0">
        <references count="5">
          <reference field="9" count="1">
            <x v="38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510">
      <pivotArea dataOnly="0" labelOnly="1" outline="0" fieldPosition="0">
        <references count="5">
          <reference field="9" count="1">
            <x v="42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509">
      <pivotArea dataOnly="0" labelOnly="1" outline="0" fieldPosition="0">
        <references count="5">
          <reference field="9" count="1">
            <x v="46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508">
      <pivotArea dataOnly="0" labelOnly="1" outline="0" fieldPosition="0">
        <references count="5">
          <reference field="9" count="1">
            <x v="50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507">
      <pivotArea dataOnly="0" labelOnly="1" outline="0" fieldPosition="0">
        <references count="5">
          <reference field="9" count="1">
            <x v="65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506">
      <pivotArea dataOnly="0" labelOnly="1" outline="0" fieldPosition="0">
        <references count="5">
          <reference field="9" count="1">
            <x v="69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505">
      <pivotArea dataOnly="0" labelOnly="1" outline="0" fieldPosition="0">
        <references count="5">
          <reference field="9" count="1">
            <x v="72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504">
      <pivotArea dataOnly="0" labelOnly="1" outline="0" fieldPosition="0">
        <references count="5">
          <reference field="9" count="1">
            <x v="76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503">
      <pivotArea dataOnly="0" labelOnly="1" outline="0" fieldPosition="0">
        <references count="5">
          <reference field="9" count="1">
            <x v="88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502">
      <pivotArea dataOnly="0" labelOnly="1" outline="0" fieldPosition="0">
        <references count="5">
          <reference field="9" count="1">
            <x v="104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501">
      <pivotArea dataOnly="0" labelOnly="1" outline="0" fieldPosition="0">
        <references count="5">
          <reference field="9" count="1">
            <x v="111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500">
      <pivotArea dataOnly="0" labelOnly="1" outline="0" fieldPosition="0">
        <references count="5">
          <reference field="9" count="1">
            <x v="114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499">
      <pivotArea dataOnly="0" labelOnly="1" outline="0" fieldPosition="0">
        <references count="5">
          <reference field="9" count="1">
            <x v="115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498">
      <pivotArea dataOnly="0" labelOnly="1" outline="0" fieldPosition="0">
        <references count="5">
          <reference field="9" count="1">
            <x v="124"/>
          </reference>
          <reference field="16" count="1" selected="0">
            <x v="5"/>
          </reference>
          <reference field="17" count="1" selected="0">
            <x v="5"/>
          </reference>
          <reference field="18" count="1" selected="0">
            <x v="35"/>
          </reference>
          <reference field="19" count="1" selected="0">
            <x v="30"/>
          </reference>
        </references>
      </pivotArea>
    </format>
    <format dxfId="497">
      <pivotArea dataOnly="0" labelOnly="1" outline="0" fieldPosition="0">
        <references count="5">
          <reference field="9" count="1">
            <x v="28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96">
      <pivotArea dataOnly="0" labelOnly="1" outline="0" fieldPosition="0">
        <references count="5">
          <reference field="9" count="1">
            <x v="29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95">
      <pivotArea dataOnly="0" labelOnly="1" outline="0" fieldPosition="0">
        <references count="5">
          <reference field="9" count="1">
            <x v="30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94">
      <pivotArea dataOnly="0" labelOnly="1" outline="0" fieldPosition="0">
        <references count="5">
          <reference field="9" count="1">
            <x v="31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93">
      <pivotArea dataOnly="0" labelOnly="1" outline="0" fieldPosition="0">
        <references count="5">
          <reference field="9" count="1">
            <x v="33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92">
      <pivotArea dataOnly="0" labelOnly="1" outline="0" fieldPosition="0">
        <references count="5">
          <reference field="9" count="1">
            <x v="34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91">
      <pivotArea dataOnly="0" labelOnly="1" outline="0" fieldPosition="0">
        <references count="5">
          <reference field="9" count="1">
            <x v="35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90">
      <pivotArea dataOnly="0" labelOnly="1" outline="0" fieldPosition="0">
        <references count="5">
          <reference field="9" count="1">
            <x v="36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89">
      <pivotArea dataOnly="0" labelOnly="1" outline="0" fieldPosition="0">
        <references count="5">
          <reference field="9" count="1">
            <x v="37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88">
      <pivotArea dataOnly="0" labelOnly="1" outline="0" fieldPosition="0">
        <references count="5">
          <reference field="9" count="1">
            <x v="41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87">
      <pivotArea dataOnly="0" labelOnly="1" outline="0" fieldPosition="0">
        <references count="5">
          <reference field="9" count="1">
            <x v="42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86">
      <pivotArea dataOnly="0" labelOnly="1" outline="0" fieldPosition="0">
        <references count="5">
          <reference field="9" count="1">
            <x v="46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85">
      <pivotArea dataOnly="0" labelOnly="1" outline="0" fieldPosition="0">
        <references count="5">
          <reference field="9" count="1">
            <x v="50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84">
      <pivotArea dataOnly="0" labelOnly="1" outline="0" fieldPosition="0">
        <references count="5">
          <reference field="9" count="1">
            <x v="53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83">
      <pivotArea dataOnly="0" labelOnly="1" outline="0" fieldPosition="0">
        <references count="5">
          <reference field="9" count="1">
            <x v="56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82">
      <pivotArea dataOnly="0" labelOnly="1" outline="0" fieldPosition="0">
        <references count="5">
          <reference field="9" count="1">
            <x v="58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81">
      <pivotArea dataOnly="0" labelOnly="1" outline="0" fieldPosition="0">
        <references count="5">
          <reference field="9" count="1">
            <x v="66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80">
      <pivotArea dataOnly="0" labelOnly="1" outline="0" fieldPosition="0">
        <references count="5">
          <reference field="9" count="1">
            <x v="69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79">
      <pivotArea dataOnly="0" labelOnly="1" outline="0" fieldPosition="0">
        <references count="5">
          <reference field="9" count="1">
            <x v="72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78">
      <pivotArea dataOnly="0" labelOnly="1" outline="0" fieldPosition="0">
        <references count="5">
          <reference field="9" count="1">
            <x v="75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77">
      <pivotArea dataOnly="0" labelOnly="1" outline="0" fieldPosition="0">
        <references count="5">
          <reference field="9" count="1">
            <x v="82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76">
      <pivotArea dataOnly="0" labelOnly="1" outline="0" fieldPosition="0">
        <references count="5">
          <reference field="9" count="1">
            <x v="87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75">
      <pivotArea dataOnly="0" labelOnly="1" outline="0" fieldPosition="0">
        <references count="5">
          <reference field="9" count="1">
            <x v="88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74">
      <pivotArea dataOnly="0" labelOnly="1" outline="0" fieldPosition="0">
        <references count="5">
          <reference field="9" count="1">
            <x v="104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73">
      <pivotArea dataOnly="0" labelOnly="1" outline="0" fieldPosition="0">
        <references count="5">
          <reference field="9" count="1">
            <x v="135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72">
      <pivotArea dataOnly="0" labelOnly="1" outline="0" fieldPosition="0">
        <references count="5">
          <reference field="9" count="1">
            <x v="136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71">
      <pivotArea dataOnly="0" labelOnly="1" outline="0" fieldPosition="0">
        <references count="5">
          <reference field="9" count="1">
            <x v="137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70">
      <pivotArea dataOnly="0" labelOnly="1" outline="0" fieldPosition="0">
        <references count="5">
          <reference field="9" count="1">
            <x v="138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469">
      <pivotArea dataOnly="0" labelOnly="1" outline="0" fieldPosition="0">
        <references count="5">
          <reference field="9" count="1">
            <x v="46"/>
          </reference>
          <reference field="16" count="1" selected="0">
            <x v="6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468">
      <pivotArea dataOnly="0" labelOnly="1" outline="0" fieldPosition="0">
        <references count="5">
          <reference field="9" count="1">
            <x v="69"/>
          </reference>
          <reference field="16" count="1" selected="0">
            <x v="6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467">
      <pivotArea dataOnly="0" labelOnly="1" outline="0" fieldPosition="0">
        <references count="5">
          <reference field="9" count="1">
            <x v="70"/>
          </reference>
          <reference field="16" count="1" selected="0">
            <x v="6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466">
      <pivotArea dataOnly="0" labelOnly="1" outline="0" fieldPosition="0">
        <references count="5">
          <reference field="9" count="1">
            <x v="73"/>
          </reference>
          <reference field="16" count="1" selected="0">
            <x v="6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465">
      <pivotArea dataOnly="0" labelOnly="1" outline="0" fieldPosition="0">
        <references count="5">
          <reference field="9" count="1">
            <x v="94"/>
          </reference>
          <reference field="16" count="1" selected="0">
            <x v="6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464">
      <pivotArea dataOnly="0" labelOnly="1" outline="0" fieldPosition="0">
        <references count="5">
          <reference field="9" count="1">
            <x v="95"/>
          </reference>
          <reference field="16" count="1" selected="0">
            <x v="6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463">
      <pivotArea dataOnly="0" labelOnly="1" outline="0" fieldPosition="0">
        <references count="5">
          <reference field="9" count="1">
            <x v="96"/>
          </reference>
          <reference field="16" count="1" selected="0">
            <x v="6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462">
      <pivotArea dataOnly="0" labelOnly="1" outline="0" fieldPosition="0">
        <references count="5">
          <reference field="9" count="1">
            <x v="122"/>
          </reference>
          <reference field="16" count="1" selected="0">
            <x v="6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461">
      <pivotArea dataOnly="0" labelOnly="1" outline="0" fieldPosition="0">
        <references count="5">
          <reference field="9" count="1">
            <x v="125"/>
          </reference>
          <reference field="16" count="1" selected="0">
            <x v="6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460">
      <pivotArea dataOnly="0" labelOnly="1" outline="0" fieldPosition="0">
        <references count="5">
          <reference field="9" count="1">
            <x v="137"/>
          </reference>
          <reference field="16" count="1" selected="0">
            <x v="6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459">
      <pivotArea dataOnly="0" labelOnly="1" outline="0" fieldPosition="0">
        <references count="5">
          <reference field="9" count="1">
            <x v="143"/>
          </reference>
          <reference field="16" count="1" selected="0">
            <x v="6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458">
      <pivotArea dataOnly="0" labelOnly="1" outline="0" fieldPosition="0">
        <references count="5">
          <reference field="9" count="1">
            <x v="144"/>
          </reference>
          <reference field="16" count="1" selected="0">
            <x v="6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457">
      <pivotArea dataOnly="0" labelOnly="1" outline="0" fieldPosition="0">
        <references count="5">
          <reference field="9" count="1">
            <x v="145"/>
          </reference>
          <reference field="16" count="1" selected="0">
            <x v="6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456">
      <pivotArea dataOnly="0" labelOnly="1" outline="0" fieldPosition="0">
        <references count="5">
          <reference field="9" count="1">
            <x v="146"/>
          </reference>
          <reference field="16" count="1" selected="0">
            <x v="6"/>
          </reference>
          <reference field="17" count="1" selected="0">
            <x v="5"/>
          </reference>
          <reference field="18" count="1" selected="0">
            <x v="39"/>
          </reference>
          <reference field="19" count="1" selected="0">
            <x v="25"/>
          </reference>
        </references>
      </pivotArea>
    </format>
    <format dxfId="455">
      <pivotArea dataOnly="0" labelOnly="1" outline="0" fieldPosition="0">
        <references count="5">
          <reference field="9" count="1">
            <x v="99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5"/>
          </reference>
        </references>
      </pivotArea>
    </format>
    <format dxfId="454">
      <pivotArea dataOnly="0" labelOnly="1" outline="0" fieldPosition="0">
        <references count="5">
          <reference field="9" count="1">
            <x v="115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2"/>
          </reference>
          <reference field="19" count="1" selected="0">
            <x v="5"/>
          </reference>
        </references>
      </pivotArea>
    </format>
    <format dxfId="453">
      <pivotArea dataOnly="0" labelOnly="1" outline="0" fieldPosition="0">
        <references count="5">
          <reference field="9" count="1">
            <x v="23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5"/>
          </reference>
          <reference field="19" count="1" selected="0">
            <x v="5"/>
          </reference>
        </references>
      </pivotArea>
    </format>
    <format dxfId="452">
      <pivotArea dataOnly="0" labelOnly="1" outline="0" fieldPosition="0">
        <references count="5">
          <reference field="9" count="1">
            <x v="65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5"/>
          </reference>
          <reference field="19" count="1" selected="0">
            <x v="5"/>
          </reference>
        </references>
      </pivotArea>
    </format>
    <format dxfId="451">
      <pivotArea dataOnly="0" labelOnly="1" outline="0" fieldPosition="0">
        <references count="5">
          <reference field="9" count="1">
            <x v="72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5"/>
          </reference>
          <reference field="19" count="1" selected="0">
            <x v="5"/>
          </reference>
        </references>
      </pivotArea>
    </format>
    <format dxfId="450">
      <pivotArea dataOnly="0" labelOnly="1" outline="0" fieldPosition="0">
        <references count="5">
          <reference field="9" count="1">
            <x v="99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5"/>
          </reference>
          <reference field="19" count="1" selected="0">
            <x v="5"/>
          </reference>
        </references>
      </pivotArea>
    </format>
    <format dxfId="449">
      <pivotArea dataOnly="0" labelOnly="1" outline="0" fieldPosition="0">
        <references count="5">
          <reference field="9" count="1">
            <x v="115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5"/>
          </reference>
          <reference field="19" count="1" selected="0">
            <x v="5"/>
          </reference>
        </references>
      </pivotArea>
    </format>
    <format dxfId="448">
      <pivotArea dataOnly="0" labelOnly="1" outline="0" fieldPosition="0">
        <references count="5">
          <reference field="9" count="1">
            <x v="118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5"/>
          </reference>
          <reference field="19" count="1" selected="0">
            <x v="5"/>
          </reference>
        </references>
      </pivotArea>
    </format>
    <format dxfId="447">
      <pivotArea dataOnly="0" labelOnly="1" outline="0" fieldPosition="0">
        <references count="5">
          <reference field="9" count="1">
            <x v="137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5"/>
          </reference>
          <reference field="19" count="1" selected="0">
            <x v="5"/>
          </reference>
        </references>
      </pivotArea>
    </format>
    <format dxfId="446">
      <pivotArea dataOnly="0" labelOnly="1" outline="0" fieldPosition="0">
        <references count="5">
          <reference field="9" count="1">
            <x v="115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8"/>
          </reference>
          <reference field="19" count="1" selected="0">
            <x v="5"/>
          </reference>
        </references>
      </pivotArea>
    </format>
    <format dxfId="445">
      <pivotArea dataOnly="0" labelOnly="1" outline="0" fieldPosition="0">
        <references count="5">
          <reference field="9" count="1">
            <x v="117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9"/>
          </reference>
          <reference field="19" count="1" selected="0">
            <x v="5"/>
          </reference>
        </references>
      </pivotArea>
    </format>
    <format dxfId="444">
      <pivotArea dataOnly="0" labelOnly="1" outline="0" fieldPosition="0">
        <references count="5">
          <reference field="9" count="1">
            <x v="116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43"/>
          </reference>
          <reference field="19" count="1" selected="0">
            <x v="5"/>
          </reference>
        </references>
      </pivotArea>
    </format>
    <format dxfId="443">
      <pivotArea dataOnly="0" labelOnly="1" outline="0" fieldPosition="0">
        <references count="5">
          <reference field="9" count="1">
            <x v="118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49"/>
          </reference>
          <reference field="19" count="1" selected="0">
            <x v="5"/>
          </reference>
        </references>
      </pivotArea>
    </format>
    <format dxfId="442">
      <pivotArea dataOnly="0" labelOnly="1" outline="0" fieldPosition="0">
        <references count="5">
          <reference field="9" count="1">
            <x v="33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72"/>
          </reference>
          <reference field="19" count="1" selected="0">
            <x v="5"/>
          </reference>
        </references>
      </pivotArea>
    </format>
    <format dxfId="441">
      <pivotArea dataOnly="0" labelOnly="1" outline="0" fieldPosition="0">
        <references count="5">
          <reference field="9" count="1">
            <x v="36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72"/>
          </reference>
          <reference field="19" count="1" selected="0">
            <x v="5"/>
          </reference>
        </references>
      </pivotArea>
    </format>
    <format dxfId="440">
      <pivotArea dataOnly="0" labelOnly="1" outline="0" fieldPosition="0">
        <references count="5">
          <reference field="9" count="1">
            <x v="46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72"/>
          </reference>
          <reference field="19" count="1" selected="0">
            <x v="5"/>
          </reference>
        </references>
      </pivotArea>
    </format>
    <format dxfId="439">
      <pivotArea dataOnly="0" labelOnly="1" outline="0" fieldPosition="0">
        <references count="5">
          <reference field="9" count="1">
            <x v="50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72"/>
          </reference>
          <reference field="19" count="1" selected="0">
            <x v="5"/>
          </reference>
        </references>
      </pivotArea>
    </format>
    <format dxfId="438">
      <pivotArea dataOnly="0" labelOnly="1" outline="0" fieldPosition="0">
        <references count="5">
          <reference field="9" count="1">
            <x v="117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72"/>
          </reference>
          <reference field="19" count="1" selected="0">
            <x v="5"/>
          </reference>
        </references>
      </pivotArea>
    </format>
    <format dxfId="437">
      <pivotArea dataOnly="0" labelOnly="1" outline="0" fieldPosition="0">
        <references count="5">
          <reference field="9" count="1">
            <x v="36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10"/>
          </reference>
          <reference field="19" count="1" selected="0">
            <x v="9"/>
          </reference>
        </references>
      </pivotArea>
    </format>
    <format dxfId="436">
      <pivotArea dataOnly="0" labelOnly="1" outline="0" fieldPosition="0">
        <references count="5">
          <reference field="9" count="1">
            <x v="40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10"/>
          </reference>
          <reference field="19" count="1" selected="0">
            <x v="9"/>
          </reference>
        </references>
      </pivotArea>
    </format>
    <format dxfId="435">
      <pivotArea dataOnly="0" labelOnly="1" outline="0" fieldPosition="0">
        <references count="5">
          <reference field="9" count="1">
            <x v="99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10"/>
          </reference>
          <reference field="19" count="1" selected="0">
            <x v="9"/>
          </reference>
        </references>
      </pivotArea>
    </format>
    <format dxfId="434">
      <pivotArea dataOnly="0" labelOnly="1" outline="0" fieldPosition="0">
        <references count="5">
          <reference field="9" count="1">
            <x v="123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10"/>
          </reference>
          <reference field="19" count="1" selected="0">
            <x v="9"/>
          </reference>
        </references>
      </pivotArea>
    </format>
    <format dxfId="433">
      <pivotArea dataOnly="0" labelOnly="1" outline="0" fieldPosition="0">
        <references count="5">
          <reference field="9" count="1">
            <x v="124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10"/>
          </reference>
          <reference field="19" count="1" selected="0">
            <x v="9"/>
          </reference>
        </references>
      </pivotArea>
    </format>
    <format dxfId="432">
      <pivotArea dataOnly="0" labelOnly="1" outline="0" fieldPosition="0">
        <references count="5">
          <reference field="9" count="1">
            <x v="138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10"/>
          </reference>
          <reference field="19" count="1" selected="0">
            <x v="9"/>
          </reference>
        </references>
      </pivotArea>
    </format>
    <format dxfId="431">
      <pivotArea dataOnly="0" labelOnly="1" outline="0" fieldPosition="0">
        <references count="5">
          <reference field="9" count="1">
            <x v="115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11"/>
          </reference>
          <reference field="19" count="1" selected="0">
            <x v="28"/>
          </reference>
        </references>
      </pivotArea>
    </format>
    <format dxfId="430">
      <pivotArea dataOnly="0" labelOnly="1" outline="0" fieldPosition="0">
        <references count="5">
          <reference field="9" count="1">
            <x v="115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12"/>
          </reference>
          <reference field="19" count="1" selected="0">
            <x v="28"/>
          </reference>
        </references>
      </pivotArea>
    </format>
    <format dxfId="429">
      <pivotArea dataOnly="0" labelOnly="1" outline="0" fieldPosition="0">
        <references count="5">
          <reference field="9" count="1">
            <x v="72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18"/>
          </reference>
          <reference field="19" count="1" selected="0">
            <x v="28"/>
          </reference>
        </references>
      </pivotArea>
    </format>
    <format dxfId="428">
      <pivotArea dataOnly="0" labelOnly="1" outline="0" fieldPosition="0">
        <references count="5">
          <reference field="9" count="1">
            <x v="115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18"/>
          </reference>
          <reference field="19" count="1" selected="0">
            <x v="28"/>
          </reference>
        </references>
      </pivotArea>
    </format>
    <format dxfId="427">
      <pivotArea dataOnly="0" labelOnly="1" outline="0" fieldPosition="0">
        <references count="5">
          <reference field="9" count="1">
            <x v="115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37"/>
          </reference>
          <reference field="19" count="1" selected="0">
            <x v="28"/>
          </reference>
        </references>
      </pivotArea>
    </format>
    <format dxfId="426">
      <pivotArea dataOnly="0" labelOnly="1" outline="0" fieldPosition="0">
        <references count="5">
          <reference field="9" count="1">
            <x v="65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74"/>
          </reference>
          <reference field="19" count="1" selected="0">
            <x v="28"/>
          </reference>
        </references>
      </pivotArea>
    </format>
    <format dxfId="425">
      <pivotArea dataOnly="0" labelOnly="1" outline="0" fieldPosition="0">
        <references count="5">
          <reference field="9" count="1">
            <x v="115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74"/>
          </reference>
          <reference field="19" count="1" selected="0">
            <x v="28"/>
          </reference>
        </references>
      </pivotArea>
    </format>
    <format dxfId="424">
      <pivotArea dataOnly="0" labelOnly="1" outline="0" fieldPosition="0">
        <references count="5">
          <reference field="9" count="1">
            <x v="33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6"/>
          </reference>
          <reference field="19" count="1" selected="0">
            <x v="10"/>
          </reference>
        </references>
      </pivotArea>
    </format>
    <format dxfId="423">
      <pivotArea dataOnly="0" labelOnly="1" outline="0" fieldPosition="0">
        <references count="5">
          <reference field="9" count="1">
            <x v="46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6"/>
          </reference>
          <reference field="19" count="1" selected="0">
            <x v="10"/>
          </reference>
        </references>
      </pivotArea>
    </format>
    <format dxfId="422">
      <pivotArea dataOnly="0" labelOnly="1" outline="0" fieldPosition="0">
        <references count="5">
          <reference field="9" count="1">
            <x v="58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6"/>
          </reference>
          <reference field="19" count="1" selected="0">
            <x v="10"/>
          </reference>
        </references>
      </pivotArea>
    </format>
    <format dxfId="421">
      <pivotArea dataOnly="0" labelOnly="1" outline="0" fieldPosition="0">
        <references count="5">
          <reference field="9" count="1">
            <x v="136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6"/>
          </reference>
          <reference field="19" count="1" selected="0">
            <x v="10"/>
          </reference>
        </references>
      </pivotArea>
    </format>
    <format dxfId="420">
      <pivotArea dataOnly="0" labelOnly="1" outline="0" fieldPosition="0">
        <references count="5">
          <reference field="9" count="1">
            <x v="34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3"/>
          </reference>
          <reference field="19" count="1" selected="0">
            <x v="14"/>
          </reference>
        </references>
      </pivotArea>
    </format>
    <format dxfId="419">
      <pivotArea dataOnly="0" labelOnly="1" outline="0" fieldPosition="0">
        <references count="5">
          <reference field="9" count="1">
            <x v="36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3"/>
          </reference>
          <reference field="19" count="1" selected="0">
            <x v="14"/>
          </reference>
        </references>
      </pivotArea>
    </format>
    <format dxfId="418">
      <pivotArea dataOnly="0" labelOnly="1" outline="0" fieldPosition="0">
        <references count="5">
          <reference field="9" count="1">
            <x v="38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3"/>
          </reference>
          <reference field="19" count="1" selected="0">
            <x v="14"/>
          </reference>
        </references>
      </pivotArea>
    </format>
    <format dxfId="417">
      <pivotArea dataOnly="0" labelOnly="1" outline="0" fieldPosition="0">
        <references count="5">
          <reference field="9" count="1">
            <x v="43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3"/>
          </reference>
          <reference field="19" count="1" selected="0">
            <x v="14"/>
          </reference>
        </references>
      </pivotArea>
    </format>
    <format dxfId="416">
      <pivotArea dataOnly="0" labelOnly="1" outline="0" fieldPosition="0">
        <references count="5">
          <reference field="9" count="1">
            <x v="46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3"/>
          </reference>
          <reference field="19" count="1" selected="0">
            <x v="14"/>
          </reference>
        </references>
      </pivotArea>
    </format>
    <format dxfId="415">
      <pivotArea dataOnly="0" labelOnly="1" outline="0" fieldPosition="0">
        <references count="5">
          <reference field="9" count="1">
            <x v="47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3"/>
          </reference>
          <reference field="19" count="1" selected="0">
            <x v="14"/>
          </reference>
        </references>
      </pivotArea>
    </format>
    <format dxfId="414">
      <pivotArea dataOnly="0" labelOnly="1" outline="0" fieldPosition="0">
        <references count="5">
          <reference field="9" count="1">
            <x v="50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3"/>
          </reference>
          <reference field="19" count="1" selected="0">
            <x v="14"/>
          </reference>
        </references>
      </pivotArea>
    </format>
    <format dxfId="413">
      <pivotArea dataOnly="0" labelOnly="1" outline="0" fieldPosition="0">
        <references count="5">
          <reference field="9" count="1">
            <x v="130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3"/>
          </reference>
          <reference field="19" count="1" selected="0">
            <x v="14"/>
          </reference>
        </references>
      </pivotArea>
    </format>
    <format dxfId="412">
      <pivotArea dataOnly="0" labelOnly="1" outline="0" fieldPosition="0">
        <references count="5">
          <reference field="9" count="1">
            <x v="133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3"/>
          </reference>
          <reference field="19" count="1" selected="0">
            <x v="14"/>
          </reference>
        </references>
      </pivotArea>
    </format>
    <format dxfId="411">
      <pivotArea dataOnly="0" labelOnly="1" outline="0" fieldPosition="0">
        <references count="5">
          <reference field="9" count="1">
            <x v="31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7"/>
          </reference>
          <reference field="19" count="1" selected="0">
            <x v="26"/>
          </reference>
        </references>
      </pivotArea>
    </format>
    <format dxfId="410">
      <pivotArea dataOnly="0" labelOnly="1" outline="0" fieldPosition="0">
        <references count="5">
          <reference field="9" count="1">
            <x v="32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7"/>
          </reference>
          <reference field="19" count="1" selected="0">
            <x v="26"/>
          </reference>
        </references>
      </pivotArea>
    </format>
    <format dxfId="409">
      <pivotArea dataOnly="0" labelOnly="1" outline="0" fieldPosition="0">
        <references count="5">
          <reference field="9" count="1">
            <x v="33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7"/>
          </reference>
          <reference field="19" count="1" selected="0">
            <x v="26"/>
          </reference>
        </references>
      </pivotArea>
    </format>
    <format dxfId="408">
      <pivotArea dataOnly="0" labelOnly="1" outline="0" fieldPosition="0">
        <references count="5">
          <reference field="9" count="1">
            <x v="38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7"/>
          </reference>
          <reference field="19" count="1" selected="0">
            <x v="26"/>
          </reference>
        </references>
      </pivotArea>
    </format>
    <format dxfId="407">
      <pivotArea dataOnly="0" labelOnly="1" outline="0" fieldPosition="0">
        <references count="5">
          <reference field="9" count="1">
            <x v="46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7"/>
          </reference>
          <reference field="19" count="1" selected="0">
            <x v="26"/>
          </reference>
        </references>
      </pivotArea>
    </format>
    <format dxfId="406">
      <pivotArea dataOnly="0" labelOnly="1" outline="0" fieldPosition="0">
        <references count="5">
          <reference field="9" count="1">
            <x v="50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7"/>
          </reference>
          <reference field="19" count="1" selected="0">
            <x v="26"/>
          </reference>
        </references>
      </pivotArea>
    </format>
    <format dxfId="405">
      <pivotArea dataOnly="0" labelOnly="1" outline="0" fieldPosition="0">
        <references count="5">
          <reference field="9" count="1">
            <x v="74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7"/>
          </reference>
          <reference field="19" count="1" selected="0">
            <x v="26"/>
          </reference>
        </references>
      </pivotArea>
    </format>
    <format dxfId="404">
      <pivotArea dataOnly="0" labelOnly="1" outline="0" fieldPosition="0">
        <references count="5">
          <reference field="9" count="1">
            <x v="130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7"/>
          </reference>
          <reference field="19" count="1" selected="0">
            <x v="26"/>
          </reference>
        </references>
      </pivotArea>
    </format>
    <format dxfId="403">
      <pivotArea dataOnly="0" labelOnly="1" outline="0" fieldPosition="0">
        <references count="5">
          <reference field="9" count="1">
            <x v="132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7"/>
          </reference>
          <reference field="19" count="1" selected="0">
            <x v="26"/>
          </reference>
        </references>
      </pivotArea>
    </format>
    <format dxfId="402">
      <pivotArea dataOnly="0" labelOnly="1" outline="0" fieldPosition="0">
        <references count="5">
          <reference field="9" count="1">
            <x v="139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7"/>
          </reference>
          <reference field="19" count="1" selected="0">
            <x v="26"/>
          </reference>
        </references>
      </pivotArea>
    </format>
    <format dxfId="401">
      <pivotArea dataOnly="0" labelOnly="1" outline="0" fieldPosition="0">
        <references count="5">
          <reference field="9" count="1">
            <x v="46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8"/>
          </reference>
          <reference field="19" count="1" selected="0">
            <x v="26"/>
          </reference>
        </references>
      </pivotArea>
    </format>
    <format dxfId="400">
      <pivotArea dataOnly="0" labelOnly="1" outline="0" fieldPosition="0">
        <references count="5">
          <reference field="9" count="1">
            <x v="66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8"/>
          </reference>
          <reference field="19" count="1" selected="0">
            <x v="26"/>
          </reference>
        </references>
      </pivotArea>
    </format>
    <format dxfId="399">
      <pivotArea dataOnly="0" labelOnly="1" outline="0" fieldPosition="0">
        <references count="5">
          <reference field="9" count="1">
            <x v="137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8"/>
          </reference>
          <reference field="19" count="1" selected="0">
            <x v="26"/>
          </reference>
        </references>
      </pivotArea>
    </format>
    <format dxfId="398">
      <pivotArea dataOnly="0" labelOnly="1" outline="0" fieldPosition="0">
        <references count="5">
          <reference field="9" count="1">
            <x v="46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2"/>
          </reference>
          <reference field="19" count="1" selected="0">
            <x v="26"/>
          </reference>
        </references>
      </pivotArea>
    </format>
    <format dxfId="397">
      <pivotArea dataOnly="0" labelOnly="1" outline="0" fieldPosition="0">
        <references count="5">
          <reference field="9" count="1">
            <x v="130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2"/>
          </reference>
          <reference field="19" count="1" selected="0">
            <x v="26"/>
          </reference>
        </references>
      </pivotArea>
    </format>
    <format dxfId="396">
      <pivotArea dataOnly="0" labelOnly="1" outline="0" fieldPosition="0">
        <references count="5">
          <reference field="9" count="1">
            <x v="137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2"/>
          </reference>
          <reference field="19" count="1" selected="0">
            <x v="26"/>
          </reference>
        </references>
      </pivotArea>
    </format>
    <format dxfId="395">
      <pivotArea dataOnly="0" labelOnly="1" outline="0" fieldPosition="0">
        <references count="5">
          <reference field="9" count="1">
            <x v="29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4"/>
          </reference>
          <reference field="19" count="1" selected="0">
            <x v="27"/>
          </reference>
        </references>
      </pivotArea>
    </format>
    <format dxfId="394">
      <pivotArea dataOnly="0" labelOnly="1" outline="0" fieldPosition="0">
        <references count="5">
          <reference field="9" count="1">
            <x v="46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4"/>
          </reference>
          <reference field="19" count="1" selected="0">
            <x v="27"/>
          </reference>
        </references>
      </pivotArea>
    </format>
    <format dxfId="393">
      <pivotArea dataOnly="0" labelOnly="1" outline="0" fieldPosition="0">
        <references count="5">
          <reference field="9" count="1">
            <x v="29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5"/>
          </reference>
          <reference field="19" count="1" selected="0">
            <x v="27"/>
          </reference>
        </references>
      </pivotArea>
    </format>
    <format dxfId="392">
      <pivotArea dataOnly="0" labelOnly="1" outline="0" fieldPosition="0">
        <references count="5">
          <reference field="9" count="1">
            <x v="30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5"/>
          </reference>
          <reference field="19" count="1" selected="0">
            <x v="27"/>
          </reference>
        </references>
      </pivotArea>
    </format>
    <format dxfId="391">
      <pivotArea dataOnly="0" labelOnly="1" outline="0" fieldPosition="0">
        <references count="5">
          <reference field="9" count="1">
            <x v="33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5"/>
          </reference>
          <reference field="19" count="1" selected="0">
            <x v="27"/>
          </reference>
        </references>
      </pivotArea>
    </format>
    <format dxfId="390">
      <pivotArea dataOnly="0" labelOnly="1" outline="0" fieldPosition="0">
        <references count="5">
          <reference field="9" count="1">
            <x v="34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5"/>
          </reference>
          <reference field="19" count="1" selected="0">
            <x v="27"/>
          </reference>
        </references>
      </pivotArea>
    </format>
    <format dxfId="389">
      <pivotArea dataOnly="0" labelOnly="1" outline="0" fieldPosition="0">
        <references count="5">
          <reference field="9" count="1">
            <x v="36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5"/>
          </reference>
          <reference field="19" count="1" selected="0">
            <x v="27"/>
          </reference>
        </references>
      </pivotArea>
    </format>
    <format dxfId="388">
      <pivotArea dataOnly="0" labelOnly="1" outline="0" fieldPosition="0">
        <references count="5">
          <reference field="9" count="1">
            <x v="37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5"/>
          </reference>
          <reference field="19" count="1" selected="0">
            <x v="27"/>
          </reference>
        </references>
      </pivotArea>
    </format>
    <format dxfId="387">
      <pivotArea dataOnly="0" labelOnly="1" outline="0" fieldPosition="0">
        <references count="5">
          <reference field="9" count="1">
            <x v="46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5"/>
          </reference>
          <reference field="19" count="1" selected="0">
            <x v="27"/>
          </reference>
        </references>
      </pivotArea>
    </format>
    <format dxfId="386">
      <pivotArea dataOnly="0" labelOnly="1" outline="0" fieldPosition="0">
        <references count="5">
          <reference field="9" count="1">
            <x v="50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5"/>
          </reference>
          <reference field="19" count="1" selected="0">
            <x v="27"/>
          </reference>
        </references>
      </pivotArea>
    </format>
    <format dxfId="385">
      <pivotArea dataOnly="0" labelOnly="1" outline="0" fieldPosition="0">
        <references count="5">
          <reference field="9" count="1">
            <x v="57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5"/>
          </reference>
          <reference field="19" count="1" selected="0">
            <x v="27"/>
          </reference>
        </references>
      </pivotArea>
    </format>
    <format dxfId="384">
      <pivotArea dataOnly="0" labelOnly="1" outline="0" fieldPosition="0">
        <references count="5">
          <reference field="9" count="1">
            <x v="66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5"/>
          </reference>
          <reference field="19" count="1" selected="0">
            <x v="27"/>
          </reference>
        </references>
      </pivotArea>
    </format>
    <format dxfId="383">
      <pivotArea dataOnly="0" labelOnly="1" outline="0" fieldPosition="0">
        <references count="5">
          <reference field="9" count="1">
            <x v="87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5"/>
          </reference>
          <reference field="19" count="1" selected="0">
            <x v="27"/>
          </reference>
        </references>
      </pivotArea>
    </format>
    <format dxfId="382">
      <pivotArea dataOnly="0" labelOnly="1" outline="0" fieldPosition="0">
        <references count="5">
          <reference field="9" count="1">
            <x v="130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55"/>
          </reference>
          <reference field="19" count="1" selected="0">
            <x v="27"/>
          </reference>
        </references>
      </pivotArea>
    </format>
    <format dxfId="381">
      <pivotArea dataOnly="0" labelOnly="1" outline="0" fieldPosition="0">
        <references count="5">
          <reference field="9" count="1">
            <x v="76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38"/>
          </reference>
          <reference field="19" count="1" selected="0">
            <x v="32"/>
          </reference>
        </references>
      </pivotArea>
    </format>
    <format dxfId="380">
      <pivotArea dataOnly="0" labelOnly="1" outline="0" fieldPosition="0">
        <references count="5">
          <reference field="9" count="1">
            <x v="127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38"/>
          </reference>
          <reference field="19" count="1" selected="0">
            <x v="32"/>
          </reference>
        </references>
      </pivotArea>
    </format>
    <format dxfId="379">
      <pivotArea dataOnly="0" labelOnly="1" outline="0" fieldPosition="0">
        <references count="5">
          <reference field="9" count="1">
            <x v="28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78">
      <pivotArea dataOnly="0" labelOnly="1" outline="0" fieldPosition="0">
        <references count="5">
          <reference field="9" count="1">
            <x v="29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77">
      <pivotArea dataOnly="0" labelOnly="1" outline="0" fieldPosition="0">
        <references count="5">
          <reference field="9" count="1">
            <x v="30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76">
      <pivotArea dataOnly="0" labelOnly="1" outline="0" fieldPosition="0">
        <references count="5">
          <reference field="9" count="1">
            <x v="33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75">
      <pivotArea dataOnly="0" labelOnly="1" outline="0" fieldPosition="0">
        <references count="5">
          <reference field="9" count="1">
            <x v="34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74">
      <pivotArea dataOnly="0" labelOnly="1" outline="0" fieldPosition="0">
        <references count="5">
          <reference field="9" count="1">
            <x v="35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73">
      <pivotArea dataOnly="0" labelOnly="1" outline="0" fieldPosition="0">
        <references count="5">
          <reference field="9" count="1">
            <x v="36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72">
      <pivotArea dataOnly="0" labelOnly="1" outline="0" fieldPosition="0">
        <references count="5">
          <reference field="9" count="1">
            <x v="38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71">
      <pivotArea dataOnly="0" labelOnly="1" outline="0" fieldPosition="0">
        <references count="5">
          <reference field="9" count="1">
            <x v="39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70">
      <pivotArea dataOnly="0" labelOnly="1" outline="0" fieldPosition="0">
        <references count="5">
          <reference field="9" count="1">
            <x v="40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69">
      <pivotArea dataOnly="0" labelOnly="1" outline="0" fieldPosition="0">
        <references count="5">
          <reference field="9" count="1">
            <x v="46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68">
      <pivotArea dataOnly="0" labelOnly="1" outline="0" fieldPosition="0">
        <references count="5">
          <reference field="9" count="1">
            <x v="50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67">
      <pivotArea dataOnly="0" labelOnly="1" outline="0" fieldPosition="0">
        <references count="5">
          <reference field="9" count="1">
            <x v="51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66">
      <pivotArea dataOnly="0" labelOnly="1" outline="0" fieldPosition="0">
        <references count="5">
          <reference field="9" count="1">
            <x v="76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65">
      <pivotArea dataOnly="0" labelOnly="1" outline="0" fieldPosition="0">
        <references count="5">
          <reference field="9" count="1">
            <x v="85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64">
      <pivotArea dataOnly="0" labelOnly="1" outline="0" fieldPosition="0">
        <references count="5">
          <reference field="9" count="1">
            <x v="88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63">
      <pivotArea dataOnly="0" labelOnly="1" outline="0" fieldPosition="0">
        <references count="5">
          <reference field="9" count="1">
            <x v="115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62">
      <pivotArea dataOnly="0" labelOnly="1" outline="0" fieldPosition="0">
        <references count="5">
          <reference field="9" count="1">
            <x v="127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61">
      <pivotArea dataOnly="0" labelOnly="1" outline="0" fieldPosition="0">
        <references count="5">
          <reference field="9" count="1">
            <x v="128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3"/>
          </reference>
          <reference field="19" count="1" selected="0">
            <x v="33"/>
          </reference>
        </references>
      </pivotArea>
    </format>
    <format dxfId="360">
      <pivotArea dataOnly="0" labelOnly="1" outline="0" fieldPosition="0">
        <references count="5">
          <reference field="9" count="1">
            <x v="21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59">
      <pivotArea dataOnly="0" labelOnly="1" outline="0" fieldPosition="0">
        <references count="5">
          <reference field="9" count="1">
            <x v="24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58">
      <pivotArea dataOnly="0" labelOnly="1" outline="0" fieldPosition="0">
        <references count="5">
          <reference field="9" count="1">
            <x v="31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57">
      <pivotArea dataOnly="0" labelOnly="1" outline="0" fieldPosition="0">
        <references count="5">
          <reference field="9" count="1">
            <x v="33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56">
      <pivotArea dataOnly="0" labelOnly="1" outline="0" fieldPosition="0">
        <references count="5">
          <reference field="9" count="1">
            <x v="34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55">
      <pivotArea dataOnly="0" labelOnly="1" outline="0" fieldPosition="0">
        <references count="5">
          <reference field="9" count="1">
            <x v="36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54">
      <pivotArea dataOnly="0" labelOnly="1" outline="0" fieldPosition="0">
        <references count="5">
          <reference field="9" count="1">
            <x v="39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53">
      <pivotArea dataOnly="0" labelOnly="1" outline="0" fieldPosition="0">
        <references count="5">
          <reference field="9" count="1">
            <x v="40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52">
      <pivotArea dataOnly="0" labelOnly="1" outline="0" fieldPosition="0">
        <references count="5">
          <reference field="9" count="1">
            <x v="41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51">
      <pivotArea dataOnly="0" labelOnly="1" outline="0" fieldPosition="0">
        <references count="5">
          <reference field="9" count="1">
            <x v="42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50">
      <pivotArea dataOnly="0" labelOnly="1" outline="0" fieldPosition="0">
        <references count="5">
          <reference field="9" count="1">
            <x v="43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49">
      <pivotArea dataOnly="0" labelOnly="1" outline="0" fieldPosition="0">
        <references count="5">
          <reference field="9" count="1">
            <x v="46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48">
      <pivotArea dataOnly="0" labelOnly="1" outline="0" fieldPosition="0">
        <references count="5">
          <reference field="9" count="1">
            <x v="50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47">
      <pivotArea dataOnly="0" labelOnly="1" outline="0" fieldPosition="0">
        <references count="5">
          <reference field="9" count="1">
            <x v="55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46">
      <pivotArea dataOnly="0" labelOnly="1" outline="0" fieldPosition="0">
        <references count="5">
          <reference field="9" count="1">
            <x v="76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45">
      <pivotArea dataOnly="0" labelOnly="1" outline="0" fieldPosition="0">
        <references count="5">
          <reference field="9" count="1">
            <x v="82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44">
      <pivotArea dataOnly="0" labelOnly="1" outline="0" fieldPosition="0">
        <references count="5">
          <reference field="9" count="1">
            <x v="89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43">
      <pivotArea dataOnly="0" labelOnly="1" outline="0" fieldPosition="0">
        <references count="5">
          <reference field="9" count="1">
            <x v="100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42">
      <pivotArea dataOnly="0" labelOnly="1" outline="0" fieldPosition="0">
        <references count="5">
          <reference field="9" count="1">
            <x v="123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41">
      <pivotArea dataOnly="0" labelOnly="1" outline="0" fieldPosition="0">
        <references count="5">
          <reference field="9" count="1">
            <x v="124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40">
      <pivotArea dataOnly="0" labelOnly="1" outline="0" fieldPosition="0">
        <references count="5">
          <reference field="9" count="1">
            <x v="125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39">
      <pivotArea dataOnly="0" labelOnly="1" outline="0" fieldPosition="0">
        <references count="5">
          <reference field="9" count="1">
            <x v="127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38">
      <pivotArea dataOnly="0" labelOnly="1" outline="0" fieldPosition="0">
        <references count="5">
          <reference field="9" count="1">
            <x v="128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37">
      <pivotArea dataOnly="0" labelOnly="1" outline="0" fieldPosition="0">
        <references count="5">
          <reference field="9" count="1">
            <x v="130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36">
      <pivotArea dataOnly="0" labelOnly="1" outline="0" fieldPosition="0">
        <references count="5">
          <reference field="9" count="1">
            <x v="131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35">
      <pivotArea dataOnly="0" labelOnly="1" outline="0" fieldPosition="0">
        <references count="5">
          <reference field="9" count="1">
            <x v="132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34">
      <pivotArea dataOnly="0" labelOnly="1" outline="0" fieldPosition="0">
        <references count="5">
          <reference field="9" count="1">
            <x v="135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33">
      <pivotArea dataOnly="0" labelOnly="1" outline="0" fieldPosition="0">
        <references count="5">
          <reference field="9" count="1">
            <x v="136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32">
      <pivotArea dataOnly="0" labelOnly="1" outline="0" fieldPosition="0">
        <references count="5">
          <reference field="9" count="1">
            <x v="137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31">
      <pivotArea dataOnly="0" labelOnly="1" outline="0" fieldPosition="0">
        <references count="5">
          <reference field="9" count="1">
            <x v="138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330">
      <pivotArea dataOnly="0" labelOnly="1" outline="0" fieldPosition="0">
        <references count="5">
          <reference field="9" count="1">
            <x v="111"/>
          </reference>
          <reference field="16" count="1" selected="0">
            <x v="9"/>
          </reference>
          <reference field="17" count="1" selected="0">
            <x v="2"/>
          </reference>
          <reference field="18" count="1" selected="0">
            <x v="45"/>
          </reference>
          <reference field="19" count="1" selected="0">
            <x v="37"/>
          </reference>
        </references>
      </pivotArea>
    </format>
    <format dxfId="329">
      <pivotArea dataOnly="0" labelOnly="1" outline="0" fieldPosition="0">
        <references count="5">
          <reference field="9" count="1">
            <x v="111"/>
          </reference>
          <reference field="16" count="1" selected="0">
            <x v="10"/>
          </reference>
          <reference field="17" count="1" selected="0">
            <x v="2"/>
          </reference>
          <reference field="18" count="1" selected="0">
            <x v="42"/>
          </reference>
          <reference field="19" count="1" selected="0">
            <x v="38"/>
          </reference>
        </references>
      </pivotArea>
    </format>
    <format dxfId="328">
      <pivotArea dataOnly="0" labelOnly="1" outline="0" fieldPosition="0">
        <references count="5">
          <reference field="9" count="1">
            <x v="111"/>
          </reference>
          <reference field="16" count="1" selected="0">
            <x v="11"/>
          </reference>
          <reference field="17" count="1" selected="0">
            <x v="2"/>
          </reference>
          <reference field="18" count="1" selected="0">
            <x v="16"/>
          </reference>
          <reference field="19" count="1" selected="0">
            <x v="39"/>
          </reference>
        </references>
      </pivotArea>
    </format>
    <format dxfId="327">
      <pivotArea dataOnly="0" labelOnly="1" outline="0" fieldPosition="0">
        <references count="5">
          <reference field="9" count="1">
            <x v="29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26">
      <pivotArea dataOnly="0" labelOnly="1" outline="0" fieldPosition="0">
        <references count="5">
          <reference field="9" count="1">
            <x v="30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25">
      <pivotArea dataOnly="0" labelOnly="1" outline="0" fieldPosition="0">
        <references count="5">
          <reference field="9" count="1">
            <x v="31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24">
      <pivotArea dataOnly="0" labelOnly="1" outline="0" fieldPosition="0">
        <references count="5">
          <reference field="9" count="1">
            <x v="33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23">
      <pivotArea dataOnly="0" labelOnly="1" outline="0" fieldPosition="0">
        <references count="5">
          <reference field="9" count="1">
            <x v="34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22">
      <pivotArea dataOnly="0" labelOnly="1" outline="0" fieldPosition="0">
        <references count="5">
          <reference field="9" count="1">
            <x v="35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21">
      <pivotArea dataOnly="0" labelOnly="1" outline="0" fieldPosition="0">
        <references count="5">
          <reference field="9" count="1">
            <x v="36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20">
      <pivotArea dataOnly="0" labelOnly="1" outline="0" fieldPosition="0">
        <references count="5">
          <reference field="9" count="1">
            <x v="37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19">
      <pivotArea dataOnly="0" labelOnly="1" outline="0" fieldPosition="0">
        <references count="5">
          <reference field="9" count="1">
            <x v="41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18">
      <pivotArea dataOnly="0" labelOnly="1" outline="0" fieldPosition="0">
        <references count="5">
          <reference field="9" count="1">
            <x v="42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17">
      <pivotArea dataOnly="0" labelOnly="1" outline="0" fieldPosition="0">
        <references count="5">
          <reference field="9" count="1">
            <x v="46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16">
      <pivotArea dataOnly="0" labelOnly="1" outline="0" fieldPosition="0">
        <references count="5">
          <reference field="9" count="1">
            <x v="50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15">
      <pivotArea dataOnly="0" labelOnly="1" outline="0" fieldPosition="0">
        <references count="5">
          <reference field="9" count="1">
            <x v="56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14">
      <pivotArea dataOnly="0" labelOnly="1" outline="0" fieldPosition="0">
        <references count="5">
          <reference field="9" count="1">
            <x v="58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13">
      <pivotArea dataOnly="0" labelOnly="1" outline="0" fieldPosition="0">
        <references count="5">
          <reference field="9" count="1">
            <x v="66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12">
      <pivotArea dataOnly="0" labelOnly="1" outline="0" fieldPosition="0">
        <references count="5">
          <reference field="9" count="1">
            <x v="69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11">
      <pivotArea dataOnly="0" labelOnly="1" outline="0" fieldPosition="0">
        <references count="5">
          <reference field="9" count="1">
            <x v="72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10">
      <pivotArea dataOnly="0" labelOnly="1" outline="0" fieldPosition="0">
        <references count="5">
          <reference field="9" count="1">
            <x v="75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09">
      <pivotArea dataOnly="0" labelOnly="1" outline="0" fieldPosition="0">
        <references count="5">
          <reference field="9" count="1">
            <x v="82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08">
      <pivotArea dataOnly="0" labelOnly="1" outline="0" fieldPosition="0">
        <references count="5">
          <reference field="9" count="1">
            <x v="87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07">
      <pivotArea dataOnly="0" labelOnly="1" outline="0" fieldPosition="0">
        <references count="5">
          <reference field="9" count="1">
            <x v="88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06">
      <pivotArea dataOnly="0" labelOnly="1" outline="0" fieldPosition="0">
        <references count="5">
          <reference field="9" count="1">
            <x v="104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05">
      <pivotArea dataOnly="0" labelOnly="1" outline="0" fieldPosition="0">
        <references count="5">
          <reference field="9" count="1">
            <x v="135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04">
      <pivotArea dataOnly="0" labelOnly="1" outline="0" fieldPosition="0">
        <references count="5">
          <reference field="9" count="1">
            <x v="136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03">
      <pivotArea dataOnly="0" labelOnly="1" outline="0" fieldPosition="0">
        <references count="5">
          <reference field="9" count="1">
            <x v="137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02">
      <pivotArea dataOnly="0" labelOnly="1" outline="0" fieldPosition="0">
        <references count="5">
          <reference field="9" count="1">
            <x v="138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01">
      <pivotArea dataOnly="0" labelOnly="1" outline="0" fieldPosition="0">
        <references count="5">
          <reference field="9" count="1">
            <x v="21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300">
      <pivotArea dataOnly="0" labelOnly="1" outline="0" fieldPosition="0">
        <references count="5">
          <reference field="9" count="1">
            <x v="23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99">
      <pivotArea dataOnly="0" labelOnly="1" outline="0" fieldPosition="0">
        <references count="5">
          <reference field="9" count="1">
            <x v="29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98">
      <pivotArea dataOnly="0" labelOnly="1" outline="0" fieldPosition="0">
        <references count="5">
          <reference field="9" count="1">
            <x v="31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97">
      <pivotArea dataOnly="0" labelOnly="1" outline="0" fieldPosition="0">
        <references count="5">
          <reference field="9" count="1">
            <x v="33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96">
      <pivotArea dataOnly="0" labelOnly="1" outline="0" fieldPosition="0">
        <references count="5">
          <reference field="9" count="1">
            <x v="34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95">
      <pivotArea dataOnly="0" labelOnly="1" outline="0" fieldPosition="0">
        <references count="5">
          <reference field="9" count="1">
            <x v="36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94">
      <pivotArea dataOnly="0" labelOnly="1" outline="0" fieldPosition="0">
        <references count="5">
          <reference field="9" count="1">
            <x v="46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93">
      <pivotArea dataOnly="0" labelOnly="1" outline="0" fieldPosition="0">
        <references count="5">
          <reference field="9" count="1">
            <x v="50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92">
      <pivotArea dataOnly="0" labelOnly="1" outline="0" fieldPosition="0">
        <references count="5">
          <reference field="9" count="1">
            <x v="64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91">
      <pivotArea dataOnly="0" labelOnly="1" outline="0" fieldPosition="0">
        <references count="5">
          <reference field="9" count="1">
            <x v="65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90">
      <pivotArea dataOnly="0" labelOnly="1" outline="0" fieldPosition="0">
        <references count="5">
          <reference field="9" count="1">
            <x v="76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89">
      <pivotArea dataOnly="0" labelOnly="1" outline="0" fieldPosition="0">
        <references count="5">
          <reference field="9" count="1">
            <x v="82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88">
      <pivotArea dataOnly="0" labelOnly="1" outline="0" fieldPosition="0">
        <references count="5">
          <reference field="9" count="1">
            <x v="91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87">
      <pivotArea dataOnly="0" labelOnly="1" outline="0" fieldPosition="0">
        <references count="5">
          <reference field="9" count="1">
            <x v="99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86">
      <pivotArea dataOnly="0" labelOnly="1" outline="0" fieldPosition="0">
        <references count="5">
          <reference field="9" count="1">
            <x v="125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85">
      <pivotArea dataOnly="0" labelOnly="1" outline="0" fieldPosition="0">
        <references count="5">
          <reference field="9" count="1">
            <x v="135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84">
      <pivotArea dataOnly="0" labelOnly="1" outline="0" fieldPosition="0">
        <references count="5">
          <reference field="9" count="1">
            <x v="141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83">
      <pivotArea dataOnly="0" labelOnly="1" outline="0" fieldPosition="0">
        <references count="5">
          <reference field="9" count="1">
            <x v="27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82">
      <pivotArea dataOnly="0" labelOnly="1" outline="0" fieldPosition="0">
        <references count="5">
          <reference field="9" count="1">
            <x v="31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81">
      <pivotArea dataOnly="0" labelOnly="1" outline="0" fieldPosition="0">
        <references count="5">
          <reference field="9" count="1">
            <x v="34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80">
      <pivotArea dataOnly="0" labelOnly="1" outline="0" fieldPosition="0">
        <references count="5">
          <reference field="9" count="1">
            <x v="35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79">
      <pivotArea dataOnly="0" labelOnly="1" outline="0" fieldPosition="0">
        <references count="5">
          <reference field="9" count="1">
            <x v="36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78">
      <pivotArea dataOnly="0" labelOnly="1" outline="0" fieldPosition="0">
        <references count="5">
          <reference field="9" count="1">
            <x v="115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77">
      <pivotArea dataOnly="0" labelOnly="1" outline="0" fieldPosition="0">
        <references count="5">
          <reference field="9" count="1">
            <x v="118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76">
      <pivotArea dataOnly="0" labelOnly="1" outline="0" fieldPosition="0">
        <references count="5">
          <reference field="9" count="1">
            <x v="23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23"/>
          </reference>
          <reference field="19" count="1" selected="0">
            <x v="40"/>
          </reference>
        </references>
      </pivotArea>
    </format>
    <format dxfId="275">
      <pivotArea dataOnly="0" labelOnly="1" outline="0" fieldPosition="0">
        <references count="5">
          <reference field="9" count="1">
            <x v="64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23"/>
          </reference>
          <reference field="19" count="1" selected="0">
            <x v="40"/>
          </reference>
        </references>
      </pivotArea>
    </format>
    <format dxfId="274">
      <pivotArea dataOnly="0" labelOnly="1" outline="0" fieldPosition="0">
        <references count="5">
          <reference field="9" count="1">
            <x v="19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73">
      <pivotArea dataOnly="0" labelOnly="1" outline="0" fieldPosition="0">
        <references count="5">
          <reference field="9" count="1">
            <x v="20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72">
      <pivotArea dataOnly="0" labelOnly="1" outline="0" fieldPosition="0">
        <references count="5">
          <reference field="9" count="1">
            <x v="23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71">
      <pivotArea dataOnly="0" labelOnly="1" outline="0" fieldPosition="0">
        <references count="5">
          <reference field="9" count="1">
            <x v="28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70">
      <pivotArea dataOnly="0" labelOnly="1" outline="0" fieldPosition="0">
        <references count="5">
          <reference field="9" count="1">
            <x v="29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69">
      <pivotArea dataOnly="0" labelOnly="1" outline="0" fieldPosition="0">
        <references count="5">
          <reference field="9" count="1">
            <x v="30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68">
      <pivotArea dataOnly="0" labelOnly="1" outline="0" fieldPosition="0">
        <references count="5">
          <reference field="9" count="1">
            <x v="31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67">
      <pivotArea dataOnly="0" labelOnly="1" outline="0" fieldPosition="0">
        <references count="5">
          <reference field="9" count="1">
            <x v="32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66">
      <pivotArea dataOnly="0" labelOnly="1" outline="0" fieldPosition="0">
        <references count="5">
          <reference field="9" count="1">
            <x v="33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65">
      <pivotArea dataOnly="0" labelOnly="1" outline="0" fieldPosition="0">
        <references count="5">
          <reference field="9" count="1">
            <x v="34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64">
      <pivotArea dataOnly="0" labelOnly="1" outline="0" fieldPosition="0">
        <references count="5">
          <reference field="9" count="1">
            <x v="36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63">
      <pivotArea dataOnly="0" labelOnly="1" outline="0" fieldPosition="0">
        <references count="5">
          <reference field="9" count="1">
            <x v="38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62">
      <pivotArea dataOnly="0" labelOnly="1" outline="0" fieldPosition="0">
        <references count="5">
          <reference field="9" count="1">
            <x v="44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61">
      <pivotArea dataOnly="0" labelOnly="1" outline="0" fieldPosition="0">
        <references count="5">
          <reference field="9" count="1">
            <x v="45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60">
      <pivotArea dataOnly="0" labelOnly="1" outline="0" fieldPosition="0">
        <references count="5">
          <reference field="9" count="1">
            <x v="46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59">
      <pivotArea dataOnly="0" labelOnly="1" outline="0" fieldPosition="0">
        <references count="5">
          <reference field="9" count="1">
            <x v="50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58">
      <pivotArea dataOnly="0" labelOnly="1" outline="0" fieldPosition="0">
        <references count="5">
          <reference field="9" count="1">
            <x v="51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57">
      <pivotArea dataOnly="0" labelOnly="1" outline="0" fieldPosition="0">
        <references count="5">
          <reference field="9" count="1">
            <x v="52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56">
      <pivotArea dataOnly="0" labelOnly="1" outline="0" fieldPosition="0">
        <references count="5">
          <reference field="9" count="1">
            <x v="54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55">
      <pivotArea dataOnly="0" labelOnly="1" outline="0" fieldPosition="0">
        <references count="5">
          <reference field="9" count="1">
            <x v="56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54">
      <pivotArea dataOnly="0" labelOnly="1" outline="0" fieldPosition="0">
        <references count="5">
          <reference field="9" count="1">
            <x v="58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53">
      <pivotArea dataOnly="0" labelOnly="1" outline="0" fieldPosition="0">
        <references count="5">
          <reference field="9" count="1">
            <x v="59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52">
      <pivotArea dataOnly="0" labelOnly="1" outline="0" fieldPosition="0">
        <references count="5">
          <reference field="9" count="1">
            <x v="61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51">
      <pivotArea dataOnly="0" labelOnly="1" outline="0" fieldPosition="0">
        <references count="5">
          <reference field="9" count="1">
            <x v="63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50">
      <pivotArea dataOnly="0" labelOnly="1" outline="0" fieldPosition="0">
        <references count="5">
          <reference field="9" count="1">
            <x v="64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49">
      <pivotArea dataOnly="0" labelOnly="1" outline="0" fieldPosition="0">
        <references count="5">
          <reference field="9" count="1">
            <x v="65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48">
      <pivotArea dataOnly="0" labelOnly="1" outline="0" fieldPosition="0">
        <references count="5">
          <reference field="9" count="1">
            <x v="66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47">
      <pivotArea dataOnly="0" labelOnly="1" outline="0" fieldPosition="0">
        <references count="5">
          <reference field="9" count="1">
            <x v="68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46">
      <pivotArea dataOnly="0" labelOnly="1" outline="0" fieldPosition="0">
        <references count="5">
          <reference field="9" count="1">
            <x v="70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45">
      <pivotArea dataOnly="0" labelOnly="1" outline="0" fieldPosition="0">
        <references count="5">
          <reference field="9" count="1">
            <x v="71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44">
      <pivotArea dataOnly="0" labelOnly="1" outline="0" fieldPosition="0">
        <references count="5">
          <reference field="9" count="1">
            <x v="74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43">
      <pivotArea dataOnly="0" labelOnly="1" outline="0" fieldPosition="0">
        <references count="5">
          <reference field="9" count="1">
            <x v="79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42">
      <pivotArea dataOnly="0" labelOnly="1" outline="0" fieldPosition="0">
        <references count="5">
          <reference field="9" count="1">
            <x v="80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41">
      <pivotArea dataOnly="0" labelOnly="1" outline="0" fieldPosition="0">
        <references count="5">
          <reference field="9" count="1">
            <x v="81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40">
      <pivotArea dataOnly="0" labelOnly="1" outline="0" fieldPosition="0">
        <references count="5">
          <reference field="9" count="1">
            <x v="82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39">
      <pivotArea dataOnly="0" labelOnly="1" outline="0" fieldPosition="0">
        <references count="5">
          <reference field="9" count="1">
            <x v="84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38">
      <pivotArea dataOnly="0" labelOnly="1" outline="0" fieldPosition="0">
        <references count="5">
          <reference field="9" count="1">
            <x v="86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37">
      <pivotArea dataOnly="0" labelOnly="1" outline="0" fieldPosition="0">
        <references count="5">
          <reference field="9" count="1">
            <x v="87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36">
      <pivotArea dataOnly="0" labelOnly="1" outline="0" fieldPosition="0">
        <references count="5">
          <reference field="9" count="1">
            <x v="91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35">
      <pivotArea dataOnly="0" labelOnly="1" outline="0" fieldPosition="0">
        <references count="5">
          <reference field="9" count="1">
            <x v="102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34">
      <pivotArea dataOnly="0" labelOnly="1" outline="0" fieldPosition="0">
        <references count="5">
          <reference field="9" count="1">
            <x v="104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33">
      <pivotArea dataOnly="0" labelOnly="1" outline="0" fieldPosition="0">
        <references count="5">
          <reference field="9" count="1">
            <x v="105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32">
      <pivotArea dataOnly="0" labelOnly="1" outline="0" fieldPosition="0">
        <references count="5">
          <reference field="9" count="1">
            <x v="109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31">
      <pivotArea dataOnly="0" labelOnly="1" outline="0" fieldPosition="0">
        <references count="5">
          <reference field="9" count="1">
            <x v="120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30">
      <pivotArea dataOnly="0" labelOnly="1" outline="0" fieldPosition="0">
        <references count="5">
          <reference field="9" count="1">
            <x v="121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29">
      <pivotArea dataOnly="0" labelOnly="1" outline="0" fieldPosition="0">
        <references count="5">
          <reference field="9" count="1">
            <x v="122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28">
      <pivotArea dataOnly="0" labelOnly="1" outline="0" fieldPosition="0">
        <references count="5">
          <reference field="9" count="1">
            <x v="129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27">
      <pivotArea dataOnly="0" labelOnly="1" outline="0" fieldPosition="0">
        <references count="5">
          <reference field="9" count="1">
            <x v="130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26">
      <pivotArea dataOnly="0" labelOnly="1" outline="0" fieldPosition="0">
        <references count="5">
          <reference field="9" count="1">
            <x v="132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25">
      <pivotArea dataOnly="0" labelOnly="1" outline="0" fieldPosition="0">
        <references count="5">
          <reference field="9" count="1">
            <x v="133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24">
      <pivotArea dataOnly="0" labelOnly="1" outline="0" fieldPosition="0">
        <references count="5">
          <reference field="9" count="1">
            <x v="137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23">
      <pivotArea dataOnly="0" labelOnly="1" outline="0" fieldPosition="0">
        <references count="5">
          <reference field="9" count="1">
            <x v="0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22">
      <pivotArea dataOnly="0" labelOnly="1" outline="0" fieldPosition="0">
        <references count="5">
          <reference field="9" count="1">
            <x v="1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21">
      <pivotArea dataOnly="0" labelOnly="1" outline="0" fieldPosition="0">
        <references count="5">
          <reference field="9" count="1">
            <x v="2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20">
      <pivotArea dataOnly="0" labelOnly="1" outline="0" fieldPosition="0">
        <references count="5">
          <reference field="9" count="1">
            <x v="3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19">
      <pivotArea dataOnly="0" labelOnly="1" outline="0" fieldPosition="0">
        <references count="5">
          <reference field="9" count="1">
            <x v="4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18">
      <pivotArea dataOnly="0" labelOnly="1" outline="0" fieldPosition="0">
        <references count="5">
          <reference field="9" count="1">
            <x v="5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17">
      <pivotArea dataOnly="0" labelOnly="1" outline="0" fieldPosition="0">
        <references count="5">
          <reference field="9" count="1">
            <x v="6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16">
      <pivotArea dataOnly="0" labelOnly="1" outline="0" fieldPosition="0">
        <references count="5">
          <reference field="9" count="1">
            <x v="7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15">
      <pivotArea dataOnly="0" labelOnly="1" outline="0" fieldPosition="0">
        <references count="5">
          <reference field="9" count="1">
            <x v="8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14">
      <pivotArea dataOnly="0" labelOnly="1" outline="0" fieldPosition="0">
        <references count="5">
          <reference field="9" count="1">
            <x v="9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13">
      <pivotArea dataOnly="0" labelOnly="1" outline="0" fieldPosition="0">
        <references count="5">
          <reference field="9" count="1">
            <x v="10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12">
      <pivotArea dataOnly="0" labelOnly="1" outline="0" fieldPosition="0">
        <references count="5">
          <reference field="9" count="1">
            <x v="11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11">
      <pivotArea dataOnly="0" labelOnly="1" outline="0" fieldPosition="0">
        <references count="5">
          <reference field="9" count="1">
            <x v="12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10">
      <pivotArea dataOnly="0" labelOnly="1" outline="0" fieldPosition="0">
        <references count="5">
          <reference field="9" count="1">
            <x v="13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09">
      <pivotArea dataOnly="0" labelOnly="1" outline="0" fieldPosition="0">
        <references count="5">
          <reference field="9" count="1">
            <x v="14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08">
      <pivotArea dataOnly="0" labelOnly="1" outline="0" fieldPosition="0">
        <references count="5">
          <reference field="9" count="1">
            <x v="15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07">
      <pivotArea dataOnly="0" labelOnly="1" outline="0" fieldPosition="0">
        <references count="5">
          <reference field="9" count="1">
            <x v="16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06">
      <pivotArea dataOnly="0" labelOnly="1" outline="0" fieldPosition="0">
        <references count="5">
          <reference field="9" count="1">
            <x v="17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05">
      <pivotArea dataOnly="0" labelOnly="1" outline="0" fieldPosition="0">
        <references count="5">
          <reference field="9" count="1">
            <x v="67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04">
      <pivotArea dataOnly="0" labelOnly="1" outline="0" fieldPosition="0">
        <references count="5">
          <reference field="9" count="1">
            <x v="104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60"/>
          </reference>
          <reference field="19" count="1" selected="0">
            <x v="16"/>
          </reference>
        </references>
      </pivotArea>
    </format>
    <format dxfId="203">
      <pivotArea dataOnly="0" labelOnly="1" outline="0" fieldPosition="0">
        <references count="5">
          <reference field="9" count="1">
            <x v="23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44"/>
          </reference>
          <reference field="19" count="1" selected="0">
            <x v="6"/>
          </reference>
        </references>
      </pivotArea>
    </format>
    <format dxfId="202">
      <pivotArea dataOnly="0" labelOnly="1" outline="0" fieldPosition="0">
        <references count="5">
          <reference field="9" count="1">
            <x v="45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44"/>
          </reference>
          <reference field="19" count="1" selected="0">
            <x v="6"/>
          </reference>
        </references>
      </pivotArea>
    </format>
    <format dxfId="201">
      <pivotArea dataOnly="0" labelOnly="1" outline="0" fieldPosition="0">
        <references count="5">
          <reference field="9" count="1">
            <x v="73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44"/>
          </reference>
          <reference field="19" count="1" selected="0">
            <x v="6"/>
          </reference>
        </references>
      </pivotArea>
    </format>
    <format dxfId="200">
      <pivotArea dataOnly="0" labelOnly="1" outline="0" fieldPosition="0">
        <references count="5">
          <reference field="9" count="1">
            <x v="76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44"/>
          </reference>
          <reference field="19" count="1" selected="0">
            <x v="6"/>
          </reference>
        </references>
      </pivotArea>
    </format>
    <format dxfId="199">
      <pivotArea dataOnly="0" labelOnly="1" outline="0" fieldPosition="0">
        <references count="5">
          <reference field="9" count="1">
            <x v="99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44"/>
          </reference>
          <reference field="19" count="1" selected="0">
            <x v="6"/>
          </reference>
        </references>
      </pivotArea>
    </format>
    <format dxfId="198">
      <pivotArea dataOnly="0" labelOnly="1" outline="0" fieldPosition="0">
        <references count="5">
          <reference field="9" count="1">
            <x v="100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44"/>
          </reference>
          <reference field="19" count="1" selected="0">
            <x v="6"/>
          </reference>
        </references>
      </pivotArea>
    </format>
    <format dxfId="197">
      <pivotArea dataOnly="0" labelOnly="1" outline="0" fieldPosition="0">
        <references count="5">
          <reference field="9" count="1">
            <x v="115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44"/>
          </reference>
          <reference field="19" count="1" selected="0">
            <x v="6"/>
          </reference>
        </references>
      </pivotArea>
    </format>
    <format dxfId="196">
      <pivotArea dataOnly="0" labelOnly="1" outline="0" fieldPosition="0">
        <references count="5">
          <reference field="9" count="1">
            <x v="141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44"/>
          </reference>
          <reference field="19" count="1" selected="0">
            <x v="6"/>
          </reference>
        </references>
      </pivotArea>
    </format>
    <format dxfId="195">
      <pivotArea dataOnly="0" labelOnly="1" outline="0" fieldPosition="0">
        <references count="5">
          <reference field="9" count="1">
            <x v="73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4"/>
          </reference>
          <reference field="19" count="1" selected="0">
            <x v="6"/>
          </reference>
        </references>
      </pivotArea>
    </format>
    <format dxfId="194">
      <pivotArea dataOnly="0" labelOnly="1" outline="0" fieldPosition="0">
        <references count="5">
          <reference field="9" count="1">
            <x v="90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4"/>
          </reference>
          <reference field="19" count="1" selected="0">
            <x v="6"/>
          </reference>
        </references>
      </pivotArea>
    </format>
    <format dxfId="193">
      <pivotArea dataOnly="0" labelOnly="1" outline="0" fieldPosition="0">
        <references count="5">
          <reference field="9" count="1">
            <x v="91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4"/>
          </reference>
          <reference field="19" count="1" selected="0">
            <x v="6"/>
          </reference>
        </references>
      </pivotArea>
    </format>
    <format dxfId="192">
      <pivotArea dataOnly="0" labelOnly="1" outline="0" fieldPosition="0">
        <references count="5">
          <reference field="9" count="1">
            <x v="92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4"/>
          </reference>
          <reference field="19" count="1" selected="0">
            <x v="6"/>
          </reference>
        </references>
      </pivotArea>
    </format>
    <format dxfId="191">
      <pivotArea dataOnly="0" labelOnly="1" outline="0" fieldPosition="0">
        <references count="5">
          <reference field="9" count="1">
            <x v="93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4"/>
          </reference>
          <reference field="19" count="1" selected="0">
            <x v="6"/>
          </reference>
        </references>
      </pivotArea>
    </format>
    <format dxfId="190">
      <pivotArea dataOnly="0" labelOnly="1" outline="0" fieldPosition="0">
        <references count="5">
          <reference field="9" count="1">
            <x v="23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4"/>
          </reference>
          <reference field="19" count="1" selected="0">
            <x v="18"/>
          </reference>
        </references>
      </pivotArea>
    </format>
    <format dxfId="189">
      <pivotArea dataOnly="0" labelOnly="1" outline="0" fieldPosition="0">
        <references count="5">
          <reference field="9" count="1">
            <x v="76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4"/>
          </reference>
          <reference field="19" count="1" selected="0">
            <x v="18"/>
          </reference>
        </references>
      </pivotArea>
    </format>
    <format dxfId="188">
      <pivotArea dataOnly="0" labelOnly="1" outline="0" fieldPosition="0">
        <references count="5">
          <reference field="9" count="1">
            <x v="141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4"/>
          </reference>
          <reference field="19" count="1" selected="0">
            <x v="18"/>
          </reference>
        </references>
      </pivotArea>
    </format>
    <format dxfId="187">
      <pivotArea dataOnly="0" labelOnly="1" outline="0" fieldPosition="0">
        <references count="5">
          <reference field="9" count="1">
            <x v="76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73"/>
          </reference>
          <reference field="19" count="1" selected="0">
            <x v="19"/>
          </reference>
        </references>
      </pivotArea>
    </format>
    <format dxfId="186">
      <pivotArea dataOnly="0" labelOnly="1" outline="0" fieldPosition="0">
        <references count="5">
          <reference field="9" count="1">
            <x v="84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73"/>
          </reference>
          <reference field="19" count="1" selected="0">
            <x v="19"/>
          </reference>
        </references>
      </pivotArea>
    </format>
    <format dxfId="185">
      <pivotArea dataOnly="0" labelOnly="1" outline="0" fieldPosition="0">
        <references count="5">
          <reference field="9" count="1">
            <x v="90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73"/>
          </reference>
          <reference field="19" count="1" selected="0">
            <x v="19"/>
          </reference>
        </references>
      </pivotArea>
    </format>
    <format dxfId="184">
      <pivotArea dataOnly="0" labelOnly="1" outline="0" fieldPosition="0">
        <references count="5">
          <reference field="9" count="1">
            <x v="124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73"/>
          </reference>
          <reference field="19" count="1" selected="0">
            <x v="19"/>
          </reference>
        </references>
      </pivotArea>
    </format>
    <format dxfId="183">
      <pivotArea dataOnly="0" labelOnly="1" outline="0" fieldPosition="0">
        <references count="5">
          <reference field="9" count="1">
            <x v="125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73"/>
          </reference>
          <reference field="19" count="1" selected="0">
            <x v="19"/>
          </reference>
        </references>
      </pivotArea>
    </format>
    <format dxfId="182">
      <pivotArea dataOnly="0" labelOnly="1" outline="0" fieldPosition="0">
        <references count="5">
          <reference field="9" count="1">
            <x v="70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15"/>
          </reference>
          <reference field="19" count="1" selected="0">
            <x v="23"/>
          </reference>
        </references>
      </pivotArea>
    </format>
    <format dxfId="181">
      <pivotArea dataOnly="0" labelOnly="1" outline="0" fieldPosition="0">
        <references count="5">
          <reference field="9" count="1">
            <x v="120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15"/>
          </reference>
          <reference field="19" count="1" selected="0">
            <x v="23"/>
          </reference>
        </references>
      </pivotArea>
    </format>
    <format dxfId="180">
      <pivotArea dataOnly="0" labelOnly="1" outline="0" fieldPosition="0">
        <references count="5">
          <reference field="9" count="1">
            <x v="130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15"/>
          </reference>
          <reference field="19" count="1" selected="0">
            <x v="23"/>
          </reference>
        </references>
      </pivotArea>
    </format>
    <format dxfId="179">
      <pivotArea dataOnly="0" labelOnly="1" outline="0" fieldPosition="0">
        <references count="5">
          <reference field="9" count="1">
            <x v="135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15"/>
          </reference>
          <reference field="19" count="1" selected="0">
            <x v="23"/>
          </reference>
        </references>
      </pivotArea>
    </format>
    <format dxfId="178">
      <pivotArea dataOnly="0" labelOnly="1" outline="0" fieldPosition="0">
        <references count="5">
          <reference field="9" count="1">
            <x v="138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15"/>
          </reference>
          <reference field="19" count="1" selected="0">
            <x v="23"/>
          </reference>
        </references>
      </pivotArea>
    </format>
    <format dxfId="177">
      <pivotArea dataOnly="0" labelOnly="1" outline="0" fieldPosition="0">
        <references count="5">
          <reference field="9" count="1">
            <x v="142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15"/>
          </reference>
          <reference field="19" count="1" selected="0">
            <x v="23"/>
          </reference>
        </references>
      </pivotArea>
    </format>
    <format dxfId="176">
      <pivotArea dataOnly="0" labelOnly="1" outline="0" fieldPosition="0">
        <references count="5">
          <reference field="9" count="1">
            <x v="19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75">
      <pivotArea dataOnly="0" labelOnly="1" outline="0" fieldPosition="0">
        <references count="5">
          <reference field="9" count="1">
            <x v="33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74">
      <pivotArea dataOnly="0" labelOnly="1" outline="0" fieldPosition="0">
        <references count="5">
          <reference field="9" count="1">
            <x v="34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73">
      <pivotArea dataOnly="0" labelOnly="1" outline="0" fieldPosition="0">
        <references count="5">
          <reference field="9" count="1">
            <x v="36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72">
      <pivotArea dataOnly="0" labelOnly="1" outline="0" fieldPosition="0">
        <references count="5">
          <reference field="9" count="1">
            <x v="42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71">
      <pivotArea dataOnly="0" labelOnly="1" outline="0" fieldPosition="0">
        <references count="5">
          <reference field="9" count="1">
            <x v="50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70">
      <pivotArea dataOnly="0" labelOnly="1" outline="0" fieldPosition="0">
        <references count="5">
          <reference field="9" count="1">
            <x v="52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69">
      <pivotArea dataOnly="0" labelOnly="1" outline="0" fieldPosition="0">
        <references count="5">
          <reference field="9" count="1">
            <x v="59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68">
      <pivotArea dataOnly="0" labelOnly="1" outline="0" fieldPosition="0">
        <references count="5">
          <reference field="9" count="1">
            <x v="60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67">
      <pivotArea dataOnly="0" labelOnly="1" outline="0" fieldPosition="0">
        <references count="5">
          <reference field="9" count="1">
            <x v="62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66">
      <pivotArea dataOnly="0" labelOnly="1" outline="0" fieldPosition="0">
        <references count="5">
          <reference field="9" count="1">
            <x v="83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65">
      <pivotArea dataOnly="0" labelOnly="1" outline="0" fieldPosition="0">
        <references count="5">
          <reference field="9" count="1">
            <x v="84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64">
      <pivotArea dataOnly="0" labelOnly="1" outline="0" fieldPosition="0">
        <references count="5">
          <reference field="9" count="1">
            <x v="124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63">
      <pivotArea dataOnly="0" labelOnly="1" outline="0" fieldPosition="0">
        <references count="5">
          <reference field="9" count="1">
            <x v="125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62">
      <pivotArea dataOnly="0" labelOnly="1" outline="0" fieldPosition="0">
        <references count="5">
          <reference field="9" count="1">
            <x v="134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61">
      <pivotArea dataOnly="0" labelOnly="1" outline="0" fieldPosition="0">
        <references count="5">
          <reference field="9" count="1">
            <x v="135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60">
      <pivotArea dataOnly="0" labelOnly="1" outline="0" fieldPosition="0">
        <references count="5">
          <reference field="9" count="1">
            <x v="136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59">
      <pivotArea dataOnly="0" labelOnly="1" outline="0" fieldPosition="0">
        <references count="5">
          <reference field="9" count="1">
            <x v="137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58">
      <pivotArea dataOnly="0" labelOnly="1" outline="0" fieldPosition="0">
        <references count="5">
          <reference field="9" count="1">
            <x v="142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36"/>
          </reference>
          <reference field="19" count="1" selected="0">
            <x v="23"/>
          </reference>
        </references>
      </pivotArea>
    </format>
    <format dxfId="157">
      <pivotArea dataOnly="0" labelOnly="1" outline="0" fieldPosition="0">
        <references count="5">
          <reference field="9" count="1">
            <x v="33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7"/>
          </reference>
          <reference field="19" count="1" selected="0">
            <x v="23"/>
          </reference>
        </references>
      </pivotArea>
    </format>
    <format dxfId="156">
      <pivotArea dataOnly="0" labelOnly="1" outline="0" fieldPosition="0">
        <references count="5">
          <reference field="9" count="1">
            <x v="36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7"/>
          </reference>
          <reference field="19" count="1" selected="0">
            <x v="23"/>
          </reference>
        </references>
      </pivotArea>
    </format>
    <format dxfId="155">
      <pivotArea dataOnly="0" labelOnly="1" outline="0" fieldPosition="0">
        <references count="5">
          <reference field="9" count="1">
            <x v="46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7"/>
          </reference>
          <reference field="19" count="1" selected="0">
            <x v="23"/>
          </reference>
        </references>
      </pivotArea>
    </format>
    <format dxfId="154">
      <pivotArea dataOnly="0" labelOnly="1" outline="0" fieldPosition="0">
        <references count="5">
          <reference field="9" count="1">
            <x v="50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7"/>
          </reference>
          <reference field="19" count="1" selected="0">
            <x v="23"/>
          </reference>
        </references>
      </pivotArea>
    </format>
    <format dxfId="153">
      <pivotArea dataOnly="0" labelOnly="1" outline="0" fieldPosition="0">
        <references count="5">
          <reference field="9" count="1">
            <x v="70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7"/>
          </reference>
          <reference field="19" count="1" selected="0">
            <x v="23"/>
          </reference>
        </references>
      </pivotArea>
    </format>
    <format dxfId="152">
      <pivotArea dataOnly="0" labelOnly="1" outline="0" fieldPosition="0">
        <references count="5">
          <reference field="9" count="1">
            <x v="76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7"/>
          </reference>
          <reference field="19" count="1" selected="0">
            <x v="23"/>
          </reference>
        </references>
      </pivotArea>
    </format>
    <format dxfId="151">
      <pivotArea dataOnly="0" labelOnly="1" outline="0" fieldPosition="0">
        <references count="5">
          <reference field="9" count="1">
            <x v="94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7"/>
          </reference>
          <reference field="19" count="1" selected="0">
            <x v="23"/>
          </reference>
        </references>
      </pivotArea>
    </format>
    <format dxfId="150">
      <pivotArea dataOnly="0" labelOnly="1" outline="0" fieldPosition="0">
        <references count="5">
          <reference field="9" count="1">
            <x v="96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7"/>
          </reference>
          <reference field="19" count="1" selected="0">
            <x v="23"/>
          </reference>
        </references>
      </pivotArea>
    </format>
    <format dxfId="149">
      <pivotArea dataOnly="0" labelOnly="1" outline="0" fieldPosition="0">
        <references count="5">
          <reference field="9" count="1">
            <x v="141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7"/>
          </reference>
          <reference field="19" count="1" selected="0">
            <x v="23"/>
          </reference>
        </references>
      </pivotArea>
    </format>
    <format dxfId="148">
      <pivotArea dataOnly="0" labelOnly="1" outline="0" fieldPosition="0">
        <references count="5">
          <reference field="9" count="1">
            <x v="142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67"/>
          </reference>
          <reference field="19" count="1" selected="0">
            <x v="23"/>
          </reference>
        </references>
      </pivotArea>
    </format>
    <format dxfId="147">
      <pivotArea dataOnly="0" labelOnly="1" outline="0" fieldPosition="0">
        <references count="5">
          <reference field="9" count="1">
            <x v="23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46">
      <pivotArea dataOnly="0" labelOnly="1" outline="0" fieldPosition="0">
        <references count="5">
          <reference field="9" count="1">
            <x v="25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45">
      <pivotArea dataOnly="0" labelOnly="1" outline="0" fieldPosition="0">
        <references count="5">
          <reference field="9" count="1">
            <x v="46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44">
      <pivotArea dataOnly="0" labelOnly="1" outline="0" fieldPosition="0">
        <references count="5">
          <reference field="9" count="1">
            <x v="47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43">
      <pivotArea dataOnly="0" labelOnly="1" outline="0" fieldPosition="0">
        <references count="5">
          <reference field="9" count="1">
            <x v="67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42">
      <pivotArea dataOnly="0" labelOnly="1" outline="0" fieldPosition="0">
        <references count="5">
          <reference field="9" count="1">
            <x v="83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41">
      <pivotArea dataOnly="0" labelOnly="1" outline="0" fieldPosition="0">
        <references count="5">
          <reference field="9" count="1">
            <x v="88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40">
      <pivotArea dataOnly="0" labelOnly="1" outline="0" fieldPosition="0">
        <references count="5">
          <reference field="9" count="1">
            <x v="94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39">
      <pivotArea dataOnly="0" labelOnly="1" outline="0" fieldPosition="0">
        <references count="5">
          <reference field="9" count="1">
            <x v="95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38">
      <pivotArea dataOnly="0" labelOnly="1" outline="0" fieldPosition="0">
        <references count="5">
          <reference field="9" count="1">
            <x v="96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37">
      <pivotArea dataOnly="0" labelOnly="1" outline="0" fieldPosition="0">
        <references count="5">
          <reference field="9" count="1">
            <x v="97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36">
      <pivotArea dataOnly="0" labelOnly="1" outline="0" fieldPosition="0">
        <references count="5">
          <reference field="9" count="1">
            <x v="98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35">
      <pivotArea dataOnly="0" labelOnly="1" outline="0" fieldPosition="0">
        <references count="5">
          <reference field="9" count="1">
            <x v="99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34">
      <pivotArea dataOnly="0" labelOnly="1" outline="0" fieldPosition="0">
        <references count="5">
          <reference field="9" count="1">
            <x v="100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33">
      <pivotArea dataOnly="0" labelOnly="1" outline="0" fieldPosition="0">
        <references count="5">
          <reference field="9" count="1">
            <x v="120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32">
      <pivotArea dataOnly="0" labelOnly="1" outline="0" fieldPosition="0">
        <references count="5">
          <reference field="9" count="1">
            <x v="124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31">
      <pivotArea dataOnly="0" labelOnly="1" outline="0" fieldPosition="0">
        <references count="5">
          <reference field="9" count="1">
            <x v="135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130">
      <pivotArea dataOnly="0" labelOnly="1" outline="0" fieldPosition="0">
        <references count="5">
          <reference field="9" count="1">
            <x v="23"/>
          </reference>
          <reference field="16" count="1" selected="0">
            <x v="14"/>
          </reference>
          <reference field="17" count="1" selected="0">
            <x v="2"/>
          </reference>
          <reference field="18" count="1" selected="0">
            <x v="13"/>
          </reference>
          <reference field="19" count="1" selected="0">
            <x v="41"/>
          </reference>
        </references>
      </pivotArea>
    </format>
    <format dxfId="129">
      <pivotArea dataOnly="0" labelOnly="1" outline="0" fieldPosition="0">
        <references count="5">
          <reference field="9" count="1">
            <x v="94"/>
          </reference>
          <reference field="16" count="1" selected="0">
            <x v="14"/>
          </reference>
          <reference field="17" count="1" selected="0">
            <x v="2"/>
          </reference>
          <reference field="18" count="1" selected="0">
            <x v="13"/>
          </reference>
          <reference field="19" count="1" selected="0">
            <x v="41"/>
          </reference>
        </references>
      </pivotArea>
    </format>
    <format dxfId="128">
      <pivotArea dataOnly="0" labelOnly="1" outline="0" fieldPosition="0">
        <references count="5">
          <reference field="9" count="1">
            <x v="96"/>
          </reference>
          <reference field="16" count="1" selected="0">
            <x v="14"/>
          </reference>
          <reference field="17" count="1" selected="0">
            <x v="2"/>
          </reference>
          <reference field="18" count="1" selected="0">
            <x v="13"/>
          </reference>
          <reference field="19" count="1" selected="0">
            <x v="41"/>
          </reference>
        </references>
      </pivotArea>
    </format>
    <format dxfId="127">
      <pivotArea dataOnly="0" labelOnly="1" outline="0" fieldPosition="0">
        <references count="5">
          <reference field="9" count="1">
            <x v="115"/>
          </reference>
          <reference field="16" count="1" selected="0">
            <x v="14"/>
          </reference>
          <reference field="17" count="1" selected="0">
            <x v="2"/>
          </reference>
          <reference field="18" count="1" selected="0">
            <x v="13"/>
          </reference>
          <reference field="19" count="1" selected="0">
            <x v="41"/>
          </reference>
        </references>
      </pivotArea>
    </format>
    <format dxfId="126">
      <pivotArea dataOnly="0" labelOnly="1" outline="0" fieldPosition="0">
        <references count="5">
          <reference field="9" count="1">
            <x v="118"/>
          </reference>
          <reference field="16" count="1" selected="0">
            <x v="14"/>
          </reference>
          <reference field="17" count="1" selected="0">
            <x v="2"/>
          </reference>
          <reference field="18" count="1" selected="0">
            <x v="13"/>
          </reference>
          <reference field="19" count="1" selected="0">
            <x v="41"/>
          </reference>
        </references>
      </pivotArea>
    </format>
    <format dxfId="125">
      <pivotArea dataOnly="0" labelOnly="1" outline="0" fieldPosition="0">
        <references count="5">
          <reference field="9" count="1">
            <x v="87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22"/>
          </reference>
          <reference field="19" count="1" selected="0">
            <x v="7"/>
          </reference>
        </references>
      </pivotArea>
    </format>
    <format dxfId="124">
      <pivotArea dataOnly="0" labelOnly="1" outline="0" fieldPosition="0">
        <references count="5">
          <reference field="9" count="1">
            <x v="99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22"/>
          </reference>
          <reference field="19" count="1" selected="0">
            <x v="7"/>
          </reference>
        </references>
      </pivotArea>
    </format>
    <format dxfId="123">
      <pivotArea dataOnly="0" labelOnly="1" outline="0" fieldPosition="0">
        <references count="5">
          <reference field="9" count="1">
            <x v="100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22"/>
          </reference>
          <reference field="19" count="1" selected="0">
            <x v="7"/>
          </reference>
        </references>
      </pivotArea>
    </format>
    <format dxfId="122">
      <pivotArea dataOnly="0" labelOnly="1" outline="0" fieldPosition="0">
        <references count="5">
          <reference field="9" count="1">
            <x v="140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22"/>
          </reference>
          <reference field="19" count="1" selected="0">
            <x v="7"/>
          </reference>
        </references>
      </pivotArea>
    </format>
    <format dxfId="121">
      <pivotArea dataOnly="0" labelOnly="1" outline="0" fieldPosition="0">
        <references count="5">
          <reference field="9" count="1">
            <x v="72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0"/>
          </reference>
          <reference field="19" count="1" selected="0">
            <x v="20"/>
          </reference>
        </references>
      </pivotArea>
    </format>
    <format dxfId="120">
      <pivotArea dataOnly="0" labelOnly="1" outline="0" fieldPosition="0">
        <references count="5">
          <reference field="9" count="1">
            <x v="76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0"/>
          </reference>
          <reference field="19" count="1" selected="0">
            <x v="20"/>
          </reference>
        </references>
      </pivotArea>
    </format>
    <format dxfId="119">
      <pivotArea dataOnly="0" labelOnly="1" outline="0" fieldPosition="0">
        <references count="5">
          <reference field="9" count="1">
            <x v="98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0"/>
          </reference>
          <reference field="19" count="1" selected="0">
            <x v="20"/>
          </reference>
        </references>
      </pivotArea>
    </format>
    <format dxfId="118">
      <pivotArea dataOnly="0" labelOnly="1" outline="0" fieldPosition="0">
        <references count="5">
          <reference field="9" count="1">
            <x v="99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0"/>
          </reference>
          <reference field="19" count="1" selected="0">
            <x v="20"/>
          </reference>
        </references>
      </pivotArea>
    </format>
    <format dxfId="117">
      <pivotArea dataOnly="0" labelOnly="1" outline="0" fieldPosition="0">
        <references count="5">
          <reference field="9" count="1">
            <x v="100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0"/>
          </reference>
          <reference field="19" count="1" selected="0">
            <x v="20"/>
          </reference>
        </references>
      </pivotArea>
    </format>
    <format dxfId="116">
      <pivotArea dataOnly="0" labelOnly="1" outline="0" fieldPosition="0">
        <references count="5">
          <reference field="9" count="1">
            <x v="101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0"/>
          </reference>
          <reference field="19" count="1" selected="0">
            <x v="20"/>
          </reference>
        </references>
      </pivotArea>
    </format>
    <format dxfId="115">
      <pivotArea dataOnly="0" labelOnly="1" outline="0" fieldPosition="0">
        <references count="5">
          <reference field="9" count="1">
            <x v="115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0"/>
          </reference>
          <reference field="19" count="1" selected="0">
            <x v="20"/>
          </reference>
        </references>
      </pivotArea>
    </format>
    <format dxfId="114">
      <pivotArea dataOnly="0" labelOnly="1" outline="0" fieldPosition="0">
        <references count="5">
          <reference field="9" count="1">
            <x v="117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0"/>
          </reference>
          <reference field="19" count="1" selected="0">
            <x v="20"/>
          </reference>
        </references>
      </pivotArea>
    </format>
    <format dxfId="113">
      <pivotArea dataOnly="0" labelOnly="1" outline="0" fieldPosition="0">
        <references count="5">
          <reference field="9" count="1">
            <x v="118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0"/>
          </reference>
          <reference field="19" count="1" selected="0">
            <x v="20"/>
          </reference>
        </references>
      </pivotArea>
    </format>
    <format dxfId="112">
      <pivotArea dataOnly="0" labelOnly="1" outline="0" fieldPosition="0">
        <references count="5">
          <reference field="9" count="1">
            <x v="126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0"/>
          </reference>
          <reference field="19" count="1" selected="0">
            <x v="20"/>
          </reference>
        </references>
      </pivotArea>
    </format>
    <format dxfId="111">
      <pivotArea dataOnly="0" labelOnly="1" outline="0" fieldPosition="0">
        <references count="5">
          <reference field="9" count="1">
            <x v="141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0"/>
          </reference>
          <reference field="19" count="1" selected="0">
            <x v="20"/>
          </reference>
        </references>
      </pivotArea>
    </format>
    <format dxfId="110">
      <pivotArea dataOnly="0" labelOnly="1" outline="0" fieldPosition="0">
        <references count="5">
          <reference field="9" count="1">
            <x v="70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33"/>
          </reference>
          <reference field="19" count="1" selected="0">
            <x v="20"/>
          </reference>
        </references>
      </pivotArea>
    </format>
    <format dxfId="109">
      <pivotArea dataOnly="0" labelOnly="1" outline="0" fieldPosition="0">
        <references count="5">
          <reference field="9" count="1">
            <x v="122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33"/>
          </reference>
          <reference field="19" count="1" selected="0">
            <x v="20"/>
          </reference>
        </references>
      </pivotArea>
    </format>
    <format dxfId="108">
      <pivotArea dataOnly="0" labelOnly="1" outline="0" fieldPosition="0">
        <references count="5">
          <reference field="9" count="1">
            <x v="17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107">
      <pivotArea dataOnly="0" labelOnly="1" outline="0" fieldPosition="0">
        <references count="5">
          <reference field="9" count="1">
            <x v="18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106">
      <pivotArea dataOnly="0" labelOnly="1" outline="0" fieldPosition="0">
        <references count="5">
          <reference field="9" count="1">
            <x v="19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105">
      <pivotArea dataOnly="0" labelOnly="1" outline="0" fieldPosition="0">
        <references count="5">
          <reference field="9" count="1">
            <x v="23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104">
      <pivotArea dataOnly="0" labelOnly="1" outline="0" fieldPosition="0">
        <references count="5">
          <reference field="9" count="1">
            <x v="31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103">
      <pivotArea dataOnly="0" labelOnly="1" outline="0" fieldPosition="0">
        <references count="5">
          <reference field="9" count="1">
            <x v="34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102">
      <pivotArea dataOnly="0" labelOnly="1" outline="0" fieldPosition="0">
        <references count="5">
          <reference field="9" count="1">
            <x v="42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101">
      <pivotArea dataOnly="0" labelOnly="1" outline="0" fieldPosition="0">
        <references count="5">
          <reference field="9" count="1">
            <x v="54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100">
      <pivotArea dataOnly="0" labelOnly="1" outline="0" fieldPosition="0">
        <references count="5">
          <reference field="9" count="1">
            <x v="87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99">
      <pivotArea dataOnly="0" labelOnly="1" outline="0" fieldPosition="0">
        <references count="5">
          <reference field="9" count="1">
            <x v="94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98">
      <pivotArea dataOnly="0" labelOnly="1" outline="0" fieldPosition="0">
        <references count="5">
          <reference field="9" count="1">
            <x v="95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97">
      <pivotArea dataOnly="0" labelOnly="1" outline="0" fieldPosition="0">
        <references count="5">
          <reference field="9" count="1">
            <x v="96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96">
      <pivotArea dataOnly="0" labelOnly="1" outline="0" fieldPosition="0">
        <references count="5">
          <reference field="9" count="1">
            <x v="100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95">
      <pivotArea dataOnly="0" labelOnly="1" outline="0" fieldPosition="0">
        <references count="5">
          <reference field="9" count="1">
            <x v="119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94">
      <pivotArea dataOnly="0" labelOnly="1" outline="0" fieldPosition="0">
        <references count="5">
          <reference field="9" count="1">
            <x v="120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93">
      <pivotArea dataOnly="0" labelOnly="1" outline="0" fieldPosition="0">
        <references count="5">
          <reference field="9" count="1">
            <x v="121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92">
      <pivotArea dataOnly="0" labelOnly="1" outline="0" fieldPosition="0">
        <references count="5">
          <reference field="9" count="1">
            <x v="122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91">
      <pivotArea dataOnly="0" labelOnly="1" outline="0" fieldPosition="0">
        <references count="5">
          <reference field="9" count="1">
            <x v="128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90">
      <pivotArea dataOnly="0" labelOnly="1" outline="0" fieldPosition="0">
        <references count="5">
          <reference field="9" count="1">
            <x v="39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29"/>
          </reference>
          <reference field="19" count="1" selected="0">
            <x v="29"/>
          </reference>
        </references>
      </pivotArea>
    </format>
    <format dxfId="89">
      <pivotArea dataOnly="0" labelOnly="1" outline="0" fieldPosition="0">
        <references count="5">
          <reference field="9" count="1">
            <x v="40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29"/>
          </reference>
          <reference field="19" count="1" selected="0">
            <x v="29"/>
          </reference>
        </references>
      </pivotArea>
    </format>
    <format dxfId="88">
      <pivotArea dataOnly="0" labelOnly="1" outline="0" fieldPosition="0">
        <references count="5">
          <reference field="9" count="1">
            <x v="43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29"/>
          </reference>
          <reference field="19" count="1" selected="0">
            <x v="29"/>
          </reference>
        </references>
      </pivotArea>
    </format>
    <format dxfId="87">
      <pivotArea dataOnly="0" labelOnly="1" outline="0" fieldPosition="0">
        <references count="5">
          <reference field="9" count="1">
            <x v="50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29"/>
          </reference>
          <reference field="19" count="1" selected="0">
            <x v="29"/>
          </reference>
        </references>
      </pivotArea>
    </format>
    <format dxfId="86">
      <pivotArea dataOnly="0" labelOnly="1" outline="0" fieldPosition="0">
        <references count="5">
          <reference field="9" count="1">
            <x v="133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29"/>
          </reference>
          <reference field="19" count="1" selected="0">
            <x v="29"/>
          </reference>
        </references>
      </pivotArea>
    </format>
    <format dxfId="85">
      <pivotArea dataOnly="0" labelOnly="1" outline="0" fieldPosition="0">
        <references count="5">
          <reference field="9" count="1">
            <x v="135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29"/>
          </reference>
          <reference field="19" count="1" selected="0">
            <x v="29"/>
          </reference>
        </references>
      </pivotArea>
    </format>
    <format dxfId="84">
      <pivotArea dataOnly="0" labelOnly="1" outline="0" fieldPosition="0">
        <references count="5">
          <reference field="9" count="1">
            <x v="136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29"/>
          </reference>
          <reference field="19" count="1" selected="0">
            <x v="29"/>
          </reference>
        </references>
      </pivotArea>
    </format>
    <format dxfId="83">
      <pivotArea dataOnly="0" labelOnly="1" outline="0" fieldPosition="0">
        <references count="5">
          <reference field="9" count="1">
            <x v="137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29"/>
          </reference>
          <reference field="19" count="1" selected="0">
            <x v="29"/>
          </reference>
        </references>
      </pivotArea>
    </format>
    <format dxfId="82">
      <pivotArea dataOnly="0" labelOnly="1" outline="0" fieldPosition="0">
        <references count="5">
          <reference field="9" count="1">
            <x v="138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29"/>
          </reference>
          <reference field="19" count="1" selected="0">
            <x v="29"/>
          </reference>
        </references>
      </pivotArea>
    </format>
    <format dxfId="81">
      <pivotArea dataOnly="0" labelOnly="1" outline="0" fieldPosition="0">
        <references count="5">
          <reference field="9" count="1">
            <x v="46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0"/>
          </reference>
          <reference field="19" count="1" selected="0">
            <x v="29"/>
          </reference>
        </references>
      </pivotArea>
    </format>
    <format dxfId="80">
      <pivotArea dataOnly="0" labelOnly="1" outline="0" fieldPosition="0">
        <references count="5">
          <reference field="9" count="1">
            <x v="65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59"/>
          </reference>
          <reference field="19" count="1" selected="0">
            <x v="29"/>
          </reference>
        </references>
      </pivotArea>
    </format>
    <format dxfId="79">
      <pivotArea dataOnly="0" labelOnly="1" outline="0" fieldPosition="0">
        <references count="5">
          <reference field="9" count="1">
            <x v="67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59"/>
          </reference>
          <reference field="19" count="1" selected="0">
            <x v="29"/>
          </reference>
        </references>
      </pivotArea>
    </format>
    <format dxfId="78">
      <pivotArea dataOnly="0" labelOnly="1" outline="0" fieldPosition="0">
        <references count="5">
          <reference field="9" count="1">
            <x v="83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59"/>
          </reference>
          <reference field="19" count="1" selected="0">
            <x v="29"/>
          </reference>
        </references>
      </pivotArea>
    </format>
    <format dxfId="77">
      <pivotArea dataOnly="0" labelOnly="1" outline="0" fieldPosition="0">
        <references count="5">
          <reference field="9" count="1">
            <x v="68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24"/>
          </reference>
          <reference field="19" count="1" selected="0">
            <x v="36"/>
          </reference>
        </references>
      </pivotArea>
    </format>
    <format dxfId="76">
      <pivotArea dataOnly="0" labelOnly="1" outline="0" fieldPosition="0">
        <references count="5">
          <reference field="9" count="1">
            <x v="77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24"/>
          </reference>
          <reference field="19" count="1" selected="0">
            <x v="36"/>
          </reference>
        </references>
      </pivotArea>
    </format>
    <format dxfId="75">
      <pivotArea dataOnly="0" labelOnly="1" outline="0" fieldPosition="0">
        <references count="5">
          <reference field="9" count="1">
            <x v="104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24"/>
          </reference>
          <reference field="19" count="1" selected="0">
            <x v="36"/>
          </reference>
        </references>
      </pivotArea>
    </format>
    <format dxfId="74">
      <pivotArea dataOnly="0" labelOnly="1" outline="0" fieldPosition="0">
        <references count="5">
          <reference field="9" count="1">
            <x v="140"/>
          </reference>
          <reference field="16" count="1" selected="0">
            <x v="15"/>
          </reference>
          <reference field="17" count="1" selected="0">
            <x v="2"/>
          </reference>
          <reference field="18" count="1" selected="0">
            <x v="24"/>
          </reference>
          <reference field="19" count="1" selected="0">
            <x v="36"/>
          </reference>
        </references>
      </pivotArea>
    </format>
    <format dxfId="73">
      <pivotArea dataOnly="0" labelOnly="1" outline="0" fieldPosition="0">
        <references count="5">
          <reference field="9" count="1">
            <x v="22"/>
          </reference>
          <reference field="16" count="1" selected="0">
            <x v="16"/>
          </reference>
          <reference field="17" count="1" selected="0">
            <x v="2"/>
          </reference>
          <reference field="18" count="1" selected="0">
            <x v="26"/>
          </reference>
          <reference field="19" count="1" selected="0">
            <x v="8"/>
          </reference>
        </references>
      </pivotArea>
    </format>
    <format dxfId="72">
      <pivotArea dataOnly="0" labelOnly="1" outline="0" fieldPosition="0">
        <references count="5">
          <reference field="9" count="1">
            <x v="23"/>
          </reference>
          <reference field="16" count="1" selected="0">
            <x v="16"/>
          </reference>
          <reference field="17" count="1" selected="0">
            <x v="2"/>
          </reference>
          <reference field="18" count="1" selected="0">
            <x v="26"/>
          </reference>
          <reference field="19" count="1" selected="0">
            <x v="8"/>
          </reference>
        </references>
      </pivotArea>
    </format>
    <format dxfId="71">
      <pivotArea dataOnly="0" labelOnly="1" outline="0" fieldPosition="0">
        <references count="5">
          <reference field="9" count="1">
            <x v="25"/>
          </reference>
          <reference field="16" count="1" selected="0">
            <x v="16"/>
          </reference>
          <reference field="17" count="1" selected="0">
            <x v="2"/>
          </reference>
          <reference field="18" count="1" selected="0">
            <x v="26"/>
          </reference>
          <reference field="19" count="1" selected="0">
            <x v="8"/>
          </reference>
        </references>
      </pivotArea>
    </format>
    <format dxfId="70">
      <pivotArea dataOnly="0" labelOnly="1" outline="0" fieldPosition="0">
        <references count="5">
          <reference field="9" count="1">
            <x v="36"/>
          </reference>
          <reference field="16" count="1" selected="0">
            <x v="16"/>
          </reference>
          <reference field="17" count="1" selected="0">
            <x v="2"/>
          </reference>
          <reference field="18" count="1" selected="0">
            <x v="26"/>
          </reference>
          <reference field="19" count="1" selected="0">
            <x v="8"/>
          </reference>
        </references>
      </pivotArea>
    </format>
    <format dxfId="69">
      <pivotArea dataOnly="0" labelOnly="1" outline="0" fieldPosition="0">
        <references count="5">
          <reference field="9" count="1">
            <x v="40"/>
          </reference>
          <reference field="16" count="1" selected="0">
            <x v="16"/>
          </reference>
          <reference field="17" count="1" selected="0">
            <x v="2"/>
          </reference>
          <reference field="18" count="1" selected="0">
            <x v="26"/>
          </reference>
          <reference field="19" count="1" selected="0">
            <x v="8"/>
          </reference>
        </references>
      </pivotArea>
    </format>
    <format dxfId="68">
      <pivotArea dataOnly="0" labelOnly="1" outline="0" fieldPosition="0">
        <references count="5">
          <reference field="9" count="1">
            <x v="46"/>
          </reference>
          <reference field="16" count="1" selected="0">
            <x v="16"/>
          </reference>
          <reference field="17" count="1" selected="0">
            <x v="2"/>
          </reference>
          <reference field="18" count="1" selected="0">
            <x v="26"/>
          </reference>
          <reference field="19" count="1" selected="0">
            <x v="8"/>
          </reference>
        </references>
      </pivotArea>
    </format>
    <format dxfId="67">
      <pivotArea dataOnly="0" labelOnly="1" outline="0" fieldPosition="0">
        <references count="5">
          <reference field="9" count="1">
            <x v="50"/>
          </reference>
          <reference field="16" count="1" selected="0">
            <x v="16"/>
          </reference>
          <reference field="17" count="1" selected="0">
            <x v="2"/>
          </reference>
          <reference field="18" count="1" selected="0">
            <x v="26"/>
          </reference>
          <reference field="19" count="1" selected="0">
            <x v="8"/>
          </reference>
        </references>
      </pivotArea>
    </format>
    <format dxfId="66">
      <pivotArea dataOnly="0" labelOnly="1" outline="0" fieldPosition="0">
        <references count="5">
          <reference field="9" count="1">
            <x v="62"/>
          </reference>
          <reference field="16" count="1" selected="0">
            <x v="16"/>
          </reference>
          <reference field="17" count="1" selected="0">
            <x v="2"/>
          </reference>
          <reference field="18" count="1" selected="0">
            <x v="26"/>
          </reference>
          <reference field="19" count="1" selected="0">
            <x v="8"/>
          </reference>
        </references>
      </pivotArea>
    </format>
    <format dxfId="65">
      <pivotArea dataOnly="0" labelOnly="1" outline="0" fieldPosition="0">
        <references count="5">
          <reference field="9" count="1">
            <x v="68"/>
          </reference>
          <reference field="16" count="1" selected="0">
            <x v="16"/>
          </reference>
          <reference field="17" count="1" selected="0">
            <x v="2"/>
          </reference>
          <reference field="18" count="1" selected="0">
            <x v="26"/>
          </reference>
          <reference field="19" count="1" selected="0">
            <x v="8"/>
          </reference>
        </references>
      </pivotArea>
    </format>
    <format dxfId="64">
      <pivotArea dataOnly="0" labelOnly="1" outline="0" fieldPosition="0">
        <references count="5">
          <reference field="9" count="1">
            <x v="76"/>
          </reference>
          <reference field="16" count="1" selected="0">
            <x v="16"/>
          </reference>
          <reference field="17" count="1" selected="0">
            <x v="2"/>
          </reference>
          <reference field="18" count="1" selected="0">
            <x v="26"/>
          </reference>
          <reference field="19" count="1" selected="0">
            <x v="8"/>
          </reference>
        </references>
      </pivotArea>
    </format>
    <format dxfId="63">
      <pivotArea dataOnly="0" labelOnly="1" outline="0" fieldPosition="0">
        <references count="5">
          <reference field="9" count="1">
            <x v="100"/>
          </reference>
          <reference field="16" count="1" selected="0">
            <x v="16"/>
          </reference>
          <reference field="17" count="1" selected="0">
            <x v="2"/>
          </reference>
          <reference field="18" count="1" selected="0">
            <x v="26"/>
          </reference>
          <reference field="19" count="1" selected="0">
            <x v="8"/>
          </reference>
        </references>
      </pivotArea>
    </format>
    <format dxfId="62">
      <pivotArea dataOnly="0" labelOnly="1" outline="0" fieldPosition="0">
        <references count="5">
          <reference field="9" count="1">
            <x v="103"/>
          </reference>
          <reference field="16" count="1" selected="0">
            <x v="16"/>
          </reference>
          <reference field="17" count="1" selected="0">
            <x v="2"/>
          </reference>
          <reference field="18" count="1" selected="0">
            <x v="26"/>
          </reference>
          <reference field="19" count="1" selected="0">
            <x v="8"/>
          </reference>
        </references>
      </pivotArea>
    </format>
    <format dxfId="61">
      <pivotArea dataOnly="0" labelOnly="1" outline="0" fieldPosition="0">
        <references count="5">
          <reference field="9" count="1">
            <x v="136"/>
          </reference>
          <reference field="16" count="1" selected="0">
            <x v="16"/>
          </reference>
          <reference field="17" count="1" selected="0">
            <x v="2"/>
          </reference>
          <reference field="18" count="1" selected="0">
            <x v="26"/>
          </reference>
          <reference field="19" count="1" selected="0">
            <x v="8"/>
          </reference>
        </references>
      </pivotArea>
    </format>
    <format dxfId="60">
      <pivotArea dataOnly="0" labelOnly="1" outline="0" fieldPosition="0">
        <references count="5">
          <reference field="9" count="1">
            <x v="111"/>
          </reference>
          <reference field="16" count="1" selected="0">
            <x v="17"/>
          </reference>
          <reference field="17" count="1" selected="0">
            <x v="2"/>
          </reference>
          <reference field="18" count="1" selected="0">
            <x v="65"/>
          </reference>
          <reference field="19" count="1" selected="0">
            <x v="42"/>
          </reference>
        </references>
      </pivotArea>
    </format>
    <format dxfId="59">
      <pivotArea dataOnly="0" labelOnly="1" outline="0" fieldPosition="0">
        <references count="5">
          <reference field="9" count="1">
            <x v="22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46"/>
          </reference>
          <reference field="19" count="1" selected="0">
            <x v="22"/>
          </reference>
        </references>
      </pivotArea>
    </format>
    <format dxfId="58">
      <pivotArea dataOnly="0" labelOnly="1" outline="0" fieldPosition="0">
        <references count="5">
          <reference field="9" count="1">
            <x v="33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46"/>
          </reference>
          <reference field="19" count="1" selected="0">
            <x v="22"/>
          </reference>
        </references>
      </pivotArea>
    </format>
    <format dxfId="57">
      <pivotArea dataOnly="0" labelOnly="1" outline="0" fieldPosition="0">
        <references count="5">
          <reference field="9" count="1">
            <x v="46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46"/>
          </reference>
          <reference field="19" count="1" selected="0">
            <x v="22"/>
          </reference>
        </references>
      </pivotArea>
    </format>
    <format dxfId="56">
      <pivotArea dataOnly="0" labelOnly="1" outline="0" fieldPosition="0">
        <references count="5">
          <reference field="9" count="1">
            <x v="62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0"/>
          </reference>
          <reference field="19" count="1" selected="0">
            <x v="22"/>
          </reference>
        </references>
      </pivotArea>
    </format>
    <format dxfId="55">
      <pivotArea dataOnly="0" labelOnly="1" outline="0" fieldPosition="0">
        <references count="5">
          <reference field="9" count="1">
            <x v="68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0"/>
          </reference>
          <reference field="19" count="1" selected="0">
            <x v="22"/>
          </reference>
        </references>
      </pivotArea>
    </format>
    <format dxfId="54">
      <pivotArea dataOnly="0" labelOnly="1" outline="0" fieldPosition="0">
        <references count="5">
          <reference field="9" count="1">
            <x v="70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0"/>
          </reference>
          <reference field="19" count="1" selected="0">
            <x v="22"/>
          </reference>
        </references>
      </pivotArea>
    </format>
    <format dxfId="53">
      <pivotArea dataOnly="0" labelOnly="1" outline="0" fieldPosition="0">
        <references count="5">
          <reference field="9" count="1">
            <x v="103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0"/>
          </reference>
          <reference field="19" count="1" selected="0">
            <x v="22"/>
          </reference>
        </references>
      </pivotArea>
    </format>
    <format dxfId="52">
      <pivotArea dataOnly="0" labelOnly="1" outline="0" fieldPosition="0">
        <references count="5">
          <reference field="9" count="1">
            <x v="58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51">
      <pivotArea dataOnly="0" labelOnly="1" outline="0" fieldPosition="0">
        <references count="5">
          <reference field="9" count="1">
            <x v="67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50">
      <pivotArea dataOnly="0" labelOnly="1" outline="0" fieldPosition="0">
        <references count="5">
          <reference field="9" count="1">
            <x v="77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49">
      <pivotArea dataOnly="0" labelOnly="1" outline="0" fieldPosition="0">
        <references count="5">
          <reference field="9" count="1">
            <x v="78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48">
      <pivotArea dataOnly="0" labelOnly="1" outline="0" fieldPosition="0">
        <references count="5">
          <reference field="9" count="1">
            <x v="82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47">
      <pivotArea dataOnly="0" labelOnly="1" outline="0" fieldPosition="0">
        <references count="5">
          <reference field="9" count="1">
            <x v="84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46">
      <pivotArea dataOnly="0" labelOnly="1" outline="0" fieldPosition="0">
        <references count="5">
          <reference field="9" count="1">
            <x v="99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45">
      <pivotArea dataOnly="0" labelOnly="1" outline="0" fieldPosition="0">
        <references count="5">
          <reference field="9" count="1">
            <x v="106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44">
      <pivotArea dataOnly="0" labelOnly="1" outline="0" fieldPosition="0">
        <references count="5">
          <reference field="9" count="1">
            <x v="107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43">
      <pivotArea dataOnly="0" labelOnly="1" outline="0" fieldPosition="0">
        <references count="5">
          <reference field="9" count="1">
            <x v="108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42">
      <pivotArea dataOnly="0" labelOnly="1" outline="0" fieldPosition="0">
        <references count="5">
          <reference field="9" count="1">
            <x v="110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41">
      <pivotArea dataOnly="0" labelOnly="1" outline="0" fieldPosition="0">
        <references count="5">
          <reference field="9" count="1">
            <x v="111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40">
      <pivotArea dataOnly="0" labelOnly="1" outline="0" fieldPosition="0">
        <references count="5">
          <reference field="9" count="1">
            <x v="113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39">
      <pivotArea dataOnly="0" labelOnly="1" outline="0" fieldPosition="0">
        <references count="5">
          <reference field="9" count="1">
            <x v="121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38">
      <pivotArea dataOnly="0" labelOnly="1" outline="0" fieldPosition="0">
        <references count="5">
          <reference field="9" count="1">
            <x v="145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37">
      <pivotArea dataOnly="0" labelOnly="1" outline="0" fieldPosition="0">
        <references count="5">
          <reference field="9" count="1">
            <x v="147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36">
      <pivotArea dataOnly="0" labelOnly="1" outline="0" fieldPosition="0">
        <references count="5">
          <reference field="9" count="1">
            <x v="148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35">
      <pivotArea dataOnly="0" labelOnly="1" outline="0" fieldPosition="0">
        <references count="5">
          <reference field="9" count="1">
            <x v="149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  <format dxfId="34">
      <pivotArea dataOnly="0" labelOnly="1" outline="0" fieldPosition="0">
        <references count="6">
          <reference field="9" count="1" selected="0">
            <x v="111"/>
          </reference>
          <reference field="10" count="41">
            <x v="6"/>
            <x v="7"/>
            <x v="9"/>
            <x v="13"/>
            <x v="14"/>
            <x v="15"/>
            <x v="19"/>
            <x v="21"/>
            <x v="24"/>
            <x v="30"/>
            <x v="32"/>
            <x v="36"/>
            <x v="38"/>
            <x v="41"/>
            <x v="45"/>
            <x v="71"/>
            <x v="72"/>
            <x v="73"/>
            <x v="75"/>
            <x v="76"/>
            <x v="78"/>
            <x v="81"/>
            <x v="85"/>
            <x v="87"/>
            <x v="88"/>
            <x v="89"/>
            <x v="92"/>
            <x v="93"/>
            <x v="96"/>
            <x v="99"/>
            <x v="114"/>
            <x v="115"/>
            <x v="120"/>
            <x v="130"/>
            <x v="131"/>
            <x v="133"/>
            <x v="142"/>
            <x v="143"/>
            <x v="145"/>
            <x v="146"/>
            <x v="148"/>
          </reference>
          <reference field="16" count="1" selected="0">
            <x v="0"/>
          </reference>
          <reference field="17" count="1" selected="0">
            <x v="2"/>
          </reference>
          <reference field="18" count="1" selected="0">
            <x v="17"/>
          </reference>
          <reference field="19" count="1" selected="0">
            <x v="0"/>
          </reference>
        </references>
      </pivotArea>
    </format>
    <format dxfId="33">
      <pivotArea dataOnly="0" labelOnly="1" outline="0" fieldPosition="0">
        <references count="6">
          <reference field="9" count="1" selected="0">
            <x v="82"/>
          </reference>
          <reference field="10" count="31">
            <x v="6"/>
            <x v="13"/>
            <x v="14"/>
            <x v="17"/>
            <x v="24"/>
            <x v="25"/>
            <x v="26"/>
            <x v="33"/>
            <x v="36"/>
            <x v="40"/>
            <x v="41"/>
            <x v="44"/>
            <x v="45"/>
            <x v="47"/>
            <x v="49"/>
            <x v="50"/>
            <x v="54"/>
            <x v="57"/>
            <x v="71"/>
            <x v="87"/>
            <x v="93"/>
            <x v="95"/>
            <x v="96"/>
            <x v="99"/>
            <x v="117"/>
            <x v="119"/>
            <x v="120"/>
            <x v="123"/>
            <x v="131"/>
            <x v="134"/>
            <x v="142"/>
          </reference>
          <reference field="16" count="1" selected="0">
            <x v="4"/>
          </reference>
          <reference field="17" count="1" selected="0">
            <x v="3"/>
          </reference>
          <reference field="18" count="1" selected="0">
            <x v="31"/>
          </reference>
          <reference field="19" count="1" selected="0">
            <x v="4"/>
          </reference>
        </references>
      </pivotArea>
    </format>
    <format dxfId="32">
      <pivotArea dataOnly="0" labelOnly="1" outline="0" fieldPosition="0">
        <references count="6">
          <reference field="9" count="1" selected="0">
            <x v="28"/>
          </reference>
          <reference field="10" count="44">
            <x v="6"/>
            <x v="7"/>
            <x v="9"/>
            <x v="12"/>
            <x v="13"/>
            <x v="16"/>
            <x v="17"/>
            <x v="19"/>
            <x v="24"/>
            <x v="25"/>
            <x v="26"/>
            <x v="33"/>
            <x v="35"/>
            <x v="36"/>
            <x v="37"/>
            <x v="39"/>
            <x v="45"/>
            <x v="47"/>
            <x v="49"/>
            <x v="50"/>
            <x v="54"/>
            <x v="58"/>
            <x v="63"/>
            <x v="67"/>
            <x v="69"/>
            <x v="72"/>
            <x v="83"/>
            <x v="85"/>
            <x v="89"/>
            <x v="90"/>
            <x v="93"/>
            <x v="96"/>
            <x v="97"/>
            <x v="98"/>
            <x v="104"/>
            <x v="105"/>
            <x v="114"/>
            <x v="117"/>
            <x v="119"/>
            <x v="120"/>
            <x v="123"/>
            <x v="126"/>
            <x v="140"/>
            <x v="148"/>
          </reference>
          <reference field="16" count="1" selected="0">
            <x v="6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17"/>
          </reference>
        </references>
      </pivotArea>
    </format>
    <format dxfId="31">
      <pivotArea dataOnly="0" labelOnly="1" outline="0" fieldPosition="0">
        <references count="6">
          <reference field="9" count="1" selected="0">
            <x v="137"/>
          </reference>
          <reference field="10" count="30">
            <x v="4"/>
            <x v="6"/>
            <x v="7"/>
            <x v="9"/>
            <x v="11"/>
            <x v="12"/>
            <x v="13"/>
            <x v="14"/>
            <x v="15"/>
            <x v="18"/>
            <x v="35"/>
            <x v="39"/>
            <x v="41"/>
            <x v="44"/>
            <x v="47"/>
            <x v="49"/>
            <x v="50"/>
            <x v="63"/>
            <x v="64"/>
            <x v="65"/>
            <x v="67"/>
            <x v="73"/>
            <x v="83"/>
            <x v="85"/>
            <x v="86"/>
            <x v="88"/>
            <x v="93"/>
            <x v="120"/>
            <x v="124"/>
            <x v="149"/>
          </reference>
          <reference field="16" count="1" selected="0">
            <x v="7"/>
          </reference>
          <reference field="17" count="1" selected="0">
            <x v="1"/>
          </reference>
          <reference field="18" count="1" selected="0">
            <x v="5"/>
          </reference>
          <reference field="19" count="1" selected="0">
            <x v="5"/>
          </reference>
        </references>
      </pivotArea>
    </format>
    <format dxfId="30">
      <pivotArea dataOnly="0" labelOnly="1" outline="0" fieldPosition="0">
        <references count="6">
          <reference field="9" count="1" selected="0">
            <x v="130"/>
          </reference>
          <reference field="10" count="31">
            <x v="7"/>
            <x v="9"/>
            <x v="13"/>
            <x v="16"/>
            <x v="18"/>
            <x v="19"/>
            <x v="40"/>
            <x v="44"/>
            <x v="45"/>
            <x v="49"/>
            <x v="50"/>
            <x v="51"/>
            <x v="57"/>
            <x v="58"/>
            <x v="60"/>
            <x v="63"/>
            <x v="67"/>
            <x v="69"/>
            <x v="71"/>
            <x v="72"/>
            <x v="73"/>
            <x v="77"/>
            <x v="85"/>
            <x v="88"/>
            <x v="93"/>
            <x v="95"/>
            <x v="97"/>
            <x v="98"/>
            <x v="100"/>
            <x v="123"/>
            <x v="131"/>
          </reference>
          <reference field="16" count="1" selected="0">
            <x v="8"/>
          </reference>
          <reference field="17" count="1" selected="0">
            <x v="0"/>
          </reference>
          <reference field="18" count="1" selected="0">
            <x v="62"/>
          </reference>
          <reference field="19" count="1" selected="0">
            <x v="26"/>
          </reference>
        </references>
      </pivotArea>
    </format>
    <format dxfId="29">
      <pivotArea dataOnly="0" labelOnly="1" outline="0" fieldPosition="0">
        <references count="6">
          <reference field="9" count="1" selected="0">
            <x v="55"/>
          </reference>
          <reference field="10" count="41">
            <x v="7"/>
            <x v="9"/>
            <x v="16"/>
            <x v="17"/>
            <x v="18"/>
            <x v="19"/>
            <x v="23"/>
            <x v="24"/>
            <x v="35"/>
            <x v="37"/>
            <x v="38"/>
            <x v="39"/>
            <x v="40"/>
            <x v="41"/>
            <x v="45"/>
            <x v="49"/>
            <x v="50"/>
            <x v="54"/>
            <x v="58"/>
            <x v="60"/>
            <x v="63"/>
            <x v="64"/>
            <x v="67"/>
            <x v="69"/>
            <x v="71"/>
            <x v="72"/>
            <x v="83"/>
            <x v="85"/>
            <x v="86"/>
            <x v="93"/>
            <x v="96"/>
            <x v="98"/>
            <x v="102"/>
            <x v="105"/>
            <x v="119"/>
            <x v="120"/>
            <x v="121"/>
            <x v="123"/>
            <x v="126"/>
            <x v="131"/>
            <x v="142"/>
          </reference>
          <reference field="16" count="1" selected="0">
            <x v="8"/>
          </reference>
          <reference field="17" count="1" selected="0">
            <x v="4"/>
          </reference>
          <reference field="18" count="1" selected="0">
            <x v="25"/>
          </reference>
          <reference field="19" count="1" selected="0">
            <x v="43"/>
          </reference>
        </references>
      </pivotArea>
    </format>
    <format dxfId="28">
      <pivotArea dataOnly="0" labelOnly="1" outline="0" fieldPosition="0">
        <references count="6">
          <reference field="9" count="1" selected="0">
            <x v="33"/>
          </reference>
          <reference field="10" count="38">
            <x v="5"/>
            <x v="6"/>
            <x v="7"/>
            <x v="8"/>
            <x v="9"/>
            <x v="12"/>
            <x v="13"/>
            <x v="16"/>
            <x v="17"/>
            <x v="19"/>
            <x v="20"/>
            <x v="24"/>
            <x v="35"/>
            <x v="37"/>
            <x v="44"/>
            <x v="47"/>
            <x v="49"/>
            <x v="63"/>
            <x v="66"/>
            <x v="67"/>
            <x v="69"/>
            <x v="75"/>
            <x v="85"/>
            <x v="87"/>
            <x v="93"/>
            <x v="96"/>
            <x v="97"/>
            <x v="100"/>
            <x v="101"/>
            <x v="103"/>
            <x v="105"/>
            <x v="118"/>
            <x v="125"/>
            <x v="131"/>
            <x v="133"/>
            <x v="138"/>
            <x v="146"/>
            <x v="149"/>
          </reference>
          <reference field="16" count="1" selected="0">
            <x v="12"/>
          </reference>
          <reference field="17" count="1" selected="0">
            <x v="7"/>
          </reference>
          <reference field="18" count="1" selected="0">
            <x v="68"/>
          </reference>
          <reference field="19" count="1" selected="0">
            <x v="24"/>
          </reference>
        </references>
      </pivotArea>
    </format>
    <format dxfId="27">
      <pivotArea dataOnly="0" labelOnly="1" outline="0" fieldPosition="0">
        <references count="6">
          <reference field="9" count="1" selected="0">
            <x v="68"/>
          </reference>
          <reference field="10" count="49">
            <x v="1"/>
            <x v="2"/>
            <x v="3"/>
            <x v="18"/>
            <x v="21"/>
            <x v="22"/>
            <x v="23"/>
            <x v="24"/>
            <x v="27"/>
            <x v="28"/>
            <x v="29"/>
            <x v="32"/>
            <x v="36"/>
            <x v="42"/>
            <x v="47"/>
            <x v="48"/>
            <x v="50"/>
            <x v="52"/>
            <x v="53"/>
            <x v="54"/>
            <x v="55"/>
            <x v="56"/>
            <x v="58"/>
            <x v="64"/>
            <x v="65"/>
            <x v="74"/>
            <x v="78"/>
            <x v="79"/>
            <x v="80"/>
            <x v="82"/>
            <x v="94"/>
            <x v="96"/>
            <x v="107"/>
            <x v="109"/>
            <x v="110"/>
            <x v="111"/>
            <x v="112"/>
            <x v="114"/>
            <x v="115"/>
            <x v="117"/>
            <x v="118"/>
            <x v="124"/>
            <x v="128"/>
            <x v="129"/>
            <x v="131"/>
            <x v="135"/>
            <x v="136"/>
            <x v="145"/>
            <x v="146"/>
          </reference>
          <reference field="16" count="1" selected="0">
            <x v="13"/>
          </reference>
          <reference field="17" count="1" selected="0">
            <x v="6"/>
          </reference>
          <reference field="18" count="1" selected="0">
            <x v="19"/>
          </reference>
          <reference field="19" count="1" selected="0">
            <x v="16"/>
          </reference>
        </references>
      </pivotArea>
    </format>
    <format dxfId="26">
      <pivotArea dataOnly="0" labelOnly="1" outline="0" fieldPosition="0">
        <references count="6">
          <reference field="9" count="1" selected="0">
            <x v="115"/>
          </reference>
          <reference field="10" count="35">
            <x v="9"/>
            <x v="13"/>
            <x v="17"/>
            <x v="18"/>
            <x v="30"/>
            <x v="37"/>
            <x v="39"/>
            <x v="41"/>
            <x v="45"/>
            <x v="49"/>
            <x v="50"/>
            <x v="56"/>
            <x v="59"/>
            <x v="62"/>
            <x v="67"/>
            <x v="75"/>
            <x v="78"/>
            <x v="83"/>
            <x v="85"/>
            <x v="89"/>
            <x v="93"/>
            <x v="96"/>
            <x v="101"/>
            <x v="113"/>
            <x v="114"/>
            <x v="117"/>
            <x v="118"/>
            <x v="122"/>
            <x v="130"/>
            <x v="131"/>
            <x v="132"/>
            <x v="133"/>
            <x v="137"/>
            <x v="138"/>
            <x v="148"/>
          </reference>
          <reference field="16" count="1" selected="0">
            <x v="14"/>
          </reference>
          <reference field="17" count="1" selected="0">
            <x v="6"/>
          </reference>
          <reference field="18" count="1" selected="0">
            <x v="44"/>
          </reference>
          <reference field="19" count="1" selected="0">
            <x v="6"/>
          </reference>
        </references>
      </pivotArea>
    </format>
    <format dxfId="25">
      <pivotArea dataOnly="0" labelOnly="1" outline="0" fieldPosition="0">
        <references count="6">
          <reference field="9" count="1" selected="0">
            <x v="23"/>
          </reference>
          <reference field="10" count="36">
            <x v="9"/>
            <x v="11"/>
            <x v="12"/>
            <x v="13"/>
            <x v="15"/>
            <x v="23"/>
            <x v="36"/>
            <x v="37"/>
            <x v="41"/>
            <x v="43"/>
            <x v="45"/>
            <x v="46"/>
            <x v="47"/>
            <x v="58"/>
            <x v="59"/>
            <x v="63"/>
            <x v="68"/>
            <x v="74"/>
            <x v="75"/>
            <x v="78"/>
            <x v="81"/>
            <x v="82"/>
            <x v="89"/>
            <x v="90"/>
            <x v="93"/>
            <x v="96"/>
            <x v="103"/>
            <x v="117"/>
            <x v="120"/>
            <x v="123"/>
            <x v="131"/>
            <x v="133"/>
            <x v="139"/>
            <x v="144"/>
            <x v="147"/>
            <x v="148"/>
          </reference>
          <reference field="16" count="1" selected="0">
            <x v="14"/>
          </reference>
          <reference field="17" count="1" selected="0">
            <x v="1"/>
          </reference>
          <reference field="18" count="1" selected="0">
            <x v="61"/>
          </reference>
          <reference field="19" count="1" selected="0">
            <x v="31"/>
          </reference>
        </references>
      </pivotArea>
    </format>
    <format dxfId="24">
      <pivotArea dataOnly="0" labelOnly="1" outline="0" fieldPosition="0">
        <references count="6">
          <reference field="9" count="1" selected="0">
            <x v="96"/>
          </reference>
          <reference field="10" count="37">
            <x v="6"/>
            <x v="10"/>
            <x v="23"/>
            <x v="24"/>
            <x v="35"/>
            <x v="36"/>
            <x v="37"/>
            <x v="39"/>
            <x v="49"/>
            <x v="50"/>
            <x v="54"/>
            <x v="59"/>
            <x v="60"/>
            <x v="65"/>
            <x v="67"/>
            <x v="70"/>
            <x v="73"/>
            <x v="77"/>
            <x v="78"/>
            <x v="79"/>
            <x v="82"/>
            <x v="83"/>
            <x v="85"/>
            <x v="88"/>
            <x v="93"/>
            <x v="96"/>
            <x v="106"/>
            <x v="116"/>
            <x v="117"/>
            <x v="127"/>
            <x v="129"/>
            <x v="130"/>
            <x v="131"/>
            <x v="139"/>
            <x v="142"/>
            <x v="144"/>
            <x v="148"/>
          </reference>
          <reference field="16" count="1" selected="0">
            <x v="15"/>
          </reference>
          <reference field="17" count="1" selected="0">
            <x v="0"/>
          </reference>
          <reference field="18" count="1" selected="0">
            <x v="3"/>
          </reference>
          <reference field="19" count="1" selected="0">
            <x v="29"/>
          </reference>
        </references>
      </pivotArea>
    </format>
    <format dxfId="23">
      <pivotArea dataOnly="0" labelOnly="1" outline="0" fieldPosition="0">
        <references count="6">
          <reference field="9" count="1" selected="0">
            <x v="84"/>
          </reference>
          <reference field="10" count="13">
            <x v="0"/>
            <x v="26"/>
            <x v="31"/>
            <x v="34"/>
            <x v="47"/>
            <x v="56"/>
            <x v="61"/>
            <x v="79"/>
            <x v="84"/>
            <x v="91"/>
            <x v="108"/>
            <x v="141"/>
            <x v="142"/>
          </reference>
          <reference field="16" count="1" selected="0">
            <x v="18"/>
          </reference>
          <reference field="17" count="1" selected="0">
            <x v="6"/>
          </reference>
          <reference field="18" count="1" selected="0">
            <x v="51"/>
          </reference>
          <reference field="19" count="1" selected="0">
            <x v="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6" cacheId="20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outline="1" outlineData="1" multipleFieldFilters="0" rowHeaderCaption="FUENTE DE FINANCIAMIENTO">
  <location ref="A3:B23" firstHeaderRow="1" firstDataRow="1" firstDataCol="1"/>
  <pivotFields count="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2">
        <item x="19"/>
        <item x="11"/>
        <item x="0"/>
        <item x="6"/>
        <item x="9"/>
        <item x="20"/>
        <item x="14"/>
        <item x="18"/>
        <item x="7"/>
        <item x="5"/>
        <item x="16"/>
        <item x="10"/>
        <item x="1"/>
        <item x="8"/>
        <item x="15"/>
        <item x="12"/>
        <item h="1" x="2"/>
        <item h="1" x="17"/>
        <item x="3"/>
        <item x="13"/>
        <item x="4"/>
        <item t="default"/>
      </items>
    </pivotField>
    <pivotField showAll="0"/>
    <pivotField showAll="0"/>
    <pivotField showAll="0"/>
    <pivotField showAll="0"/>
    <pivotField showAll="0"/>
    <pivotField numFmtId="4" showAll="0"/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  <pivotField numFmtId="4" showAll="0"/>
    <pivotField numFmtId="4" showAll="0"/>
    <pivotField numFmtId="4" showAll="0"/>
    <pivotField dataField="1" numFmtId="4" showAll="0"/>
    <pivotField showAll="0"/>
    <pivotField showAll="0"/>
    <pivotField showAll="0"/>
    <pivotField showAll="0"/>
    <pivotField showAll="0"/>
  </pivotFields>
  <rowFields count="1">
    <field x="1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 t="grand">
      <x/>
    </i>
  </rowItems>
  <colItems count="1">
    <i/>
  </colItems>
  <dataFields count="1">
    <dataField name="IMPORTE PRIMERA MODIFICACIÓN" fld="34" baseField="0" baseItem="0"/>
  </dataFields>
  <formats count="5">
    <format dxfId="22">
      <pivotArea field="15" type="button" dataOnly="0" labelOnly="1" outline="0" axis="axisRow" fieldPosition="0"/>
    </format>
    <format dxfId="21">
      <pivotArea dataOnly="0" labelOnly="1" outline="0" axis="axisValues" fieldPosition="0"/>
    </format>
    <format dxfId="20">
      <pivotArea grandRow="1" outline="0" collapsedLevelsAreSubtotals="1" fieldPosition="0"/>
    </format>
    <format dxfId="19">
      <pivotArea dataOnly="0" labelOnly="1" grandRow="1" outline="0" fieldPosition="0"/>
    </format>
    <format dxfId="1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7" cacheId="20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compact="0" compactData="0" multipleFieldFilters="0">
  <location ref="A3:C154" firstHeaderRow="1" firstDataRow="1" firstDataCol="2"/>
  <pivotFields count="40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 PARTIDA" axis="axisRow" compact="0" outline="0" showAll="0" defaultSubtotal="0">
      <items count="150">
        <item x="146"/>
        <item x="1"/>
        <item x="123"/>
        <item x="124"/>
        <item x="125"/>
        <item x="126"/>
        <item x="127"/>
        <item x="128"/>
        <item x="129"/>
        <item x="147"/>
        <item x="148"/>
        <item x="130"/>
        <item x="131"/>
        <item x="132"/>
        <item x="133"/>
        <item x="134"/>
        <item x="141"/>
        <item x="16"/>
        <item x="17"/>
        <item x="18"/>
        <item x="109"/>
        <item x="66"/>
        <item x="78"/>
        <item x="2"/>
        <item x="71"/>
        <item x="79"/>
        <item x="92"/>
        <item x="3"/>
        <item x="90"/>
        <item x="51"/>
        <item x="52"/>
        <item x="53"/>
        <item x="86"/>
        <item x="54"/>
        <item x="55"/>
        <item x="56"/>
        <item x="4"/>
        <item x="57"/>
        <item x="15"/>
        <item x="26"/>
        <item x="27"/>
        <item x="5"/>
        <item x="6"/>
        <item x="28"/>
        <item x="110"/>
        <item x="140"/>
        <item x="35"/>
        <item x="82"/>
        <item x="42"/>
        <item x="43"/>
        <item x="29"/>
        <item x="91"/>
        <item x="111"/>
        <item x="138"/>
        <item x="19"/>
        <item x="72"/>
        <item x="58"/>
        <item x="89"/>
        <item x="59"/>
        <item x="112"/>
        <item x="136"/>
        <item x="113"/>
        <item x="38"/>
        <item x="114"/>
        <item x="67"/>
        <item x="7"/>
        <item x="8"/>
        <item x="36"/>
        <item x="80"/>
        <item x="60"/>
        <item x="46"/>
        <item x="115"/>
        <item x="61"/>
        <item x="97"/>
        <item x="87"/>
        <item x="62"/>
        <item x="39"/>
        <item x="96"/>
        <item x="102"/>
        <item x="116"/>
        <item x="117"/>
        <item x="118"/>
        <item x="9"/>
        <item x="37"/>
        <item x="48"/>
        <item x="10"/>
        <item x="119"/>
        <item x="63"/>
        <item x="64"/>
        <item x="73"/>
        <item x="100"/>
        <item x="68"/>
        <item x="98"/>
        <item x="99"/>
        <item x="40"/>
        <item x="83"/>
        <item x="41"/>
        <item x="84"/>
        <item x="85"/>
        <item x="11"/>
        <item x="20"/>
        <item x="94"/>
        <item x="120"/>
        <item x="0"/>
        <item x="65"/>
        <item x="121"/>
        <item x="103"/>
        <item x="104"/>
        <item x="105"/>
        <item x="44"/>
        <item x="106"/>
        <item x="81"/>
        <item x="135"/>
        <item x="107"/>
        <item x="14"/>
        <item x="13"/>
        <item x="12"/>
        <item x="95"/>
        <item x="70"/>
        <item x="21"/>
        <item x="22"/>
        <item x="23"/>
        <item x="24"/>
        <item x="74"/>
        <item x="49"/>
        <item x="69"/>
        <item x="139"/>
        <item x="75"/>
        <item x="25"/>
        <item x="122"/>
        <item x="76"/>
        <item x="45"/>
        <item x="77"/>
        <item x="30"/>
        <item x="137"/>
        <item x="31"/>
        <item x="32"/>
        <item x="33"/>
        <item x="34"/>
        <item x="88"/>
        <item x="93"/>
        <item x="50"/>
        <item x="47"/>
        <item x="142"/>
        <item x="143"/>
        <item x="101"/>
        <item x="149"/>
        <item x="108"/>
        <item x="144"/>
        <item x="145"/>
      </items>
    </pivotField>
    <pivotField name=" DESCRIPCIÓN" axis="axisRow" compact="0" outline="0" showAll="0" defaultSubtotal="0">
      <items count="150">
        <item x="144"/>
        <item x="130"/>
        <item x="148"/>
        <item x="131"/>
        <item x="88"/>
        <item x="114"/>
        <item x="7"/>
        <item x="8"/>
        <item x="67"/>
        <item x="55"/>
        <item x="21"/>
        <item x="95"/>
        <item x="70"/>
        <item x="13"/>
        <item x="12"/>
        <item x="82"/>
        <item x="52"/>
        <item x="69"/>
        <item x="76"/>
        <item x="51"/>
        <item x="110"/>
        <item x="118"/>
        <item x="128"/>
        <item x="20"/>
        <item x="9"/>
        <item x="143"/>
        <item x="101"/>
        <item x="129"/>
        <item x="147"/>
        <item x="146"/>
        <item x="100"/>
        <item x="103"/>
        <item x="44"/>
        <item x="142"/>
        <item x="108"/>
        <item x="59"/>
        <item x="24"/>
        <item x="31"/>
        <item x="45"/>
        <item x="32"/>
        <item x="75"/>
        <item x="49"/>
        <item x="141"/>
        <item x="94"/>
        <item x="15"/>
        <item x="6"/>
        <item x="85"/>
        <item x="11"/>
        <item x="126"/>
        <item x="29"/>
        <item x="33"/>
        <item x="89"/>
        <item x="127"/>
        <item x="134"/>
        <item x="65"/>
        <item x="132"/>
        <item x="48"/>
        <item x="10"/>
        <item x="63"/>
        <item x="37"/>
        <item x="25"/>
        <item x="145"/>
        <item x="47"/>
        <item x="53"/>
        <item x="77"/>
        <item x="30"/>
        <item x="109"/>
        <item x="54"/>
        <item x="17"/>
        <item x="56"/>
        <item x="78"/>
        <item x="66"/>
        <item x="5"/>
        <item x="27"/>
        <item x="16"/>
        <item x="18"/>
        <item x="42"/>
        <item x="26"/>
        <item x="22"/>
        <item x="23"/>
        <item x="133"/>
        <item x="139"/>
        <item x="36"/>
        <item x="34"/>
        <item x="105"/>
        <item x="4"/>
        <item x="74"/>
        <item x="3"/>
        <item x="28"/>
        <item x="40"/>
        <item x="83"/>
        <item x="104"/>
        <item x="43"/>
        <item x="35"/>
        <item x="125"/>
        <item x="71"/>
        <item x="2"/>
        <item x="90"/>
        <item x="57"/>
        <item x="92"/>
        <item x="91"/>
        <item x="111"/>
        <item x="72"/>
        <item x="19"/>
        <item x="138"/>
        <item x="58"/>
        <item x="0"/>
        <item x="119"/>
        <item x="106"/>
        <item x="124"/>
        <item x="117"/>
        <item x="116"/>
        <item x="121"/>
        <item x="99"/>
        <item x="97"/>
        <item x="115"/>
        <item x="102"/>
        <item x="46"/>
        <item x="68"/>
        <item x="60"/>
        <item x="61"/>
        <item x="73"/>
        <item x="98"/>
        <item x="64"/>
        <item x="87"/>
        <item x="113"/>
        <item x="62"/>
        <item x="96"/>
        <item x="120"/>
        <item x="80"/>
        <item x="38"/>
        <item x="39"/>
        <item x="137"/>
        <item x="50"/>
        <item x="14"/>
        <item x="1"/>
        <item x="123"/>
        <item x="136"/>
        <item x="112"/>
        <item x="93"/>
        <item x="149"/>
        <item x="107"/>
        <item x="81"/>
        <item x="135"/>
        <item x="79"/>
        <item x="122"/>
        <item x="140"/>
        <item x="84"/>
        <item x="41"/>
        <item x="8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dataField="1" compact="0" numFmtId="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9"/>
    <field x="10"/>
  </rowFields>
  <rowItems count="151">
    <i>
      <x/>
      <x v="29"/>
    </i>
    <i>
      <x v="1"/>
      <x v="135"/>
    </i>
    <i>
      <x v="2"/>
      <x v="136"/>
    </i>
    <i>
      <x v="3"/>
      <x v="109"/>
    </i>
    <i>
      <x v="4"/>
      <x v="94"/>
    </i>
    <i>
      <x v="5"/>
      <x v="48"/>
    </i>
    <i>
      <x v="6"/>
      <x v="52"/>
    </i>
    <i>
      <x v="7"/>
      <x v="22"/>
    </i>
    <i>
      <x v="8"/>
      <x v="27"/>
    </i>
    <i>
      <x v="9"/>
      <x v="28"/>
    </i>
    <i>
      <x v="10"/>
      <x v="2"/>
    </i>
    <i>
      <x v="11"/>
      <x v="1"/>
    </i>
    <i>
      <x v="12"/>
      <x v="3"/>
    </i>
    <i>
      <x v="13"/>
      <x v="55"/>
    </i>
    <i>
      <x v="14"/>
      <x v="80"/>
    </i>
    <i>
      <x v="15"/>
      <x v="53"/>
    </i>
    <i>
      <x v="16"/>
      <x v="42"/>
    </i>
    <i>
      <x v="17"/>
      <x v="74"/>
    </i>
    <i>
      <x v="18"/>
      <x v="68"/>
    </i>
    <i>
      <x v="19"/>
      <x v="75"/>
    </i>
    <i>
      <x v="20"/>
      <x v="66"/>
    </i>
    <i>
      <x v="21"/>
      <x v="71"/>
    </i>
    <i>
      <x v="22"/>
      <x v="70"/>
    </i>
    <i>
      <x v="23"/>
      <x v="96"/>
    </i>
    <i>
      <x v="24"/>
      <x v="95"/>
    </i>
    <i>
      <x v="25"/>
      <x v="144"/>
    </i>
    <i>
      <x v="26"/>
      <x v="99"/>
    </i>
    <i>
      <x v="27"/>
      <x v="87"/>
    </i>
    <i>
      <x v="28"/>
      <x v="97"/>
    </i>
    <i>
      <x v="29"/>
      <x v="19"/>
    </i>
    <i>
      <x v="30"/>
      <x v="16"/>
    </i>
    <i>
      <x v="31"/>
      <x v="63"/>
    </i>
    <i>
      <x v="32"/>
      <x v="149"/>
    </i>
    <i>
      <x v="33"/>
      <x v="67"/>
    </i>
    <i>
      <x v="34"/>
      <x v="9"/>
    </i>
    <i>
      <x v="35"/>
      <x v="69"/>
    </i>
    <i>
      <x v="36"/>
      <x v="85"/>
    </i>
    <i>
      <x v="37"/>
      <x v="98"/>
    </i>
    <i>
      <x v="38"/>
      <x v="44"/>
    </i>
    <i>
      <x v="39"/>
      <x v="77"/>
    </i>
    <i>
      <x v="40"/>
      <x v="73"/>
    </i>
    <i>
      <x v="41"/>
      <x v="72"/>
    </i>
    <i>
      <x v="42"/>
      <x v="45"/>
    </i>
    <i>
      <x v="43"/>
      <x v="88"/>
    </i>
    <i>
      <x v="44"/>
      <x v="20"/>
    </i>
    <i>
      <x v="45"/>
      <x v="146"/>
    </i>
    <i>
      <x v="46"/>
      <x v="93"/>
    </i>
    <i>
      <x v="47"/>
      <x v="15"/>
    </i>
    <i>
      <x v="48"/>
      <x v="76"/>
    </i>
    <i>
      <x v="49"/>
      <x v="92"/>
    </i>
    <i>
      <x v="50"/>
      <x v="49"/>
    </i>
    <i>
      <x v="51"/>
      <x v="100"/>
    </i>
    <i>
      <x v="52"/>
      <x v="101"/>
    </i>
    <i>
      <x v="53"/>
      <x v="104"/>
    </i>
    <i>
      <x v="54"/>
      <x v="103"/>
    </i>
    <i>
      <x v="55"/>
      <x v="102"/>
    </i>
    <i>
      <x v="56"/>
      <x v="105"/>
    </i>
    <i>
      <x v="57"/>
      <x v="51"/>
    </i>
    <i>
      <x v="58"/>
      <x v="35"/>
    </i>
    <i>
      <x v="59"/>
      <x v="138"/>
    </i>
    <i>
      <x v="60"/>
      <x v="137"/>
    </i>
    <i>
      <x v="61"/>
      <x v="125"/>
    </i>
    <i>
      <x v="62"/>
      <x v="130"/>
    </i>
    <i>
      <x v="63"/>
      <x v="5"/>
    </i>
    <i>
      <x v="64"/>
      <x v="8"/>
    </i>
    <i>
      <x v="65"/>
      <x v="6"/>
    </i>
    <i>
      <x v="66"/>
      <x v="7"/>
    </i>
    <i>
      <x v="67"/>
      <x v="82"/>
    </i>
    <i>
      <x v="68"/>
      <x v="129"/>
    </i>
    <i>
      <x v="69"/>
      <x v="119"/>
    </i>
    <i>
      <x v="70"/>
      <x v="117"/>
    </i>
    <i>
      <x v="71"/>
      <x v="115"/>
    </i>
    <i>
      <x v="72"/>
      <x v="120"/>
    </i>
    <i>
      <x v="73"/>
      <x v="114"/>
    </i>
    <i>
      <x v="74"/>
      <x v="124"/>
    </i>
    <i>
      <x v="75"/>
      <x v="126"/>
    </i>
    <i>
      <x v="76"/>
      <x v="131"/>
    </i>
    <i>
      <x v="77"/>
      <x v="127"/>
    </i>
    <i>
      <x v="78"/>
      <x v="116"/>
    </i>
    <i>
      <x v="79"/>
      <x v="111"/>
    </i>
    <i>
      <x v="80"/>
      <x v="110"/>
    </i>
    <i>
      <x v="81"/>
      <x v="21"/>
    </i>
    <i>
      <x v="82"/>
      <x v="24"/>
    </i>
    <i>
      <x v="83"/>
      <x v="59"/>
    </i>
    <i>
      <x v="84"/>
      <x v="56"/>
    </i>
    <i>
      <x v="85"/>
      <x v="57"/>
    </i>
    <i>
      <x v="86"/>
      <x v="107"/>
    </i>
    <i>
      <x v="87"/>
      <x v="58"/>
    </i>
    <i>
      <x v="88"/>
      <x v="123"/>
    </i>
    <i>
      <x v="89"/>
      <x v="121"/>
    </i>
    <i>
      <x v="90"/>
      <x v="30"/>
    </i>
    <i>
      <x v="91"/>
      <x v="118"/>
    </i>
    <i>
      <x v="92"/>
      <x v="122"/>
    </i>
    <i>
      <x v="93"/>
      <x v="113"/>
    </i>
    <i>
      <x v="94"/>
      <x v="89"/>
    </i>
    <i>
      <x v="95"/>
      <x v="90"/>
    </i>
    <i>
      <x v="96"/>
      <x v="148"/>
    </i>
    <i>
      <x v="97"/>
      <x v="147"/>
    </i>
    <i>
      <x v="98"/>
      <x v="46"/>
    </i>
    <i>
      <x v="99"/>
      <x v="47"/>
    </i>
    <i>
      <x v="100"/>
      <x v="23"/>
    </i>
    <i>
      <x v="101"/>
      <x v="43"/>
    </i>
    <i>
      <x v="102"/>
      <x v="128"/>
    </i>
    <i>
      <x v="103"/>
      <x v="106"/>
    </i>
    <i>
      <x v="104"/>
      <x v="54"/>
    </i>
    <i>
      <x v="105"/>
      <x v="112"/>
    </i>
    <i>
      <x v="106"/>
      <x v="31"/>
    </i>
    <i>
      <x v="107"/>
      <x v="91"/>
    </i>
    <i>
      <x v="108"/>
      <x v="84"/>
    </i>
    <i>
      <x v="109"/>
      <x v="32"/>
    </i>
    <i>
      <x v="110"/>
      <x v="108"/>
    </i>
    <i>
      <x v="111"/>
      <x v="142"/>
    </i>
    <i>
      <x v="112"/>
      <x v="143"/>
    </i>
    <i>
      <x v="113"/>
      <x v="141"/>
    </i>
    <i>
      <x v="114"/>
      <x v="134"/>
    </i>
    <i>
      <x v="115"/>
      <x v="13"/>
    </i>
    <i>
      <x v="116"/>
      <x v="14"/>
    </i>
    <i>
      <x v="117"/>
      <x v="11"/>
    </i>
    <i>
      <x v="118"/>
      <x v="12"/>
    </i>
    <i>
      <x v="119"/>
      <x v="10"/>
    </i>
    <i>
      <x v="120"/>
      <x v="78"/>
    </i>
    <i>
      <x v="121"/>
      <x v="79"/>
    </i>
    <i>
      <x v="122"/>
      <x v="36"/>
    </i>
    <i>
      <x v="123"/>
      <x v="86"/>
    </i>
    <i>
      <x v="124"/>
      <x v="41"/>
    </i>
    <i>
      <x v="125"/>
      <x v="17"/>
    </i>
    <i>
      <x v="126"/>
      <x v="81"/>
    </i>
    <i>
      <x v="127"/>
      <x v="40"/>
    </i>
    <i>
      <x v="128"/>
      <x v="60"/>
    </i>
    <i>
      <x v="129"/>
      <x v="145"/>
    </i>
    <i>
      <x v="130"/>
      <x v="18"/>
    </i>
    <i>
      <x v="131"/>
      <x v="38"/>
    </i>
    <i>
      <x v="132"/>
      <x v="64"/>
    </i>
    <i>
      <x v="133"/>
      <x v="65"/>
    </i>
    <i>
      <x v="134"/>
      <x v="132"/>
    </i>
    <i>
      <x v="135"/>
      <x v="37"/>
    </i>
    <i>
      <x v="136"/>
      <x v="39"/>
    </i>
    <i>
      <x v="137"/>
      <x v="50"/>
    </i>
    <i>
      <x v="138"/>
      <x v="83"/>
    </i>
    <i>
      <x v="139"/>
      <x v="4"/>
    </i>
    <i>
      <x v="140"/>
      <x v="139"/>
    </i>
    <i>
      <x v="141"/>
      <x v="133"/>
    </i>
    <i>
      <x v="142"/>
      <x v="62"/>
    </i>
    <i>
      <x v="143"/>
      <x v="33"/>
    </i>
    <i>
      <x v="144"/>
      <x v="25"/>
    </i>
    <i>
      <x v="145"/>
      <x v="26"/>
    </i>
    <i>
      <x v="146"/>
      <x v="140"/>
    </i>
    <i>
      <x v="147"/>
      <x v="34"/>
    </i>
    <i>
      <x v="148"/>
      <x/>
    </i>
    <i>
      <x v="149"/>
      <x v="61"/>
    </i>
    <i t="grand">
      <x/>
    </i>
  </rowItems>
  <colItems count="1">
    <i/>
  </colItems>
  <dataFields count="1">
    <dataField name="IMPORTE PRIMERA MODIFICACIÓN" fld="34" baseField="0" baseItem="0"/>
  </dataFields>
  <formats count="4">
    <format dxfId="17">
      <pivotArea field="9" type="button" dataOnly="0" labelOnly="1" outline="0" axis="axisRow" fieldPosition="0"/>
    </format>
    <format dxfId="16">
      <pivotArea field="10" type="button" dataOnly="0" labelOnly="1" outline="0" axis="axisRow" fieldPosition="1"/>
    </format>
    <format dxfId="15">
      <pivotArea dataOnly="0" labelOnly="1" outline="0" axis="axisValues" fieldPosition="0"/>
    </format>
    <format dxfId="14">
      <pivotArea dataOnly="0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8" cacheId="20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outline="1" outlineData="1" multipleFieldFilters="0" rowHeaderCaption="PROGRAMAS Y PROYECTOS">
  <location ref="A3:B88" firstHeaderRow="1" firstDataRow="1" firstDataCol="1"/>
  <pivotFields count="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2"/>
        <item x="7"/>
        <item x="6"/>
        <item x="1"/>
        <item x="5"/>
        <item x="8"/>
        <item x="0"/>
        <item x="4"/>
        <item x="3"/>
        <item t="default"/>
      </items>
    </pivotField>
    <pivotField axis="axisRow" showAll="0">
      <items count="76">
        <item x="44"/>
        <item x="71"/>
        <item x="57"/>
        <item x="17"/>
        <item x="2"/>
        <item x="58"/>
        <item x="6"/>
        <item x="7"/>
        <item x="59"/>
        <item x="60"/>
        <item x="64"/>
        <item x="65"/>
        <item x="66"/>
        <item x="52"/>
        <item x="16"/>
        <item x="23"/>
        <item x="73"/>
        <item x="30"/>
        <item x="67"/>
        <item x="55"/>
        <item x="8"/>
        <item x="21"/>
        <item x="43"/>
        <item x="27"/>
        <item x="46"/>
        <item x="28"/>
        <item x="29"/>
        <item x="9"/>
        <item x="22"/>
        <item x="18"/>
        <item x="19"/>
        <item x="3"/>
        <item x="47"/>
        <item x="45"/>
        <item x="10"/>
        <item x="42"/>
        <item x="24"/>
        <item x="68"/>
        <item x="39"/>
        <item x="51"/>
        <item x="11"/>
        <item x="12"/>
        <item x="70"/>
        <item x="61"/>
        <item x="48"/>
        <item x="56"/>
        <item x="53"/>
        <item x="41"/>
        <item x="74"/>
        <item x="62"/>
        <item x="0"/>
        <item x="54"/>
        <item x="14"/>
        <item x="33"/>
        <item x="37"/>
        <item x="38"/>
        <item x="32"/>
        <item x="34"/>
        <item x="35"/>
        <item x="20"/>
        <item x="1"/>
        <item x="31"/>
        <item x="36"/>
        <item x="40"/>
        <item x="49"/>
        <item x="72"/>
        <item x="5"/>
        <item x="25"/>
        <item x="26"/>
        <item x="4"/>
        <item x="13"/>
        <item x="15"/>
        <item x="63"/>
        <item x="50"/>
        <item x="69"/>
        <item t="default"/>
      </items>
    </pivotField>
    <pivotField showAll="0"/>
    <pivotField showAll="0"/>
    <pivotField numFmtId="4" showAll="0"/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  <pivotField numFmtId="4" showAll="0"/>
    <pivotField numFmtId="4" showAll="0"/>
    <pivotField numFmtId="4" showAll="0"/>
    <pivotField dataField="1" numFmtId="4" showAll="0"/>
    <pivotField showAll="0"/>
    <pivotField showAll="0"/>
    <pivotField showAll="0"/>
    <pivotField showAll="0"/>
    <pivotField showAll="0"/>
  </pivotFields>
  <rowFields count="2">
    <field x="17"/>
    <field x="18"/>
  </rowFields>
  <rowItems count="85">
    <i>
      <x/>
    </i>
    <i r="1">
      <x v="3"/>
    </i>
    <i r="1">
      <x v="29"/>
    </i>
    <i r="1">
      <x v="30"/>
    </i>
    <i r="1">
      <x v="38"/>
    </i>
    <i r="1">
      <x v="48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2"/>
    </i>
    <i r="1">
      <x v="63"/>
    </i>
    <i>
      <x v="1"/>
    </i>
    <i r="1">
      <x v="2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18"/>
    </i>
    <i r="1">
      <x v="37"/>
    </i>
    <i r="1">
      <x v="43"/>
    </i>
    <i r="1">
      <x v="49"/>
    </i>
    <i r="1">
      <x v="61"/>
    </i>
    <i r="1">
      <x v="72"/>
    </i>
    <i r="1">
      <x v="74"/>
    </i>
    <i>
      <x v="2"/>
    </i>
    <i r="1">
      <x/>
    </i>
    <i r="1">
      <x v="1"/>
    </i>
    <i r="1">
      <x v="13"/>
    </i>
    <i r="1">
      <x v="16"/>
    </i>
    <i r="1">
      <x v="17"/>
    </i>
    <i r="1">
      <x v="22"/>
    </i>
    <i r="1">
      <x v="24"/>
    </i>
    <i r="1">
      <x v="26"/>
    </i>
    <i r="1">
      <x v="33"/>
    </i>
    <i r="1">
      <x v="42"/>
    </i>
    <i r="1">
      <x v="45"/>
    </i>
    <i r="1">
      <x v="65"/>
    </i>
    <i>
      <x v="3"/>
    </i>
    <i r="1">
      <x v="4"/>
    </i>
    <i r="1">
      <x v="6"/>
    </i>
    <i r="1">
      <x v="7"/>
    </i>
    <i r="1">
      <x v="14"/>
    </i>
    <i r="1">
      <x v="20"/>
    </i>
    <i r="1">
      <x v="27"/>
    </i>
    <i r="1">
      <x v="31"/>
    </i>
    <i r="1">
      <x v="34"/>
    </i>
    <i r="1">
      <x v="40"/>
    </i>
    <i r="1">
      <x v="41"/>
    </i>
    <i r="1">
      <x v="52"/>
    </i>
    <i r="1">
      <x v="66"/>
    </i>
    <i r="1">
      <x v="69"/>
    </i>
    <i r="1">
      <x v="70"/>
    </i>
    <i r="1">
      <x v="71"/>
    </i>
    <i>
      <x v="4"/>
    </i>
    <i r="1">
      <x v="25"/>
    </i>
    <i>
      <x v="5"/>
    </i>
    <i r="1">
      <x v="35"/>
    </i>
    <i r="1">
      <x v="39"/>
    </i>
    <i r="1">
      <x v="47"/>
    </i>
    <i>
      <x v="6"/>
    </i>
    <i r="1">
      <x v="15"/>
    </i>
    <i r="1">
      <x v="19"/>
    </i>
    <i r="1">
      <x v="32"/>
    </i>
    <i r="1">
      <x v="36"/>
    </i>
    <i r="1">
      <x v="44"/>
    </i>
    <i r="1">
      <x v="46"/>
    </i>
    <i r="1">
      <x v="50"/>
    </i>
    <i r="1">
      <x v="51"/>
    </i>
    <i r="1">
      <x v="60"/>
    </i>
    <i r="1">
      <x v="64"/>
    </i>
    <i r="1">
      <x v="67"/>
    </i>
    <i r="1">
      <x v="73"/>
    </i>
    <i>
      <x v="7"/>
    </i>
    <i r="1">
      <x v="23"/>
    </i>
    <i r="1">
      <x v="68"/>
    </i>
    <i>
      <x v="8"/>
    </i>
    <i r="1">
      <x v="21"/>
    </i>
    <i r="1">
      <x v="28"/>
    </i>
    <i t="grand">
      <x/>
    </i>
  </rowItems>
  <colItems count="1">
    <i/>
  </colItems>
  <dataFields count="1">
    <dataField name="IMPORTE PRIMERA MODIFICACIÓN" fld="34" baseField="0" baseItem="0"/>
  </dataFields>
  <formats count="4">
    <format dxfId="13">
      <pivotArea field="17" type="button" dataOnly="0" labelOnly="1" outline="0" axis="axisRow" fieldPosition="0"/>
    </format>
    <format dxfId="12">
      <pivotArea dataOnly="0" labelOnly="1" outline="0" axis="axisValues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 dinámica9" cacheId="20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outline="1" outlineData="1" multipleFieldFilters="0" rowHeaderCaption="PROYECTO">
  <location ref="A3:B40" firstHeaderRow="1" firstDataRow="1" firstDataCol="1" rowPageCount="1" colPageCount="1"/>
  <pivotFields count="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8">
        <item h="1" x="1"/>
        <item h="1" x="2"/>
        <item h="1" x="0"/>
        <item x="3"/>
        <item h="1" x="4"/>
        <item h="1" x="5"/>
        <item h="1" x="6"/>
        <item t="default"/>
      </items>
    </pivotField>
    <pivotField showAll="0"/>
    <pivotField showAll="0"/>
    <pivotField showAll="0"/>
    <pivotField showAll="0"/>
    <pivotField axis="axisRow" showAll="0">
      <items count="76">
        <item x="44"/>
        <item x="71"/>
        <item x="57"/>
        <item x="17"/>
        <item x="2"/>
        <item x="58"/>
        <item x="6"/>
        <item x="7"/>
        <item x="59"/>
        <item x="60"/>
        <item x="64"/>
        <item x="65"/>
        <item x="66"/>
        <item x="52"/>
        <item h="1" x="16"/>
        <item x="23"/>
        <item x="73"/>
        <item x="30"/>
        <item x="67"/>
        <item x="55"/>
        <item x="8"/>
        <item x="21"/>
        <item x="43"/>
        <item x="27"/>
        <item x="46"/>
        <item x="28"/>
        <item x="29"/>
        <item x="9"/>
        <item x="22"/>
        <item x="18"/>
        <item x="19"/>
        <item x="3"/>
        <item x="47"/>
        <item x="45"/>
        <item x="10"/>
        <item x="42"/>
        <item x="24"/>
        <item x="68"/>
        <item x="39"/>
        <item x="51"/>
        <item x="11"/>
        <item x="12"/>
        <item x="70"/>
        <item x="61"/>
        <item x="48"/>
        <item x="56"/>
        <item x="53"/>
        <item x="41"/>
        <item x="74"/>
        <item x="62"/>
        <item x="0"/>
        <item x="54"/>
        <item h="1" x="14"/>
        <item x="33"/>
        <item x="37"/>
        <item x="38"/>
        <item x="32"/>
        <item x="34"/>
        <item x="35"/>
        <item x="20"/>
        <item x="1"/>
        <item x="31"/>
        <item x="36"/>
        <item x="40"/>
        <item x="49"/>
        <item x="72"/>
        <item x="5"/>
        <item x="25"/>
        <item x="26"/>
        <item x="4"/>
        <item h="1" x="13"/>
        <item h="1" x="15"/>
        <item x="63"/>
        <item x="50"/>
        <item x="69"/>
        <item t="default"/>
      </items>
    </pivotField>
    <pivotField showAll="0"/>
    <pivotField showAll="0"/>
    <pivotField numFmtId="4" showAll="0"/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  <pivotField numFmtId="4" showAll="0"/>
    <pivotField numFmtId="4" showAll="0"/>
    <pivotField numFmtId="4" showAll="0"/>
    <pivotField dataField="1" numFmtId="4" showAll="0"/>
    <pivotField showAll="0"/>
    <pivotField showAll="0"/>
    <pivotField showAll="0"/>
    <pivotField showAll="0"/>
    <pivotField showAll="0"/>
  </pivotFields>
  <rowFields count="1">
    <field x="18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6"/>
    </i>
    <i>
      <x v="17"/>
    </i>
    <i>
      <x v="18"/>
    </i>
    <i>
      <x v="20"/>
    </i>
    <i>
      <x v="27"/>
    </i>
    <i>
      <x v="28"/>
    </i>
    <i>
      <x v="34"/>
    </i>
    <i>
      <x v="35"/>
    </i>
    <i>
      <x v="37"/>
    </i>
    <i>
      <x v="41"/>
    </i>
    <i>
      <x v="42"/>
    </i>
    <i>
      <x v="43"/>
    </i>
    <i>
      <x v="44"/>
    </i>
    <i>
      <x v="45"/>
    </i>
    <i>
      <x v="49"/>
    </i>
    <i>
      <x v="51"/>
    </i>
    <i>
      <x v="63"/>
    </i>
    <i>
      <x v="65"/>
    </i>
    <i>
      <x v="66"/>
    </i>
    <i>
      <x v="68"/>
    </i>
    <i>
      <x v="69"/>
    </i>
    <i>
      <x v="72"/>
    </i>
    <i>
      <x v="74"/>
    </i>
    <i t="grand">
      <x/>
    </i>
  </rowItems>
  <colItems count="1">
    <i/>
  </colItems>
  <pageFields count="1">
    <pageField fld="13" hier="-1"/>
  </pageFields>
  <dataFields count="1">
    <dataField name="IMPORTE SEGUNDA MODIFICACIÓN" fld="34" baseField="0" baseItem="0"/>
  </dataFields>
  <formats count="6">
    <format dxfId="9">
      <pivotArea field="18" type="button" dataOnly="0" labelOnly="1" outline="0" axis="axisRow" fieldPosition="0"/>
    </format>
    <format dxfId="8">
      <pivotArea dataOnly="0" labelOnly="1" outline="0" axis="axisValues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1">
      <pivotArea dataOnly="0" labelOnly="1" outline="0" axis="axisValues" fieldPosition="0"/>
    </format>
    <format dxfId="0">
      <pivotArea field="18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/>
  </sheetViews>
  <sheetFormatPr baseColWidth="10" defaultRowHeight="15" x14ac:dyDescent="0.25"/>
  <cols>
    <col min="1" max="1" width="31.85546875" customWidth="1"/>
    <col min="16" max="16" width="19.85546875" bestFit="1" customWidth="1"/>
    <col min="19" max="19" width="26" bestFit="1" customWidth="1"/>
    <col min="21" max="21" width="11.7109375" style="17" bestFit="1" customWidth="1"/>
    <col min="22" max="22" width="11.7109375" bestFit="1" customWidth="1"/>
  </cols>
  <sheetData>
    <row r="1" spans="1:22" x14ac:dyDescent="0.25">
      <c r="A1" s="22" t="s">
        <v>510</v>
      </c>
      <c r="B1" s="22" t="s">
        <v>511</v>
      </c>
      <c r="C1" s="22" t="s">
        <v>512</v>
      </c>
      <c r="D1" s="22" t="s">
        <v>513</v>
      </c>
      <c r="E1" s="22" t="s">
        <v>514</v>
      </c>
      <c r="F1" s="18" t="s">
        <v>515</v>
      </c>
      <c r="G1" s="22" t="s">
        <v>516</v>
      </c>
      <c r="H1" s="22" t="s">
        <v>4</v>
      </c>
      <c r="I1" s="18" t="s">
        <v>15</v>
      </c>
      <c r="J1" s="22" t="s">
        <v>517</v>
      </c>
      <c r="K1" s="18" t="s">
        <v>7</v>
      </c>
      <c r="L1" s="18" t="s">
        <v>518</v>
      </c>
      <c r="M1" s="18" t="s">
        <v>519</v>
      </c>
      <c r="N1" s="18" t="s">
        <v>520</v>
      </c>
      <c r="O1" s="18" t="s">
        <v>521</v>
      </c>
      <c r="P1" s="18" t="s">
        <v>522</v>
      </c>
      <c r="Q1" s="26" t="s">
        <v>494</v>
      </c>
      <c r="R1" s="28" t="s">
        <v>27</v>
      </c>
      <c r="S1" s="18" t="s">
        <v>523</v>
      </c>
      <c r="T1" s="18" t="s">
        <v>682</v>
      </c>
      <c r="U1" s="18"/>
    </row>
    <row r="2" spans="1:22" x14ac:dyDescent="0.25">
      <c r="A2" s="17" t="str">
        <f t="shared" ref="A2:A33" si="0">+CONCATENATE(N2,D2,H2,G2,E2,K2,L2)</f>
        <v>1.1-00-2004_20820011_2039420</v>
      </c>
      <c r="B2" s="17" t="s">
        <v>626</v>
      </c>
      <c r="C2" s="17" t="s">
        <v>613</v>
      </c>
      <c r="D2" s="17" t="s">
        <v>33</v>
      </c>
      <c r="E2" s="17" t="s">
        <v>34</v>
      </c>
      <c r="F2" s="19" t="s">
        <v>600</v>
      </c>
      <c r="G2" s="17">
        <v>20</v>
      </c>
      <c r="H2" s="17">
        <v>8</v>
      </c>
      <c r="I2" s="19" t="s">
        <v>307</v>
      </c>
      <c r="J2" s="25">
        <v>3000</v>
      </c>
      <c r="K2" s="23">
        <v>3942</v>
      </c>
      <c r="L2" s="23">
        <v>0</v>
      </c>
      <c r="M2" s="19" t="s">
        <v>527</v>
      </c>
      <c r="N2" s="19" t="s">
        <v>393</v>
      </c>
      <c r="O2" s="19" t="s">
        <v>394</v>
      </c>
      <c r="P2" s="20">
        <v>1852200.57</v>
      </c>
      <c r="Q2" s="24" t="s">
        <v>509</v>
      </c>
      <c r="R2" s="21"/>
      <c r="S2" s="30">
        <v>1852200.57</v>
      </c>
      <c r="T2" s="17" t="s">
        <v>683</v>
      </c>
    </row>
    <row r="3" spans="1:22" x14ac:dyDescent="0.25">
      <c r="A3" s="17" t="str">
        <f t="shared" si="0"/>
        <v>1.1-00-2005_20821012_2039410</v>
      </c>
      <c r="B3" s="17" t="s">
        <v>611</v>
      </c>
      <c r="C3" s="17" t="s">
        <v>525</v>
      </c>
      <c r="D3" s="17" t="s">
        <v>43</v>
      </c>
      <c r="E3" s="17" t="s">
        <v>44</v>
      </c>
      <c r="F3" s="19" t="s">
        <v>526</v>
      </c>
      <c r="G3" s="17">
        <v>21</v>
      </c>
      <c r="H3" s="17">
        <v>8</v>
      </c>
      <c r="I3" s="19" t="s">
        <v>315</v>
      </c>
      <c r="J3" s="25">
        <v>3000</v>
      </c>
      <c r="K3" s="23">
        <v>3941</v>
      </c>
      <c r="L3" s="23">
        <v>0</v>
      </c>
      <c r="M3" s="19" t="s">
        <v>527</v>
      </c>
      <c r="N3" s="19" t="s">
        <v>393</v>
      </c>
      <c r="O3" s="19" t="s">
        <v>394</v>
      </c>
      <c r="P3" s="20">
        <v>10000000</v>
      </c>
      <c r="Q3" s="24" t="s">
        <v>509</v>
      </c>
      <c r="R3" s="21"/>
      <c r="S3" s="30">
        <v>8756993.1699999999</v>
      </c>
      <c r="T3" s="17" t="s">
        <v>683</v>
      </c>
      <c r="U3" s="21">
        <v>1243006.83</v>
      </c>
      <c r="V3" t="s">
        <v>687</v>
      </c>
    </row>
    <row r="4" spans="1:22" x14ac:dyDescent="0.25">
      <c r="A4" s="17" t="str">
        <f t="shared" si="0"/>
        <v>1.1-00-2001_2097004_2038210</v>
      </c>
      <c r="B4" s="17" t="s">
        <v>640</v>
      </c>
      <c r="C4" s="17" t="s">
        <v>602</v>
      </c>
      <c r="D4" s="17" t="s">
        <v>146</v>
      </c>
      <c r="E4" s="17" t="s">
        <v>223</v>
      </c>
      <c r="F4" s="19" t="s">
        <v>603</v>
      </c>
      <c r="G4" s="17">
        <v>7</v>
      </c>
      <c r="H4" s="17">
        <v>9</v>
      </c>
      <c r="I4" s="19" t="s">
        <v>225</v>
      </c>
      <c r="J4" s="25">
        <v>3000</v>
      </c>
      <c r="K4" s="23">
        <v>3821</v>
      </c>
      <c r="L4" s="23">
        <v>0</v>
      </c>
      <c r="M4" s="19" t="s">
        <v>527</v>
      </c>
      <c r="N4" s="19" t="s">
        <v>393</v>
      </c>
      <c r="O4" s="19" t="s">
        <v>394</v>
      </c>
      <c r="P4" s="20">
        <v>1000000</v>
      </c>
      <c r="Q4" s="24" t="s">
        <v>509</v>
      </c>
      <c r="R4" s="21"/>
      <c r="S4" s="30">
        <v>1000000</v>
      </c>
      <c r="T4" s="17" t="s">
        <v>683</v>
      </c>
    </row>
    <row r="5" spans="1:22" x14ac:dyDescent="0.25">
      <c r="A5" s="17" t="str">
        <f t="shared" si="0"/>
        <v>1.1-00-2006_20924013_2038210</v>
      </c>
      <c r="B5" s="17" t="s">
        <v>641</v>
      </c>
      <c r="C5" s="17" t="s">
        <v>642</v>
      </c>
      <c r="D5" s="17" t="s">
        <v>349</v>
      </c>
      <c r="E5" s="17" t="s">
        <v>350</v>
      </c>
      <c r="F5" s="19" t="s">
        <v>581</v>
      </c>
      <c r="G5" s="17">
        <v>24</v>
      </c>
      <c r="H5" s="17">
        <v>9</v>
      </c>
      <c r="I5" s="19" t="s">
        <v>354</v>
      </c>
      <c r="J5" s="25">
        <v>3000</v>
      </c>
      <c r="K5" s="23">
        <v>3821</v>
      </c>
      <c r="L5" s="23">
        <v>0</v>
      </c>
      <c r="M5" s="19" t="s">
        <v>527</v>
      </c>
      <c r="N5" s="19" t="s">
        <v>393</v>
      </c>
      <c r="O5" s="19" t="s">
        <v>394</v>
      </c>
      <c r="P5" s="20">
        <v>921100</v>
      </c>
      <c r="Q5" s="24" t="s">
        <v>509</v>
      </c>
      <c r="R5" s="21"/>
      <c r="S5" s="30">
        <v>921100</v>
      </c>
      <c r="T5" s="17" t="s">
        <v>683</v>
      </c>
    </row>
    <row r="6" spans="1:22" x14ac:dyDescent="0.25">
      <c r="A6" s="17" t="str">
        <f t="shared" si="0"/>
        <v>1.1-00-2001_2083002_2036110</v>
      </c>
      <c r="B6" s="17" t="s">
        <v>617</v>
      </c>
      <c r="C6" s="17" t="s">
        <v>618</v>
      </c>
      <c r="D6" s="17" t="s">
        <v>146</v>
      </c>
      <c r="E6" s="17" t="s">
        <v>294</v>
      </c>
      <c r="F6" s="19" t="s">
        <v>619</v>
      </c>
      <c r="G6" s="17">
        <v>3</v>
      </c>
      <c r="H6" s="17">
        <v>8</v>
      </c>
      <c r="I6" s="19" t="s">
        <v>295</v>
      </c>
      <c r="J6" s="25">
        <v>3000</v>
      </c>
      <c r="K6" s="23">
        <v>3611</v>
      </c>
      <c r="L6" s="23">
        <v>0</v>
      </c>
      <c r="M6" s="19" t="s">
        <v>527</v>
      </c>
      <c r="N6" s="19" t="s">
        <v>393</v>
      </c>
      <c r="O6" s="19" t="s">
        <v>394</v>
      </c>
      <c r="P6" s="20">
        <v>3000000</v>
      </c>
      <c r="Q6" s="24" t="s">
        <v>509</v>
      </c>
      <c r="R6" s="21"/>
      <c r="S6" s="30">
        <v>3000000</v>
      </c>
      <c r="T6" s="17" t="s">
        <v>683</v>
      </c>
    </row>
    <row r="7" spans="1:22" x14ac:dyDescent="0.25">
      <c r="A7" s="17" t="str">
        <f t="shared" si="0"/>
        <v>1.1-00-2005_20821012_2035710</v>
      </c>
      <c r="B7" s="17" t="s">
        <v>635</v>
      </c>
      <c r="C7" s="17" t="s">
        <v>525</v>
      </c>
      <c r="D7" s="17" t="s">
        <v>43</v>
      </c>
      <c r="E7" s="17" t="s">
        <v>44</v>
      </c>
      <c r="F7" s="19" t="s">
        <v>526</v>
      </c>
      <c r="G7" s="17">
        <v>21</v>
      </c>
      <c r="H7" s="17">
        <v>8</v>
      </c>
      <c r="I7" s="19" t="s">
        <v>315</v>
      </c>
      <c r="J7" s="25">
        <v>3000</v>
      </c>
      <c r="K7" s="23">
        <v>3571</v>
      </c>
      <c r="L7" s="23">
        <v>0</v>
      </c>
      <c r="M7" s="19" t="s">
        <v>527</v>
      </c>
      <c r="N7" s="19" t="s">
        <v>393</v>
      </c>
      <c r="O7" s="19" t="s">
        <v>394</v>
      </c>
      <c r="P7" s="20">
        <v>1127482.52</v>
      </c>
      <c r="Q7" s="24" t="s">
        <v>509</v>
      </c>
      <c r="R7" s="21"/>
      <c r="S7" s="30">
        <v>1127482.52</v>
      </c>
      <c r="T7" s="17" t="s">
        <v>683</v>
      </c>
    </row>
    <row r="8" spans="1:22" x14ac:dyDescent="0.25">
      <c r="A8" s="17" t="str">
        <f t="shared" si="0"/>
        <v>1.1-00-2005_20821012_2035510</v>
      </c>
      <c r="B8" s="17" t="s">
        <v>625</v>
      </c>
      <c r="C8" s="17" t="s">
        <v>525</v>
      </c>
      <c r="D8" s="17" t="s">
        <v>43</v>
      </c>
      <c r="E8" s="17" t="s">
        <v>44</v>
      </c>
      <c r="F8" s="19" t="s">
        <v>526</v>
      </c>
      <c r="G8" s="17">
        <v>21</v>
      </c>
      <c r="H8" s="17">
        <v>8</v>
      </c>
      <c r="I8" s="19" t="s">
        <v>315</v>
      </c>
      <c r="J8" s="25">
        <v>3000</v>
      </c>
      <c r="K8" s="31">
        <v>3551</v>
      </c>
      <c r="L8" s="23">
        <v>0</v>
      </c>
      <c r="M8" s="19" t="s">
        <v>527</v>
      </c>
      <c r="N8" s="19" t="s">
        <v>393</v>
      </c>
      <c r="O8" s="19" t="s">
        <v>394</v>
      </c>
      <c r="P8" s="20">
        <v>2000000</v>
      </c>
      <c r="Q8" s="24" t="s">
        <v>509</v>
      </c>
      <c r="R8" s="21"/>
      <c r="S8" s="30">
        <v>2000000</v>
      </c>
      <c r="T8" s="17" t="s">
        <v>683</v>
      </c>
    </row>
    <row r="9" spans="1:22" x14ac:dyDescent="0.25">
      <c r="A9" s="17" t="str">
        <f t="shared" si="0"/>
        <v>1.1-00-2005_20821012_2035510</v>
      </c>
      <c r="B9" s="17" t="s">
        <v>625</v>
      </c>
      <c r="C9" s="17" t="s">
        <v>525</v>
      </c>
      <c r="D9" s="17" t="s">
        <v>43</v>
      </c>
      <c r="E9" s="17" t="s">
        <v>44</v>
      </c>
      <c r="F9" s="19" t="s">
        <v>526</v>
      </c>
      <c r="G9" s="17">
        <v>21</v>
      </c>
      <c r="H9" s="17">
        <v>8</v>
      </c>
      <c r="I9" s="19" t="s">
        <v>315</v>
      </c>
      <c r="J9" s="25">
        <v>3000</v>
      </c>
      <c r="K9" s="31">
        <v>3551</v>
      </c>
      <c r="L9" s="23">
        <v>0</v>
      </c>
      <c r="M9" s="19" t="s">
        <v>527</v>
      </c>
      <c r="N9" s="19" t="s">
        <v>393</v>
      </c>
      <c r="O9" s="19" t="s">
        <v>394</v>
      </c>
      <c r="P9" s="20">
        <v>276223.84000000003</v>
      </c>
      <c r="Q9" s="24" t="s">
        <v>509</v>
      </c>
      <c r="R9" s="21"/>
      <c r="S9" s="30">
        <v>276223.84000000003</v>
      </c>
      <c r="T9" s="17" t="s">
        <v>683</v>
      </c>
    </row>
    <row r="10" spans="1:22" x14ac:dyDescent="0.25">
      <c r="A10" s="17" t="str">
        <f t="shared" si="0"/>
        <v>1.1-00-2004_20820011_2034210</v>
      </c>
      <c r="B10" s="17" t="s">
        <v>612</v>
      </c>
      <c r="C10" s="17" t="s">
        <v>613</v>
      </c>
      <c r="D10" s="17" t="s">
        <v>33</v>
      </c>
      <c r="E10" s="17" t="s">
        <v>34</v>
      </c>
      <c r="F10" s="19" t="s">
        <v>600</v>
      </c>
      <c r="G10" s="17">
        <v>20</v>
      </c>
      <c r="H10" s="17">
        <v>8</v>
      </c>
      <c r="I10" s="19" t="s">
        <v>307</v>
      </c>
      <c r="J10" s="25">
        <v>3000</v>
      </c>
      <c r="K10" s="23">
        <v>3421</v>
      </c>
      <c r="L10" s="23">
        <v>0</v>
      </c>
      <c r="M10" s="19" t="s">
        <v>527</v>
      </c>
      <c r="N10" s="19" t="s">
        <v>393</v>
      </c>
      <c r="O10" s="19" t="s">
        <v>394</v>
      </c>
      <c r="P10" s="20">
        <v>6159639.9900000002</v>
      </c>
      <c r="Q10" s="24" t="s">
        <v>509</v>
      </c>
      <c r="R10" s="27">
        <v>56943.329999998197</v>
      </c>
      <c r="S10" s="30">
        <v>2102696.66</v>
      </c>
      <c r="T10" s="17" t="s">
        <v>683</v>
      </c>
      <c r="U10" s="21">
        <v>4000000</v>
      </c>
      <c r="V10" t="s">
        <v>688</v>
      </c>
    </row>
    <row r="11" spans="1:22" x14ac:dyDescent="0.25">
      <c r="A11" s="17" t="str">
        <f t="shared" si="0"/>
        <v>1.1-00-2004_20820011_2034110</v>
      </c>
      <c r="B11" s="17" t="s">
        <v>644</v>
      </c>
      <c r="C11" s="17" t="s">
        <v>613</v>
      </c>
      <c r="D11" s="17" t="s">
        <v>33</v>
      </c>
      <c r="E11" s="17" t="s">
        <v>34</v>
      </c>
      <c r="F11" s="19" t="s">
        <v>600</v>
      </c>
      <c r="G11" s="17">
        <v>20</v>
      </c>
      <c r="H11" s="17">
        <v>8</v>
      </c>
      <c r="I11" s="19" t="s">
        <v>307</v>
      </c>
      <c r="J11" s="25">
        <v>3000</v>
      </c>
      <c r="K11" s="23">
        <v>3411</v>
      </c>
      <c r="L11" s="23">
        <v>0</v>
      </c>
      <c r="M11" s="19" t="s">
        <v>527</v>
      </c>
      <c r="N11" s="19" t="s">
        <v>393</v>
      </c>
      <c r="O11" s="19" t="s">
        <v>394</v>
      </c>
      <c r="P11" s="20">
        <v>654870.69999999995</v>
      </c>
      <c r="Q11" s="24" t="s">
        <v>509</v>
      </c>
      <c r="R11" s="21"/>
      <c r="S11" s="30">
        <v>654870.69999999995</v>
      </c>
      <c r="T11" s="17" t="s">
        <v>683</v>
      </c>
    </row>
    <row r="12" spans="1:22" x14ac:dyDescent="0.25">
      <c r="A12" s="17" t="str">
        <f t="shared" si="0"/>
        <v>1.1-00-2002_20116009_2034110</v>
      </c>
      <c r="B12" s="17" t="s">
        <v>649</v>
      </c>
      <c r="C12" s="17" t="s">
        <v>650</v>
      </c>
      <c r="D12" s="17" t="s">
        <v>98</v>
      </c>
      <c r="E12" s="17" t="s">
        <v>278</v>
      </c>
      <c r="F12" s="19" t="s">
        <v>651</v>
      </c>
      <c r="G12" s="17">
        <v>16</v>
      </c>
      <c r="H12" s="17">
        <v>1</v>
      </c>
      <c r="I12" s="19" t="s">
        <v>279</v>
      </c>
      <c r="J12" s="25">
        <v>3000</v>
      </c>
      <c r="K12" s="23">
        <v>3411</v>
      </c>
      <c r="L12" s="23">
        <v>0</v>
      </c>
      <c r="M12" s="19" t="s">
        <v>527</v>
      </c>
      <c r="N12" s="19" t="s">
        <v>393</v>
      </c>
      <c r="O12" s="19" t="s">
        <v>394</v>
      </c>
      <c r="P12" s="20">
        <v>226229.46</v>
      </c>
      <c r="Q12" s="24" t="s">
        <v>509</v>
      </c>
      <c r="R12" s="21"/>
      <c r="S12" s="30">
        <v>226229.46</v>
      </c>
      <c r="T12" s="17" t="s">
        <v>683</v>
      </c>
    </row>
    <row r="13" spans="1:22" x14ac:dyDescent="0.25">
      <c r="A13" s="17" t="str">
        <f t="shared" si="0"/>
        <v>1.1-00-2007_20643020_2033910</v>
      </c>
      <c r="B13" s="17" t="s">
        <v>637</v>
      </c>
      <c r="C13" s="17" t="s">
        <v>638</v>
      </c>
      <c r="D13" s="17" t="s">
        <v>193</v>
      </c>
      <c r="E13" s="17" t="s">
        <v>250</v>
      </c>
      <c r="F13" s="19" t="s">
        <v>639</v>
      </c>
      <c r="G13" s="17">
        <v>43</v>
      </c>
      <c r="H13" s="17">
        <v>6</v>
      </c>
      <c r="I13" s="19" t="s">
        <v>251</v>
      </c>
      <c r="J13" s="25">
        <v>3000</v>
      </c>
      <c r="K13" s="23">
        <v>3391</v>
      </c>
      <c r="L13" s="23">
        <v>0</v>
      </c>
      <c r="M13" s="19" t="s">
        <v>527</v>
      </c>
      <c r="N13" s="19" t="s">
        <v>393</v>
      </c>
      <c r="O13" s="19" t="s">
        <v>394</v>
      </c>
      <c r="P13" s="20">
        <v>1000000</v>
      </c>
      <c r="Q13" s="24" t="s">
        <v>509</v>
      </c>
      <c r="R13" s="21"/>
      <c r="S13" s="30">
        <v>1000000</v>
      </c>
      <c r="T13" s="17" t="s">
        <v>683</v>
      </c>
    </row>
    <row r="14" spans="1:22" x14ac:dyDescent="0.25">
      <c r="A14" s="17" t="str">
        <f t="shared" si="0"/>
        <v>1.1-00-2001_2083002_2033910</v>
      </c>
      <c r="B14" s="17" t="s">
        <v>645</v>
      </c>
      <c r="C14" s="17" t="s">
        <v>618</v>
      </c>
      <c r="D14" s="17" t="s">
        <v>146</v>
      </c>
      <c r="E14" s="17" t="s">
        <v>294</v>
      </c>
      <c r="F14" s="19" t="s">
        <v>619</v>
      </c>
      <c r="G14" s="17">
        <v>3</v>
      </c>
      <c r="H14" s="17">
        <v>8</v>
      </c>
      <c r="I14" s="19" t="s">
        <v>295</v>
      </c>
      <c r="J14" s="25">
        <v>3000</v>
      </c>
      <c r="K14" s="23">
        <v>3391</v>
      </c>
      <c r="L14" s="23">
        <v>0</v>
      </c>
      <c r="M14" s="19" t="s">
        <v>527</v>
      </c>
      <c r="N14" s="19" t="s">
        <v>393</v>
      </c>
      <c r="O14" s="19" t="s">
        <v>394</v>
      </c>
      <c r="P14" s="20">
        <v>360000</v>
      </c>
      <c r="Q14" s="24" t="s">
        <v>509</v>
      </c>
      <c r="R14" s="21"/>
      <c r="S14" s="30">
        <v>360000</v>
      </c>
      <c r="T14" s="17" t="s">
        <v>683</v>
      </c>
    </row>
    <row r="15" spans="1:22" x14ac:dyDescent="0.25">
      <c r="A15" s="17" t="str">
        <f t="shared" si="0"/>
        <v>1.1-00-2001_2081001_2033610</v>
      </c>
      <c r="B15" s="17" t="s">
        <v>614</v>
      </c>
      <c r="C15" s="17" t="s">
        <v>615</v>
      </c>
      <c r="D15" s="17" t="s">
        <v>146</v>
      </c>
      <c r="E15" s="17" t="s">
        <v>287</v>
      </c>
      <c r="F15" s="19" t="s">
        <v>616</v>
      </c>
      <c r="G15" s="17">
        <v>1</v>
      </c>
      <c r="H15" s="17">
        <v>8</v>
      </c>
      <c r="I15" s="19" t="s">
        <v>288</v>
      </c>
      <c r="J15" s="25">
        <v>3000</v>
      </c>
      <c r="K15" s="23">
        <v>3361</v>
      </c>
      <c r="L15" s="23">
        <v>0</v>
      </c>
      <c r="M15" s="19" t="s">
        <v>527</v>
      </c>
      <c r="N15" s="19" t="s">
        <v>393</v>
      </c>
      <c r="O15" s="19" t="s">
        <v>394</v>
      </c>
      <c r="P15" s="20">
        <v>3000000</v>
      </c>
      <c r="Q15" s="24" t="s">
        <v>509</v>
      </c>
      <c r="R15" s="21"/>
      <c r="S15" s="30">
        <v>3000000</v>
      </c>
      <c r="T15" s="17" t="s">
        <v>683</v>
      </c>
    </row>
    <row r="16" spans="1:22" x14ac:dyDescent="0.25">
      <c r="A16" s="17" t="str">
        <f t="shared" si="0"/>
        <v>1.1-00-2005_20821012_2033410</v>
      </c>
      <c r="B16" s="17" t="s">
        <v>627</v>
      </c>
      <c r="C16" s="17" t="s">
        <v>525</v>
      </c>
      <c r="D16" s="17" t="s">
        <v>43</v>
      </c>
      <c r="E16" s="17" t="s">
        <v>44</v>
      </c>
      <c r="F16" s="19" t="s">
        <v>526</v>
      </c>
      <c r="G16" s="17">
        <v>21</v>
      </c>
      <c r="H16" s="17">
        <v>8</v>
      </c>
      <c r="I16" s="19" t="s">
        <v>315</v>
      </c>
      <c r="J16" s="25">
        <v>3000</v>
      </c>
      <c r="K16" s="23">
        <v>3341</v>
      </c>
      <c r="L16" s="23">
        <v>0</v>
      </c>
      <c r="M16" s="19" t="s">
        <v>527</v>
      </c>
      <c r="N16" s="19" t="s">
        <v>393</v>
      </c>
      <c r="O16" s="19" t="s">
        <v>394</v>
      </c>
      <c r="P16" s="20">
        <v>1778768.72</v>
      </c>
      <c r="Q16" s="24" t="s">
        <v>509</v>
      </c>
      <c r="R16" s="21"/>
      <c r="S16" s="30">
        <v>1699888.72</v>
      </c>
      <c r="T16" s="17" t="s">
        <v>683</v>
      </c>
      <c r="U16" s="21">
        <v>78880</v>
      </c>
      <c r="V16" s="21" t="s">
        <v>689</v>
      </c>
    </row>
    <row r="17" spans="1:20" x14ac:dyDescent="0.25">
      <c r="A17" s="17" t="str">
        <f t="shared" si="0"/>
        <v>1.1-00-2001_2086003_2033310</v>
      </c>
      <c r="B17" s="17" t="s">
        <v>633</v>
      </c>
      <c r="C17" s="17" t="s">
        <v>621</v>
      </c>
      <c r="D17" s="17" t="s">
        <v>146</v>
      </c>
      <c r="E17" s="17" t="s">
        <v>147</v>
      </c>
      <c r="F17" s="19" t="s">
        <v>572</v>
      </c>
      <c r="G17" s="17">
        <v>6</v>
      </c>
      <c r="H17" s="17">
        <v>8</v>
      </c>
      <c r="I17" s="19" t="s">
        <v>156</v>
      </c>
      <c r="J17" s="25">
        <v>3000</v>
      </c>
      <c r="K17" s="23">
        <v>3331</v>
      </c>
      <c r="L17" s="23">
        <v>0</v>
      </c>
      <c r="M17" s="19" t="s">
        <v>527</v>
      </c>
      <c r="N17" s="19" t="s">
        <v>393</v>
      </c>
      <c r="O17" s="19" t="s">
        <v>394</v>
      </c>
      <c r="P17" s="20">
        <v>1696838.6</v>
      </c>
      <c r="Q17" s="24" t="s">
        <v>509</v>
      </c>
      <c r="R17" s="29">
        <v>1531669.99000001</v>
      </c>
      <c r="S17" s="30">
        <v>165168.60999999009</v>
      </c>
      <c r="T17" s="17" t="s">
        <v>683</v>
      </c>
    </row>
    <row r="18" spans="1:20" x14ac:dyDescent="0.25">
      <c r="A18" s="17" t="str">
        <f t="shared" si="0"/>
        <v>1.1-00-2019_20279045_2033210</v>
      </c>
      <c r="B18" s="17" t="s">
        <v>622</v>
      </c>
      <c r="C18" s="17" t="s">
        <v>623</v>
      </c>
      <c r="D18" s="17" t="s">
        <v>409</v>
      </c>
      <c r="E18" s="17" t="s">
        <v>420</v>
      </c>
      <c r="F18" s="19" t="s">
        <v>624</v>
      </c>
      <c r="G18" s="17">
        <v>79</v>
      </c>
      <c r="H18" s="17">
        <v>2</v>
      </c>
      <c r="I18" s="19" t="s">
        <v>300</v>
      </c>
      <c r="J18" s="25">
        <v>3000</v>
      </c>
      <c r="K18" s="23">
        <v>3321</v>
      </c>
      <c r="L18" s="23">
        <v>0</v>
      </c>
      <c r="M18" s="19" t="s">
        <v>527</v>
      </c>
      <c r="N18" s="19" t="s">
        <v>393</v>
      </c>
      <c r="O18" s="19" t="s">
        <v>394</v>
      </c>
      <c r="P18" s="20">
        <v>2490096</v>
      </c>
      <c r="Q18" s="24" t="s">
        <v>509</v>
      </c>
      <c r="R18" s="29">
        <v>1167823.1599999999</v>
      </c>
      <c r="S18" s="30">
        <v>1322272.8400000001</v>
      </c>
      <c r="T18" s="17" t="s">
        <v>683</v>
      </c>
    </row>
    <row r="19" spans="1:20" x14ac:dyDescent="0.25">
      <c r="A19" s="17" t="str">
        <f t="shared" si="0"/>
        <v>1.1-00-2001_2097004_2032910</v>
      </c>
      <c r="B19" s="17" t="s">
        <v>647</v>
      </c>
      <c r="C19" s="17" t="s">
        <v>602</v>
      </c>
      <c r="D19" s="17" t="s">
        <v>146</v>
      </c>
      <c r="E19" s="17" t="s">
        <v>223</v>
      </c>
      <c r="F19" s="19" t="s">
        <v>603</v>
      </c>
      <c r="G19" s="17">
        <v>7</v>
      </c>
      <c r="H19" s="17">
        <v>9</v>
      </c>
      <c r="I19" s="19" t="s">
        <v>225</v>
      </c>
      <c r="J19" s="25">
        <v>3000</v>
      </c>
      <c r="K19" s="23">
        <v>3291</v>
      </c>
      <c r="L19" s="23">
        <v>0</v>
      </c>
      <c r="M19" s="19" t="s">
        <v>527</v>
      </c>
      <c r="N19" s="19" t="s">
        <v>393</v>
      </c>
      <c r="O19" s="19" t="s">
        <v>394</v>
      </c>
      <c r="P19" s="20">
        <v>300000</v>
      </c>
      <c r="Q19" s="24" t="s">
        <v>509</v>
      </c>
      <c r="R19" s="21"/>
      <c r="S19" s="30">
        <v>300000</v>
      </c>
      <c r="T19" s="17" t="s">
        <v>683</v>
      </c>
    </row>
    <row r="20" spans="1:20" x14ac:dyDescent="0.25">
      <c r="A20" s="17" t="str">
        <f t="shared" si="0"/>
        <v>1.1-00-2007_20642019_2032610</v>
      </c>
      <c r="B20" s="17" t="s">
        <v>636</v>
      </c>
      <c r="C20" s="17" t="s">
        <v>531</v>
      </c>
      <c r="D20" s="17" t="s">
        <v>193</v>
      </c>
      <c r="E20" s="17" t="s">
        <v>245</v>
      </c>
      <c r="F20" s="19" t="s">
        <v>532</v>
      </c>
      <c r="G20" s="17">
        <v>42</v>
      </c>
      <c r="H20" s="17">
        <v>6</v>
      </c>
      <c r="I20" s="19" t="s">
        <v>248</v>
      </c>
      <c r="J20" s="25">
        <v>3000</v>
      </c>
      <c r="K20" s="23">
        <v>3261</v>
      </c>
      <c r="L20" s="23">
        <v>0</v>
      </c>
      <c r="M20" s="19" t="s">
        <v>527</v>
      </c>
      <c r="N20" s="19" t="s">
        <v>393</v>
      </c>
      <c r="O20" s="19" t="s">
        <v>394</v>
      </c>
      <c r="P20" s="20">
        <v>1084091.52</v>
      </c>
      <c r="Q20" s="24" t="s">
        <v>509</v>
      </c>
      <c r="R20" s="21"/>
      <c r="S20" s="30">
        <v>1084091.52</v>
      </c>
      <c r="T20" s="17" t="s">
        <v>683</v>
      </c>
    </row>
    <row r="21" spans="1:20" x14ac:dyDescent="0.25">
      <c r="A21" s="17" t="str">
        <f t="shared" si="0"/>
        <v>1.1-00-2005_20821012_2031110</v>
      </c>
      <c r="B21" s="17" t="s">
        <v>653</v>
      </c>
      <c r="C21" s="17" t="s">
        <v>525</v>
      </c>
      <c r="D21" s="17" t="s">
        <v>43</v>
      </c>
      <c r="E21" s="17" t="s">
        <v>44</v>
      </c>
      <c r="F21" s="19" t="s">
        <v>526</v>
      </c>
      <c r="G21" s="17">
        <v>21</v>
      </c>
      <c r="H21" s="17">
        <v>8</v>
      </c>
      <c r="I21" s="19" t="s">
        <v>315</v>
      </c>
      <c r="J21" s="25">
        <v>3000</v>
      </c>
      <c r="K21" s="23">
        <v>3111</v>
      </c>
      <c r="L21" s="23">
        <v>0</v>
      </c>
      <c r="M21" s="19" t="s">
        <v>527</v>
      </c>
      <c r="N21" s="19" t="s">
        <v>393</v>
      </c>
      <c r="O21" s="19" t="s">
        <v>394</v>
      </c>
      <c r="P21" s="20">
        <v>176364</v>
      </c>
      <c r="Q21" s="24" t="s">
        <v>509</v>
      </c>
      <c r="R21" s="21"/>
      <c r="S21" s="30">
        <v>176364</v>
      </c>
      <c r="T21" s="17" t="s">
        <v>683</v>
      </c>
    </row>
    <row r="22" spans="1:20" x14ac:dyDescent="0.25">
      <c r="A22" s="17" t="str">
        <f t="shared" si="0"/>
        <v>1.1-00-2007_20642019_2029910</v>
      </c>
      <c r="B22" s="17" t="s">
        <v>575</v>
      </c>
      <c r="C22" s="17" t="s">
        <v>531</v>
      </c>
      <c r="D22" s="17" t="s">
        <v>193</v>
      </c>
      <c r="E22" s="17" t="s">
        <v>245</v>
      </c>
      <c r="F22" s="19" t="s">
        <v>532</v>
      </c>
      <c r="G22" s="17">
        <v>42</v>
      </c>
      <c r="H22" s="17">
        <v>6</v>
      </c>
      <c r="I22" s="19" t="s">
        <v>248</v>
      </c>
      <c r="J22" s="25">
        <v>2000</v>
      </c>
      <c r="K22" s="23">
        <v>2991</v>
      </c>
      <c r="L22" s="23">
        <v>0</v>
      </c>
      <c r="M22" s="19" t="s">
        <v>527</v>
      </c>
      <c r="N22" s="19" t="s">
        <v>393</v>
      </c>
      <c r="O22" s="19" t="s">
        <v>394</v>
      </c>
      <c r="P22" s="20">
        <v>250000</v>
      </c>
      <c r="Q22" s="24" t="s">
        <v>509</v>
      </c>
      <c r="R22" s="21"/>
      <c r="S22" s="30">
        <v>250000</v>
      </c>
      <c r="T22" s="17" t="s">
        <v>683</v>
      </c>
    </row>
    <row r="23" spans="1:20" x14ac:dyDescent="0.25">
      <c r="A23" s="17" t="str">
        <f t="shared" si="0"/>
        <v>1.1-00-2005_20821012_2029810</v>
      </c>
      <c r="B23" s="17" t="s">
        <v>528</v>
      </c>
      <c r="C23" s="17" t="s">
        <v>525</v>
      </c>
      <c r="D23" s="17" t="s">
        <v>43</v>
      </c>
      <c r="E23" s="17" t="s">
        <v>44</v>
      </c>
      <c r="F23" s="19" t="s">
        <v>526</v>
      </c>
      <c r="G23" s="17">
        <v>21</v>
      </c>
      <c r="H23" s="17">
        <v>8</v>
      </c>
      <c r="I23" s="19" t="s">
        <v>315</v>
      </c>
      <c r="J23" s="25">
        <v>2000</v>
      </c>
      <c r="K23" s="23">
        <v>2981</v>
      </c>
      <c r="L23" s="23">
        <v>0</v>
      </c>
      <c r="M23" s="19" t="s">
        <v>527</v>
      </c>
      <c r="N23" s="19" t="s">
        <v>393</v>
      </c>
      <c r="O23" s="19" t="s">
        <v>394</v>
      </c>
      <c r="P23" s="20">
        <v>3833567.8</v>
      </c>
      <c r="Q23" s="24" t="s">
        <v>509</v>
      </c>
      <c r="R23" s="21"/>
      <c r="S23" s="30">
        <v>3833567.8</v>
      </c>
      <c r="T23" s="17" t="s">
        <v>683</v>
      </c>
    </row>
    <row r="24" spans="1:20" x14ac:dyDescent="0.25">
      <c r="A24" s="17" t="str">
        <f t="shared" si="0"/>
        <v>1.1-00-2019_20580046_2029810</v>
      </c>
      <c r="B24" s="17" t="s">
        <v>562</v>
      </c>
      <c r="C24" s="17" t="s">
        <v>535</v>
      </c>
      <c r="D24" s="17" t="s">
        <v>409</v>
      </c>
      <c r="E24" s="17" t="s">
        <v>410</v>
      </c>
      <c r="F24" s="19" t="s">
        <v>536</v>
      </c>
      <c r="G24" s="17">
        <v>80</v>
      </c>
      <c r="H24" s="17">
        <v>5</v>
      </c>
      <c r="I24" s="19" t="s">
        <v>164</v>
      </c>
      <c r="J24" s="25">
        <v>2000</v>
      </c>
      <c r="K24" s="23">
        <v>2981</v>
      </c>
      <c r="L24" s="23">
        <v>0</v>
      </c>
      <c r="M24" s="19" t="s">
        <v>527</v>
      </c>
      <c r="N24" s="19" t="s">
        <v>393</v>
      </c>
      <c r="O24" s="19" t="s">
        <v>394</v>
      </c>
      <c r="P24" s="20">
        <v>400000</v>
      </c>
      <c r="Q24" s="24" t="s">
        <v>509</v>
      </c>
      <c r="R24" s="21"/>
      <c r="S24" s="30">
        <v>400000</v>
      </c>
      <c r="T24" s="17" t="s">
        <v>683</v>
      </c>
    </row>
    <row r="25" spans="1:20" x14ac:dyDescent="0.25">
      <c r="A25" s="17" t="str">
        <f t="shared" si="0"/>
        <v>1.1-00-2005_20821012_2029610</v>
      </c>
      <c r="B25" s="17" t="s">
        <v>529</v>
      </c>
      <c r="C25" s="17" t="s">
        <v>525</v>
      </c>
      <c r="D25" s="17" t="s">
        <v>43</v>
      </c>
      <c r="E25" s="17" t="s">
        <v>44</v>
      </c>
      <c r="F25" s="19" t="s">
        <v>526</v>
      </c>
      <c r="G25" s="17">
        <v>21</v>
      </c>
      <c r="H25" s="17">
        <v>8</v>
      </c>
      <c r="I25" s="19" t="s">
        <v>315</v>
      </c>
      <c r="J25" s="25">
        <v>2000</v>
      </c>
      <c r="K25" s="23">
        <v>2961</v>
      </c>
      <c r="L25" s="23">
        <v>0</v>
      </c>
      <c r="M25" s="19" t="s">
        <v>527</v>
      </c>
      <c r="N25" s="19" t="s">
        <v>393</v>
      </c>
      <c r="O25" s="19" t="s">
        <v>394</v>
      </c>
      <c r="P25" s="20">
        <v>2614524.4900000002</v>
      </c>
      <c r="Q25" s="24" t="s">
        <v>509</v>
      </c>
      <c r="R25" s="21"/>
      <c r="S25" s="30">
        <v>2614524.4900000002</v>
      </c>
      <c r="T25" s="17" t="s">
        <v>683</v>
      </c>
    </row>
    <row r="26" spans="1:20" x14ac:dyDescent="0.25">
      <c r="A26" s="17" t="str">
        <f t="shared" si="0"/>
        <v>1.1-00-2019_20580046_2029110</v>
      </c>
      <c r="B26" s="17" t="s">
        <v>538</v>
      </c>
      <c r="C26" s="17" t="s">
        <v>535</v>
      </c>
      <c r="D26" s="17" t="s">
        <v>409</v>
      </c>
      <c r="E26" s="17" t="s">
        <v>410</v>
      </c>
      <c r="F26" s="19" t="s">
        <v>536</v>
      </c>
      <c r="G26" s="17">
        <v>80</v>
      </c>
      <c r="H26" s="17">
        <v>5</v>
      </c>
      <c r="I26" s="19" t="s">
        <v>164</v>
      </c>
      <c r="J26" s="25">
        <v>2000</v>
      </c>
      <c r="K26" s="23">
        <v>2911</v>
      </c>
      <c r="L26" s="23">
        <v>0</v>
      </c>
      <c r="M26" s="19" t="s">
        <v>527</v>
      </c>
      <c r="N26" s="19" t="s">
        <v>393</v>
      </c>
      <c r="O26" s="19" t="s">
        <v>394</v>
      </c>
      <c r="P26" s="20">
        <v>648259.03</v>
      </c>
      <c r="Q26" s="24" t="s">
        <v>509</v>
      </c>
      <c r="R26" s="21"/>
      <c r="S26" s="30">
        <v>648259.03</v>
      </c>
      <c r="T26" s="17" t="s">
        <v>683</v>
      </c>
    </row>
    <row r="27" spans="1:20" x14ac:dyDescent="0.25">
      <c r="A27" s="17" t="str">
        <f t="shared" si="0"/>
        <v>1.1-00-2018_20575041_2029110</v>
      </c>
      <c r="B27" s="17" t="s">
        <v>556</v>
      </c>
      <c r="C27" s="17" t="s">
        <v>543</v>
      </c>
      <c r="D27" s="17" t="s">
        <v>159</v>
      </c>
      <c r="E27" s="17" t="s">
        <v>180</v>
      </c>
      <c r="F27" s="19" t="s">
        <v>544</v>
      </c>
      <c r="G27" s="17">
        <v>75</v>
      </c>
      <c r="H27" s="17">
        <v>5</v>
      </c>
      <c r="I27" s="19" t="s">
        <v>164</v>
      </c>
      <c r="J27" s="25">
        <v>2000</v>
      </c>
      <c r="K27" s="23">
        <v>2911</v>
      </c>
      <c r="L27" s="23">
        <v>0</v>
      </c>
      <c r="M27" s="19" t="s">
        <v>527</v>
      </c>
      <c r="N27" s="19" t="s">
        <v>393</v>
      </c>
      <c r="O27" s="19" t="s">
        <v>394</v>
      </c>
      <c r="P27" s="20">
        <v>500000</v>
      </c>
      <c r="Q27" s="24" t="s">
        <v>509</v>
      </c>
      <c r="R27" s="21"/>
      <c r="S27" s="30">
        <v>500000</v>
      </c>
      <c r="T27" s="17" t="s">
        <v>683</v>
      </c>
    </row>
    <row r="28" spans="1:20" x14ac:dyDescent="0.25">
      <c r="A28" s="17" t="str">
        <f t="shared" si="0"/>
        <v>1.1-00-2007_20642019_2029110</v>
      </c>
      <c r="B28" s="17" t="s">
        <v>533</v>
      </c>
      <c r="C28" s="17" t="s">
        <v>531</v>
      </c>
      <c r="D28" s="17" t="s">
        <v>193</v>
      </c>
      <c r="E28" s="17" t="s">
        <v>245</v>
      </c>
      <c r="F28" s="19" t="s">
        <v>532</v>
      </c>
      <c r="G28" s="17">
        <v>42</v>
      </c>
      <c r="H28" s="17">
        <v>6</v>
      </c>
      <c r="I28" s="19" t="s">
        <v>248</v>
      </c>
      <c r="J28" s="25">
        <v>2000</v>
      </c>
      <c r="K28" s="23">
        <v>2911</v>
      </c>
      <c r="L28" s="23">
        <v>0</v>
      </c>
      <c r="M28" s="19" t="s">
        <v>527</v>
      </c>
      <c r="N28" s="19" t="s">
        <v>393</v>
      </c>
      <c r="O28" s="19" t="s">
        <v>394</v>
      </c>
      <c r="P28" s="20">
        <v>1000000</v>
      </c>
      <c r="Q28" s="24" t="s">
        <v>509</v>
      </c>
      <c r="R28" s="29">
        <v>790224.39</v>
      </c>
      <c r="S28" s="30">
        <v>209775.61</v>
      </c>
      <c r="T28" s="17" t="s">
        <v>683</v>
      </c>
    </row>
    <row r="29" spans="1:20" x14ac:dyDescent="0.25">
      <c r="A29" s="17" t="str">
        <f t="shared" si="0"/>
        <v>1.1-00-2007_20638018_2027210</v>
      </c>
      <c r="B29" s="17" t="s">
        <v>545</v>
      </c>
      <c r="C29" s="17" t="s">
        <v>546</v>
      </c>
      <c r="D29" s="17" t="s">
        <v>193</v>
      </c>
      <c r="E29" s="17" t="s">
        <v>237</v>
      </c>
      <c r="F29" s="19" t="s">
        <v>547</v>
      </c>
      <c r="G29" s="17">
        <v>38</v>
      </c>
      <c r="H29" s="17">
        <v>6</v>
      </c>
      <c r="I29" s="19" t="s">
        <v>238</v>
      </c>
      <c r="J29" s="25">
        <v>2000</v>
      </c>
      <c r="K29" s="23">
        <v>2721</v>
      </c>
      <c r="L29" s="23">
        <v>0</v>
      </c>
      <c r="M29" s="19" t="s">
        <v>527</v>
      </c>
      <c r="N29" s="19" t="s">
        <v>393</v>
      </c>
      <c r="O29" s="19" t="s">
        <v>394</v>
      </c>
      <c r="P29" s="20">
        <v>600000</v>
      </c>
      <c r="Q29" s="24" t="s">
        <v>509</v>
      </c>
      <c r="R29" s="21"/>
      <c r="S29" s="30">
        <v>600000</v>
      </c>
      <c r="T29" s="17" t="s">
        <v>683</v>
      </c>
    </row>
    <row r="30" spans="1:20" x14ac:dyDescent="0.25">
      <c r="A30" s="17" t="str">
        <f t="shared" si="0"/>
        <v>1.1-00-2007_20642019_2027210</v>
      </c>
      <c r="B30" s="17" t="s">
        <v>589</v>
      </c>
      <c r="C30" s="17" t="s">
        <v>531</v>
      </c>
      <c r="D30" s="17" t="s">
        <v>193</v>
      </c>
      <c r="E30" s="17" t="s">
        <v>245</v>
      </c>
      <c r="F30" s="19" t="s">
        <v>532</v>
      </c>
      <c r="G30" s="17">
        <v>42</v>
      </c>
      <c r="H30" s="17">
        <v>6</v>
      </c>
      <c r="I30" s="19" t="s">
        <v>248</v>
      </c>
      <c r="J30" s="25">
        <v>2000</v>
      </c>
      <c r="K30" s="23">
        <v>2721</v>
      </c>
      <c r="L30" s="23">
        <v>0</v>
      </c>
      <c r="M30" s="19" t="s">
        <v>527</v>
      </c>
      <c r="N30" s="19" t="s">
        <v>393</v>
      </c>
      <c r="O30" s="19" t="s">
        <v>394</v>
      </c>
      <c r="P30" s="20">
        <v>180000</v>
      </c>
      <c r="Q30" s="24" t="s">
        <v>509</v>
      </c>
      <c r="R30" s="21"/>
      <c r="S30" s="30">
        <v>180000</v>
      </c>
      <c r="T30" s="17" t="s">
        <v>683</v>
      </c>
    </row>
    <row r="31" spans="1:20" x14ac:dyDescent="0.25">
      <c r="A31" s="17" t="str">
        <f t="shared" si="0"/>
        <v>1.1-00-2007_20640018_2027210</v>
      </c>
      <c r="B31" s="17" t="s">
        <v>590</v>
      </c>
      <c r="C31" s="17" t="s">
        <v>591</v>
      </c>
      <c r="D31" s="17" t="s">
        <v>193</v>
      </c>
      <c r="E31" s="17" t="s">
        <v>237</v>
      </c>
      <c r="F31" s="19" t="s">
        <v>547</v>
      </c>
      <c r="G31" s="17">
        <v>40</v>
      </c>
      <c r="H31" s="17">
        <v>6</v>
      </c>
      <c r="I31" s="19" t="s">
        <v>244</v>
      </c>
      <c r="J31" s="25">
        <v>2000</v>
      </c>
      <c r="K31" s="23">
        <v>2721</v>
      </c>
      <c r="L31" s="23">
        <v>0</v>
      </c>
      <c r="M31" s="19" t="s">
        <v>527</v>
      </c>
      <c r="N31" s="19" t="s">
        <v>393</v>
      </c>
      <c r="O31" s="19" t="s">
        <v>394</v>
      </c>
      <c r="P31" s="20">
        <v>150000</v>
      </c>
      <c r="Q31" s="24" t="s">
        <v>509</v>
      </c>
      <c r="R31" s="21"/>
      <c r="S31" s="30">
        <v>150000</v>
      </c>
      <c r="T31" s="17" t="s">
        <v>683</v>
      </c>
    </row>
    <row r="32" spans="1:20" x14ac:dyDescent="0.25">
      <c r="A32" s="17" t="str">
        <f t="shared" si="0"/>
        <v>1.1-00-2005_20821012_2026110</v>
      </c>
      <c r="B32" s="17" t="s">
        <v>524</v>
      </c>
      <c r="C32" s="17" t="s">
        <v>525</v>
      </c>
      <c r="D32" s="17" t="s">
        <v>43</v>
      </c>
      <c r="E32" s="17" t="s">
        <v>44</v>
      </c>
      <c r="F32" s="19" t="s">
        <v>526</v>
      </c>
      <c r="G32" s="17">
        <v>21</v>
      </c>
      <c r="H32" s="17">
        <v>8</v>
      </c>
      <c r="I32" s="19" t="s">
        <v>315</v>
      </c>
      <c r="J32" s="25">
        <v>2000</v>
      </c>
      <c r="K32" s="23">
        <v>2611</v>
      </c>
      <c r="L32" s="23">
        <v>0</v>
      </c>
      <c r="M32" s="19" t="s">
        <v>527</v>
      </c>
      <c r="N32" s="19" t="s">
        <v>393</v>
      </c>
      <c r="O32" s="19" t="s">
        <v>394</v>
      </c>
      <c r="P32" s="20">
        <v>8000000</v>
      </c>
      <c r="Q32" s="24" t="s">
        <v>509</v>
      </c>
      <c r="R32" s="21"/>
      <c r="S32" s="30">
        <v>8000000</v>
      </c>
      <c r="T32" s="17" t="s">
        <v>683</v>
      </c>
    </row>
    <row r="33" spans="1:20" x14ac:dyDescent="0.25">
      <c r="A33" s="17" t="str">
        <f t="shared" si="0"/>
        <v>1.1-00-2019_20580046_2025610</v>
      </c>
      <c r="B33" s="17" t="s">
        <v>534</v>
      </c>
      <c r="C33" s="17" t="s">
        <v>535</v>
      </c>
      <c r="D33" s="17" t="s">
        <v>409</v>
      </c>
      <c r="E33" s="17" t="s">
        <v>410</v>
      </c>
      <c r="F33" s="19" t="s">
        <v>536</v>
      </c>
      <c r="G33" s="17">
        <v>80</v>
      </c>
      <c r="H33" s="17">
        <v>5</v>
      </c>
      <c r="I33" s="19" t="s">
        <v>164</v>
      </c>
      <c r="J33" s="25">
        <v>2000</v>
      </c>
      <c r="K33" s="23">
        <v>2561</v>
      </c>
      <c r="L33" s="23">
        <v>0</v>
      </c>
      <c r="M33" s="19" t="s">
        <v>527</v>
      </c>
      <c r="N33" s="19" t="s">
        <v>393</v>
      </c>
      <c r="O33" s="19" t="s">
        <v>394</v>
      </c>
      <c r="P33" s="20">
        <v>800000</v>
      </c>
      <c r="Q33" s="24" t="s">
        <v>509</v>
      </c>
      <c r="R33" s="21"/>
      <c r="S33" s="30">
        <v>800000</v>
      </c>
      <c r="T33" s="17" t="s">
        <v>683</v>
      </c>
    </row>
    <row r="34" spans="1:20" x14ac:dyDescent="0.25">
      <c r="A34" s="17" t="str">
        <f t="shared" ref="A34:A55" si="1">+CONCATENATE(N34,D34,H34,G34,E34,K34,L34)</f>
        <v>1.1-00-2009_20757027_2025210</v>
      </c>
      <c r="B34" s="17" t="s">
        <v>560</v>
      </c>
      <c r="C34" s="17" t="s">
        <v>561</v>
      </c>
      <c r="D34" s="17" t="s">
        <v>53</v>
      </c>
      <c r="E34" s="17" t="s">
        <v>79</v>
      </c>
      <c r="F34" s="19" t="s">
        <v>559</v>
      </c>
      <c r="G34" s="17">
        <v>57</v>
      </c>
      <c r="H34" s="17">
        <v>7</v>
      </c>
      <c r="I34" s="19" t="s">
        <v>88</v>
      </c>
      <c r="J34" s="25">
        <v>2000</v>
      </c>
      <c r="K34" s="23">
        <v>2521</v>
      </c>
      <c r="L34" s="23">
        <v>0</v>
      </c>
      <c r="M34" s="19" t="s">
        <v>527</v>
      </c>
      <c r="N34" s="19" t="s">
        <v>393</v>
      </c>
      <c r="O34" s="19" t="s">
        <v>394</v>
      </c>
      <c r="P34" s="20">
        <v>469400</v>
      </c>
      <c r="Q34" s="24" t="s">
        <v>509</v>
      </c>
      <c r="R34" s="21"/>
      <c r="S34" s="30">
        <v>469400</v>
      </c>
      <c r="T34" s="17" t="s">
        <v>683</v>
      </c>
    </row>
    <row r="35" spans="1:20" x14ac:dyDescent="0.25">
      <c r="A35" s="17" t="str">
        <f t="shared" si="1"/>
        <v>1.1-00-2005_20821012_2025210</v>
      </c>
      <c r="B35" s="17" t="s">
        <v>577</v>
      </c>
      <c r="C35" s="17" t="s">
        <v>525</v>
      </c>
      <c r="D35" s="17" t="s">
        <v>43</v>
      </c>
      <c r="E35" s="17" t="s">
        <v>44</v>
      </c>
      <c r="F35" s="19" t="s">
        <v>526</v>
      </c>
      <c r="G35" s="17">
        <v>21</v>
      </c>
      <c r="H35" s="17">
        <v>8</v>
      </c>
      <c r="I35" s="19" t="s">
        <v>315</v>
      </c>
      <c r="J35" s="25">
        <v>2000</v>
      </c>
      <c r="K35" s="23">
        <v>2521</v>
      </c>
      <c r="L35" s="23">
        <v>0</v>
      </c>
      <c r="M35" s="19" t="s">
        <v>527</v>
      </c>
      <c r="N35" s="19" t="s">
        <v>393</v>
      </c>
      <c r="O35" s="19" t="s">
        <v>394</v>
      </c>
      <c r="P35" s="20">
        <v>250000</v>
      </c>
      <c r="Q35" s="24" t="s">
        <v>509</v>
      </c>
      <c r="R35" s="21"/>
      <c r="S35" s="30">
        <v>250000</v>
      </c>
      <c r="T35" s="17" t="s">
        <v>683</v>
      </c>
    </row>
    <row r="36" spans="1:20" x14ac:dyDescent="0.25">
      <c r="A36" s="17" t="str">
        <f t="shared" si="1"/>
        <v>1.1-00-2019_20580046_2024910</v>
      </c>
      <c r="B36" s="17" t="s">
        <v>537</v>
      </c>
      <c r="C36" s="17" t="s">
        <v>535</v>
      </c>
      <c r="D36" s="17" t="s">
        <v>409</v>
      </c>
      <c r="E36" s="17" t="s">
        <v>410</v>
      </c>
      <c r="F36" s="19" t="s">
        <v>536</v>
      </c>
      <c r="G36" s="17">
        <v>80</v>
      </c>
      <c r="H36" s="17">
        <v>5</v>
      </c>
      <c r="I36" s="19" t="s">
        <v>164</v>
      </c>
      <c r="J36" s="25">
        <v>2000</v>
      </c>
      <c r="K36" s="23">
        <v>2491</v>
      </c>
      <c r="L36" s="23">
        <v>0</v>
      </c>
      <c r="M36" s="19" t="s">
        <v>527</v>
      </c>
      <c r="N36" s="19" t="s">
        <v>393</v>
      </c>
      <c r="O36" s="19" t="s">
        <v>394</v>
      </c>
      <c r="P36" s="20">
        <v>758000</v>
      </c>
      <c r="Q36" s="24" t="s">
        <v>509</v>
      </c>
      <c r="R36" s="21"/>
      <c r="S36" s="30">
        <v>758000</v>
      </c>
      <c r="T36" s="17" t="s">
        <v>683</v>
      </c>
    </row>
    <row r="37" spans="1:20" x14ac:dyDescent="0.25">
      <c r="A37" s="17" t="str">
        <f t="shared" si="1"/>
        <v>1.1-00-2018_20576042_2024910</v>
      </c>
      <c r="B37" s="17" t="s">
        <v>539</v>
      </c>
      <c r="C37" s="17" t="s">
        <v>540</v>
      </c>
      <c r="D37" s="17" t="s">
        <v>159</v>
      </c>
      <c r="E37" s="17" t="s">
        <v>186</v>
      </c>
      <c r="F37" s="19" t="s">
        <v>541</v>
      </c>
      <c r="G37" s="17">
        <v>76</v>
      </c>
      <c r="H37" s="17">
        <v>5</v>
      </c>
      <c r="I37" s="19" t="s">
        <v>164</v>
      </c>
      <c r="J37" s="25">
        <v>2000</v>
      </c>
      <c r="K37" s="23">
        <v>2491</v>
      </c>
      <c r="L37" s="23">
        <v>0</v>
      </c>
      <c r="M37" s="19" t="s">
        <v>527</v>
      </c>
      <c r="N37" s="19" t="s">
        <v>393</v>
      </c>
      <c r="O37" s="19" t="s">
        <v>394</v>
      </c>
      <c r="P37" s="20">
        <v>600000</v>
      </c>
      <c r="Q37" s="24" t="s">
        <v>509</v>
      </c>
      <c r="R37" s="21"/>
      <c r="S37" s="30">
        <v>600000</v>
      </c>
      <c r="T37" s="17" t="s">
        <v>683</v>
      </c>
    </row>
    <row r="38" spans="1:20" x14ac:dyDescent="0.25">
      <c r="A38" s="17" t="str">
        <f t="shared" si="1"/>
        <v>1.1-00-2018_20575041_2024910</v>
      </c>
      <c r="B38" s="17" t="s">
        <v>542</v>
      </c>
      <c r="C38" s="17" t="s">
        <v>543</v>
      </c>
      <c r="D38" s="17" t="s">
        <v>159</v>
      </c>
      <c r="E38" s="17" t="s">
        <v>180</v>
      </c>
      <c r="F38" s="19" t="s">
        <v>544</v>
      </c>
      <c r="G38" s="17">
        <v>75</v>
      </c>
      <c r="H38" s="17">
        <v>5</v>
      </c>
      <c r="I38" s="19" t="s">
        <v>164</v>
      </c>
      <c r="J38" s="25">
        <v>2000</v>
      </c>
      <c r="K38" s="23">
        <v>2491</v>
      </c>
      <c r="L38" s="23">
        <v>0</v>
      </c>
      <c r="M38" s="19" t="s">
        <v>527</v>
      </c>
      <c r="N38" s="19" t="s">
        <v>393</v>
      </c>
      <c r="O38" s="19" t="s">
        <v>394</v>
      </c>
      <c r="P38" s="20">
        <v>600000</v>
      </c>
      <c r="Q38" s="24" t="s">
        <v>509</v>
      </c>
      <c r="R38" s="21"/>
      <c r="S38" s="30">
        <v>600000</v>
      </c>
      <c r="T38" s="17" t="s">
        <v>683</v>
      </c>
    </row>
    <row r="39" spans="1:20" x14ac:dyDescent="0.25">
      <c r="A39" s="17" t="str">
        <f t="shared" si="1"/>
        <v>1.1-00-2007_20642019_2024910</v>
      </c>
      <c r="B39" s="17" t="s">
        <v>548</v>
      </c>
      <c r="C39" s="17" t="s">
        <v>531</v>
      </c>
      <c r="D39" s="17" t="s">
        <v>193</v>
      </c>
      <c r="E39" s="17" t="s">
        <v>245</v>
      </c>
      <c r="F39" s="19" t="s">
        <v>532</v>
      </c>
      <c r="G39" s="17">
        <v>42</v>
      </c>
      <c r="H39" s="17">
        <v>6</v>
      </c>
      <c r="I39" s="19" t="s">
        <v>248</v>
      </c>
      <c r="J39" s="25">
        <v>2000</v>
      </c>
      <c r="K39" s="23">
        <v>2491</v>
      </c>
      <c r="L39" s="23">
        <v>0</v>
      </c>
      <c r="M39" s="19" t="s">
        <v>527</v>
      </c>
      <c r="N39" s="19" t="s">
        <v>393</v>
      </c>
      <c r="O39" s="19" t="s">
        <v>394</v>
      </c>
      <c r="P39" s="20">
        <v>506301.69</v>
      </c>
      <c r="Q39" s="24" t="s">
        <v>509</v>
      </c>
      <c r="R39" s="21"/>
      <c r="S39" s="30">
        <v>506301.69</v>
      </c>
      <c r="T39" s="17" t="s">
        <v>683</v>
      </c>
    </row>
    <row r="40" spans="1:20" x14ac:dyDescent="0.25">
      <c r="A40" s="17" t="str">
        <f t="shared" si="1"/>
        <v>1.1-00-2006_20929013_2024910</v>
      </c>
      <c r="B40" s="17" t="s">
        <v>579</v>
      </c>
      <c r="C40" s="17" t="s">
        <v>580</v>
      </c>
      <c r="D40" s="17" t="s">
        <v>349</v>
      </c>
      <c r="E40" s="17" t="s">
        <v>350</v>
      </c>
      <c r="F40" s="19" t="s">
        <v>581</v>
      </c>
      <c r="G40" s="17">
        <v>29</v>
      </c>
      <c r="H40" s="17">
        <v>9</v>
      </c>
      <c r="I40" s="19" t="s">
        <v>359</v>
      </c>
      <c r="J40" s="25">
        <v>2000</v>
      </c>
      <c r="K40" s="23">
        <v>2491</v>
      </c>
      <c r="L40" s="23">
        <v>0</v>
      </c>
      <c r="M40" s="19" t="s">
        <v>527</v>
      </c>
      <c r="N40" s="19" t="s">
        <v>393</v>
      </c>
      <c r="O40" s="19" t="s">
        <v>394</v>
      </c>
      <c r="P40" s="20">
        <v>217992.83</v>
      </c>
      <c r="Q40" s="24" t="s">
        <v>509</v>
      </c>
      <c r="R40" s="21"/>
      <c r="S40" s="30">
        <v>217992.83</v>
      </c>
      <c r="T40" s="17" t="s">
        <v>683</v>
      </c>
    </row>
    <row r="41" spans="1:20" x14ac:dyDescent="0.25">
      <c r="A41" s="17" t="str">
        <f t="shared" si="1"/>
        <v>1.1-00-2007_20445022_2024910</v>
      </c>
      <c r="B41" s="17" t="s">
        <v>583</v>
      </c>
      <c r="C41" s="17" t="s">
        <v>584</v>
      </c>
      <c r="D41" s="17" t="s">
        <v>193</v>
      </c>
      <c r="E41" s="17" t="s">
        <v>194</v>
      </c>
      <c r="F41" s="19" t="s">
        <v>585</v>
      </c>
      <c r="G41" s="17">
        <v>45</v>
      </c>
      <c r="H41" s="17">
        <v>4</v>
      </c>
      <c r="I41" s="19" t="s">
        <v>197</v>
      </c>
      <c r="J41" s="25">
        <v>2000</v>
      </c>
      <c r="K41" s="23">
        <v>2491</v>
      </c>
      <c r="L41" s="23">
        <v>0</v>
      </c>
      <c r="M41" s="19" t="s">
        <v>527</v>
      </c>
      <c r="N41" s="19" t="s">
        <v>393</v>
      </c>
      <c r="O41" s="19" t="s">
        <v>394</v>
      </c>
      <c r="P41" s="20">
        <v>210000</v>
      </c>
      <c r="Q41" s="24" t="s">
        <v>509</v>
      </c>
      <c r="R41" s="21"/>
      <c r="S41" s="30">
        <v>210000</v>
      </c>
      <c r="T41" s="17" t="s">
        <v>683</v>
      </c>
    </row>
    <row r="42" spans="1:20" x14ac:dyDescent="0.25">
      <c r="A42" s="17" t="str">
        <f t="shared" si="1"/>
        <v>1.1-00-2007_20642019_2024710</v>
      </c>
      <c r="B42" s="17" t="s">
        <v>530</v>
      </c>
      <c r="C42" s="17" t="s">
        <v>531</v>
      </c>
      <c r="D42" s="17" t="s">
        <v>193</v>
      </c>
      <c r="E42" s="17" t="s">
        <v>245</v>
      </c>
      <c r="F42" s="19" t="s">
        <v>532</v>
      </c>
      <c r="G42" s="17">
        <v>42</v>
      </c>
      <c r="H42" s="17">
        <v>6</v>
      </c>
      <c r="I42" s="19" t="s">
        <v>248</v>
      </c>
      <c r="J42" s="25">
        <v>2000</v>
      </c>
      <c r="K42" s="23">
        <v>2471</v>
      </c>
      <c r="L42" s="23">
        <v>0</v>
      </c>
      <c r="M42" s="19" t="s">
        <v>527</v>
      </c>
      <c r="N42" s="19" t="s">
        <v>393</v>
      </c>
      <c r="O42" s="19" t="s">
        <v>394</v>
      </c>
      <c r="P42" s="20">
        <v>1000000</v>
      </c>
      <c r="Q42" s="24" t="s">
        <v>509</v>
      </c>
      <c r="R42" s="21"/>
      <c r="S42" s="30">
        <v>1000000</v>
      </c>
      <c r="T42" s="17" t="s">
        <v>683</v>
      </c>
    </row>
    <row r="43" spans="1:20" x14ac:dyDescent="0.25">
      <c r="A43" s="17" t="str">
        <f t="shared" si="1"/>
        <v>1.1-00-2018_20575041_2024710</v>
      </c>
      <c r="B43" s="17" t="s">
        <v>574</v>
      </c>
      <c r="C43" s="17" t="s">
        <v>543</v>
      </c>
      <c r="D43" s="17" t="s">
        <v>159</v>
      </c>
      <c r="E43" s="17" t="s">
        <v>180</v>
      </c>
      <c r="F43" s="19" t="s">
        <v>544</v>
      </c>
      <c r="G43" s="17">
        <v>75</v>
      </c>
      <c r="H43" s="17">
        <v>5</v>
      </c>
      <c r="I43" s="19" t="s">
        <v>164</v>
      </c>
      <c r="J43" s="25">
        <v>2000</v>
      </c>
      <c r="K43" s="23">
        <v>2471</v>
      </c>
      <c r="L43" s="23">
        <v>0</v>
      </c>
      <c r="M43" s="19" t="s">
        <v>527</v>
      </c>
      <c r="N43" s="19" t="s">
        <v>393</v>
      </c>
      <c r="O43" s="19" t="s">
        <v>394</v>
      </c>
      <c r="P43" s="20">
        <v>250000</v>
      </c>
      <c r="Q43" s="24" t="s">
        <v>509</v>
      </c>
      <c r="R43" s="21"/>
      <c r="S43" s="30">
        <v>250000</v>
      </c>
      <c r="T43" s="17" t="s">
        <v>683</v>
      </c>
    </row>
    <row r="44" spans="1:20" x14ac:dyDescent="0.25">
      <c r="A44" s="17" t="str">
        <f t="shared" si="1"/>
        <v>1.1-00-2018_20576042_2024710</v>
      </c>
      <c r="B44" s="17" t="s">
        <v>576</v>
      </c>
      <c r="C44" s="17" t="s">
        <v>540</v>
      </c>
      <c r="D44" s="17" t="s">
        <v>159</v>
      </c>
      <c r="E44" s="17" t="s">
        <v>186</v>
      </c>
      <c r="F44" s="19" t="s">
        <v>541</v>
      </c>
      <c r="G44" s="17">
        <v>76</v>
      </c>
      <c r="H44" s="17">
        <v>5</v>
      </c>
      <c r="I44" s="19" t="s">
        <v>164</v>
      </c>
      <c r="J44" s="25">
        <v>2000</v>
      </c>
      <c r="K44" s="23">
        <v>2471</v>
      </c>
      <c r="L44" s="23">
        <v>0</v>
      </c>
      <c r="M44" s="19" t="s">
        <v>527</v>
      </c>
      <c r="N44" s="19" t="s">
        <v>393</v>
      </c>
      <c r="O44" s="19" t="s">
        <v>394</v>
      </c>
      <c r="P44" s="20">
        <v>250000</v>
      </c>
      <c r="Q44" s="24" t="s">
        <v>509</v>
      </c>
      <c r="R44" s="21"/>
      <c r="S44" s="30">
        <v>250000</v>
      </c>
      <c r="T44" s="17" t="s">
        <v>683</v>
      </c>
    </row>
    <row r="45" spans="1:20" x14ac:dyDescent="0.25">
      <c r="A45" s="17" t="str">
        <f t="shared" si="1"/>
        <v>1.1-00-2005_20821012_2024610</v>
      </c>
      <c r="B45" s="17" t="s">
        <v>568</v>
      </c>
      <c r="C45" s="17" t="s">
        <v>525</v>
      </c>
      <c r="D45" s="17" t="s">
        <v>43</v>
      </c>
      <c r="E45" s="17" t="s">
        <v>44</v>
      </c>
      <c r="F45" s="19" t="s">
        <v>526</v>
      </c>
      <c r="G45" s="17">
        <v>21</v>
      </c>
      <c r="H45" s="17">
        <v>8</v>
      </c>
      <c r="I45" s="19" t="s">
        <v>315</v>
      </c>
      <c r="J45" s="25">
        <v>2000</v>
      </c>
      <c r="K45" s="23">
        <v>2461</v>
      </c>
      <c r="L45" s="23">
        <v>0</v>
      </c>
      <c r="M45" s="19" t="s">
        <v>527</v>
      </c>
      <c r="N45" s="19" t="s">
        <v>393</v>
      </c>
      <c r="O45" s="19" t="s">
        <v>394</v>
      </c>
      <c r="P45" s="20">
        <v>299023.82</v>
      </c>
      <c r="Q45" s="24" t="s">
        <v>509</v>
      </c>
      <c r="R45" s="21"/>
      <c r="S45" s="30">
        <v>299023.82</v>
      </c>
      <c r="T45" s="17" t="s">
        <v>683</v>
      </c>
    </row>
    <row r="46" spans="1:20" x14ac:dyDescent="0.25">
      <c r="A46" s="17" t="str">
        <f t="shared" si="1"/>
        <v>1.1-00-2005_20821012_2024510</v>
      </c>
      <c r="B46" s="17" t="s">
        <v>578</v>
      </c>
      <c r="C46" s="17" t="s">
        <v>525</v>
      </c>
      <c r="D46" s="17" t="s">
        <v>43</v>
      </c>
      <c r="E46" s="17" t="s">
        <v>44</v>
      </c>
      <c r="F46" s="19" t="s">
        <v>526</v>
      </c>
      <c r="G46" s="17">
        <v>21</v>
      </c>
      <c r="H46" s="17">
        <v>8</v>
      </c>
      <c r="I46" s="19" t="s">
        <v>315</v>
      </c>
      <c r="J46" s="25">
        <v>2000</v>
      </c>
      <c r="K46" s="23">
        <v>2451</v>
      </c>
      <c r="L46" s="23">
        <v>0</v>
      </c>
      <c r="M46" s="19" t="s">
        <v>527</v>
      </c>
      <c r="N46" s="19" t="s">
        <v>393</v>
      </c>
      <c r="O46" s="19" t="s">
        <v>394</v>
      </c>
      <c r="P46" s="20">
        <v>250000</v>
      </c>
      <c r="Q46" s="24" t="s">
        <v>509</v>
      </c>
      <c r="R46" s="21"/>
      <c r="S46" s="30">
        <v>250000</v>
      </c>
      <c r="T46" s="17" t="s">
        <v>683</v>
      </c>
    </row>
    <row r="47" spans="1:20" x14ac:dyDescent="0.25">
      <c r="A47" s="17" t="str">
        <f t="shared" si="1"/>
        <v>1.1-00-2019_20580046_2024210</v>
      </c>
      <c r="B47" s="17" t="s">
        <v>550</v>
      </c>
      <c r="C47" s="17" t="s">
        <v>535</v>
      </c>
      <c r="D47" s="17" t="s">
        <v>409</v>
      </c>
      <c r="E47" s="17" t="s">
        <v>410</v>
      </c>
      <c r="F47" s="19" t="s">
        <v>536</v>
      </c>
      <c r="G47" s="17">
        <v>80</v>
      </c>
      <c r="H47" s="17">
        <v>5</v>
      </c>
      <c r="I47" s="19" t="s">
        <v>164</v>
      </c>
      <c r="J47" s="25">
        <v>2000</v>
      </c>
      <c r="K47" s="23">
        <v>2421</v>
      </c>
      <c r="L47" s="23">
        <v>0</v>
      </c>
      <c r="M47" s="19" t="s">
        <v>527</v>
      </c>
      <c r="N47" s="19" t="s">
        <v>393</v>
      </c>
      <c r="O47" s="19" t="s">
        <v>394</v>
      </c>
      <c r="P47" s="20">
        <v>501428.8</v>
      </c>
      <c r="Q47" s="24" t="s">
        <v>509</v>
      </c>
      <c r="R47" s="21"/>
      <c r="S47" s="30">
        <v>501428.8</v>
      </c>
      <c r="T47" s="17" t="s">
        <v>683</v>
      </c>
    </row>
    <row r="48" spans="1:20" x14ac:dyDescent="0.25">
      <c r="A48" s="17" t="str">
        <f t="shared" si="1"/>
        <v>1.1-00-2005_20821012_2024210</v>
      </c>
      <c r="B48" s="17" t="s">
        <v>573</v>
      </c>
      <c r="C48" s="17" t="s">
        <v>525</v>
      </c>
      <c r="D48" s="17" t="s">
        <v>43</v>
      </c>
      <c r="E48" s="17" t="s">
        <v>44</v>
      </c>
      <c r="F48" s="19" t="s">
        <v>526</v>
      </c>
      <c r="G48" s="17">
        <v>21</v>
      </c>
      <c r="H48" s="17">
        <v>8</v>
      </c>
      <c r="I48" s="19" t="s">
        <v>315</v>
      </c>
      <c r="J48" s="25">
        <v>2000</v>
      </c>
      <c r="K48" s="23">
        <v>2421</v>
      </c>
      <c r="L48" s="23">
        <v>0</v>
      </c>
      <c r="M48" s="19" t="s">
        <v>527</v>
      </c>
      <c r="N48" s="19" t="s">
        <v>393</v>
      </c>
      <c r="O48" s="19" t="s">
        <v>394</v>
      </c>
      <c r="P48" s="20">
        <v>281589.63</v>
      </c>
      <c r="Q48" s="24" t="s">
        <v>509</v>
      </c>
      <c r="R48" s="21"/>
      <c r="S48" s="30">
        <v>281589.63</v>
      </c>
      <c r="T48" s="17" t="s">
        <v>683</v>
      </c>
    </row>
    <row r="49" spans="1:20" x14ac:dyDescent="0.25">
      <c r="A49" s="17" t="str">
        <f t="shared" si="1"/>
        <v>1.1-00-2005_20821012_2024110</v>
      </c>
      <c r="B49" s="17" t="s">
        <v>563</v>
      </c>
      <c r="C49" s="17" t="s">
        <v>525</v>
      </c>
      <c r="D49" s="17" t="s">
        <v>43</v>
      </c>
      <c r="E49" s="17" t="s">
        <v>44</v>
      </c>
      <c r="F49" s="19" t="s">
        <v>526</v>
      </c>
      <c r="G49" s="17">
        <v>21</v>
      </c>
      <c r="H49" s="17">
        <v>8</v>
      </c>
      <c r="I49" s="19" t="s">
        <v>315</v>
      </c>
      <c r="J49" s="25">
        <v>2000</v>
      </c>
      <c r="K49" s="23">
        <v>2411</v>
      </c>
      <c r="L49" s="23">
        <v>0</v>
      </c>
      <c r="M49" s="19" t="s">
        <v>527</v>
      </c>
      <c r="N49" s="19" t="s">
        <v>393</v>
      </c>
      <c r="O49" s="19" t="s">
        <v>394</v>
      </c>
      <c r="P49" s="20">
        <v>400000</v>
      </c>
      <c r="Q49" s="24" t="s">
        <v>509</v>
      </c>
      <c r="R49" s="21"/>
      <c r="S49" s="30">
        <v>400000</v>
      </c>
      <c r="T49" s="17" t="s">
        <v>683</v>
      </c>
    </row>
    <row r="50" spans="1:20" x14ac:dyDescent="0.25">
      <c r="A50" s="17" t="str">
        <f t="shared" si="1"/>
        <v>1.1-00-2003_20117010_2022110</v>
      </c>
      <c r="B50" s="17" t="s">
        <v>586</v>
      </c>
      <c r="C50" s="17" t="s">
        <v>587</v>
      </c>
      <c r="D50" s="17" t="s">
        <v>208</v>
      </c>
      <c r="E50" s="17" t="s">
        <v>209</v>
      </c>
      <c r="F50" s="19" t="s">
        <v>588</v>
      </c>
      <c r="G50" s="17">
        <v>17</v>
      </c>
      <c r="H50" s="17">
        <v>1</v>
      </c>
      <c r="I50" s="19" t="s">
        <v>213</v>
      </c>
      <c r="J50" s="25">
        <v>2000</v>
      </c>
      <c r="K50" s="23">
        <v>2211</v>
      </c>
      <c r="L50" s="23">
        <v>0</v>
      </c>
      <c r="M50" s="19" t="s">
        <v>527</v>
      </c>
      <c r="N50" s="19" t="s">
        <v>393</v>
      </c>
      <c r="O50" s="19" t="s">
        <v>394</v>
      </c>
      <c r="P50" s="20">
        <v>202427.6</v>
      </c>
      <c r="Q50" s="24" t="s">
        <v>509</v>
      </c>
      <c r="R50" s="21"/>
      <c r="S50" s="30">
        <v>202427.6</v>
      </c>
      <c r="T50" s="17" t="s">
        <v>683</v>
      </c>
    </row>
    <row r="51" spans="1:20" x14ac:dyDescent="0.25">
      <c r="A51" s="17" t="str">
        <f t="shared" si="1"/>
        <v>1.1-00-2018_20575041_2021710</v>
      </c>
      <c r="B51" s="17" t="s">
        <v>567</v>
      </c>
      <c r="C51" s="17" t="s">
        <v>543</v>
      </c>
      <c r="D51" s="17" t="s">
        <v>159</v>
      </c>
      <c r="E51" s="17" t="s">
        <v>180</v>
      </c>
      <c r="F51" s="19" t="s">
        <v>544</v>
      </c>
      <c r="G51" s="17">
        <v>75</v>
      </c>
      <c r="H51" s="17">
        <v>5</v>
      </c>
      <c r="I51" s="19" t="s">
        <v>164</v>
      </c>
      <c r="J51" s="25">
        <v>2000</v>
      </c>
      <c r="K51" s="23">
        <v>2171</v>
      </c>
      <c r="L51" s="23">
        <v>0</v>
      </c>
      <c r="M51" s="19" t="s">
        <v>527</v>
      </c>
      <c r="N51" s="19" t="s">
        <v>393</v>
      </c>
      <c r="O51" s="19" t="s">
        <v>394</v>
      </c>
      <c r="P51" s="20">
        <v>300000</v>
      </c>
      <c r="Q51" s="24" t="s">
        <v>509</v>
      </c>
      <c r="R51" s="21"/>
      <c r="S51" s="30">
        <v>300000</v>
      </c>
      <c r="T51" s="17" t="s">
        <v>683</v>
      </c>
    </row>
    <row r="52" spans="1:20" x14ac:dyDescent="0.25">
      <c r="A52" s="17" t="str">
        <f t="shared" si="1"/>
        <v>1.1-00-2005_20821012_2021610</v>
      </c>
      <c r="B52" s="17" t="s">
        <v>566</v>
      </c>
      <c r="C52" s="17" t="s">
        <v>525</v>
      </c>
      <c r="D52" s="17" t="s">
        <v>43</v>
      </c>
      <c r="E52" s="17" t="s">
        <v>44</v>
      </c>
      <c r="F52" s="19" t="s">
        <v>526</v>
      </c>
      <c r="G52" s="17">
        <v>21</v>
      </c>
      <c r="H52" s="17">
        <v>8</v>
      </c>
      <c r="I52" s="19" t="s">
        <v>315</v>
      </c>
      <c r="J52" s="25">
        <v>2000</v>
      </c>
      <c r="K52" s="23">
        <v>2161</v>
      </c>
      <c r="L52" s="23">
        <v>0</v>
      </c>
      <c r="M52" s="19" t="s">
        <v>527</v>
      </c>
      <c r="N52" s="19" t="s">
        <v>393</v>
      </c>
      <c r="O52" s="19" t="s">
        <v>394</v>
      </c>
      <c r="P52" s="20">
        <v>369669.86</v>
      </c>
      <c r="Q52" s="24" t="s">
        <v>509</v>
      </c>
      <c r="R52" s="21"/>
      <c r="S52" s="30">
        <v>369669.86</v>
      </c>
      <c r="T52" s="17" t="s">
        <v>683</v>
      </c>
    </row>
    <row r="53" spans="1:20" x14ac:dyDescent="0.25">
      <c r="A53" s="17" t="str">
        <f t="shared" si="1"/>
        <v>1.1-00-2005_20821012_2021410</v>
      </c>
      <c r="B53" s="17" t="s">
        <v>569</v>
      </c>
      <c r="C53" s="17" t="s">
        <v>525</v>
      </c>
      <c r="D53" s="17" t="s">
        <v>43</v>
      </c>
      <c r="E53" s="17" t="s">
        <v>44</v>
      </c>
      <c r="F53" s="19" t="s">
        <v>526</v>
      </c>
      <c r="G53" s="17">
        <v>21</v>
      </c>
      <c r="H53" s="17">
        <v>8</v>
      </c>
      <c r="I53" s="19" t="s">
        <v>315</v>
      </c>
      <c r="J53" s="25">
        <v>2000</v>
      </c>
      <c r="K53" s="23">
        <v>2141</v>
      </c>
      <c r="L53" s="23">
        <v>0</v>
      </c>
      <c r="M53" s="19" t="s">
        <v>527</v>
      </c>
      <c r="N53" s="19" t="s">
        <v>393</v>
      </c>
      <c r="O53" s="19" t="s">
        <v>394</v>
      </c>
      <c r="P53" s="20">
        <v>294337.67</v>
      </c>
      <c r="Q53" s="24" t="s">
        <v>509</v>
      </c>
      <c r="R53" s="21"/>
      <c r="S53" s="30">
        <v>294337.67</v>
      </c>
      <c r="T53" s="17" t="s">
        <v>683</v>
      </c>
    </row>
    <row r="54" spans="1:20" x14ac:dyDescent="0.25">
      <c r="A54" s="17" t="str">
        <f t="shared" si="1"/>
        <v>1.1-00-2005_20822012_2021110</v>
      </c>
      <c r="B54" s="17" t="s">
        <v>564</v>
      </c>
      <c r="C54" s="17" t="s">
        <v>565</v>
      </c>
      <c r="D54" s="17" t="s">
        <v>43</v>
      </c>
      <c r="E54" s="17" t="s">
        <v>44</v>
      </c>
      <c r="F54" s="19" t="s">
        <v>526</v>
      </c>
      <c r="G54" s="17">
        <v>22</v>
      </c>
      <c r="H54" s="17">
        <v>8</v>
      </c>
      <c r="I54" s="19" t="s">
        <v>48</v>
      </c>
      <c r="J54" s="25">
        <v>2000</v>
      </c>
      <c r="K54" s="31">
        <v>2111</v>
      </c>
      <c r="L54" s="23">
        <v>0</v>
      </c>
      <c r="M54" s="19" t="s">
        <v>527</v>
      </c>
      <c r="N54" s="19" t="s">
        <v>393</v>
      </c>
      <c r="O54" s="19" t="s">
        <v>394</v>
      </c>
      <c r="P54" s="20">
        <v>400000</v>
      </c>
      <c r="Q54" s="24" t="s">
        <v>509</v>
      </c>
      <c r="R54" s="21"/>
      <c r="S54" s="30">
        <v>400000</v>
      </c>
      <c r="T54" s="17" t="s">
        <v>683</v>
      </c>
    </row>
    <row r="55" spans="1:20" x14ac:dyDescent="0.25">
      <c r="A55" s="17" t="str">
        <f t="shared" si="1"/>
        <v>1.1-00-2005_20822012_2021110</v>
      </c>
      <c r="B55" s="17" t="s">
        <v>564</v>
      </c>
      <c r="C55" s="17" t="s">
        <v>565</v>
      </c>
      <c r="D55" s="17" t="s">
        <v>43</v>
      </c>
      <c r="E55" s="17" t="s">
        <v>44</v>
      </c>
      <c r="F55" s="19" t="s">
        <v>526</v>
      </c>
      <c r="G55" s="17">
        <v>22</v>
      </c>
      <c r="H55" s="17">
        <v>8</v>
      </c>
      <c r="I55" s="19" t="s">
        <v>48</v>
      </c>
      <c r="J55" s="25">
        <v>2000</v>
      </c>
      <c r="K55" s="31">
        <v>2111</v>
      </c>
      <c r="L55" s="23">
        <v>0</v>
      </c>
      <c r="M55" s="19" t="s">
        <v>527</v>
      </c>
      <c r="N55" s="19" t="s">
        <v>393</v>
      </c>
      <c r="O55" s="19" t="s">
        <v>394</v>
      </c>
      <c r="P55" s="20">
        <v>349730</v>
      </c>
      <c r="Q55" s="24" t="s">
        <v>509</v>
      </c>
      <c r="R55" s="21"/>
      <c r="S55" s="30">
        <v>349730</v>
      </c>
      <c r="T55" s="17" t="s">
        <v>683</v>
      </c>
    </row>
    <row r="56" spans="1:20" x14ac:dyDescent="0.25">
      <c r="S56" s="21">
        <f>SUM(S2:S55)</f>
        <v>57971611.439999983</v>
      </c>
    </row>
    <row r="57" spans="1:20" x14ac:dyDescent="0.25">
      <c r="S57" s="21">
        <v>59573229.759999983</v>
      </c>
    </row>
    <row r="58" spans="1:20" x14ac:dyDescent="0.25">
      <c r="S58" s="21">
        <f>+S57-S56</f>
        <v>1601618.3200000003</v>
      </c>
      <c r="T58" s="22" t="s">
        <v>690</v>
      </c>
    </row>
  </sheetData>
  <autoFilter ref="A1:T56"/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54"/>
  <sheetViews>
    <sheetView tabSelected="1" view="pageLayout" zoomScaleNormal="100" workbookViewId="0">
      <selection activeCell="B13" sqref="B13"/>
    </sheetView>
  </sheetViews>
  <sheetFormatPr baseColWidth="10" defaultRowHeight="15" x14ac:dyDescent="0.25"/>
  <cols>
    <col min="1" max="1" width="15.85546875" customWidth="1"/>
    <col min="2" max="2" width="107.7109375" bestFit="1" customWidth="1"/>
    <col min="3" max="3" width="31.5703125" style="37" bestFit="1" customWidth="1"/>
  </cols>
  <sheetData>
    <row r="3" spans="1:3" x14ac:dyDescent="0.25">
      <c r="A3" s="38" t="s">
        <v>707</v>
      </c>
      <c r="B3" s="38" t="s">
        <v>708</v>
      </c>
      <c r="C3" s="39" t="s">
        <v>1171</v>
      </c>
    </row>
    <row r="4" spans="1:3" x14ac:dyDescent="0.25">
      <c r="A4" s="17">
        <v>1111</v>
      </c>
      <c r="B4" s="17" t="s">
        <v>464</v>
      </c>
      <c r="C4" s="37">
        <v>10457405.279999999</v>
      </c>
    </row>
    <row r="5" spans="1:3" x14ac:dyDescent="0.25">
      <c r="A5" s="17">
        <v>1131</v>
      </c>
      <c r="B5" s="17" t="s">
        <v>45</v>
      </c>
      <c r="C5" s="37">
        <v>650929925.12</v>
      </c>
    </row>
    <row r="6" spans="1:3" x14ac:dyDescent="0.25">
      <c r="A6" s="17">
        <v>1221</v>
      </c>
      <c r="B6" s="17" t="s">
        <v>330</v>
      </c>
      <c r="C6" s="37">
        <v>160000000</v>
      </c>
    </row>
    <row r="7" spans="1:3" x14ac:dyDescent="0.25">
      <c r="A7" s="17">
        <v>1231</v>
      </c>
      <c r="B7" s="17" t="s">
        <v>331</v>
      </c>
      <c r="C7" s="37">
        <v>26400</v>
      </c>
    </row>
    <row r="8" spans="1:3" x14ac:dyDescent="0.25">
      <c r="A8" s="17">
        <v>1321</v>
      </c>
      <c r="B8" s="17" t="s">
        <v>332</v>
      </c>
      <c r="C8" s="37">
        <v>11262915.626666669</v>
      </c>
    </row>
    <row r="9" spans="1:3" x14ac:dyDescent="0.25">
      <c r="A9" s="17">
        <v>1322</v>
      </c>
      <c r="B9" s="17" t="s">
        <v>333</v>
      </c>
      <c r="C9" s="37">
        <v>112665038.71666667</v>
      </c>
    </row>
    <row r="10" spans="1:3" x14ac:dyDescent="0.25">
      <c r="A10" s="17">
        <v>1331</v>
      </c>
      <c r="B10" s="17" t="s">
        <v>334</v>
      </c>
      <c r="C10" s="37">
        <v>1140000</v>
      </c>
    </row>
    <row r="11" spans="1:3" x14ac:dyDescent="0.25">
      <c r="A11" s="17">
        <v>1341</v>
      </c>
      <c r="B11" s="17" t="s">
        <v>335</v>
      </c>
      <c r="C11" s="37">
        <v>6307200</v>
      </c>
    </row>
    <row r="12" spans="1:3" x14ac:dyDescent="0.25">
      <c r="A12" s="17">
        <v>1411</v>
      </c>
      <c r="B12" s="17" t="s">
        <v>336</v>
      </c>
      <c r="C12" s="37">
        <v>45939080.689999998</v>
      </c>
    </row>
    <row r="13" spans="1:3" x14ac:dyDescent="0.25">
      <c r="A13" s="17">
        <v>1421</v>
      </c>
      <c r="B13" s="17" t="s">
        <v>466</v>
      </c>
      <c r="C13" s="37">
        <v>19527897.753599998</v>
      </c>
    </row>
    <row r="14" spans="1:3" x14ac:dyDescent="0.25">
      <c r="A14" s="17">
        <v>1431</v>
      </c>
      <c r="B14" s="17" t="s">
        <v>467</v>
      </c>
      <c r="C14" s="37">
        <v>13018598.5024</v>
      </c>
    </row>
    <row r="15" spans="1:3" x14ac:dyDescent="0.25">
      <c r="A15" s="17">
        <v>1432</v>
      </c>
      <c r="B15" s="17" t="s">
        <v>337</v>
      </c>
      <c r="C15" s="37">
        <v>113912736.896</v>
      </c>
    </row>
    <row r="16" spans="1:3" x14ac:dyDescent="0.25">
      <c r="A16" s="17">
        <v>1441</v>
      </c>
      <c r="B16" s="17" t="s">
        <v>338</v>
      </c>
      <c r="C16" s="37">
        <v>8000000</v>
      </c>
    </row>
    <row r="17" spans="1:3" x14ac:dyDescent="0.25">
      <c r="A17" s="17">
        <v>1521</v>
      </c>
      <c r="B17" s="17" t="s">
        <v>339</v>
      </c>
      <c r="C17" s="37">
        <v>1000000</v>
      </c>
    </row>
    <row r="18" spans="1:3" x14ac:dyDescent="0.25">
      <c r="A18" s="17">
        <v>1591</v>
      </c>
      <c r="B18" s="17" t="s">
        <v>340</v>
      </c>
      <c r="C18" s="37">
        <v>77812801.409999996</v>
      </c>
    </row>
    <row r="19" spans="1:3" x14ac:dyDescent="0.25">
      <c r="A19" s="17">
        <v>1611</v>
      </c>
      <c r="B19" s="17" t="s">
        <v>341</v>
      </c>
      <c r="C19" s="37">
        <v>10000000</v>
      </c>
    </row>
    <row r="20" spans="1:3" x14ac:dyDescent="0.25">
      <c r="A20" s="17">
        <v>1711</v>
      </c>
      <c r="B20" s="17" t="s">
        <v>441</v>
      </c>
      <c r="C20" s="37">
        <v>25000000</v>
      </c>
    </row>
    <row r="21" spans="1:3" x14ac:dyDescent="0.25">
      <c r="A21" s="17">
        <v>2111</v>
      </c>
      <c r="B21" s="17" t="s">
        <v>100</v>
      </c>
      <c r="C21" s="37">
        <v>1308451</v>
      </c>
    </row>
    <row r="22" spans="1:3" x14ac:dyDescent="0.25">
      <c r="A22" s="17">
        <v>2131</v>
      </c>
      <c r="B22" s="17" t="s">
        <v>105</v>
      </c>
      <c r="C22" s="37">
        <v>100000</v>
      </c>
    </row>
    <row r="23" spans="1:3" x14ac:dyDescent="0.25">
      <c r="A23" s="17">
        <v>2141</v>
      </c>
      <c r="B23" s="17" t="s">
        <v>106</v>
      </c>
      <c r="C23" s="37">
        <v>190940.75</v>
      </c>
    </row>
    <row r="24" spans="1:3" x14ac:dyDescent="0.25">
      <c r="A24" s="17">
        <v>2161</v>
      </c>
      <c r="B24" s="17" t="s">
        <v>316</v>
      </c>
      <c r="C24" s="37">
        <v>2265511.14</v>
      </c>
    </row>
    <row r="25" spans="1:3" x14ac:dyDescent="0.25">
      <c r="A25" s="17">
        <v>2171</v>
      </c>
      <c r="B25" s="17" t="s">
        <v>181</v>
      </c>
      <c r="C25" s="37">
        <v>210000</v>
      </c>
    </row>
    <row r="26" spans="1:3" x14ac:dyDescent="0.25">
      <c r="A26" s="17">
        <v>2181</v>
      </c>
      <c r="B26" s="17" t="s">
        <v>210</v>
      </c>
      <c r="C26" s="37">
        <v>2448152</v>
      </c>
    </row>
    <row r="27" spans="1:3" x14ac:dyDescent="0.25">
      <c r="A27" s="17">
        <v>2211</v>
      </c>
      <c r="B27" s="17" t="s">
        <v>55</v>
      </c>
      <c r="C27" s="37">
        <v>1801356.73</v>
      </c>
    </row>
    <row r="28" spans="1:3" x14ac:dyDescent="0.25">
      <c r="A28" s="17">
        <v>2221</v>
      </c>
      <c r="B28" s="17" t="s">
        <v>199</v>
      </c>
      <c r="C28" s="37">
        <v>438304</v>
      </c>
    </row>
    <row r="29" spans="1:3" x14ac:dyDescent="0.25">
      <c r="A29" s="17">
        <v>2231</v>
      </c>
      <c r="B29" s="17" t="s">
        <v>215</v>
      </c>
      <c r="C29" s="37">
        <v>2599</v>
      </c>
    </row>
    <row r="30" spans="1:3" x14ac:dyDescent="0.25">
      <c r="A30" s="17">
        <v>2351</v>
      </c>
      <c r="B30" s="17" t="s">
        <v>267</v>
      </c>
      <c r="C30" s="37">
        <v>428172.93</v>
      </c>
    </row>
    <row r="31" spans="1:3" x14ac:dyDescent="0.25">
      <c r="A31" s="17">
        <v>2391</v>
      </c>
      <c r="B31" s="17" t="s">
        <v>61</v>
      </c>
      <c r="C31" s="37">
        <v>600000</v>
      </c>
    </row>
    <row r="32" spans="1:3" x14ac:dyDescent="0.25">
      <c r="A32" s="17">
        <v>2411</v>
      </c>
      <c r="B32" s="17" t="s">
        <v>254</v>
      </c>
      <c r="C32" s="37">
        <v>1113554</v>
      </c>
    </row>
    <row r="33" spans="1:3" x14ac:dyDescent="0.25">
      <c r="A33" s="17">
        <v>2421</v>
      </c>
      <c r="B33" s="17" t="s">
        <v>161</v>
      </c>
      <c r="C33" s="37">
        <v>15756095.569999998</v>
      </c>
    </row>
    <row r="34" spans="1:3" x14ac:dyDescent="0.25">
      <c r="A34" s="17">
        <v>2431</v>
      </c>
      <c r="B34" s="17" t="s">
        <v>166</v>
      </c>
      <c r="C34" s="37">
        <v>125436.07</v>
      </c>
    </row>
    <row r="35" spans="1:3" x14ac:dyDescent="0.25">
      <c r="A35" s="17">
        <v>2441</v>
      </c>
      <c r="B35" s="17" t="s">
        <v>167</v>
      </c>
      <c r="C35" s="37">
        <v>138000</v>
      </c>
    </row>
    <row r="36" spans="1:3" x14ac:dyDescent="0.25">
      <c r="A36" s="17">
        <v>2451</v>
      </c>
      <c r="B36" s="17" t="s">
        <v>240</v>
      </c>
      <c r="C36" s="37">
        <v>53000</v>
      </c>
    </row>
    <row r="37" spans="1:3" x14ac:dyDescent="0.25">
      <c r="A37" s="17">
        <v>2461</v>
      </c>
      <c r="B37" s="17" t="s">
        <v>168</v>
      </c>
      <c r="C37" s="37">
        <v>6473671.6399999997</v>
      </c>
    </row>
    <row r="38" spans="1:3" x14ac:dyDescent="0.25">
      <c r="A38" s="17">
        <v>2471</v>
      </c>
      <c r="B38" s="17" t="s">
        <v>169</v>
      </c>
      <c r="C38" s="37">
        <v>2061203.63</v>
      </c>
    </row>
    <row r="39" spans="1:3" x14ac:dyDescent="0.25">
      <c r="A39" s="17">
        <v>2481</v>
      </c>
      <c r="B39" s="17" t="s">
        <v>170</v>
      </c>
      <c r="C39" s="37">
        <v>210000</v>
      </c>
    </row>
    <row r="40" spans="1:3" x14ac:dyDescent="0.25">
      <c r="A40" s="17">
        <v>2491</v>
      </c>
      <c r="B40" s="17" t="s">
        <v>62</v>
      </c>
      <c r="C40" s="37">
        <v>5697073.8899999997</v>
      </c>
    </row>
    <row r="41" spans="1:3" x14ac:dyDescent="0.25">
      <c r="A41" s="17">
        <v>2511</v>
      </c>
      <c r="B41" s="17" t="s">
        <v>171</v>
      </c>
      <c r="C41" s="37">
        <v>1692921.6</v>
      </c>
    </row>
    <row r="42" spans="1:3" x14ac:dyDescent="0.25">
      <c r="A42" s="17">
        <v>2521</v>
      </c>
      <c r="B42" s="17" t="s">
        <v>87</v>
      </c>
      <c r="C42" s="37">
        <v>769104.49</v>
      </c>
    </row>
    <row r="43" spans="1:3" x14ac:dyDescent="0.25">
      <c r="A43" s="17">
        <v>2531</v>
      </c>
      <c r="B43" s="17" t="s">
        <v>114</v>
      </c>
      <c r="C43" s="37">
        <v>4238309.51</v>
      </c>
    </row>
    <row r="44" spans="1:3" x14ac:dyDescent="0.25">
      <c r="A44" s="17">
        <v>2541</v>
      </c>
      <c r="B44" s="17" t="s">
        <v>116</v>
      </c>
      <c r="C44" s="37">
        <v>8167248.3300000001</v>
      </c>
    </row>
    <row r="45" spans="1:3" x14ac:dyDescent="0.25">
      <c r="A45" s="17">
        <v>2551</v>
      </c>
      <c r="B45" s="17" t="s">
        <v>63</v>
      </c>
      <c r="C45" s="37">
        <v>50000</v>
      </c>
    </row>
    <row r="46" spans="1:3" x14ac:dyDescent="0.25">
      <c r="A46" s="17">
        <v>2561</v>
      </c>
      <c r="B46" s="17" t="s">
        <v>64</v>
      </c>
      <c r="C46" s="37">
        <v>465850</v>
      </c>
    </row>
    <row r="47" spans="1:3" x14ac:dyDescent="0.25">
      <c r="A47" s="17">
        <v>2591</v>
      </c>
      <c r="B47" s="17" t="s">
        <v>117</v>
      </c>
      <c r="C47" s="37">
        <v>395000</v>
      </c>
    </row>
    <row r="48" spans="1:3" x14ac:dyDescent="0.25">
      <c r="A48" s="17">
        <v>2611</v>
      </c>
      <c r="B48" s="17" t="s">
        <v>317</v>
      </c>
      <c r="C48" s="37">
        <v>63381353.32</v>
      </c>
    </row>
    <row r="49" spans="1:3" x14ac:dyDescent="0.25">
      <c r="A49" s="17">
        <v>2711</v>
      </c>
      <c r="B49" s="17" t="s">
        <v>416</v>
      </c>
      <c r="C49" s="37">
        <v>5260778</v>
      </c>
    </row>
    <row r="50" spans="1:3" x14ac:dyDescent="0.25">
      <c r="A50" s="17">
        <v>2721</v>
      </c>
      <c r="B50" s="17" t="s">
        <v>124</v>
      </c>
      <c r="C50" s="37">
        <v>3455659.5300000003</v>
      </c>
    </row>
    <row r="51" spans="1:3" x14ac:dyDescent="0.25">
      <c r="A51" s="17">
        <v>2751</v>
      </c>
      <c r="B51" s="17" t="s">
        <v>227</v>
      </c>
      <c r="C51" s="37">
        <v>10000</v>
      </c>
    </row>
    <row r="52" spans="1:3" x14ac:dyDescent="0.25">
      <c r="A52" s="17">
        <v>2821</v>
      </c>
      <c r="B52" s="17" t="s">
        <v>141</v>
      </c>
      <c r="C52" s="37">
        <v>0</v>
      </c>
    </row>
    <row r="53" spans="1:3" x14ac:dyDescent="0.25">
      <c r="A53" s="17">
        <v>2831</v>
      </c>
      <c r="B53" s="17" t="s">
        <v>142</v>
      </c>
      <c r="C53" s="37">
        <v>2125000</v>
      </c>
    </row>
    <row r="54" spans="1:3" x14ac:dyDescent="0.25">
      <c r="A54" s="17">
        <v>2911</v>
      </c>
      <c r="B54" s="17" t="s">
        <v>118</v>
      </c>
      <c r="C54" s="37">
        <v>2120199.4400000004</v>
      </c>
    </row>
    <row r="55" spans="1:3" x14ac:dyDescent="0.25">
      <c r="A55" s="17">
        <v>2921</v>
      </c>
      <c r="B55" s="17" t="s">
        <v>257</v>
      </c>
      <c r="C55" s="37">
        <v>40000</v>
      </c>
    </row>
    <row r="56" spans="1:3" x14ac:dyDescent="0.25">
      <c r="A56" s="17">
        <v>2941</v>
      </c>
      <c r="B56" s="17" t="s">
        <v>318</v>
      </c>
      <c r="C56" s="37">
        <v>116580</v>
      </c>
    </row>
    <row r="57" spans="1:3" x14ac:dyDescent="0.25">
      <c r="A57" s="17">
        <v>2951</v>
      </c>
      <c r="B57" s="17" t="s">
        <v>412</v>
      </c>
      <c r="C57" s="37">
        <v>435000</v>
      </c>
    </row>
    <row r="58" spans="1:3" x14ac:dyDescent="0.25">
      <c r="A58" s="17">
        <v>2961</v>
      </c>
      <c r="B58" s="17" t="s">
        <v>107</v>
      </c>
      <c r="C58" s="37">
        <v>6969933.6200000001</v>
      </c>
    </row>
    <row r="59" spans="1:3" x14ac:dyDescent="0.25">
      <c r="A59" s="17">
        <v>2971</v>
      </c>
      <c r="B59" s="17" t="s">
        <v>200</v>
      </c>
      <c r="C59" s="37">
        <v>0</v>
      </c>
    </row>
    <row r="60" spans="1:3" x14ac:dyDescent="0.25">
      <c r="A60" s="17">
        <v>2981</v>
      </c>
      <c r="B60" s="17" t="s">
        <v>172</v>
      </c>
      <c r="C60" s="37">
        <v>784032.20000000019</v>
      </c>
    </row>
    <row r="61" spans="1:3" x14ac:dyDescent="0.25">
      <c r="A61" s="17">
        <v>2991</v>
      </c>
      <c r="B61" s="17" t="s">
        <v>249</v>
      </c>
      <c r="C61" s="37">
        <v>0</v>
      </c>
    </row>
    <row r="62" spans="1:3" x14ac:dyDescent="0.25">
      <c r="A62" s="17">
        <v>3111</v>
      </c>
      <c r="B62" s="17" t="s">
        <v>173</v>
      </c>
      <c r="C62" s="37">
        <v>264096724.56400001</v>
      </c>
    </row>
    <row r="63" spans="1:3" x14ac:dyDescent="0.25">
      <c r="A63" s="17">
        <v>3141</v>
      </c>
      <c r="B63" s="17" t="s">
        <v>319</v>
      </c>
      <c r="C63" s="37">
        <v>3305654.4</v>
      </c>
    </row>
    <row r="64" spans="1:3" x14ac:dyDescent="0.25">
      <c r="A64" s="17">
        <v>3151</v>
      </c>
      <c r="B64" s="17" t="s">
        <v>407</v>
      </c>
      <c r="C64" s="37">
        <v>0</v>
      </c>
    </row>
    <row r="65" spans="1:3" x14ac:dyDescent="0.25">
      <c r="A65" s="17">
        <v>3161</v>
      </c>
      <c r="B65" s="17" t="s">
        <v>320</v>
      </c>
      <c r="C65" s="37">
        <v>2170297.36</v>
      </c>
    </row>
    <row r="66" spans="1:3" x14ac:dyDescent="0.25">
      <c r="A66" s="17">
        <v>3181</v>
      </c>
      <c r="B66" s="17" t="s">
        <v>132</v>
      </c>
      <c r="C66" s="37">
        <v>16331</v>
      </c>
    </row>
    <row r="67" spans="1:3" x14ac:dyDescent="0.25">
      <c r="A67" s="17">
        <v>3221</v>
      </c>
      <c r="B67" s="17" t="s">
        <v>321</v>
      </c>
      <c r="C67" s="37">
        <v>2080088.87</v>
      </c>
    </row>
    <row r="68" spans="1:3" x14ac:dyDescent="0.25">
      <c r="A68" s="17">
        <v>3231</v>
      </c>
      <c r="B68" s="17" t="s">
        <v>183</v>
      </c>
      <c r="C68" s="37">
        <v>2664744</v>
      </c>
    </row>
    <row r="69" spans="1:3" x14ac:dyDescent="0.25">
      <c r="A69" s="17">
        <v>3251</v>
      </c>
      <c r="B69" s="17" t="s">
        <v>65</v>
      </c>
      <c r="C69" s="37">
        <v>31972495.800000001</v>
      </c>
    </row>
    <row r="70" spans="1:3" x14ac:dyDescent="0.25">
      <c r="A70" s="17">
        <v>3261</v>
      </c>
      <c r="B70" s="17" t="s">
        <v>67</v>
      </c>
      <c r="C70" s="37">
        <v>44061782.960000001</v>
      </c>
    </row>
    <row r="71" spans="1:3" x14ac:dyDescent="0.25">
      <c r="A71" s="17">
        <v>3291</v>
      </c>
      <c r="B71" s="17" t="s">
        <v>127</v>
      </c>
      <c r="C71" s="37">
        <v>326110</v>
      </c>
    </row>
    <row r="72" spans="1:3" x14ac:dyDescent="0.25">
      <c r="A72" s="17">
        <v>3311</v>
      </c>
      <c r="B72" s="17" t="s">
        <v>216</v>
      </c>
      <c r="C72" s="37">
        <v>4647723</v>
      </c>
    </row>
    <row r="73" spans="1:3" x14ac:dyDescent="0.25">
      <c r="A73" s="17">
        <v>3321</v>
      </c>
      <c r="B73" s="17" t="s">
        <v>174</v>
      </c>
      <c r="C73" s="37">
        <v>6931663.3300000001</v>
      </c>
    </row>
    <row r="74" spans="1:3" x14ac:dyDescent="0.25">
      <c r="A74" s="17">
        <v>3331</v>
      </c>
      <c r="B74" s="17" t="s">
        <v>148</v>
      </c>
      <c r="C74" s="37">
        <v>1116524.99000001</v>
      </c>
    </row>
    <row r="75" spans="1:3" x14ac:dyDescent="0.25">
      <c r="A75" s="17">
        <v>3341</v>
      </c>
      <c r="B75" s="17" t="s">
        <v>322</v>
      </c>
      <c r="C75" s="37">
        <v>5670572</v>
      </c>
    </row>
    <row r="76" spans="1:3" x14ac:dyDescent="0.25">
      <c r="A76" s="17">
        <v>3351</v>
      </c>
      <c r="B76" s="17" t="s">
        <v>175</v>
      </c>
      <c r="C76" s="37">
        <v>191686.71</v>
      </c>
    </row>
    <row r="77" spans="1:3" x14ac:dyDescent="0.25">
      <c r="A77" s="17">
        <v>3361</v>
      </c>
      <c r="B77" s="17" t="s">
        <v>290</v>
      </c>
      <c r="C77" s="37">
        <v>5688793.6799999997</v>
      </c>
    </row>
    <row r="78" spans="1:3" x14ac:dyDescent="0.25">
      <c r="A78" s="17">
        <v>3371</v>
      </c>
      <c r="B78" s="17" t="s">
        <v>241</v>
      </c>
      <c r="C78" s="37">
        <v>2988160</v>
      </c>
    </row>
    <row r="79" spans="1:3" x14ac:dyDescent="0.25">
      <c r="A79" s="17">
        <v>3381</v>
      </c>
      <c r="B79" s="17" t="s">
        <v>176</v>
      </c>
      <c r="C79" s="37">
        <v>26076800</v>
      </c>
    </row>
    <row r="80" spans="1:3" x14ac:dyDescent="0.25">
      <c r="A80" s="17">
        <v>3391</v>
      </c>
      <c r="B80" s="17" t="s">
        <v>137</v>
      </c>
      <c r="C80" s="37">
        <v>13181877.780000001</v>
      </c>
    </row>
    <row r="81" spans="1:3" x14ac:dyDescent="0.25">
      <c r="A81" s="17">
        <v>3411</v>
      </c>
      <c r="B81" s="17" t="s">
        <v>281</v>
      </c>
      <c r="C81" s="37">
        <v>4118899.84</v>
      </c>
    </row>
    <row r="82" spans="1:3" x14ac:dyDescent="0.25">
      <c r="A82" s="17">
        <v>3421</v>
      </c>
      <c r="B82" s="17" t="s">
        <v>308</v>
      </c>
      <c r="C82" s="37">
        <v>28797303.34</v>
      </c>
    </row>
    <row r="83" spans="1:3" x14ac:dyDescent="0.25">
      <c r="A83" s="17">
        <v>3441</v>
      </c>
      <c r="B83" s="17" t="s">
        <v>323</v>
      </c>
      <c r="C83" s="37">
        <v>118344</v>
      </c>
    </row>
    <row r="84" spans="1:3" x14ac:dyDescent="0.25">
      <c r="A84" s="17">
        <v>3451</v>
      </c>
      <c r="B84" s="17" t="s">
        <v>324</v>
      </c>
      <c r="C84" s="37">
        <v>4125645.61</v>
      </c>
    </row>
    <row r="85" spans="1:3" x14ac:dyDescent="0.25">
      <c r="A85" s="17">
        <v>3481</v>
      </c>
      <c r="B85" s="17" t="s">
        <v>325</v>
      </c>
      <c r="C85" s="37">
        <v>123927</v>
      </c>
    </row>
    <row r="86" spans="1:3" x14ac:dyDescent="0.25">
      <c r="A86" s="17">
        <v>3511</v>
      </c>
      <c r="B86" s="17" t="s">
        <v>68</v>
      </c>
      <c r="C86" s="37">
        <v>16892566.460000001</v>
      </c>
    </row>
    <row r="87" spans="1:3" x14ac:dyDescent="0.25">
      <c r="A87" s="17">
        <v>3521</v>
      </c>
      <c r="B87" s="17" t="s">
        <v>128</v>
      </c>
      <c r="C87" s="37">
        <v>43169</v>
      </c>
    </row>
    <row r="88" spans="1:3" x14ac:dyDescent="0.25">
      <c r="A88" s="17">
        <v>3531</v>
      </c>
      <c r="B88" s="17" t="s">
        <v>154</v>
      </c>
      <c r="C88" s="37">
        <v>315000</v>
      </c>
    </row>
    <row r="89" spans="1:3" x14ac:dyDescent="0.25">
      <c r="A89" s="17">
        <v>3541</v>
      </c>
      <c r="B89" s="17" t="s">
        <v>69</v>
      </c>
      <c r="C89" s="37">
        <v>625104</v>
      </c>
    </row>
    <row r="90" spans="1:3" x14ac:dyDescent="0.25">
      <c r="A90" s="17">
        <v>3551</v>
      </c>
      <c r="B90" s="17" t="s">
        <v>326</v>
      </c>
      <c r="C90" s="37">
        <v>4816391.08</v>
      </c>
    </row>
    <row r="91" spans="1:3" x14ac:dyDescent="0.25">
      <c r="A91" s="17">
        <v>3571</v>
      </c>
      <c r="B91" s="17" t="s">
        <v>177</v>
      </c>
      <c r="C91" s="37">
        <v>57362463.819999993</v>
      </c>
    </row>
    <row r="92" spans="1:3" x14ac:dyDescent="0.25">
      <c r="A92" s="17">
        <v>3581</v>
      </c>
      <c r="B92" s="17" t="s">
        <v>178</v>
      </c>
      <c r="C92" s="37">
        <v>97089981.370000005</v>
      </c>
    </row>
    <row r="93" spans="1:3" x14ac:dyDescent="0.25">
      <c r="A93" s="17">
        <v>3591</v>
      </c>
      <c r="B93" s="17" t="s">
        <v>201</v>
      </c>
      <c r="C93" s="37">
        <v>42000</v>
      </c>
    </row>
    <row r="94" spans="1:3" x14ac:dyDescent="0.25">
      <c r="A94" s="17">
        <v>3611</v>
      </c>
      <c r="B94" s="17" t="s">
        <v>297</v>
      </c>
      <c r="C94" s="37">
        <v>12415705.58</v>
      </c>
    </row>
    <row r="95" spans="1:3" x14ac:dyDescent="0.25">
      <c r="A95" s="17">
        <v>3631</v>
      </c>
      <c r="B95" s="17" t="s">
        <v>184</v>
      </c>
      <c r="C95" s="37">
        <v>3451999.91</v>
      </c>
    </row>
    <row r="96" spans="1:3" x14ac:dyDescent="0.25">
      <c r="A96" s="17">
        <v>3651</v>
      </c>
      <c r="B96" s="17" t="s">
        <v>291</v>
      </c>
      <c r="C96" s="37">
        <v>2114875.35</v>
      </c>
    </row>
    <row r="97" spans="1:3" x14ac:dyDescent="0.25">
      <c r="A97" s="17">
        <v>3661</v>
      </c>
      <c r="B97" s="17" t="s">
        <v>293</v>
      </c>
      <c r="C97" s="37">
        <v>5298327.18</v>
      </c>
    </row>
    <row r="98" spans="1:3" x14ac:dyDescent="0.25">
      <c r="A98" s="17">
        <v>3711</v>
      </c>
      <c r="B98" s="17" t="s">
        <v>138</v>
      </c>
      <c r="C98" s="37">
        <v>113432</v>
      </c>
    </row>
    <row r="99" spans="1:3" x14ac:dyDescent="0.25">
      <c r="A99" s="17">
        <v>3721</v>
      </c>
      <c r="B99" s="17" t="s">
        <v>228</v>
      </c>
      <c r="C99" s="37">
        <v>36000</v>
      </c>
    </row>
    <row r="100" spans="1:3" x14ac:dyDescent="0.25">
      <c r="A100" s="17">
        <v>3751</v>
      </c>
      <c r="B100" s="17" t="s">
        <v>139</v>
      </c>
      <c r="C100" s="37">
        <v>165663.41</v>
      </c>
    </row>
    <row r="101" spans="1:3" x14ac:dyDescent="0.25">
      <c r="A101" s="17">
        <v>3761</v>
      </c>
      <c r="B101" s="17" t="s">
        <v>229</v>
      </c>
      <c r="C101" s="37">
        <v>50000</v>
      </c>
    </row>
    <row r="102" spans="1:3" x14ac:dyDescent="0.25">
      <c r="A102" s="17">
        <v>3811</v>
      </c>
      <c r="B102" s="17" t="s">
        <v>230</v>
      </c>
      <c r="C102" s="37">
        <v>17400</v>
      </c>
    </row>
    <row r="103" spans="1:3" x14ac:dyDescent="0.25">
      <c r="A103" s="17">
        <v>3821</v>
      </c>
      <c r="B103" s="17" t="s">
        <v>70</v>
      </c>
      <c r="C103" s="37">
        <v>4698523.84</v>
      </c>
    </row>
    <row r="104" spans="1:3" x14ac:dyDescent="0.25">
      <c r="A104" s="17">
        <v>3831</v>
      </c>
      <c r="B104" s="17" t="s">
        <v>108</v>
      </c>
      <c r="C104" s="37">
        <v>109000</v>
      </c>
    </row>
    <row r="105" spans="1:3" x14ac:dyDescent="0.25">
      <c r="A105" s="17">
        <v>3841</v>
      </c>
      <c r="B105" s="17" t="s">
        <v>275</v>
      </c>
      <c r="C105" s="37">
        <v>0</v>
      </c>
    </row>
    <row r="106" spans="1:3" x14ac:dyDescent="0.25">
      <c r="A106" s="17">
        <v>3911</v>
      </c>
      <c r="B106" s="17" t="s">
        <v>327</v>
      </c>
      <c r="C106" s="37">
        <v>396995.58</v>
      </c>
    </row>
    <row r="107" spans="1:3" x14ac:dyDescent="0.25">
      <c r="A107" s="17">
        <v>3921</v>
      </c>
      <c r="B107" s="17" t="s">
        <v>35</v>
      </c>
      <c r="C107" s="37">
        <v>1803190.65</v>
      </c>
    </row>
    <row r="108" spans="1:3" x14ac:dyDescent="0.25">
      <c r="A108" s="17">
        <v>3922</v>
      </c>
      <c r="B108" s="17" t="s">
        <v>179</v>
      </c>
      <c r="C108" s="37">
        <v>6488167.9100000001</v>
      </c>
    </row>
    <row r="109" spans="1:3" x14ac:dyDescent="0.25">
      <c r="A109" s="17">
        <v>3941</v>
      </c>
      <c r="B109" s="17" t="s">
        <v>328</v>
      </c>
      <c r="C109" s="37">
        <v>6243006.8300000001</v>
      </c>
    </row>
    <row r="110" spans="1:3" x14ac:dyDescent="0.25">
      <c r="A110" s="17">
        <v>3942</v>
      </c>
      <c r="B110" s="17" t="s">
        <v>309</v>
      </c>
      <c r="C110" s="37">
        <v>147799.42999999993</v>
      </c>
    </row>
    <row r="111" spans="1:3" x14ac:dyDescent="0.25">
      <c r="A111" s="17">
        <v>3951</v>
      </c>
      <c r="B111" s="17" t="s">
        <v>310</v>
      </c>
      <c r="C111" s="37">
        <v>0</v>
      </c>
    </row>
    <row r="112" spans="1:3" x14ac:dyDescent="0.25">
      <c r="A112" s="17">
        <v>3961</v>
      </c>
      <c r="B112" s="17" t="s">
        <v>311</v>
      </c>
      <c r="C112" s="37">
        <v>0</v>
      </c>
    </row>
    <row r="113" spans="1:3" x14ac:dyDescent="0.25">
      <c r="A113" s="17">
        <v>3962</v>
      </c>
      <c r="B113" s="17" t="s">
        <v>143</v>
      </c>
      <c r="C113" s="37">
        <v>123259.83</v>
      </c>
    </row>
    <row r="114" spans="1:3" x14ac:dyDescent="0.25">
      <c r="A114" s="17">
        <v>3963</v>
      </c>
      <c r="B114" s="17" t="s">
        <v>312</v>
      </c>
      <c r="C114" s="37">
        <v>16000</v>
      </c>
    </row>
    <row r="115" spans="1:3" x14ac:dyDescent="0.25">
      <c r="A115" s="17">
        <v>4211</v>
      </c>
      <c r="B115" s="17" t="s">
        <v>219</v>
      </c>
      <c r="C115" s="37">
        <v>121281163.97384024</v>
      </c>
    </row>
    <row r="116" spans="1:3" x14ac:dyDescent="0.25">
      <c r="A116" s="17">
        <v>4231</v>
      </c>
      <c r="B116" s="17" t="s">
        <v>395</v>
      </c>
      <c r="C116" s="37">
        <v>0</v>
      </c>
    </row>
    <row r="117" spans="1:3" x14ac:dyDescent="0.25">
      <c r="A117" s="17">
        <v>4251</v>
      </c>
      <c r="B117" s="17" t="s">
        <v>313</v>
      </c>
      <c r="C117" s="37">
        <v>14121895.560000001</v>
      </c>
    </row>
    <row r="118" spans="1:3" x14ac:dyDescent="0.25">
      <c r="A118" s="17">
        <v>4311</v>
      </c>
      <c r="B118" s="17" t="s">
        <v>80</v>
      </c>
      <c r="C118" s="37">
        <v>3390000</v>
      </c>
    </row>
    <row r="119" spans="1:3" x14ac:dyDescent="0.25">
      <c r="A119" s="17">
        <v>4411</v>
      </c>
      <c r="B119" s="17" t="s">
        <v>76</v>
      </c>
      <c r="C119" s="37">
        <v>111447338.59999999</v>
      </c>
    </row>
    <row r="120" spans="1:3" x14ac:dyDescent="0.25">
      <c r="A120" s="17">
        <v>4421</v>
      </c>
      <c r="B120" s="17" t="s">
        <v>72</v>
      </c>
      <c r="C120" s="37">
        <v>1150000</v>
      </c>
    </row>
    <row r="121" spans="1:3" x14ac:dyDescent="0.25">
      <c r="A121" s="17">
        <v>4431</v>
      </c>
      <c r="B121" s="17" t="s">
        <v>276</v>
      </c>
      <c r="C121" s="37">
        <v>3850000</v>
      </c>
    </row>
    <row r="122" spans="1:3" x14ac:dyDescent="0.25">
      <c r="A122" s="17">
        <v>4451</v>
      </c>
      <c r="B122" s="17" t="s">
        <v>188</v>
      </c>
      <c r="C122" s="37">
        <v>3448600</v>
      </c>
    </row>
    <row r="123" spans="1:3" x14ac:dyDescent="0.25">
      <c r="A123" s="17">
        <v>4481</v>
      </c>
      <c r="B123" s="17" t="s">
        <v>109</v>
      </c>
      <c r="C123" s="37">
        <v>250000</v>
      </c>
    </row>
    <row r="124" spans="1:3" x14ac:dyDescent="0.25">
      <c r="A124" s="17">
        <v>5111</v>
      </c>
      <c r="B124" s="17" t="s">
        <v>110</v>
      </c>
      <c r="C124" s="37">
        <v>805063.8</v>
      </c>
    </row>
    <row r="125" spans="1:3" x14ac:dyDescent="0.25">
      <c r="A125" s="17">
        <v>5121</v>
      </c>
      <c r="B125" s="17" t="s">
        <v>111</v>
      </c>
      <c r="C125" s="37">
        <v>67840</v>
      </c>
    </row>
    <row r="126" spans="1:3" x14ac:dyDescent="0.25">
      <c r="A126" s="17">
        <v>5151</v>
      </c>
      <c r="B126" s="17" t="s">
        <v>112</v>
      </c>
      <c r="C126" s="37">
        <v>1663602.94</v>
      </c>
    </row>
    <row r="127" spans="1:3" x14ac:dyDescent="0.25">
      <c r="A127" s="17">
        <v>5191</v>
      </c>
      <c r="B127" s="17" t="s">
        <v>202</v>
      </c>
      <c r="C127" s="37">
        <v>50000</v>
      </c>
    </row>
    <row r="128" spans="1:3" x14ac:dyDescent="0.25">
      <c r="A128" s="17">
        <v>5211</v>
      </c>
      <c r="B128" s="17" t="s">
        <v>155</v>
      </c>
      <c r="C128" s="37">
        <v>410122.99</v>
      </c>
    </row>
    <row r="129" spans="1:3" x14ac:dyDescent="0.25">
      <c r="A129" s="17">
        <v>5231</v>
      </c>
      <c r="B129" s="17" t="s">
        <v>185</v>
      </c>
      <c r="C129" s="37">
        <v>199816.38</v>
      </c>
    </row>
    <row r="130" spans="1:3" x14ac:dyDescent="0.25">
      <c r="A130" s="17">
        <v>5291</v>
      </c>
      <c r="B130" s="17" t="s">
        <v>415</v>
      </c>
      <c r="C130" s="37">
        <v>275000</v>
      </c>
    </row>
    <row r="131" spans="1:3" x14ac:dyDescent="0.25">
      <c r="A131" s="17">
        <v>5311</v>
      </c>
      <c r="B131" s="17" t="s">
        <v>203</v>
      </c>
      <c r="C131" s="37">
        <v>5730000</v>
      </c>
    </row>
    <row r="132" spans="1:3" x14ac:dyDescent="0.25">
      <c r="A132" s="17">
        <v>5321</v>
      </c>
      <c r="B132" s="17" t="s">
        <v>113</v>
      </c>
      <c r="C132" s="37">
        <v>230000</v>
      </c>
    </row>
    <row r="133" spans="1:3" x14ac:dyDescent="0.25">
      <c r="A133" s="17">
        <v>5411</v>
      </c>
      <c r="B133" s="17" t="s">
        <v>329</v>
      </c>
      <c r="C133" s="37">
        <v>1973165</v>
      </c>
    </row>
    <row r="134" spans="1:3" x14ac:dyDescent="0.25">
      <c r="A134" s="17">
        <v>5421</v>
      </c>
      <c r="B134" s="17" t="s">
        <v>204</v>
      </c>
      <c r="C134" s="37">
        <v>214723.20000000001</v>
      </c>
    </row>
    <row r="135" spans="1:3" x14ac:dyDescent="0.25">
      <c r="A135" s="17">
        <v>5511</v>
      </c>
      <c r="B135" s="17" t="s">
        <v>144</v>
      </c>
      <c r="C135" s="37">
        <v>45000</v>
      </c>
    </row>
    <row r="136" spans="1:3" x14ac:dyDescent="0.25">
      <c r="A136" s="17">
        <v>5611</v>
      </c>
      <c r="B136" s="17" t="s">
        <v>205</v>
      </c>
      <c r="C136" s="37">
        <v>146700</v>
      </c>
    </row>
    <row r="137" spans="1:3" x14ac:dyDescent="0.25">
      <c r="A137" s="17">
        <v>5621</v>
      </c>
      <c r="B137" s="17" t="s">
        <v>119</v>
      </c>
      <c r="C137" s="37">
        <v>12000</v>
      </c>
    </row>
    <row r="138" spans="1:3" x14ac:dyDescent="0.25">
      <c r="A138" s="17">
        <v>5641</v>
      </c>
      <c r="B138" s="17" t="s">
        <v>408</v>
      </c>
      <c r="C138" s="37">
        <v>0</v>
      </c>
    </row>
    <row r="139" spans="1:3" x14ac:dyDescent="0.25">
      <c r="A139" s="17">
        <v>5651</v>
      </c>
      <c r="B139" s="17" t="s">
        <v>120</v>
      </c>
      <c r="C139" s="37">
        <v>662404.78</v>
      </c>
    </row>
    <row r="140" spans="1:3" x14ac:dyDescent="0.25">
      <c r="A140" s="17">
        <v>5661</v>
      </c>
      <c r="B140" s="17" t="s">
        <v>121</v>
      </c>
      <c r="C140" s="37">
        <v>289998.19</v>
      </c>
    </row>
    <row r="141" spans="1:3" x14ac:dyDescent="0.25">
      <c r="A141" s="17">
        <v>5671</v>
      </c>
      <c r="B141" s="17" t="s">
        <v>122</v>
      </c>
      <c r="C141" s="37">
        <v>1217937.1000000001</v>
      </c>
    </row>
    <row r="142" spans="1:3" x14ac:dyDescent="0.25">
      <c r="A142" s="17">
        <v>5691</v>
      </c>
      <c r="B142" s="17" t="s">
        <v>123</v>
      </c>
      <c r="C142" s="37">
        <v>54590520.230000004</v>
      </c>
    </row>
    <row r="143" spans="1:3" x14ac:dyDescent="0.25">
      <c r="A143" s="17">
        <v>5781</v>
      </c>
      <c r="B143" s="17" t="s">
        <v>242</v>
      </c>
      <c r="C143" s="37">
        <v>0</v>
      </c>
    </row>
    <row r="144" spans="1:3" x14ac:dyDescent="0.25">
      <c r="A144" s="17">
        <v>5811</v>
      </c>
      <c r="B144" s="17" t="s">
        <v>271</v>
      </c>
      <c r="C144" s="37">
        <v>39690008.219999999</v>
      </c>
    </row>
    <row r="145" spans="1:3" x14ac:dyDescent="0.25">
      <c r="A145" s="17">
        <v>5911</v>
      </c>
      <c r="B145" s="17" t="s">
        <v>157</v>
      </c>
      <c r="C145" s="37">
        <v>18624472.809999999</v>
      </c>
    </row>
    <row r="146" spans="1:3" x14ac:dyDescent="0.25">
      <c r="A146" s="17">
        <v>5971</v>
      </c>
      <c r="B146" s="17" t="s">
        <v>152</v>
      </c>
      <c r="C146" s="37">
        <v>973549</v>
      </c>
    </row>
    <row r="147" spans="1:3" x14ac:dyDescent="0.25">
      <c r="A147" s="17">
        <v>6121</v>
      </c>
      <c r="B147" s="17" t="s">
        <v>447</v>
      </c>
      <c r="C147" s="37">
        <v>8338993.4800000004</v>
      </c>
    </row>
    <row r="148" spans="1:3" x14ac:dyDescent="0.25">
      <c r="A148" s="17">
        <v>6131</v>
      </c>
      <c r="B148" s="17" t="s">
        <v>448</v>
      </c>
      <c r="C148" s="37">
        <v>236651994.17000002</v>
      </c>
    </row>
    <row r="149" spans="1:3" x14ac:dyDescent="0.25">
      <c r="A149" s="17">
        <v>6151</v>
      </c>
      <c r="B149" s="17" t="s">
        <v>302</v>
      </c>
      <c r="C149" s="37">
        <v>49428332.269999996</v>
      </c>
    </row>
    <row r="150" spans="1:3" x14ac:dyDescent="0.25">
      <c r="A150" s="17">
        <v>6191</v>
      </c>
      <c r="B150" s="17" t="s">
        <v>491</v>
      </c>
      <c r="C150" s="37">
        <v>205000</v>
      </c>
    </row>
    <row r="151" spans="1:3" x14ac:dyDescent="0.25">
      <c r="A151" s="17">
        <v>6321</v>
      </c>
      <c r="B151" s="17" t="s">
        <v>314</v>
      </c>
      <c r="C151" s="37">
        <v>62708658.756826453</v>
      </c>
    </row>
    <row r="152" spans="1:3" x14ac:dyDescent="0.25">
      <c r="A152" s="17">
        <v>9111</v>
      </c>
      <c r="B152" s="17" t="s">
        <v>449</v>
      </c>
      <c r="C152" s="37">
        <v>29861444.02</v>
      </c>
    </row>
    <row r="153" spans="1:3" x14ac:dyDescent="0.25">
      <c r="A153" s="17">
        <v>9211</v>
      </c>
      <c r="B153" s="17" t="s">
        <v>450</v>
      </c>
      <c r="C153" s="37">
        <v>20000000</v>
      </c>
    </row>
    <row r="154" spans="1:3" x14ac:dyDescent="0.25">
      <c r="A154" s="38" t="s">
        <v>696</v>
      </c>
      <c r="B154" s="38"/>
      <c r="C154" s="39">
        <v>2878252011.3199997</v>
      </c>
    </row>
  </sheetData>
  <pageMargins left="0.70866141732283472" right="0.70866141732283472" top="0.98425196850393704" bottom="0.74803149606299213" header="0.31496062992125984" footer="0.31496062992125984"/>
  <pageSetup scale="58" fitToHeight="0" orientation="portrait" r:id="rId2"/>
  <headerFooter>
    <oddHeader>&amp;C&amp;"-,Negrita"&amp;12Municipio de Tlajomulco de Zúñiga, Jalisco
Primera Modificación Presupuestal 2020
Objeto del Gasto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88"/>
  <sheetViews>
    <sheetView tabSelected="1" view="pageLayout" zoomScaleNormal="100" workbookViewId="0">
      <selection activeCell="B13" sqref="B13"/>
    </sheetView>
  </sheetViews>
  <sheetFormatPr baseColWidth="10" defaultRowHeight="15" x14ac:dyDescent="0.25"/>
  <cols>
    <col min="1" max="1" width="108.7109375" bestFit="1" customWidth="1"/>
    <col min="2" max="2" width="31.5703125" style="37" bestFit="1" customWidth="1"/>
  </cols>
  <sheetData>
    <row r="3" spans="1:2" x14ac:dyDescent="0.25">
      <c r="A3" s="38" t="s">
        <v>710</v>
      </c>
      <c r="B3" s="39" t="s">
        <v>1171</v>
      </c>
    </row>
    <row r="4" spans="1:2" x14ac:dyDescent="0.25">
      <c r="A4" s="35" t="s">
        <v>102</v>
      </c>
      <c r="B4" s="37">
        <v>295156973.40399998</v>
      </c>
    </row>
    <row r="5" spans="1:2" x14ac:dyDescent="0.25">
      <c r="A5" s="36" t="s">
        <v>103</v>
      </c>
      <c r="B5" s="37">
        <v>1848035.41</v>
      </c>
    </row>
    <row r="6" spans="1:2" x14ac:dyDescent="0.25">
      <c r="A6" s="36" t="s">
        <v>115</v>
      </c>
      <c r="B6" s="37">
        <v>3554108.56</v>
      </c>
    </row>
    <row r="7" spans="1:2" x14ac:dyDescent="0.25">
      <c r="A7" s="36" t="s">
        <v>125</v>
      </c>
      <c r="B7" s="37">
        <v>2500000</v>
      </c>
    </row>
    <row r="8" spans="1:2" x14ac:dyDescent="0.25">
      <c r="A8" s="36" t="s">
        <v>251</v>
      </c>
      <c r="B8" s="37">
        <v>0</v>
      </c>
    </row>
    <row r="9" spans="1:2" x14ac:dyDescent="0.25">
      <c r="A9" s="36" t="s">
        <v>455</v>
      </c>
      <c r="B9" s="37">
        <v>96299981.370000005</v>
      </c>
    </row>
    <row r="10" spans="1:2" x14ac:dyDescent="0.25">
      <c r="A10" s="36" t="s">
        <v>235</v>
      </c>
      <c r="B10" s="37">
        <v>205584.40000000002</v>
      </c>
    </row>
    <row r="11" spans="1:2" x14ac:dyDescent="0.25">
      <c r="A11" s="36" t="s">
        <v>246</v>
      </c>
      <c r="B11" s="37">
        <v>15012566</v>
      </c>
    </row>
    <row r="12" spans="1:2" x14ac:dyDescent="0.25">
      <c r="A12" s="36" t="s">
        <v>248</v>
      </c>
      <c r="B12" s="37">
        <v>9662815.5899999999</v>
      </c>
    </row>
    <row r="13" spans="1:2" x14ac:dyDescent="0.25">
      <c r="A13" s="36" t="s">
        <v>232</v>
      </c>
      <c r="B13" s="37">
        <v>120010634.454</v>
      </c>
    </row>
    <row r="14" spans="1:2" x14ac:dyDescent="0.25">
      <c r="A14" s="36" t="s">
        <v>238</v>
      </c>
      <c r="B14" s="37">
        <v>4343973.8100000005</v>
      </c>
    </row>
    <row r="15" spans="1:2" x14ac:dyDescent="0.25">
      <c r="A15" s="36" t="s">
        <v>243</v>
      </c>
      <c r="B15" s="37">
        <v>15417600</v>
      </c>
    </row>
    <row r="16" spans="1:2" x14ac:dyDescent="0.25">
      <c r="A16" s="36" t="s">
        <v>126</v>
      </c>
      <c r="B16" s="37">
        <v>6652485.2400000002</v>
      </c>
    </row>
    <row r="17" spans="1:2" x14ac:dyDescent="0.25">
      <c r="A17" s="36" t="s">
        <v>244</v>
      </c>
      <c r="B17" s="37">
        <v>223356</v>
      </c>
    </row>
    <row r="18" spans="1:2" x14ac:dyDescent="0.25">
      <c r="A18" s="36" t="s">
        <v>255</v>
      </c>
      <c r="B18" s="37">
        <v>19425832.57</v>
      </c>
    </row>
    <row r="19" spans="1:2" x14ac:dyDescent="0.25">
      <c r="A19" s="35" t="s">
        <v>224</v>
      </c>
      <c r="B19" s="37">
        <v>102925017.54000001</v>
      </c>
    </row>
    <row r="20" spans="1:2" x14ac:dyDescent="0.25">
      <c r="A20" s="36" t="s">
        <v>352</v>
      </c>
      <c r="B20" s="37">
        <v>2000000</v>
      </c>
    </row>
    <row r="21" spans="1:2" x14ac:dyDescent="0.25">
      <c r="A21" s="36" t="s">
        <v>354</v>
      </c>
      <c r="B21" s="37">
        <v>1250900</v>
      </c>
    </row>
    <row r="22" spans="1:2" x14ac:dyDescent="0.25">
      <c r="A22" s="36" t="s">
        <v>355</v>
      </c>
      <c r="B22" s="37">
        <v>3000000</v>
      </c>
    </row>
    <row r="23" spans="1:2" x14ac:dyDescent="0.25">
      <c r="A23" s="36" t="s">
        <v>356</v>
      </c>
      <c r="B23" s="37">
        <v>3600000</v>
      </c>
    </row>
    <row r="24" spans="1:2" x14ac:dyDescent="0.25">
      <c r="A24" s="36" t="s">
        <v>361</v>
      </c>
      <c r="B24" s="37">
        <v>241935</v>
      </c>
    </row>
    <row r="25" spans="1:2" x14ac:dyDescent="0.25">
      <c r="A25" s="36" t="s">
        <v>364</v>
      </c>
      <c r="B25" s="37">
        <v>6000000</v>
      </c>
    </row>
    <row r="26" spans="1:2" x14ac:dyDescent="0.25">
      <c r="A26" s="36" t="s">
        <v>366</v>
      </c>
      <c r="B26" s="37">
        <v>4500000</v>
      </c>
    </row>
    <row r="27" spans="1:2" x14ac:dyDescent="0.25">
      <c r="A27" s="36" t="s">
        <v>367</v>
      </c>
      <c r="B27" s="37">
        <v>18000000</v>
      </c>
    </row>
    <row r="28" spans="1:2" x14ac:dyDescent="0.25">
      <c r="A28" s="36" t="s">
        <v>368</v>
      </c>
      <c r="B28" s="37">
        <v>43403671.170000002</v>
      </c>
    </row>
    <row r="29" spans="1:2" x14ac:dyDescent="0.25">
      <c r="A29" s="36" t="s">
        <v>357</v>
      </c>
      <c r="B29" s="37">
        <v>200000</v>
      </c>
    </row>
    <row r="30" spans="1:2" x14ac:dyDescent="0.25">
      <c r="A30" s="36" t="s">
        <v>358</v>
      </c>
      <c r="B30" s="37">
        <v>200000</v>
      </c>
    </row>
    <row r="31" spans="1:2" x14ac:dyDescent="0.25">
      <c r="A31" s="36" t="s">
        <v>225</v>
      </c>
      <c r="B31" s="37">
        <v>2211762.7999999998</v>
      </c>
    </row>
    <row r="32" spans="1:2" x14ac:dyDescent="0.25">
      <c r="A32" s="36" t="s">
        <v>359</v>
      </c>
      <c r="B32" s="37">
        <v>498458.34</v>
      </c>
    </row>
    <row r="33" spans="1:2" x14ac:dyDescent="0.25">
      <c r="A33" s="36" t="s">
        <v>369</v>
      </c>
      <c r="B33" s="37">
        <v>17818290.23</v>
      </c>
    </row>
    <row r="34" spans="1:2" x14ac:dyDescent="0.25">
      <c r="A34" s="35" t="s">
        <v>212</v>
      </c>
      <c r="B34" s="37">
        <v>168059973.74384022</v>
      </c>
    </row>
    <row r="35" spans="1:2" x14ac:dyDescent="0.25">
      <c r="A35" s="36" t="s">
        <v>273</v>
      </c>
      <c r="B35" s="37">
        <v>1862111.54</v>
      </c>
    </row>
    <row r="36" spans="1:2" x14ac:dyDescent="0.25">
      <c r="A36" s="36" t="s">
        <v>380</v>
      </c>
      <c r="B36" s="37">
        <v>16670591.223840229</v>
      </c>
    </row>
    <row r="37" spans="1:2" x14ac:dyDescent="0.25">
      <c r="A37" s="36" t="s">
        <v>304</v>
      </c>
      <c r="B37" s="37">
        <v>3451000</v>
      </c>
    </row>
    <row r="38" spans="1:2" x14ac:dyDescent="0.25">
      <c r="A38" s="36" t="s">
        <v>391</v>
      </c>
      <c r="B38" s="37">
        <v>5681037.1899999995</v>
      </c>
    </row>
    <row r="39" spans="1:2" x14ac:dyDescent="0.25">
      <c r="A39" s="36" t="s">
        <v>221</v>
      </c>
      <c r="B39" s="37">
        <v>5132872.2</v>
      </c>
    </row>
    <row r="40" spans="1:2" x14ac:dyDescent="0.25">
      <c r="A40" s="36" t="s">
        <v>269</v>
      </c>
      <c r="B40" s="37">
        <v>41396464.379999995</v>
      </c>
    </row>
    <row r="41" spans="1:2" x14ac:dyDescent="0.25">
      <c r="A41" s="36" t="s">
        <v>279</v>
      </c>
      <c r="B41" s="37">
        <v>948261.45000000007</v>
      </c>
    </row>
    <row r="42" spans="1:2" x14ac:dyDescent="0.25">
      <c r="A42" s="36" t="s">
        <v>213</v>
      </c>
      <c r="B42" s="37">
        <v>2620972.4</v>
      </c>
    </row>
    <row r="43" spans="1:2" x14ac:dyDescent="0.25">
      <c r="A43" s="36" t="s">
        <v>277</v>
      </c>
      <c r="B43" s="37">
        <v>0</v>
      </c>
    </row>
    <row r="44" spans="1:2" x14ac:dyDescent="0.25">
      <c r="A44" s="36" t="s">
        <v>374</v>
      </c>
      <c r="B44" s="37">
        <v>25000000</v>
      </c>
    </row>
    <row r="45" spans="1:2" x14ac:dyDescent="0.25">
      <c r="A45" s="36" t="s">
        <v>346</v>
      </c>
      <c r="B45" s="37">
        <v>5680749.3599999994</v>
      </c>
    </row>
    <row r="46" spans="1:2" x14ac:dyDescent="0.25">
      <c r="A46" s="36" t="s">
        <v>385</v>
      </c>
      <c r="B46" s="37">
        <v>59615914</v>
      </c>
    </row>
    <row r="47" spans="1:2" x14ac:dyDescent="0.25">
      <c r="A47" s="35" t="s">
        <v>58</v>
      </c>
      <c r="B47" s="37">
        <v>9005611.9699999988</v>
      </c>
    </row>
    <row r="48" spans="1:2" x14ac:dyDescent="0.25">
      <c r="A48" s="36" t="s">
        <v>59</v>
      </c>
      <c r="B48" s="37">
        <v>2263172.9299999997</v>
      </c>
    </row>
    <row r="49" spans="1:2" x14ac:dyDescent="0.25">
      <c r="A49" s="36" t="s">
        <v>81</v>
      </c>
      <c r="B49" s="37">
        <v>50000</v>
      </c>
    </row>
    <row r="50" spans="1:2" x14ac:dyDescent="0.25">
      <c r="A50" s="36" t="s">
        <v>83</v>
      </c>
      <c r="B50" s="37">
        <v>70000</v>
      </c>
    </row>
    <row r="51" spans="1:2" x14ac:dyDescent="0.25">
      <c r="A51" s="36" t="s">
        <v>95</v>
      </c>
      <c r="B51" s="37">
        <v>0</v>
      </c>
    </row>
    <row r="52" spans="1:2" x14ac:dyDescent="0.25">
      <c r="A52" s="36" t="s">
        <v>84</v>
      </c>
      <c r="B52" s="37">
        <v>3000000</v>
      </c>
    </row>
    <row r="53" spans="1:2" x14ac:dyDescent="0.25">
      <c r="A53" s="36" t="s">
        <v>85</v>
      </c>
      <c r="B53" s="37">
        <v>50000</v>
      </c>
    </row>
    <row r="54" spans="1:2" x14ac:dyDescent="0.25">
      <c r="A54" s="36" t="s">
        <v>66</v>
      </c>
      <c r="B54" s="37">
        <v>2871839.04</v>
      </c>
    </row>
    <row r="55" spans="1:2" x14ac:dyDescent="0.25">
      <c r="A55" s="36" t="s">
        <v>86</v>
      </c>
      <c r="B55" s="37">
        <v>150000</v>
      </c>
    </row>
    <row r="56" spans="1:2" x14ac:dyDescent="0.25">
      <c r="A56" s="36" t="s">
        <v>88</v>
      </c>
      <c r="B56" s="37">
        <v>330600</v>
      </c>
    </row>
    <row r="57" spans="1:2" x14ac:dyDescent="0.25">
      <c r="A57" s="36" t="s">
        <v>89</v>
      </c>
      <c r="B57" s="37">
        <v>70000</v>
      </c>
    </row>
    <row r="58" spans="1:2" x14ac:dyDescent="0.25">
      <c r="A58" s="36" t="s">
        <v>92</v>
      </c>
      <c r="B58" s="37">
        <v>0</v>
      </c>
    </row>
    <row r="59" spans="1:2" x14ac:dyDescent="0.25">
      <c r="A59" s="36" t="s">
        <v>77</v>
      </c>
      <c r="B59" s="37">
        <v>100000</v>
      </c>
    </row>
    <row r="60" spans="1:2" x14ac:dyDescent="0.25">
      <c r="A60" s="36" t="s">
        <v>73</v>
      </c>
      <c r="B60" s="37">
        <v>50000</v>
      </c>
    </row>
    <row r="61" spans="1:2" x14ac:dyDescent="0.25">
      <c r="A61" s="36" t="s">
        <v>90</v>
      </c>
      <c r="B61" s="37">
        <v>0</v>
      </c>
    </row>
    <row r="62" spans="1:2" x14ac:dyDescent="0.25">
      <c r="A62" s="36" t="s">
        <v>94</v>
      </c>
      <c r="B62" s="37">
        <v>0</v>
      </c>
    </row>
    <row r="63" spans="1:2" x14ac:dyDescent="0.25">
      <c r="A63" s="35" t="s">
        <v>196</v>
      </c>
      <c r="B63" s="37">
        <v>2013455.96</v>
      </c>
    </row>
    <row r="64" spans="1:2" x14ac:dyDescent="0.25">
      <c r="A64" s="36" t="s">
        <v>197</v>
      </c>
      <c r="B64" s="37">
        <v>2013455.96</v>
      </c>
    </row>
    <row r="65" spans="1:2" x14ac:dyDescent="0.25">
      <c r="A65" s="35" t="s">
        <v>261</v>
      </c>
      <c r="B65" s="37">
        <v>294850389.12</v>
      </c>
    </row>
    <row r="66" spans="1:2" x14ac:dyDescent="0.25">
      <c r="A66" s="36" t="s">
        <v>265</v>
      </c>
      <c r="B66" s="37">
        <v>1765304</v>
      </c>
    </row>
    <row r="67" spans="1:2" x14ac:dyDescent="0.25">
      <c r="A67" s="36" t="s">
        <v>300</v>
      </c>
      <c r="B67" s="37">
        <v>290706167.25</v>
      </c>
    </row>
    <row r="68" spans="1:2" x14ac:dyDescent="0.25">
      <c r="A68" s="36" t="s">
        <v>262</v>
      </c>
      <c r="B68" s="37">
        <v>2378917.87</v>
      </c>
    </row>
    <row r="69" spans="1:2" x14ac:dyDescent="0.25">
      <c r="A69" s="35" t="s">
        <v>39</v>
      </c>
      <c r="B69" s="37">
        <v>1718865184.7121594</v>
      </c>
    </row>
    <row r="70" spans="1:2" x14ac:dyDescent="0.25">
      <c r="A70" s="36" t="s">
        <v>150</v>
      </c>
      <c r="B70" s="37">
        <v>53106423.030000001</v>
      </c>
    </row>
    <row r="71" spans="1:2" x14ac:dyDescent="0.25">
      <c r="A71" s="36" t="s">
        <v>315</v>
      </c>
      <c r="B71" s="37">
        <v>145877538.69</v>
      </c>
    </row>
    <row r="72" spans="1:2" x14ac:dyDescent="0.25">
      <c r="A72" s="36" t="s">
        <v>285</v>
      </c>
      <c r="B72" s="37">
        <v>0</v>
      </c>
    </row>
    <row r="73" spans="1:2" x14ac:dyDescent="0.25">
      <c r="A73" s="36" t="s">
        <v>153</v>
      </c>
      <c r="B73" s="37">
        <v>2725436.2800000003</v>
      </c>
    </row>
    <row r="74" spans="1:2" x14ac:dyDescent="0.25">
      <c r="A74" s="36" t="s">
        <v>288</v>
      </c>
      <c r="B74" s="37">
        <v>11089480</v>
      </c>
    </row>
    <row r="75" spans="1:2" x14ac:dyDescent="0.25">
      <c r="A75" s="36" t="s">
        <v>306</v>
      </c>
      <c r="B75" s="37">
        <v>2280152.17</v>
      </c>
    </row>
    <row r="76" spans="1:2" x14ac:dyDescent="0.25">
      <c r="A76" s="36" t="s">
        <v>40</v>
      </c>
      <c r="B76" s="37">
        <v>4277758.6500000004</v>
      </c>
    </row>
    <row r="77" spans="1:2" x14ac:dyDescent="0.25">
      <c r="A77" s="36" t="s">
        <v>307</v>
      </c>
      <c r="B77" s="37">
        <v>182811906.56682646</v>
      </c>
    </row>
    <row r="78" spans="1:2" x14ac:dyDescent="0.25">
      <c r="A78" s="36" t="s">
        <v>48</v>
      </c>
      <c r="B78" s="37">
        <v>1268360933.995333</v>
      </c>
    </row>
    <row r="79" spans="1:2" x14ac:dyDescent="0.25">
      <c r="A79" s="36" t="s">
        <v>292</v>
      </c>
      <c r="B79" s="37">
        <v>15318111.25</v>
      </c>
    </row>
    <row r="80" spans="1:2" x14ac:dyDescent="0.25">
      <c r="A80" s="36" t="s">
        <v>156</v>
      </c>
      <c r="B80" s="37">
        <v>21592568.100000009</v>
      </c>
    </row>
    <row r="81" spans="1:2" x14ac:dyDescent="0.25">
      <c r="A81" s="36" t="s">
        <v>295</v>
      </c>
      <c r="B81" s="37">
        <v>11424875.98</v>
      </c>
    </row>
    <row r="82" spans="1:2" x14ac:dyDescent="0.25">
      <c r="A82" s="35" t="s">
        <v>163</v>
      </c>
      <c r="B82" s="37">
        <v>265281319.57000002</v>
      </c>
    </row>
    <row r="83" spans="1:2" x14ac:dyDescent="0.25">
      <c r="A83" s="36" t="s">
        <v>190</v>
      </c>
      <c r="B83" s="37">
        <v>0</v>
      </c>
    </row>
    <row r="84" spans="1:2" x14ac:dyDescent="0.25">
      <c r="A84" s="36" t="s">
        <v>164</v>
      </c>
      <c r="B84" s="37">
        <v>265281319.57000002</v>
      </c>
    </row>
    <row r="85" spans="1:2" x14ac:dyDescent="0.25">
      <c r="A85" s="35" t="s">
        <v>134</v>
      </c>
      <c r="B85" s="37">
        <v>22094085.300000001</v>
      </c>
    </row>
    <row r="86" spans="1:2" x14ac:dyDescent="0.25">
      <c r="A86" s="36" t="s">
        <v>135</v>
      </c>
      <c r="B86" s="37">
        <v>10000</v>
      </c>
    </row>
    <row r="87" spans="1:2" x14ac:dyDescent="0.25">
      <c r="A87" s="36" t="s">
        <v>140</v>
      </c>
      <c r="B87" s="37">
        <v>22084085.300000001</v>
      </c>
    </row>
    <row r="88" spans="1:2" x14ac:dyDescent="0.25">
      <c r="A88" s="40" t="s">
        <v>696</v>
      </c>
      <c r="B88" s="39">
        <v>2878252011.3200002</v>
      </c>
    </row>
  </sheetData>
  <pageMargins left="0.70866141732283472" right="0.70866141732283472" top="0.75624999999999998" bottom="0.74803149606299213" header="0.31496062992125984" footer="0.31496062992125984"/>
  <pageSetup scale="64" fitToHeight="0" orientation="portrait" r:id="rId2"/>
  <headerFooter>
    <oddHeader xml:space="preserve">&amp;C&amp;"-,Negrita"&amp;12Municipio de Tlajomulco de Zúñiga, Jalisco
Primera Modificación Presupuestal 2020
Programas y Proyectos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40"/>
  <sheetViews>
    <sheetView tabSelected="1" zoomScaleNormal="100" workbookViewId="0">
      <selection activeCell="B13" sqref="B13"/>
    </sheetView>
  </sheetViews>
  <sheetFormatPr baseColWidth="10" defaultRowHeight="15" x14ac:dyDescent="0.25"/>
  <cols>
    <col min="1" max="1" width="105" bestFit="1" customWidth="1"/>
    <col min="2" max="2" width="31.5703125" style="37" bestFit="1" customWidth="1"/>
  </cols>
  <sheetData>
    <row r="1" spans="1:2" x14ac:dyDescent="0.25">
      <c r="A1" s="34" t="s">
        <v>11</v>
      </c>
      <c r="B1" s="41">
        <v>4000</v>
      </c>
    </row>
    <row r="3" spans="1:2" ht="30" x14ac:dyDescent="0.25">
      <c r="A3" s="78" t="s">
        <v>711</v>
      </c>
      <c r="B3" s="77" t="s">
        <v>695</v>
      </c>
    </row>
    <row r="4" spans="1:2" x14ac:dyDescent="0.25">
      <c r="A4" s="35" t="s">
        <v>273</v>
      </c>
      <c r="B4" s="37">
        <v>1800000</v>
      </c>
    </row>
    <row r="5" spans="1:2" x14ac:dyDescent="0.25">
      <c r="A5" s="35" t="s">
        <v>380</v>
      </c>
      <c r="B5" s="37">
        <v>16670591.223840229</v>
      </c>
    </row>
    <row r="6" spans="1:2" x14ac:dyDescent="0.25">
      <c r="A6" s="35" t="s">
        <v>352</v>
      </c>
      <c r="B6" s="37">
        <v>2000000</v>
      </c>
    </row>
    <row r="7" spans="1:2" x14ac:dyDescent="0.25">
      <c r="A7" s="35" t="s">
        <v>103</v>
      </c>
      <c r="B7" s="37">
        <v>250000</v>
      </c>
    </row>
    <row r="8" spans="1:2" x14ac:dyDescent="0.25">
      <c r="A8" s="35" t="s">
        <v>59</v>
      </c>
      <c r="B8" s="37">
        <v>1180000</v>
      </c>
    </row>
    <row r="9" spans="1:2" x14ac:dyDescent="0.25">
      <c r="A9" s="35" t="s">
        <v>354</v>
      </c>
      <c r="B9" s="37">
        <v>1000000</v>
      </c>
    </row>
    <row r="10" spans="1:2" x14ac:dyDescent="0.25">
      <c r="A10" s="35" t="s">
        <v>81</v>
      </c>
      <c r="B10" s="37">
        <v>50000</v>
      </c>
    </row>
    <row r="11" spans="1:2" x14ac:dyDescent="0.25">
      <c r="A11" s="35" t="s">
        <v>83</v>
      </c>
      <c r="B11" s="37">
        <v>70000</v>
      </c>
    </row>
    <row r="12" spans="1:2" x14ac:dyDescent="0.25">
      <c r="A12" s="35" t="s">
        <v>355</v>
      </c>
      <c r="B12" s="37">
        <v>3000000</v>
      </c>
    </row>
    <row r="13" spans="1:2" x14ac:dyDescent="0.25">
      <c r="A13" s="35" t="s">
        <v>356</v>
      </c>
      <c r="B13" s="37">
        <v>3600000</v>
      </c>
    </row>
    <row r="14" spans="1:2" x14ac:dyDescent="0.25">
      <c r="A14" s="35" t="s">
        <v>364</v>
      </c>
      <c r="B14" s="37">
        <v>6000000</v>
      </c>
    </row>
    <row r="15" spans="1:2" x14ac:dyDescent="0.25">
      <c r="A15" s="35" t="s">
        <v>366</v>
      </c>
      <c r="B15" s="37">
        <v>4500000</v>
      </c>
    </row>
    <row r="16" spans="1:2" x14ac:dyDescent="0.25">
      <c r="A16" s="35" t="s">
        <v>304</v>
      </c>
      <c r="B16" s="37">
        <v>3451000</v>
      </c>
    </row>
    <row r="17" spans="1:2" x14ac:dyDescent="0.25">
      <c r="A17" s="35" t="s">
        <v>391</v>
      </c>
      <c r="B17" s="37">
        <v>5681037.1899999995</v>
      </c>
    </row>
    <row r="18" spans="1:2" x14ac:dyDescent="0.25">
      <c r="A18" s="35" t="s">
        <v>221</v>
      </c>
      <c r="B18" s="37">
        <v>5132872.2</v>
      </c>
    </row>
    <row r="19" spans="1:2" x14ac:dyDescent="0.25">
      <c r="A19" s="35" t="s">
        <v>367</v>
      </c>
      <c r="B19" s="37">
        <v>18000000</v>
      </c>
    </row>
    <row r="20" spans="1:2" x14ac:dyDescent="0.25">
      <c r="A20" s="35" t="s">
        <v>84</v>
      </c>
      <c r="B20" s="37">
        <v>3000000</v>
      </c>
    </row>
    <row r="21" spans="1:2" x14ac:dyDescent="0.25">
      <c r="A21" s="35" t="s">
        <v>85</v>
      </c>
      <c r="B21" s="37">
        <v>50000</v>
      </c>
    </row>
    <row r="22" spans="1:2" x14ac:dyDescent="0.25">
      <c r="A22" s="35" t="s">
        <v>140</v>
      </c>
      <c r="B22" s="37">
        <v>3364938.6</v>
      </c>
    </row>
    <row r="23" spans="1:2" x14ac:dyDescent="0.25">
      <c r="A23" s="35" t="s">
        <v>86</v>
      </c>
      <c r="B23" s="37">
        <v>150000</v>
      </c>
    </row>
    <row r="24" spans="1:2" x14ac:dyDescent="0.25">
      <c r="A24" s="35" t="s">
        <v>265</v>
      </c>
      <c r="B24" s="37">
        <v>1300000</v>
      </c>
    </row>
    <row r="25" spans="1:2" x14ac:dyDescent="0.25">
      <c r="A25" s="35" t="s">
        <v>368</v>
      </c>
      <c r="B25" s="37">
        <v>43403671.170000002</v>
      </c>
    </row>
    <row r="26" spans="1:2" x14ac:dyDescent="0.25">
      <c r="A26" s="35" t="s">
        <v>89</v>
      </c>
      <c r="B26" s="37">
        <v>70000</v>
      </c>
    </row>
    <row r="27" spans="1:2" x14ac:dyDescent="0.25">
      <c r="A27" s="35" t="s">
        <v>374</v>
      </c>
      <c r="B27" s="37">
        <v>25000000</v>
      </c>
    </row>
    <row r="28" spans="1:2" x14ac:dyDescent="0.25">
      <c r="A28" s="35" t="s">
        <v>357</v>
      </c>
      <c r="B28" s="37">
        <v>200000</v>
      </c>
    </row>
    <row r="29" spans="1:2" x14ac:dyDescent="0.25">
      <c r="A29" s="35" t="s">
        <v>288</v>
      </c>
      <c r="B29" s="37">
        <v>6000000</v>
      </c>
    </row>
    <row r="30" spans="1:2" x14ac:dyDescent="0.25">
      <c r="A30" s="35" t="s">
        <v>346</v>
      </c>
      <c r="B30" s="37">
        <v>5680749.3599999994</v>
      </c>
    </row>
    <row r="31" spans="1:2" x14ac:dyDescent="0.25">
      <c r="A31" s="35" t="s">
        <v>358</v>
      </c>
      <c r="B31" s="37">
        <v>200000</v>
      </c>
    </row>
    <row r="32" spans="1:2" x14ac:dyDescent="0.25">
      <c r="A32" s="35" t="s">
        <v>307</v>
      </c>
      <c r="B32" s="37">
        <v>16321895.560000001</v>
      </c>
    </row>
    <row r="33" spans="1:2" x14ac:dyDescent="0.25">
      <c r="A33" s="35" t="s">
        <v>255</v>
      </c>
      <c r="B33" s="37">
        <v>250000</v>
      </c>
    </row>
    <row r="34" spans="1:2" x14ac:dyDescent="0.25">
      <c r="A34" s="35" t="s">
        <v>385</v>
      </c>
      <c r="B34" s="37">
        <v>59615914</v>
      </c>
    </row>
    <row r="35" spans="1:2" x14ac:dyDescent="0.25">
      <c r="A35" s="35" t="s">
        <v>77</v>
      </c>
      <c r="B35" s="37">
        <v>100000</v>
      </c>
    </row>
    <row r="36" spans="1:2" x14ac:dyDescent="0.25">
      <c r="A36" s="35" t="s">
        <v>164</v>
      </c>
      <c r="B36" s="37">
        <v>5000000</v>
      </c>
    </row>
    <row r="37" spans="1:2" x14ac:dyDescent="0.25">
      <c r="A37" s="35" t="s">
        <v>73</v>
      </c>
      <c r="B37" s="37">
        <v>50000</v>
      </c>
    </row>
    <row r="38" spans="1:2" x14ac:dyDescent="0.25">
      <c r="A38" s="35" t="s">
        <v>359</v>
      </c>
      <c r="B38" s="37">
        <v>200000</v>
      </c>
    </row>
    <row r="39" spans="1:2" x14ac:dyDescent="0.25">
      <c r="A39" s="35" t="s">
        <v>369</v>
      </c>
      <c r="B39" s="37">
        <v>16596328.83</v>
      </c>
    </row>
    <row r="40" spans="1:2" x14ac:dyDescent="0.25">
      <c r="A40" s="40" t="s">
        <v>696</v>
      </c>
      <c r="B40" s="39">
        <v>258938998.13384023</v>
      </c>
    </row>
  </sheetData>
  <pageMargins left="0.7" right="0.7" top="1.0416666666666667" bottom="0.75" header="0.3" footer="0.3"/>
  <pageSetup scale="66" orientation="portrait" r:id="rId2"/>
  <headerFooter>
    <oddHeader>&amp;C&amp;"-,Negrita"&amp;12Municipio de Tlajomulco de Zúñiga, Jalisco
Primera Modificación Presupuestal 2020
Subsidios y Apoyos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abSelected="1" view="pageLayout" zoomScaleNormal="100" workbookViewId="0">
      <selection activeCell="B13" sqref="B13"/>
    </sheetView>
  </sheetViews>
  <sheetFormatPr baseColWidth="10" defaultRowHeight="15" x14ac:dyDescent="0.25"/>
  <cols>
    <col min="1" max="1" width="50.140625" bestFit="1" customWidth="1"/>
    <col min="2" max="2" width="31.5703125" style="37" bestFit="1" customWidth="1"/>
  </cols>
  <sheetData>
    <row r="3" spans="1:2" x14ac:dyDescent="0.25">
      <c r="A3" s="38" t="s">
        <v>712</v>
      </c>
      <c r="B3" s="39" t="s">
        <v>1171</v>
      </c>
    </row>
    <row r="4" spans="1:2" x14ac:dyDescent="0.25">
      <c r="A4" s="35" t="s">
        <v>701</v>
      </c>
      <c r="B4" s="37">
        <v>49861444.019999996</v>
      </c>
    </row>
    <row r="5" spans="1:2" x14ac:dyDescent="0.25">
      <c r="A5" s="35" t="s">
        <v>699</v>
      </c>
      <c r="B5" s="37">
        <v>2343185663.9831724</v>
      </c>
    </row>
    <row r="6" spans="1:2" x14ac:dyDescent="0.25">
      <c r="A6" s="35" t="s">
        <v>700</v>
      </c>
      <c r="B6" s="37">
        <v>485204903.31682646</v>
      </c>
    </row>
    <row r="7" spans="1:2" x14ac:dyDescent="0.25">
      <c r="A7" s="40" t="s">
        <v>696</v>
      </c>
      <c r="B7" s="39">
        <v>2878252011.3199987</v>
      </c>
    </row>
  </sheetData>
  <pageMargins left="0.7" right="0.7" top="1" bottom="0.75" header="0.3" footer="0.3"/>
  <pageSetup orientation="landscape" r:id="rId2"/>
  <headerFooter>
    <oddHeader>&amp;C&amp;"-,Negrita"&amp;12Municipio de Tlajomulco de Zúñiga, Jalisco
Primera Modificación Presupuestal 2020
Tipo de Gasto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1050"/>
  <sheetViews>
    <sheetView workbookViewId="0">
      <selection activeCell="B3" sqref="B3"/>
    </sheetView>
  </sheetViews>
  <sheetFormatPr baseColWidth="10" defaultRowHeight="15" x14ac:dyDescent="0.25"/>
  <cols>
    <col min="28" max="28" width="24.85546875" bestFit="1" customWidth="1"/>
    <col min="29" max="29" width="13.42578125" bestFit="1" customWidth="1"/>
  </cols>
  <sheetData>
    <row r="1" spans="1:36" x14ac:dyDescent="0.25">
      <c r="A1" s="8" t="s">
        <v>498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9" t="s">
        <v>499</v>
      </c>
      <c r="U1" s="10" t="s">
        <v>500</v>
      </c>
      <c r="V1" s="8" t="s">
        <v>18</v>
      </c>
      <c r="W1" s="8" t="s">
        <v>19</v>
      </c>
      <c r="X1" s="8" t="s">
        <v>20</v>
      </c>
      <c r="Y1" s="8" t="s">
        <v>21</v>
      </c>
      <c r="Z1" s="8" t="s">
        <v>22</v>
      </c>
      <c r="AA1" s="8" t="s">
        <v>23</v>
      </c>
      <c r="AB1" s="11" t="s">
        <v>24</v>
      </c>
      <c r="AC1" s="9" t="s">
        <v>501</v>
      </c>
      <c r="AD1" s="12" t="s">
        <v>502</v>
      </c>
      <c r="AE1" s="12" t="s">
        <v>503</v>
      </c>
      <c r="AF1" s="8" t="s">
        <v>25</v>
      </c>
      <c r="AG1" s="8" t="s">
        <v>26</v>
      </c>
      <c r="AH1" s="8" t="s">
        <v>27</v>
      </c>
      <c r="AI1" s="8" t="s">
        <v>28</v>
      </c>
      <c r="AJ1" s="8" t="s">
        <v>29</v>
      </c>
    </row>
    <row r="2" spans="1:36" hidden="1" x14ac:dyDescent="0.25">
      <c r="A2" s="7" t="str">
        <f>CONCATENATE(B2,E2,F2,G2,H2,I2,K2)</f>
        <v>2.6-03-1904_20819011_2039210</v>
      </c>
      <c r="B2" s="7" t="s">
        <v>474</v>
      </c>
      <c r="C2" s="7" t="s">
        <v>31</v>
      </c>
      <c r="D2" s="7" t="s">
        <v>32</v>
      </c>
      <c r="E2" s="7" t="s">
        <v>33</v>
      </c>
      <c r="F2" s="7">
        <v>8</v>
      </c>
      <c r="G2" s="7">
        <v>19</v>
      </c>
      <c r="H2" s="7" t="s">
        <v>34</v>
      </c>
      <c r="I2" s="7">
        <v>3921</v>
      </c>
      <c r="J2" s="7" t="s">
        <v>35</v>
      </c>
      <c r="K2" s="7">
        <v>0</v>
      </c>
      <c r="L2" s="7" t="s">
        <v>36</v>
      </c>
      <c r="M2" s="7">
        <v>3000</v>
      </c>
      <c r="N2" s="7" t="s">
        <v>475</v>
      </c>
      <c r="O2" s="7" t="s">
        <v>38</v>
      </c>
      <c r="P2" s="7" t="s">
        <v>39</v>
      </c>
      <c r="Q2" s="7" t="s">
        <v>40</v>
      </c>
      <c r="R2" s="7" t="s">
        <v>41</v>
      </c>
      <c r="S2" s="13">
        <v>0</v>
      </c>
      <c r="T2" s="13">
        <v>0</v>
      </c>
      <c r="U2" s="13">
        <v>0</v>
      </c>
      <c r="V2" s="13">
        <v>0</v>
      </c>
      <c r="W2" s="13">
        <v>7408.18</v>
      </c>
      <c r="X2" s="13">
        <v>7408.18</v>
      </c>
      <c r="Y2" s="13">
        <v>7408.18</v>
      </c>
      <c r="Z2" s="13">
        <v>7408.18</v>
      </c>
      <c r="AA2" s="13">
        <v>7408.18</v>
      </c>
      <c r="AB2" s="13">
        <v>-7408.18</v>
      </c>
      <c r="AC2" s="13">
        <v>0</v>
      </c>
      <c r="AD2" s="13">
        <v>0</v>
      </c>
      <c r="AE2" s="13"/>
      <c r="AF2" s="13">
        <v>0</v>
      </c>
      <c r="AG2" s="13">
        <v>0</v>
      </c>
      <c r="AH2" s="13">
        <v>0</v>
      </c>
      <c r="AI2" s="13">
        <v>0</v>
      </c>
      <c r="AJ2" s="13">
        <v>0</v>
      </c>
    </row>
    <row r="3" spans="1:36" x14ac:dyDescent="0.25">
      <c r="A3" s="7" t="str">
        <f t="shared" ref="A3:A66" si="0">CONCATENATE(B3,E3,F3,G3,H3,I3,K3)</f>
        <v>1.5-01-2005_20822012_2011310</v>
      </c>
      <c r="B3" s="7" t="s">
        <v>42</v>
      </c>
      <c r="C3" s="7" t="s">
        <v>31</v>
      </c>
      <c r="D3" s="7" t="s">
        <v>32</v>
      </c>
      <c r="E3" s="7" t="s">
        <v>43</v>
      </c>
      <c r="F3" s="7">
        <v>8</v>
      </c>
      <c r="G3" s="7">
        <v>22</v>
      </c>
      <c r="H3" s="7" t="s">
        <v>44</v>
      </c>
      <c r="I3" s="7">
        <v>1131</v>
      </c>
      <c r="J3" s="7" t="s">
        <v>45</v>
      </c>
      <c r="K3" s="7">
        <v>0</v>
      </c>
      <c r="L3" s="7" t="s">
        <v>36</v>
      </c>
      <c r="M3" s="7">
        <v>1000</v>
      </c>
      <c r="N3" s="7" t="s">
        <v>46</v>
      </c>
      <c r="O3" s="7" t="s">
        <v>47</v>
      </c>
      <c r="P3" s="7" t="s">
        <v>39</v>
      </c>
      <c r="Q3" s="7" t="s">
        <v>48</v>
      </c>
      <c r="R3" s="7" t="s">
        <v>49</v>
      </c>
      <c r="S3" s="13">
        <v>623086173.03999996</v>
      </c>
      <c r="T3" s="13">
        <v>623086173.03999996</v>
      </c>
      <c r="U3" s="13">
        <v>0</v>
      </c>
      <c r="V3" s="13">
        <v>622588189.84000003</v>
      </c>
      <c r="W3" s="13">
        <v>419899478.29000002</v>
      </c>
      <c r="X3" s="13">
        <v>419899478.29000002</v>
      </c>
      <c r="Y3" s="13">
        <v>419899478.29000002</v>
      </c>
      <c r="Z3" s="13">
        <v>419836738.17000002</v>
      </c>
      <c r="AA3" s="13">
        <v>419763668.06</v>
      </c>
      <c r="AB3" s="13">
        <v>203186694.74999994</v>
      </c>
      <c r="AC3" s="13">
        <v>0</v>
      </c>
      <c r="AD3" s="13">
        <v>0</v>
      </c>
      <c r="AE3" s="13"/>
      <c r="AF3" s="13">
        <v>0</v>
      </c>
      <c r="AG3" s="13">
        <v>497983.2</v>
      </c>
      <c r="AH3" s="13">
        <v>0</v>
      </c>
      <c r="AI3" s="13">
        <v>0</v>
      </c>
      <c r="AJ3" s="13">
        <v>497983.2</v>
      </c>
    </row>
    <row r="4" spans="1:36" hidden="1" x14ac:dyDescent="0.25">
      <c r="A4" s="7" t="str">
        <f t="shared" si="0"/>
        <v>1.1-00-1909_20748024_2022110</v>
      </c>
      <c r="B4" s="7" t="s">
        <v>50</v>
      </c>
      <c r="C4" s="7" t="s">
        <v>51</v>
      </c>
      <c r="D4" s="7" t="s">
        <v>52</v>
      </c>
      <c r="E4" s="7" t="s">
        <v>53</v>
      </c>
      <c r="F4" s="7">
        <v>7</v>
      </c>
      <c r="G4" s="7">
        <v>48</v>
      </c>
      <c r="H4" s="7" t="s">
        <v>54</v>
      </c>
      <c r="I4" s="7">
        <v>2211</v>
      </c>
      <c r="J4" s="7" t="s">
        <v>55</v>
      </c>
      <c r="K4" s="7">
        <v>0</v>
      </c>
      <c r="L4" s="7" t="s">
        <v>36</v>
      </c>
      <c r="M4" s="7">
        <v>2000</v>
      </c>
      <c r="N4" s="7" t="s">
        <v>56</v>
      </c>
      <c r="O4" s="7" t="s">
        <v>57</v>
      </c>
      <c r="P4" s="7" t="s">
        <v>58</v>
      </c>
      <c r="Q4" s="7" t="s">
        <v>59</v>
      </c>
      <c r="R4" s="7" t="s">
        <v>60</v>
      </c>
      <c r="S4" s="13">
        <v>0</v>
      </c>
      <c r="T4" s="13">
        <v>0</v>
      </c>
      <c r="U4" s="13">
        <v>0</v>
      </c>
      <c r="V4" s="13">
        <v>70000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/>
      <c r="AF4" s="13">
        <v>0</v>
      </c>
      <c r="AG4" s="13">
        <v>0</v>
      </c>
      <c r="AH4" s="13">
        <v>0</v>
      </c>
      <c r="AI4" s="13">
        <v>70000</v>
      </c>
      <c r="AJ4" s="13">
        <v>-70000</v>
      </c>
    </row>
    <row r="5" spans="1:36" hidden="1" x14ac:dyDescent="0.25">
      <c r="A5" s="7" t="str">
        <f t="shared" si="0"/>
        <v>1.1-00-1909_20748024_2023910</v>
      </c>
      <c r="B5" s="7" t="s">
        <v>50</v>
      </c>
      <c r="C5" s="7" t="s">
        <v>51</v>
      </c>
      <c r="D5" s="7" t="s">
        <v>52</v>
      </c>
      <c r="E5" s="7" t="s">
        <v>53</v>
      </c>
      <c r="F5" s="7">
        <v>7</v>
      </c>
      <c r="G5" s="7">
        <v>48</v>
      </c>
      <c r="H5" s="7" t="s">
        <v>54</v>
      </c>
      <c r="I5" s="7">
        <v>2391</v>
      </c>
      <c r="J5" s="7" t="s">
        <v>61</v>
      </c>
      <c r="K5" s="7">
        <v>0</v>
      </c>
      <c r="L5" s="7" t="s">
        <v>36</v>
      </c>
      <c r="M5" s="7">
        <v>2000</v>
      </c>
      <c r="N5" s="7" t="s">
        <v>56</v>
      </c>
      <c r="O5" s="7" t="s">
        <v>57</v>
      </c>
      <c r="P5" s="7" t="s">
        <v>58</v>
      </c>
      <c r="Q5" s="7" t="s">
        <v>59</v>
      </c>
      <c r="R5" s="7" t="s">
        <v>60</v>
      </c>
      <c r="S5" s="13">
        <v>0</v>
      </c>
      <c r="T5" s="13">
        <v>0</v>
      </c>
      <c r="U5" s="13">
        <v>0</v>
      </c>
      <c r="V5" s="13">
        <v>800000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/>
      <c r="AF5" s="13">
        <v>0</v>
      </c>
      <c r="AG5" s="13">
        <v>0</v>
      </c>
      <c r="AH5" s="13">
        <v>0</v>
      </c>
      <c r="AI5" s="13">
        <v>800000</v>
      </c>
      <c r="AJ5" s="13">
        <v>-800000</v>
      </c>
    </row>
    <row r="6" spans="1:36" hidden="1" x14ac:dyDescent="0.25">
      <c r="A6" s="7" t="str">
        <f t="shared" si="0"/>
        <v>1.1-00-1909_20748024_2024910</v>
      </c>
      <c r="B6" s="7" t="s">
        <v>50</v>
      </c>
      <c r="C6" s="7" t="s">
        <v>51</v>
      </c>
      <c r="D6" s="7" t="s">
        <v>52</v>
      </c>
      <c r="E6" s="7" t="s">
        <v>53</v>
      </c>
      <c r="F6" s="7">
        <v>7</v>
      </c>
      <c r="G6" s="7">
        <v>48</v>
      </c>
      <c r="H6" s="7" t="s">
        <v>54</v>
      </c>
      <c r="I6" s="7">
        <v>2491</v>
      </c>
      <c r="J6" s="7" t="s">
        <v>62</v>
      </c>
      <c r="K6" s="7">
        <v>0</v>
      </c>
      <c r="L6" s="7" t="s">
        <v>36</v>
      </c>
      <c r="M6" s="7">
        <v>2000</v>
      </c>
      <c r="N6" s="7" t="s">
        <v>56</v>
      </c>
      <c r="O6" s="7" t="s">
        <v>57</v>
      </c>
      <c r="P6" s="7" t="s">
        <v>58</v>
      </c>
      <c r="Q6" s="7" t="s">
        <v>59</v>
      </c>
      <c r="R6" s="7" t="s">
        <v>60</v>
      </c>
      <c r="S6" s="13">
        <v>0</v>
      </c>
      <c r="T6" s="13">
        <v>0</v>
      </c>
      <c r="U6" s="13">
        <v>0</v>
      </c>
      <c r="V6" s="13">
        <v>70000</v>
      </c>
      <c r="W6" s="13">
        <v>13340</v>
      </c>
      <c r="X6" s="13">
        <v>0</v>
      </c>
      <c r="Y6" s="13">
        <v>0</v>
      </c>
      <c r="Z6" s="13">
        <v>0</v>
      </c>
      <c r="AA6" s="13">
        <v>0</v>
      </c>
      <c r="AB6" s="13">
        <v>-13340</v>
      </c>
      <c r="AC6" s="13">
        <v>13340</v>
      </c>
      <c r="AD6" s="13" t="s">
        <v>504</v>
      </c>
      <c r="AE6" s="13"/>
      <c r="AF6" s="13">
        <v>0</v>
      </c>
      <c r="AG6" s="13">
        <v>0</v>
      </c>
      <c r="AH6" s="13">
        <v>0</v>
      </c>
      <c r="AI6" s="13">
        <v>70000</v>
      </c>
      <c r="AJ6" s="13">
        <v>-70000</v>
      </c>
    </row>
    <row r="7" spans="1:36" hidden="1" x14ac:dyDescent="0.25">
      <c r="A7" s="7" t="str">
        <f t="shared" si="0"/>
        <v>1.1-00-1909_20748024_2025510</v>
      </c>
      <c r="B7" s="7" t="s">
        <v>50</v>
      </c>
      <c r="C7" s="7" t="s">
        <v>51</v>
      </c>
      <c r="D7" s="7" t="s">
        <v>52</v>
      </c>
      <c r="E7" s="7" t="s">
        <v>53</v>
      </c>
      <c r="F7" s="7">
        <v>7</v>
      </c>
      <c r="G7" s="7">
        <v>48</v>
      </c>
      <c r="H7" s="7" t="s">
        <v>54</v>
      </c>
      <c r="I7" s="7">
        <v>2551</v>
      </c>
      <c r="J7" s="7" t="s">
        <v>63</v>
      </c>
      <c r="K7" s="7">
        <v>0</v>
      </c>
      <c r="L7" s="7" t="s">
        <v>36</v>
      </c>
      <c r="M7" s="7">
        <v>2000</v>
      </c>
      <c r="N7" s="7" t="s">
        <v>56</v>
      </c>
      <c r="O7" s="7" t="s">
        <v>57</v>
      </c>
      <c r="P7" s="7" t="s">
        <v>58</v>
      </c>
      <c r="Q7" s="7" t="s">
        <v>59</v>
      </c>
      <c r="R7" s="7" t="s">
        <v>60</v>
      </c>
      <c r="S7" s="13">
        <v>0</v>
      </c>
      <c r="T7" s="13">
        <v>0</v>
      </c>
      <c r="U7" s="13">
        <v>0</v>
      </c>
      <c r="V7" s="13">
        <v>70000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/>
      <c r="AF7" s="13">
        <v>0</v>
      </c>
      <c r="AG7" s="13">
        <v>0</v>
      </c>
      <c r="AH7" s="13">
        <v>0</v>
      </c>
      <c r="AI7" s="13">
        <v>70000</v>
      </c>
      <c r="AJ7" s="13">
        <v>-70000</v>
      </c>
    </row>
    <row r="8" spans="1:36" hidden="1" x14ac:dyDescent="0.25">
      <c r="A8" s="7" t="str">
        <f t="shared" si="0"/>
        <v>1.1-00-1909_20748024_2025610</v>
      </c>
      <c r="B8" s="7" t="s">
        <v>50</v>
      </c>
      <c r="C8" s="7" t="s">
        <v>51</v>
      </c>
      <c r="D8" s="7" t="s">
        <v>52</v>
      </c>
      <c r="E8" s="7" t="s">
        <v>53</v>
      </c>
      <c r="F8" s="7">
        <v>7</v>
      </c>
      <c r="G8" s="7">
        <v>48</v>
      </c>
      <c r="H8" s="7" t="s">
        <v>54</v>
      </c>
      <c r="I8" s="7">
        <v>2561</v>
      </c>
      <c r="J8" s="7" t="s">
        <v>64</v>
      </c>
      <c r="K8" s="7">
        <v>0</v>
      </c>
      <c r="L8" s="7" t="s">
        <v>36</v>
      </c>
      <c r="M8" s="7">
        <v>2000</v>
      </c>
      <c r="N8" s="7" t="s">
        <v>56</v>
      </c>
      <c r="O8" s="7" t="s">
        <v>57</v>
      </c>
      <c r="P8" s="7" t="s">
        <v>58</v>
      </c>
      <c r="Q8" s="7" t="s">
        <v>59</v>
      </c>
      <c r="R8" s="7" t="s">
        <v>60</v>
      </c>
      <c r="S8" s="13">
        <v>0</v>
      </c>
      <c r="T8" s="13">
        <v>0</v>
      </c>
      <c r="U8" s="13">
        <v>0</v>
      </c>
      <c r="V8" s="13">
        <v>70000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/>
      <c r="AF8" s="13">
        <v>0</v>
      </c>
      <c r="AG8" s="13">
        <v>0</v>
      </c>
      <c r="AH8" s="13">
        <v>0</v>
      </c>
      <c r="AI8" s="13">
        <v>70000</v>
      </c>
      <c r="AJ8" s="13">
        <v>-70000</v>
      </c>
    </row>
    <row r="9" spans="1:36" hidden="1" x14ac:dyDescent="0.25">
      <c r="A9" s="7" t="str">
        <f t="shared" si="0"/>
        <v>1.1-00-1909_20749024_2032510</v>
      </c>
      <c r="B9" s="7" t="s">
        <v>50</v>
      </c>
      <c r="C9" s="7" t="s">
        <v>51</v>
      </c>
      <c r="D9" s="7" t="s">
        <v>52</v>
      </c>
      <c r="E9" s="7" t="s">
        <v>53</v>
      </c>
      <c r="F9" s="7">
        <v>7</v>
      </c>
      <c r="G9" s="7">
        <v>49</v>
      </c>
      <c r="H9" s="7" t="s">
        <v>54</v>
      </c>
      <c r="I9" s="7">
        <v>3251</v>
      </c>
      <c r="J9" s="7" t="s">
        <v>65</v>
      </c>
      <c r="K9" s="7">
        <v>0</v>
      </c>
      <c r="L9" s="7" t="s">
        <v>36</v>
      </c>
      <c r="M9" s="7">
        <v>3000</v>
      </c>
      <c r="N9" s="7" t="s">
        <v>56</v>
      </c>
      <c r="O9" s="7" t="s">
        <v>57</v>
      </c>
      <c r="P9" s="7" t="s">
        <v>58</v>
      </c>
      <c r="Q9" s="7" t="s">
        <v>66</v>
      </c>
      <c r="R9" s="7" t="s">
        <v>60</v>
      </c>
      <c r="S9" s="13">
        <v>0</v>
      </c>
      <c r="T9" s="13">
        <v>0</v>
      </c>
      <c r="U9" s="13">
        <v>0</v>
      </c>
      <c r="V9" s="13">
        <v>50000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/>
      <c r="AF9" s="13">
        <v>0</v>
      </c>
      <c r="AG9" s="13">
        <v>0</v>
      </c>
      <c r="AH9" s="13">
        <v>0</v>
      </c>
      <c r="AI9" s="13">
        <v>50000</v>
      </c>
      <c r="AJ9" s="13">
        <v>-50000</v>
      </c>
    </row>
    <row r="10" spans="1:36" hidden="1" x14ac:dyDescent="0.25">
      <c r="A10" s="7" t="str">
        <f t="shared" si="0"/>
        <v>1.1-00-1909_20749024_2032610</v>
      </c>
      <c r="B10" s="7" t="s">
        <v>50</v>
      </c>
      <c r="C10" s="7" t="s">
        <v>51</v>
      </c>
      <c r="D10" s="7" t="s">
        <v>52</v>
      </c>
      <c r="E10" s="7" t="s">
        <v>53</v>
      </c>
      <c r="F10" s="7">
        <v>7</v>
      </c>
      <c r="G10" s="7">
        <v>49</v>
      </c>
      <c r="H10" s="7" t="s">
        <v>54</v>
      </c>
      <c r="I10" s="7">
        <v>3261</v>
      </c>
      <c r="J10" s="7" t="s">
        <v>67</v>
      </c>
      <c r="K10" s="7">
        <v>0</v>
      </c>
      <c r="L10" s="7" t="s">
        <v>36</v>
      </c>
      <c r="M10" s="7">
        <v>3000</v>
      </c>
      <c r="N10" s="7" t="s">
        <v>56</v>
      </c>
      <c r="O10" s="7" t="s">
        <v>57</v>
      </c>
      <c r="P10" s="7" t="s">
        <v>58</v>
      </c>
      <c r="Q10" s="7" t="s">
        <v>66</v>
      </c>
      <c r="R10" s="7" t="s">
        <v>60</v>
      </c>
      <c r="S10" s="13">
        <v>0</v>
      </c>
      <c r="T10" s="13">
        <v>0</v>
      </c>
      <c r="U10" s="13">
        <v>0</v>
      </c>
      <c r="V10" s="13">
        <v>300000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/>
      <c r="AF10" s="13">
        <v>0</v>
      </c>
      <c r="AG10" s="13">
        <v>0</v>
      </c>
      <c r="AH10" s="13">
        <v>0</v>
      </c>
      <c r="AI10" s="13">
        <v>300000</v>
      </c>
      <c r="AJ10" s="13">
        <v>-300000</v>
      </c>
    </row>
    <row r="11" spans="1:36" hidden="1" x14ac:dyDescent="0.25">
      <c r="A11" s="7" t="str">
        <f t="shared" si="0"/>
        <v>1.1-00-1909_20749024_2035110</v>
      </c>
      <c r="B11" s="7" t="s">
        <v>50</v>
      </c>
      <c r="C11" s="7" t="s">
        <v>51</v>
      </c>
      <c r="D11" s="7" t="s">
        <v>52</v>
      </c>
      <c r="E11" s="7" t="s">
        <v>53</v>
      </c>
      <c r="F11" s="7">
        <v>7</v>
      </c>
      <c r="G11" s="7">
        <v>49</v>
      </c>
      <c r="H11" s="7" t="s">
        <v>54</v>
      </c>
      <c r="I11" s="7">
        <v>3511</v>
      </c>
      <c r="J11" s="7" t="s">
        <v>68</v>
      </c>
      <c r="K11" s="7">
        <v>0</v>
      </c>
      <c r="L11" s="7" t="s">
        <v>36</v>
      </c>
      <c r="M11" s="7">
        <v>3000</v>
      </c>
      <c r="N11" s="7" t="s">
        <v>56</v>
      </c>
      <c r="O11" s="7" t="s">
        <v>57</v>
      </c>
      <c r="P11" s="7" t="s">
        <v>58</v>
      </c>
      <c r="Q11" s="7" t="s">
        <v>66</v>
      </c>
      <c r="R11" s="7" t="s">
        <v>60</v>
      </c>
      <c r="S11" s="13">
        <v>0</v>
      </c>
      <c r="T11" s="13">
        <v>0</v>
      </c>
      <c r="U11" s="13">
        <v>0</v>
      </c>
      <c r="V11" s="13">
        <v>300000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/>
      <c r="AF11" s="13">
        <v>0</v>
      </c>
      <c r="AG11" s="13">
        <v>0</v>
      </c>
      <c r="AH11" s="13">
        <v>0</v>
      </c>
      <c r="AI11" s="13">
        <v>300000</v>
      </c>
      <c r="AJ11" s="13">
        <v>-300000</v>
      </c>
    </row>
    <row r="12" spans="1:36" hidden="1" x14ac:dyDescent="0.25">
      <c r="A12" s="7" t="str">
        <f t="shared" si="0"/>
        <v>1.1-00-1909_20749024_2035410</v>
      </c>
      <c r="B12" s="7" t="s">
        <v>50</v>
      </c>
      <c r="C12" s="7" t="s">
        <v>51</v>
      </c>
      <c r="D12" s="7" t="s">
        <v>52</v>
      </c>
      <c r="E12" s="7" t="s">
        <v>53</v>
      </c>
      <c r="F12" s="7">
        <v>7</v>
      </c>
      <c r="G12" s="7">
        <v>49</v>
      </c>
      <c r="H12" s="7" t="s">
        <v>54</v>
      </c>
      <c r="I12" s="7">
        <v>3541</v>
      </c>
      <c r="J12" s="7" t="s">
        <v>69</v>
      </c>
      <c r="K12" s="7">
        <v>0</v>
      </c>
      <c r="L12" s="7" t="s">
        <v>36</v>
      </c>
      <c r="M12" s="7">
        <v>3000</v>
      </c>
      <c r="N12" s="7" t="s">
        <v>56</v>
      </c>
      <c r="O12" s="7" t="s">
        <v>57</v>
      </c>
      <c r="P12" s="7" t="s">
        <v>58</v>
      </c>
      <c r="Q12" s="7" t="s">
        <v>66</v>
      </c>
      <c r="R12" s="7" t="s">
        <v>60</v>
      </c>
      <c r="S12" s="13">
        <v>0</v>
      </c>
      <c r="T12" s="13">
        <v>0</v>
      </c>
      <c r="U12" s="13">
        <v>0</v>
      </c>
      <c r="V12" s="13">
        <v>300000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/>
      <c r="AF12" s="13">
        <v>0</v>
      </c>
      <c r="AG12" s="13">
        <v>0</v>
      </c>
      <c r="AH12" s="13">
        <v>0</v>
      </c>
      <c r="AI12" s="13">
        <v>300000</v>
      </c>
      <c r="AJ12" s="13">
        <v>-300000</v>
      </c>
    </row>
    <row r="13" spans="1:36" hidden="1" x14ac:dyDescent="0.25">
      <c r="A13" s="7" t="str">
        <f t="shared" si="0"/>
        <v>1.1-00-1909_20749024_2038210</v>
      </c>
      <c r="B13" s="7" t="s">
        <v>50</v>
      </c>
      <c r="C13" s="7" t="s">
        <v>51</v>
      </c>
      <c r="D13" s="7" t="s">
        <v>52</v>
      </c>
      <c r="E13" s="7" t="s">
        <v>53</v>
      </c>
      <c r="F13" s="7">
        <v>7</v>
      </c>
      <c r="G13" s="7">
        <v>49</v>
      </c>
      <c r="H13" s="7" t="s">
        <v>54</v>
      </c>
      <c r="I13" s="7">
        <v>3821</v>
      </c>
      <c r="J13" s="7" t="s">
        <v>70</v>
      </c>
      <c r="K13" s="7">
        <v>0</v>
      </c>
      <c r="L13" s="7" t="s">
        <v>36</v>
      </c>
      <c r="M13" s="7">
        <v>3000</v>
      </c>
      <c r="N13" s="7" t="s">
        <v>56</v>
      </c>
      <c r="O13" s="7" t="s">
        <v>57</v>
      </c>
      <c r="P13" s="7" t="s">
        <v>58</v>
      </c>
      <c r="Q13" s="7" t="s">
        <v>66</v>
      </c>
      <c r="R13" s="7" t="s">
        <v>60</v>
      </c>
      <c r="S13" s="13">
        <v>0</v>
      </c>
      <c r="T13" s="13">
        <v>0</v>
      </c>
      <c r="U13" s="13">
        <v>0</v>
      </c>
      <c r="V13" s="13">
        <v>4000000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/>
      <c r="AF13" s="13">
        <v>0</v>
      </c>
      <c r="AG13" s="13">
        <v>0</v>
      </c>
      <c r="AH13" s="13">
        <v>0</v>
      </c>
      <c r="AI13" s="13">
        <v>4000000</v>
      </c>
      <c r="AJ13" s="13">
        <v>-4000000</v>
      </c>
    </row>
    <row r="14" spans="1:36" hidden="1" x14ac:dyDescent="0.25">
      <c r="A14" s="7" t="str">
        <f t="shared" si="0"/>
        <v>1.1-00-1909_20750025_2044210</v>
      </c>
      <c r="B14" s="7" t="s">
        <v>50</v>
      </c>
      <c r="C14" s="7" t="s">
        <v>51</v>
      </c>
      <c r="D14" s="7" t="s">
        <v>52</v>
      </c>
      <c r="E14" s="7" t="s">
        <v>53</v>
      </c>
      <c r="F14" s="7">
        <v>7</v>
      </c>
      <c r="G14" s="7">
        <v>50</v>
      </c>
      <c r="H14" s="7" t="s">
        <v>71</v>
      </c>
      <c r="I14" s="7">
        <v>4421</v>
      </c>
      <c r="J14" s="7" t="s">
        <v>72</v>
      </c>
      <c r="K14" s="7">
        <v>0</v>
      </c>
      <c r="L14" s="7" t="s">
        <v>36</v>
      </c>
      <c r="M14" s="7">
        <v>4000</v>
      </c>
      <c r="N14" s="7" t="s">
        <v>56</v>
      </c>
      <c r="O14" s="7" t="s">
        <v>57</v>
      </c>
      <c r="P14" s="7" t="s">
        <v>58</v>
      </c>
      <c r="Q14" s="7" t="s">
        <v>73</v>
      </c>
      <c r="R14" s="7" t="s">
        <v>74</v>
      </c>
      <c r="S14" s="13">
        <v>0</v>
      </c>
      <c r="T14" s="13">
        <v>0</v>
      </c>
      <c r="U14" s="13">
        <v>0</v>
      </c>
      <c r="V14" s="13">
        <v>380000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/>
      <c r="AF14" s="13">
        <v>0</v>
      </c>
      <c r="AG14" s="13">
        <v>0</v>
      </c>
      <c r="AH14" s="13">
        <v>0</v>
      </c>
      <c r="AI14" s="13">
        <v>380000</v>
      </c>
      <c r="AJ14" s="13">
        <v>-380000</v>
      </c>
    </row>
    <row r="15" spans="1:36" hidden="1" x14ac:dyDescent="0.25">
      <c r="A15" s="7" t="str">
        <f t="shared" si="0"/>
        <v>1.1-00-1909_20751026_2044110</v>
      </c>
      <c r="B15" s="7" t="s">
        <v>50</v>
      </c>
      <c r="C15" s="7" t="s">
        <v>51</v>
      </c>
      <c r="D15" s="7" t="s">
        <v>52</v>
      </c>
      <c r="E15" s="7" t="s">
        <v>53</v>
      </c>
      <c r="F15" s="7">
        <v>7</v>
      </c>
      <c r="G15" s="7">
        <v>51</v>
      </c>
      <c r="H15" s="7" t="s">
        <v>75</v>
      </c>
      <c r="I15" s="7">
        <v>4411</v>
      </c>
      <c r="J15" s="7" t="s">
        <v>76</v>
      </c>
      <c r="K15" s="7">
        <v>0</v>
      </c>
      <c r="L15" s="7" t="s">
        <v>36</v>
      </c>
      <c r="M15" s="7">
        <v>4000</v>
      </c>
      <c r="N15" s="7" t="s">
        <v>56</v>
      </c>
      <c r="O15" s="7" t="s">
        <v>57</v>
      </c>
      <c r="P15" s="7" t="s">
        <v>58</v>
      </c>
      <c r="Q15" s="7" t="s">
        <v>77</v>
      </c>
      <c r="R15" s="7" t="s">
        <v>78</v>
      </c>
      <c r="S15" s="13">
        <v>0</v>
      </c>
      <c r="T15" s="13">
        <v>0</v>
      </c>
      <c r="U15" s="13">
        <v>0</v>
      </c>
      <c r="V15" s="13">
        <v>350000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/>
      <c r="AF15" s="13">
        <v>0</v>
      </c>
      <c r="AG15" s="13">
        <v>0</v>
      </c>
      <c r="AH15" s="13">
        <v>0</v>
      </c>
      <c r="AI15" s="13">
        <v>350000</v>
      </c>
      <c r="AJ15" s="13">
        <v>-350000</v>
      </c>
    </row>
    <row r="16" spans="1:36" hidden="1" x14ac:dyDescent="0.25">
      <c r="A16" s="7" t="str">
        <f t="shared" si="0"/>
        <v>1.1-00-1909_20752027_2043110</v>
      </c>
      <c r="B16" s="7" t="s">
        <v>50</v>
      </c>
      <c r="C16" s="7" t="s">
        <v>51</v>
      </c>
      <c r="D16" s="7" t="s">
        <v>52</v>
      </c>
      <c r="E16" s="7" t="s">
        <v>53</v>
      </c>
      <c r="F16" s="7">
        <v>7</v>
      </c>
      <c r="G16" s="7">
        <v>52</v>
      </c>
      <c r="H16" s="7" t="s">
        <v>79</v>
      </c>
      <c r="I16" s="7">
        <v>4311</v>
      </c>
      <c r="J16" s="7" t="s">
        <v>80</v>
      </c>
      <c r="K16" s="7">
        <v>0</v>
      </c>
      <c r="L16" s="7" t="s">
        <v>36</v>
      </c>
      <c r="M16" s="7">
        <v>4000</v>
      </c>
      <c r="N16" s="7" t="s">
        <v>56</v>
      </c>
      <c r="O16" s="7" t="s">
        <v>57</v>
      </c>
      <c r="P16" s="7" t="s">
        <v>58</v>
      </c>
      <c r="Q16" s="7" t="s">
        <v>81</v>
      </c>
      <c r="R16" s="7" t="s">
        <v>82</v>
      </c>
      <c r="S16" s="13">
        <v>0</v>
      </c>
      <c r="T16" s="13">
        <v>0</v>
      </c>
      <c r="U16" s="13">
        <v>0</v>
      </c>
      <c r="V16" s="13">
        <v>50000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/>
      <c r="AF16" s="13">
        <v>0</v>
      </c>
      <c r="AG16" s="13">
        <v>0</v>
      </c>
      <c r="AH16" s="13">
        <v>0</v>
      </c>
      <c r="AI16" s="13">
        <v>50000</v>
      </c>
      <c r="AJ16" s="13">
        <v>-50000</v>
      </c>
    </row>
    <row r="17" spans="1:36" hidden="1" x14ac:dyDescent="0.25">
      <c r="A17" s="7" t="str">
        <f t="shared" si="0"/>
        <v>1.1-00-1909_20753027_2043110</v>
      </c>
      <c r="B17" s="7" t="s">
        <v>50</v>
      </c>
      <c r="C17" s="7" t="s">
        <v>51</v>
      </c>
      <c r="D17" s="7" t="s">
        <v>52</v>
      </c>
      <c r="E17" s="7" t="s">
        <v>53</v>
      </c>
      <c r="F17" s="7">
        <v>7</v>
      </c>
      <c r="G17" s="7">
        <v>53</v>
      </c>
      <c r="H17" s="7" t="s">
        <v>79</v>
      </c>
      <c r="I17" s="7">
        <v>4311</v>
      </c>
      <c r="J17" s="7" t="s">
        <v>80</v>
      </c>
      <c r="K17" s="7">
        <v>0</v>
      </c>
      <c r="L17" s="7" t="s">
        <v>36</v>
      </c>
      <c r="M17" s="7">
        <v>4000</v>
      </c>
      <c r="N17" s="7" t="s">
        <v>56</v>
      </c>
      <c r="O17" s="7" t="s">
        <v>57</v>
      </c>
      <c r="P17" s="7" t="s">
        <v>58</v>
      </c>
      <c r="Q17" s="7" t="s">
        <v>83</v>
      </c>
      <c r="R17" s="7" t="s">
        <v>82</v>
      </c>
      <c r="S17" s="13">
        <v>0</v>
      </c>
      <c r="T17" s="13">
        <v>0</v>
      </c>
      <c r="U17" s="13">
        <v>0</v>
      </c>
      <c r="V17" s="13">
        <v>70000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/>
      <c r="AF17" s="13">
        <v>0</v>
      </c>
      <c r="AG17" s="13">
        <v>0</v>
      </c>
      <c r="AH17" s="13">
        <v>0</v>
      </c>
      <c r="AI17" s="13">
        <v>70000</v>
      </c>
      <c r="AJ17" s="13">
        <v>-70000</v>
      </c>
    </row>
    <row r="18" spans="1:36" hidden="1" x14ac:dyDescent="0.25">
      <c r="A18" s="7" t="str">
        <f t="shared" si="0"/>
        <v>1.1-00-1909_20754027_2043110</v>
      </c>
      <c r="B18" s="7" t="s">
        <v>50</v>
      </c>
      <c r="C18" s="7" t="s">
        <v>51</v>
      </c>
      <c r="D18" s="7" t="s">
        <v>52</v>
      </c>
      <c r="E18" s="7" t="s">
        <v>53</v>
      </c>
      <c r="F18" s="7">
        <v>7</v>
      </c>
      <c r="G18" s="7">
        <v>54</v>
      </c>
      <c r="H18" s="7" t="s">
        <v>79</v>
      </c>
      <c r="I18" s="7">
        <v>4311</v>
      </c>
      <c r="J18" s="7" t="s">
        <v>80</v>
      </c>
      <c r="K18" s="7">
        <v>0</v>
      </c>
      <c r="L18" s="7" t="s">
        <v>36</v>
      </c>
      <c r="M18" s="7">
        <v>4000</v>
      </c>
      <c r="N18" s="7" t="s">
        <v>56</v>
      </c>
      <c r="O18" s="7" t="s">
        <v>57</v>
      </c>
      <c r="P18" s="7" t="s">
        <v>58</v>
      </c>
      <c r="Q18" s="7" t="s">
        <v>84</v>
      </c>
      <c r="R18" s="7" t="s">
        <v>82</v>
      </c>
      <c r="S18" s="13">
        <v>0</v>
      </c>
      <c r="T18" s="13">
        <v>0</v>
      </c>
      <c r="U18" s="13">
        <v>0</v>
      </c>
      <c r="V18" s="13">
        <v>1000000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/>
      <c r="AF18" s="13">
        <v>0</v>
      </c>
      <c r="AG18" s="13">
        <v>0</v>
      </c>
      <c r="AH18" s="13">
        <v>0</v>
      </c>
      <c r="AI18" s="13">
        <v>1000000</v>
      </c>
      <c r="AJ18" s="13">
        <v>-1000000</v>
      </c>
    </row>
    <row r="19" spans="1:36" hidden="1" x14ac:dyDescent="0.25">
      <c r="A19" s="7" t="str">
        <f t="shared" si="0"/>
        <v>1.1-00-1909_20755027_2043110</v>
      </c>
      <c r="B19" s="7" t="s">
        <v>50</v>
      </c>
      <c r="C19" s="7" t="s">
        <v>51</v>
      </c>
      <c r="D19" s="7" t="s">
        <v>52</v>
      </c>
      <c r="E19" s="7" t="s">
        <v>53</v>
      </c>
      <c r="F19" s="7">
        <v>7</v>
      </c>
      <c r="G19" s="7">
        <v>55</v>
      </c>
      <c r="H19" s="7" t="s">
        <v>79</v>
      </c>
      <c r="I19" s="7">
        <v>4311</v>
      </c>
      <c r="J19" s="7" t="s">
        <v>80</v>
      </c>
      <c r="K19" s="7">
        <v>0</v>
      </c>
      <c r="L19" s="7" t="s">
        <v>36</v>
      </c>
      <c r="M19" s="7">
        <v>4000</v>
      </c>
      <c r="N19" s="7" t="s">
        <v>56</v>
      </c>
      <c r="O19" s="7" t="s">
        <v>57</v>
      </c>
      <c r="P19" s="7" t="s">
        <v>58</v>
      </c>
      <c r="Q19" s="7" t="s">
        <v>85</v>
      </c>
      <c r="R19" s="7" t="s">
        <v>82</v>
      </c>
      <c r="S19" s="13">
        <v>0</v>
      </c>
      <c r="T19" s="13">
        <v>0</v>
      </c>
      <c r="U19" s="13">
        <v>0</v>
      </c>
      <c r="V19" s="13">
        <v>50000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/>
      <c r="AF19" s="13">
        <v>0</v>
      </c>
      <c r="AG19" s="13">
        <v>0</v>
      </c>
      <c r="AH19" s="13">
        <v>0</v>
      </c>
      <c r="AI19" s="13">
        <v>50000</v>
      </c>
      <c r="AJ19" s="13">
        <v>-50000</v>
      </c>
    </row>
    <row r="20" spans="1:36" hidden="1" x14ac:dyDescent="0.25">
      <c r="A20" s="7" t="str">
        <f t="shared" si="0"/>
        <v>1.1-00-1909_20756027_2043110</v>
      </c>
      <c r="B20" s="7" t="s">
        <v>50</v>
      </c>
      <c r="C20" s="7" t="s">
        <v>51</v>
      </c>
      <c r="D20" s="7" t="s">
        <v>52</v>
      </c>
      <c r="E20" s="7" t="s">
        <v>53</v>
      </c>
      <c r="F20" s="7">
        <v>7</v>
      </c>
      <c r="G20" s="7">
        <v>56</v>
      </c>
      <c r="H20" s="7" t="s">
        <v>79</v>
      </c>
      <c r="I20" s="7">
        <v>4311</v>
      </c>
      <c r="J20" s="7" t="s">
        <v>80</v>
      </c>
      <c r="K20" s="7">
        <v>0</v>
      </c>
      <c r="L20" s="7" t="s">
        <v>36</v>
      </c>
      <c r="M20" s="7">
        <v>4000</v>
      </c>
      <c r="N20" s="7" t="s">
        <v>56</v>
      </c>
      <c r="O20" s="7" t="s">
        <v>57</v>
      </c>
      <c r="P20" s="7" t="s">
        <v>58</v>
      </c>
      <c r="Q20" s="7" t="s">
        <v>86</v>
      </c>
      <c r="R20" s="7" t="s">
        <v>82</v>
      </c>
      <c r="S20" s="13">
        <v>0</v>
      </c>
      <c r="T20" s="13">
        <v>0</v>
      </c>
      <c r="U20" s="13">
        <v>0</v>
      </c>
      <c r="V20" s="13">
        <v>200000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/>
      <c r="AF20" s="13">
        <v>0</v>
      </c>
      <c r="AG20" s="13">
        <v>0</v>
      </c>
      <c r="AH20" s="13">
        <v>0</v>
      </c>
      <c r="AI20" s="13">
        <v>200000</v>
      </c>
      <c r="AJ20" s="13">
        <v>-200000</v>
      </c>
    </row>
    <row r="21" spans="1:36" hidden="1" x14ac:dyDescent="0.25">
      <c r="A21" s="7" t="str">
        <f t="shared" si="0"/>
        <v>1.1-00-1909_20757027_2025210</v>
      </c>
      <c r="B21" s="7" t="s">
        <v>50</v>
      </c>
      <c r="C21" s="7" t="s">
        <v>51</v>
      </c>
      <c r="D21" s="7" t="s">
        <v>52</v>
      </c>
      <c r="E21" s="7" t="s">
        <v>53</v>
      </c>
      <c r="F21" s="7">
        <v>7</v>
      </c>
      <c r="G21" s="7">
        <v>57</v>
      </c>
      <c r="H21" s="7" t="s">
        <v>79</v>
      </c>
      <c r="I21" s="7">
        <v>2521</v>
      </c>
      <c r="J21" s="7" t="s">
        <v>87</v>
      </c>
      <c r="K21" s="7">
        <v>0</v>
      </c>
      <c r="L21" s="7" t="s">
        <v>36</v>
      </c>
      <c r="M21" s="7">
        <v>2000</v>
      </c>
      <c r="N21" s="7" t="s">
        <v>56</v>
      </c>
      <c r="O21" s="7" t="s">
        <v>57</v>
      </c>
      <c r="P21" s="7" t="s">
        <v>58</v>
      </c>
      <c r="Q21" s="7" t="s">
        <v>88</v>
      </c>
      <c r="R21" s="7" t="s">
        <v>82</v>
      </c>
      <c r="S21" s="13">
        <v>0</v>
      </c>
      <c r="T21" s="13">
        <v>0</v>
      </c>
      <c r="U21" s="13">
        <v>0</v>
      </c>
      <c r="V21" s="13">
        <v>800000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/>
      <c r="AF21" s="13">
        <v>0</v>
      </c>
      <c r="AG21" s="13">
        <v>0</v>
      </c>
      <c r="AH21" s="13">
        <v>0</v>
      </c>
      <c r="AI21" s="13">
        <v>800000</v>
      </c>
      <c r="AJ21" s="13">
        <v>-800000</v>
      </c>
    </row>
    <row r="22" spans="1:36" hidden="1" x14ac:dyDescent="0.25">
      <c r="A22" s="7" t="str">
        <f t="shared" si="0"/>
        <v>1.1-00-1909_20758027_2043110</v>
      </c>
      <c r="B22" s="7" t="s">
        <v>50</v>
      </c>
      <c r="C22" s="7" t="s">
        <v>51</v>
      </c>
      <c r="D22" s="7" t="s">
        <v>52</v>
      </c>
      <c r="E22" s="7" t="s">
        <v>53</v>
      </c>
      <c r="F22" s="7">
        <v>7</v>
      </c>
      <c r="G22" s="7">
        <v>58</v>
      </c>
      <c r="H22" s="7" t="s">
        <v>79</v>
      </c>
      <c r="I22" s="7">
        <v>4311</v>
      </c>
      <c r="J22" s="7" t="s">
        <v>80</v>
      </c>
      <c r="K22" s="7">
        <v>0</v>
      </c>
      <c r="L22" s="7" t="s">
        <v>36</v>
      </c>
      <c r="M22" s="7">
        <v>4000</v>
      </c>
      <c r="N22" s="7" t="s">
        <v>56</v>
      </c>
      <c r="O22" s="7" t="s">
        <v>57</v>
      </c>
      <c r="P22" s="7" t="s">
        <v>58</v>
      </c>
      <c r="Q22" s="7" t="s">
        <v>89</v>
      </c>
      <c r="R22" s="7" t="s">
        <v>82</v>
      </c>
      <c r="S22" s="13">
        <v>0</v>
      </c>
      <c r="T22" s="13">
        <v>0</v>
      </c>
      <c r="U22" s="13">
        <v>0</v>
      </c>
      <c r="V22" s="13">
        <v>70000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/>
      <c r="AF22" s="13">
        <v>0</v>
      </c>
      <c r="AG22" s="13">
        <v>0</v>
      </c>
      <c r="AH22" s="13">
        <v>0</v>
      </c>
      <c r="AI22" s="13">
        <v>70000</v>
      </c>
      <c r="AJ22" s="13">
        <v>-70000</v>
      </c>
    </row>
    <row r="23" spans="1:36" hidden="1" x14ac:dyDescent="0.25">
      <c r="A23" s="7" t="str">
        <f t="shared" si="0"/>
        <v>1.1-00-1909_20759027_2043110</v>
      </c>
      <c r="B23" s="7" t="s">
        <v>50</v>
      </c>
      <c r="C23" s="7" t="s">
        <v>51</v>
      </c>
      <c r="D23" s="7" t="s">
        <v>52</v>
      </c>
      <c r="E23" s="7" t="s">
        <v>53</v>
      </c>
      <c r="F23" s="7">
        <v>7</v>
      </c>
      <c r="G23" s="7">
        <v>59</v>
      </c>
      <c r="H23" s="7" t="s">
        <v>79</v>
      </c>
      <c r="I23" s="7">
        <v>4311</v>
      </c>
      <c r="J23" s="7" t="s">
        <v>80</v>
      </c>
      <c r="K23" s="7">
        <v>0</v>
      </c>
      <c r="L23" s="7" t="s">
        <v>36</v>
      </c>
      <c r="M23" s="7">
        <v>4000</v>
      </c>
      <c r="N23" s="7" t="s">
        <v>56</v>
      </c>
      <c r="O23" s="7" t="s">
        <v>57</v>
      </c>
      <c r="P23" s="7" t="s">
        <v>58</v>
      </c>
      <c r="Q23" s="7" t="s">
        <v>90</v>
      </c>
      <c r="R23" s="7" t="s">
        <v>82</v>
      </c>
      <c r="S23" s="13">
        <v>0</v>
      </c>
      <c r="T23" s="13">
        <v>0</v>
      </c>
      <c r="U23" s="13">
        <v>0</v>
      </c>
      <c r="V23" s="13">
        <v>100000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/>
      <c r="AF23" s="13">
        <v>0</v>
      </c>
      <c r="AG23" s="13">
        <v>0</v>
      </c>
      <c r="AH23" s="13">
        <v>0</v>
      </c>
      <c r="AI23" s="13">
        <v>100000</v>
      </c>
      <c r="AJ23" s="13">
        <v>-100000</v>
      </c>
    </row>
    <row r="24" spans="1:36" hidden="1" x14ac:dyDescent="0.25">
      <c r="A24" s="7" t="str">
        <f t="shared" si="0"/>
        <v>1.1-00-1909_20760028_2043110</v>
      </c>
      <c r="B24" s="7" t="s">
        <v>50</v>
      </c>
      <c r="C24" s="7" t="s">
        <v>51</v>
      </c>
      <c r="D24" s="7" t="s">
        <v>52</v>
      </c>
      <c r="E24" s="7" t="s">
        <v>53</v>
      </c>
      <c r="F24" s="7">
        <v>7</v>
      </c>
      <c r="G24" s="7">
        <v>60</v>
      </c>
      <c r="H24" s="7" t="s">
        <v>91</v>
      </c>
      <c r="I24" s="7">
        <v>4311</v>
      </c>
      <c r="J24" s="7" t="s">
        <v>80</v>
      </c>
      <c r="K24" s="7">
        <v>0</v>
      </c>
      <c r="L24" s="7" t="s">
        <v>36</v>
      </c>
      <c r="M24" s="7">
        <v>4000</v>
      </c>
      <c r="N24" s="7" t="s">
        <v>56</v>
      </c>
      <c r="O24" s="7" t="s">
        <v>57</v>
      </c>
      <c r="P24" s="7" t="s">
        <v>58</v>
      </c>
      <c r="Q24" s="7" t="s">
        <v>92</v>
      </c>
      <c r="R24" s="7" t="s">
        <v>93</v>
      </c>
      <c r="S24" s="13">
        <v>0</v>
      </c>
      <c r="T24" s="13">
        <v>0</v>
      </c>
      <c r="U24" s="13">
        <v>0</v>
      </c>
      <c r="V24" s="13">
        <v>100000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/>
      <c r="AF24" s="13">
        <v>0</v>
      </c>
      <c r="AG24" s="13">
        <v>0</v>
      </c>
      <c r="AH24" s="13">
        <v>0</v>
      </c>
      <c r="AI24" s="13">
        <v>100000</v>
      </c>
      <c r="AJ24" s="13">
        <v>-100000</v>
      </c>
    </row>
    <row r="25" spans="1:36" hidden="1" x14ac:dyDescent="0.25">
      <c r="A25" s="7" t="str">
        <f t="shared" si="0"/>
        <v>1.1-00-1909_20761028_2043110</v>
      </c>
      <c r="B25" s="7" t="s">
        <v>50</v>
      </c>
      <c r="C25" s="7" t="s">
        <v>51</v>
      </c>
      <c r="D25" s="7" t="s">
        <v>52</v>
      </c>
      <c r="E25" s="7" t="s">
        <v>53</v>
      </c>
      <c r="F25" s="7">
        <v>7</v>
      </c>
      <c r="G25" s="7">
        <v>61</v>
      </c>
      <c r="H25" s="7" t="s">
        <v>91</v>
      </c>
      <c r="I25" s="7">
        <v>4311</v>
      </c>
      <c r="J25" s="7" t="s">
        <v>80</v>
      </c>
      <c r="K25" s="7">
        <v>0</v>
      </c>
      <c r="L25" s="7" t="s">
        <v>36</v>
      </c>
      <c r="M25" s="7">
        <v>4000</v>
      </c>
      <c r="N25" s="7" t="s">
        <v>56</v>
      </c>
      <c r="O25" s="7" t="s">
        <v>57</v>
      </c>
      <c r="P25" s="7" t="s">
        <v>58</v>
      </c>
      <c r="Q25" s="7" t="s">
        <v>94</v>
      </c>
      <c r="R25" s="7" t="s">
        <v>93</v>
      </c>
      <c r="S25" s="13">
        <v>0</v>
      </c>
      <c r="T25" s="13">
        <v>0</v>
      </c>
      <c r="U25" s="13">
        <v>0</v>
      </c>
      <c r="V25" s="13">
        <v>100000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/>
      <c r="AF25" s="13">
        <v>0</v>
      </c>
      <c r="AG25" s="13">
        <v>0</v>
      </c>
      <c r="AH25" s="13">
        <v>0</v>
      </c>
      <c r="AI25" s="13">
        <v>100000</v>
      </c>
      <c r="AJ25" s="13">
        <v>-100000</v>
      </c>
    </row>
    <row r="26" spans="1:36" hidden="1" x14ac:dyDescent="0.25">
      <c r="A26" s="7" t="str">
        <f t="shared" si="0"/>
        <v>1.1-00-1909_20762028_2043110</v>
      </c>
      <c r="B26" s="7" t="s">
        <v>50</v>
      </c>
      <c r="C26" s="7" t="s">
        <v>51</v>
      </c>
      <c r="D26" s="7" t="s">
        <v>52</v>
      </c>
      <c r="E26" s="7" t="s">
        <v>53</v>
      </c>
      <c r="F26" s="7">
        <v>7</v>
      </c>
      <c r="G26" s="7">
        <v>62</v>
      </c>
      <c r="H26" s="7" t="s">
        <v>91</v>
      </c>
      <c r="I26" s="7">
        <v>4311</v>
      </c>
      <c r="J26" s="7" t="s">
        <v>80</v>
      </c>
      <c r="K26" s="7">
        <v>0</v>
      </c>
      <c r="L26" s="7" t="s">
        <v>36</v>
      </c>
      <c r="M26" s="7">
        <v>4000</v>
      </c>
      <c r="N26" s="7" t="s">
        <v>56</v>
      </c>
      <c r="O26" s="7" t="s">
        <v>57</v>
      </c>
      <c r="P26" s="7" t="s">
        <v>58</v>
      </c>
      <c r="Q26" s="7" t="s">
        <v>95</v>
      </c>
      <c r="R26" s="7" t="s">
        <v>93</v>
      </c>
      <c r="S26" s="13">
        <v>0</v>
      </c>
      <c r="T26" s="13">
        <v>0</v>
      </c>
      <c r="U26" s="13">
        <v>0</v>
      </c>
      <c r="V26" s="13">
        <v>50000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/>
      <c r="AF26" s="13">
        <v>0</v>
      </c>
      <c r="AG26" s="13">
        <v>0</v>
      </c>
      <c r="AH26" s="13">
        <v>0</v>
      </c>
      <c r="AI26" s="13">
        <v>50000</v>
      </c>
      <c r="AJ26" s="13">
        <v>-50000</v>
      </c>
    </row>
    <row r="27" spans="1:36" hidden="1" x14ac:dyDescent="0.25">
      <c r="A27" s="7" t="str">
        <f t="shared" si="0"/>
        <v>1.1-00-1902_20612008_2021110</v>
      </c>
      <c r="B27" s="7" t="s">
        <v>50</v>
      </c>
      <c r="C27" s="7" t="s">
        <v>96</v>
      </c>
      <c r="D27" s="7" t="s">
        <v>97</v>
      </c>
      <c r="E27" s="7" t="s">
        <v>98</v>
      </c>
      <c r="F27" s="7">
        <v>6</v>
      </c>
      <c r="G27" s="7">
        <v>12</v>
      </c>
      <c r="H27" s="7" t="s">
        <v>99</v>
      </c>
      <c r="I27" s="7">
        <v>2111</v>
      </c>
      <c r="J27" s="7" t="s">
        <v>100</v>
      </c>
      <c r="K27" s="7">
        <v>0</v>
      </c>
      <c r="L27" s="7" t="s">
        <v>36</v>
      </c>
      <c r="M27" s="7">
        <v>2000</v>
      </c>
      <c r="N27" s="7" t="s">
        <v>56</v>
      </c>
      <c r="O27" s="7" t="s">
        <v>101</v>
      </c>
      <c r="P27" s="7" t="s">
        <v>102</v>
      </c>
      <c r="Q27" s="7" t="s">
        <v>103</v>
      </c>
      <c r="R27" s="7" t="s">
        <v>104</v>
      </c>
      <c r="S27" s="13">
        <v>0</v>
      </c>
      <c r="T27" s="13">
        <v>0</v>
      </c>
      <c r="U27" s="13">
        <v>0</v>
      </c>
      <c r="V27" s="13">
        <v>50000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/>
      <c r="AF27" s="13">
        <v>0</v>
      </c>
      <c r="AG27" s="13">
        <v>0</v>
      </c>
      <c r="AH27" s="13">
        <v>0</v>
      </c>
      <c r="AI27" s="13">
        <v>50000</v>
      </c>
      <c r="AJ27" s="13">
        <v>-50000</v>
      </c>
    </row>
    <row r="28" spans="1:36" hidden="1" x14ac:dyDescent="0.25">
      <c r="A28" s="7" t="str">
        <f t="shared" si="0"/>
        <v>1.1-00-1902_20612008_2021310</v>
      </c>
      <c r="B28" s="7" t="s">
        <v>50</v>
      </c>
      <c r="C28" s="7" t="s">
        <v>96</v>
      </c>
      <c r="D28" s="7" t="s">
        <v>97</v>
      </c>
      <c r="E28" s="7" t="s">
        <v>98</v>
      </c>
      <c r="F28" s="7">
        <v>6</v>
      </c>
      <c r="G28" s="7">
        <v>12</v>
      </c>
      <c r="H28" s="7" t="s">
        <v>99</v>
      </c>
      <c r="I28" s="7">
        <v>2131</v>
      </c>
      <c r="J28" s="7" t="s">
        <v>105</v>
      </c>
      <c r="K28" s="7">
        <v>0</v>
      </c>
      <c r="L28" s="7" t="s">
        <v>36</v>
      </c>
      <c r="M28" s="7">
        <v>2000</v>
      </c>
      <c r="N28" s="7" t="s">
        <v>56</v>
      </c>
      <c r="O28" s="7" t="s">
        <v>101</v>
      </c>
      <c r="P28" s="7" t="s">
        <v>102</v>
      </c>
      <c r="Q28" s="7" t="s">
        <v>103</v>
      </c>
      <c r="R28" s="7" t="s">
        <v>104</v>
      </c>
      <c r="S28" s="13">
        <v>0</v>
      </c>
      <c r="T28" s="13">
        <v>0</v>
      </c>
      <c r="U28" s="13">
        <v>0</v>
      </c>
      <c r="V28" s="13">
        <v>100000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/>
      <c r="AF28" s="13">
        <v>0</v>
      </c>
      <c r="AG28" s="13">
        <v>0</v>
      </c>
      <c r="AH28" s="13">
        <v>0</v>
      </c>
      <c r="AI28" s="13">
        <v>100000</v>
      </c>
      <c r="AJ28" s="13">
        <v>-100000</v>
      </c>
    </row>
    <row r="29" spans="1:36" hidden="1" x14ac:dyDescent="0.25">
      <c r="A29" s="7" t="str">
        <f t="shared" si="0"/>
        <v>1.1-00-1902_20612008_2021410</v>
      </c>
      <c r="B29" s="7" t="s">
        <v>50</v>
      </c>
      <c r="C29" s="7" t="s">
        <v>96</v>
      </c>
      <c r="D29" s="7" t="s">
        <v>97</v>
      </c>
      <c r="E29" s="7" t="s">
        <v>98</v>
      </c>
      <c r="F29" s="7">
        <v>6</v>
      </c>
      <c r="G29" s="7">
        <v>12</v>
      </c>
      <c r="H29" s="7" t="s">
        <v>99</v>
      </c>
      <c r="I29" s="7">
        <v>2141</v>
      </c>
      <c r="J29" s="7" t="s">
        <v>106</v>
      </c>
      <c r="K29" s="7">
        <v>0</v>
      </c>
      <c r="L29" s="7" t="s">
        <v>36</v>
      </c>
      <c r="M29" s="7">
        <v>2000</v>
      </c>
      <c r="N29" s="7" t="s">
        <v>56</v>
      </c>
      <c r="O29" s="7" t="s">
        <v>101</v>
      </c>
      <c r="P29" s="7" t="s">
        <v>102</v>
      </c>
      <c r="Q29" s="7" t="s">
        <v>103</v>
      </c>
      <c r="R29" s="7" t="s">
        <v>104</v>
      </c>
      <c r="S29" s="13">
        <v>0</v>
      </c>
      <c r="T29" s="13">
        <v>0</v>
      </c>
      <c r="U29" s="13">
        <v>0</v>
      </c>
      <c r="V29" s="13">
        <v>50000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/>
      <c r="AF29" s="13">
        <v>0</v>
      </c>
      <c r="AG29" s="13">
        <v>0</v>
      </c>
      <c r="AH29" s="13">
        <v>0</v>
      </c>
      <c r="AI29" s="13">
        <v>50000</v>
      </c>
      <c r="AJ29" s="13">
        <v>-50000</v>
      </c>
    </row>
    <row r="30" spans="1:36" hidden="1" x14ac:dyDescent="0.25">
      <c r="A30" s="7" t="str">
        <f t="shared" si="0"/>
        <v>1.1-00-1902_20612008_2022110</v>
      </c>
      <c r="B30" s="7" t="s">
        <v>50</v>
      </c>
      <c r="C30" s="7" t="s">
        <v>96</v>
      </c>
      <c r="D30" s="7" t="s">
        <v>97</v>
      </c>
      <c r="E30" s="7" t="s">
        <v>98</v>
      </c>
      <c r="F30" s="7">
        <v>6</v>
      </c>
      <c r="G30" s="7">
        <v>12</v>
      </c>
      <c r="H30" s="7" t="s">
        <v>99</v>
      </c>
      <c r="I30" s="7">
        <v>2211</v>
      </c>
      <c r="J30" s="7" t="s">
        <v>55</v>
      </c>
      <c r="K30" s="7">
        <v>0</v>
      </c>
      <c r="L30" s="7" t="s">
        <v>36</v>
      </c>
      <c r="M30" s="7">
        <v>2000</v>
      </c>
      <c r="N30" s="7" t="s">
        <v>56</v>
      </c>
      <c r="O30" s="7" t="s">
        <v>101</v>
      </c>
      <c r="P30" s="7" t="s">
        <v>102</v>
      </c>
      <c r="Q30" s="7" t="s">
        <v>103</v>
      </c>
      <c r="R30" s="7" t="s">
        <v>104</v>
      </c>
      <c r="S30" s="13">
        <v>0</v>
      </c>
      <c r="T30" s="13">
        <v>0</v>
      </c>
      <c r="U30" s="13">
        <v>0</v>
      </c>
      <c r="V30" s="13">
        <v>1000000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/>
      <c r="AF30" s="13">
        <v>0</v>
      </c>
      <c r="AG30" s="13">
        <v>0</v>
      </c>
      <c r="AH30" s="13">
        <v>0</v>
      </c>
      <c r="AI30" s="13">
        <v>1000000</v>
      </c>
      <c r="AJ30" s="13">
        <v>-1000000</v>
      </c>
    </row>
    <row r="31" spans="1:36" hidden="1" x14ac:dyDescent="0.25">
      <c r="A31" s="7" t="str">
        <f t="shared" si="0"/>
        <v>1.1-00-1902_20612008_2029610</v>
      </c>
      <c r="B31" s="7" t="s">
        <v>50</v>
      </c>
      <c r="C31" s="7" t="s">
        <v>96</v>
      </c>
      <c r="D31" s="7" t="s">
        <v>97</v>
      </c>
      <c r="E31" s="7" t="s">
        <v>98</v>
      </c>
      <c r="F31" s="7">
        <v>6</v>
      </c>
      <c r="G31" s="7">
        <v>12</v>
      </c>
      <c r="H31" s="7" t="s">
        <v>99</v>
      </c>
      <c r="I31" s="7">
        <v>2961</v>
      </c>
      <c r="J31" s="7" t="s">
        <v>107</v>
      </c>
      <c r="K31" s="7">
        <v>0</v>
      </c>
      <c r="L31" s="7" t="s">
        <v>36</v>
      </c>
      <c r="M31" s="7">
        <v>2000</v>
      </c>
      <c r="N31" s="7" t="s">
        <v>56</v>
      </c>
      <c r="O31" s="7" t="s">
        <v>101</v>
      </c>
      <c r="P31" s="7" t="s">
        <v>102</v>
      </c>
      <c r="Q31" s="7" t="s">
        <v>103</v>
      </c>
      <c r="R31" s="7" t="s">
        <v>104</v>
      </c>
      <c r="S31" s="13">
        <v>0</v>
      </c>
      <c r="T31" s="13">
        <v>0</v>
      </c>
      <c r="U31" s="13">
        <v>0</v>
      </c>
      <c r="V31" s="13">
        <v>50000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/>
      <c r="AF31" s="13">
        <v>0</v>
      </c>
      <c r="AG31" s="13">
        <v>0</v>
      </c>
      <c r="AH31" s="13">
        <v>0</v>
      </c>
      <c r="AI31" s="13">
        <v>50000</v>
      </c>
      <c r="AJ31" s="13">
        <v>-50000</v>
      </c>
    </row>
    <row r="32" spans="1:36" hidden="1" x14ac:dyDescent="0.25">
      <c r="A32" s="7" t="str">
        <f t="shared" si="0"/>
        <v>1.1-00-1902_20612008_2038310</v>
      </c>
      <c r="B32" s="7" t="s">
        <v>50</v>
      </c>
      <c r="C32" s="7" t="s">
        <v>96</v>
      </c>
      <c r="D32" s="7" t="s">
        <v>97</v>
      </c>
      <c r="E32" s="7" t="s">
        <v>98</v>
      </c>
      <c r="F32" s="7">
        <v>6</v>
      </c>
      <c r="G32" s="7">
        <v>12</v>
      </c>
      <c r="H32" s="7" t="s">
        <v>99</v>
      </c>
      <c r="I32" s="7">
        <v>3831</v>
      </c>
      <c r="J32" s="7" t="s">
        <v>108</v>
      </c>
      <c r="K32" s="7">
        <v>0</v>
      </c>
      <c r="L32" s="7" t="s">
        <v>36</v>
      </c>
      <c r="M32" s="7">
        <v>3000</v>
      </c>
      <c r="N32" s="7" t="s">
        <v>56</v>
      </c>
      <c r="O32" s="7" t="s">
        <v>101</v>
      </c>
      <c r="P32" s="7" t="s">
        <v>102</v>
      </c>
      <c r="Q32" s="7" t="s">
        <v>103</v>
      </c>
      <c r="R32" s="7" t="s">
        <v>104</v>
      </c>
      <c r="S32" s="13">
        <v>0</v>
      </c>
      <c r="T32" s="13">
        <v>0</v>
      </c>
      <c r="U32" s="13">
        <v>0</v>
      </c>
      <c r="V32" s="13">
        <v>100000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/>
      <c r="AF32" s="13">
        <v>0</v>
      </c>
      <c r="AG32" s="13">
        <v>0</v>
      </c>
      <c r="AH32" s="13">
        <v>0</v>
      </c>
      <c r="AI32" s="13">
        <v>100000</v>
      </c>
      <c r="AJ32" s="13">
        <v>-100000</v>
      </c>
    </row>
    <row r="33" spans="1:36" hidden="1" x14ac:dyDescent="0.25">
      <c r="A33" s="7" t="str">
        <f t="shared" si="0"/>
        <v>1.1-00-1902_20612008_2044810</v>
      </c>
      <c r="B33" s="7" t="s">
        <v>50</v>
      </c>
      <c r="C33" s="7" t="s">
        <v>96</v>
      </c>
      <c r="D33" s="7" t="s">
        <v>97</v>
      </c>
      <c r="E33" s="7" t="s">
        <v>98</v>
      </c>
      <c r="F33" s="7">
        <v>6</v>
      </c>
      <c r="G33" s="7">
        <v>12</v>
      </c>
      <c r="H33" s="7" t="s">
        <v>99</v>
      </c>
      <c r="I33" s="7">
        <v>4481</v>
      </c>
      <c r="J33" s="7" t="s">
        <v>109</v>
      </c>
      <c r="K33" s="7">
        <v>0</v>
      </c>
      <c r="L33" s="7" t="s">
        <v>36</v>
      </c>
      <c r="M33" s="7">
        <v>4000</v>
      </c>
      <c r="N33" s="7" t="s">
        <v>56</v>
      </c>
      <c r="O33" s="7" t="s">
        <v>101</v>
      </c>
      <c r="P33" s="7" t="s">
        <v>102</v>
      </c>
      <c r="Q33" s="7" t="s">
        <v>103</v>
      </c>
      <c r="R33" s="7" t="s">
        <v>104</v>
      </c>
      <c r="S33" s="13">
        <v>0</v>
      </c>
      <c r="T33" s="13">
        <v>0</v>
      </c>
      <c r="U33" s="13">
        <v>0</v>
      </c>
      <c r="V33" s="13">
        <v>250000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/>
      <c r="AF33" s="13">
        <v>0</v>
      </c>
      <c r="AG33" s="13">
        <v>0</v>
      </c>
      <c r="AH33" s="13">
        <v>0</v>
      </c>
      <c r="AI33" s="13">
        <v>250000</v>
      </c>
      <c r="AJ33" s="13">
        <v>-250000</v>
      </c>
    </row>
    <row r="34" spans="1:36" hidden="1" x14ac:dyDescent="0.25">
      <c r="A34" s="7" t="str">
        <f t="shared" si="0"/>
        <v>1.1-00-1902_20612008_2051110</v>
      </c>
      <c r="B34" s="7" t="s">
        <v>50</v>
      </c>
      <c r="C34" s="7" t="s">
        <v>96</v>
      </c>
      <c r="D34" s="7" t="s">
        <v>97</v>
      </c>
      <c r="E34" s="7" t="s">
        <v>98</v>
      </c>
      <c r="F34" s="7">
        <v>6</v>
      </c>
      <c r="G34" s="7">
        <v>12</v>
      </c>
      <c r="H34" s="7" t="s">
        <v>99</v>
      </c>
      <c r="I34" s="7">
        <v>5111</v>
      </c>
      <c r="J34" s="7" t="s">
        <v>110</v>
      </c>
      <c r="K34" s="7">
        <v>0</v>
      </c>
      <c r="L34" s="7" t="s">
        <v>36</v>
      </c>
      <c r="M34" s="7">
        <v>5000</v>
      </c>
      <c r="N34" s="7" t="s">
        <v>56</v>
      </c>
      <c r="O34" s="7" t="s">
        <v>101</v>
      </c>
      <c r="P34" s="7" t="s">
        <v>102</v>
      </c>
      <c r="Q34" s="7" t="s">
        <v>103</v>
      </c>
      <c r="R34" s="7" t="s">
        <v>104</v>
      </c>
      <c r="S34" s="13">
        <v>0</v>
      </c>
      <c r="T34" s="13">
        <v>0</v>
      </c>
      <c r="U34" s="13">
        <v>0</v>
      </c>
      <c r="V34" s="13">
        <v>250000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/>
      <c r="AF34" s="13">
        <v>0</v>
      </c>
      <c r="AG34" s="13">
        <v>0</v>
      </c>
      <c r="AH34" s="13">
        <v>0</v>
      </c>
      <c r="AI34" s="13">
        <v>250000</v>
      </c>
      <c r="AJ34" s="13">
        <v>-250000</v>
      </c>
    </row>
    <row r="35" spans="1:36" hidden="1" x14ac:dyDescent="0.25">
      <c r="A35" s="7" t="str">
        <f t="shared" si="0"/>
        <v>1.1-00-1902_20612008_2051210</v>
      </c>
      <c r="B35" s="7" t="s">
        <v>50</v>
      </c>
      <c r="C35" s="7" t="s">
        <v>96</v>
      </c>
      <c r="D35" s="7" t="s">
        <v>97</v>
      </c>
      <c r="E35" s="7" t="s">
        <v>98</v>
      </c>
      <c r="F35" s="7">
        <v>6</v>
      </c>
      <c r="G35" s="7">
        <v>12</v>
      </c>
      <c r="H35" s="7" t="s">
        <v>99</v>
      </c>
      <c r="I35" s="7">
        <v>5121</v>
      </c>
      <c r="J35" s="7" t="s">
        <v>111</v>
      </c>
      <c r="K35" s="7">
        <v>0</v>
      </c>
      <c r="L35" s="7" t="s">
        <v>36</v>
      </c>
      <c r="M35" s="7">
        <v>5000</v>
      </c>
      <c r="N35" s="7" t="s">
        <v>56</v>
      </c>
      <c r="O35" s="7" t="s">
        <v>101</v>
      </c>
      <c r="P35" s="7" t="s">
        <v>102</v>
      </c>
      <c r="Q35" s="7" t="s">
        <v>103</v>
      </c>
      <c r="R35" s="7" t="s">
        <v>104</v>
      </c>
      <c r="S35" s="13">
        <v>0</v>
      </c>
      <c r="T35" s="13">
        <v>0</v>
      </c>
      <c r="U35" s="13">
        <v>0</v>
      </c>
      <c r="V35" s="13">
        <v>60000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  <c r="AF35" s="13">
        <v>0</v>
      </c>
      <c r="AG35" s="13">
        <v>0</v>
      </c>
      <c r="AH35" s="13">
        <v>0</v>
      </c>
      <c r="AI35" s="13">
        <v>60000</v>
      </c>
      <c r="AJ35" s="13">
        <v>-60000</v>
      </c>
    </row>
    <row r="36" spans="1:36" hidden="1" x14ac:dyDescent="0.25">
      <c r="A36" s="7" t="str">
        <f t="shared" si="0"/>
        <v>1.1-00-1902_20612008_2051510</v>
      </c>
      <c r="B36" s="7" t="s">
        <v>50</v>
      </c>
      <c r="C36" s="7" t="s">
        <v>96</v>
      </c>
      <c r="D36" s="7" t="s">
        <v>97</v>
      </c>
      <c r="E36" s="7" t="s">
        <v>98</v>
      </c>
      <c r="F36" s="7">
        <v>6</v>
      </c>
      <c r="G36" s="7">
        <v>12</v>
      </c>
      <c r="H36" s="7" t="s">
        <v>99</v>
      </c>
      <c r="I36" s="7">
        <v>5151</v>
      </c>
      <c r="J36" s="7" t="s">
        <v>112</v>
      </c>
      <c r="K36" s="7">
        <v>0</v>
      </c>
      <c r="L36" s="7" t="s">
        <v>36</v>
      </c>
      <c r="M36" s="7">
        <v>5000</v>
      </c>
      <c r="N36" s="7" t="s">
        <v>56</v>
      </c>
      <c r="O36" s="7" t="s">
        <v>101</v>
      </c>
      <c r="P36" s="7" t="s">
        <v>102</v>
      </c>
      <c r="Q36" s="7" t="s">
        <v>103</v>
      </c>
      <c r="R36" s="7" t="s">
        <v>104</v>
      </c>
      <c r="S36" s="13">
        <v>0</v>
      </c>
      <c r="T36" s="13">
        <v>0</v>
      </c>
      <c r="U36" s="13">
        <v>0</v>
      </c>
      <c r="V36" s="13">
        <v>80000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/>
      <c r="AF36" s="13">
        <v>0</v>
      </c>
      <c r="AG36" s="13">
        <v>0</v>
      </c>
      <c r="AH36" s="13">
        <v>0</v>
      </c>
      <c r="AI36" s="13">
        <v>80000</v>
      </c>
      <c r="AJ36" s="13">
        <v>-80000</v>
      </c>
    </row>
    <row r="37" spans="1:36" hidden="1" x14ac:dyDescent="0.25">
      <c r="A37" s="7" t="str">
        <f t="shared" si="0"/>
        <v>1.1-00-1902_20612008_2053210</v>
      </c>
      <c r="B37" s="7" t="s">
        <v>50</v>
      </c>
      <c r="C37" s="7" t="s">
        <v>96</v>
      </c>
      <c r="D37" s="7" t="s">
        <v>97</v>
      </c>
      <c r="E37" s="7" t="s">
        <v>98</v>
      </c>
      <c r="F37" s="7">
        <v>6</v>
      </c>
      <c r="G37" s="7">
        <v>12</v>
      </c>
      <c r="H37" s="7" t="s">
        <v>99</v>
      </c>
      <c r="I37" s="7">
        <v>5321</v>
      </c>
      <c r="J37" s="7" t="s">
        <v>113</v>
      </c>
      <c r="K37" s="7">
        <v>0</v>
      </c>
      <c r="L37" s="7" t="s">
        <v>36</v>
      </c>
      <c r="M37" s="7">
        <v>5000</v>
      </c>
      <c r="N37" s="7" t="s">
        <v>56</v>
      </c>
      <c r="O37" s="7" t="s">
        <v>101</v>
      </c>
      <c r="P37" s="7" t="s">
        <v>102</v>
      </c>
      <c r="Q37" s="7" t="s">
        <v>103</v>
      </c>
      <c r="R37" s="7" t="s">
        <v>104</v>
      </c>
      <c r="S37" s="13">
        <v>0</v>
      </c>
      <c r="T37" s="13">
        <v>0</v>
      </c>
      <c r="U37" s="13">
        <v>0</v>
      </c>
      <c r="V37" s="13">
        <v>100000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/>
      <c r="AF37" s="13">
        <v>0</v>
      </c>
      <c r="AG37" s="13">
        <v>0</v>
      </c>
      <c r="AH37" s="13">
        <v>0</v>
      </c>
      <c r="AI37" s="13">
        <v>100000</v>
      </c>
      <c r="AJ37" s="13">
        <v>-100000</v>
      </c>
    </row>
    <row r="38" spans="1:36" hidden="1" x14ac:dyDescent="0.25">
      <c r="A38" s="7" t="str">
        <f t="shared" si="0"/>
        <v>1.1-00-1902_20613008_2025310</v>
      </c>
      <c r="B38" s="7" t="s">
        <v>50</v>
      </c>
      <c r="C38" s="7" t="s">
        <v>96</v>
      </c>
      <c r="D38" s="7" t="s">
        <v>97</v>
      </c>
      <c r="E38" s="7" t="s">
        <v>98</v>
      </c>
      <c r="F38" s="7">
        <v>6</v>
      </c>
      <c r="G38" s="7">
        <v>13</v>
      </c>
      <c r="H38" s="7" t="s">
        <v>99</v>
      </c>
      <c r="I38" s="7">
        <v>2531</v>
      </c>
      <c r="J38" s="7" t="s">
        <v>114</v>
      </c>
      <c r="K38" s="7">
        <v>0</v>
      </c>
      <c r="L38" s="7" t="s">
        <v>36</v>
      </c>
      <c r="M38" s="7">
        <v>2000</v>
      </c>
      <c r="N38" s="7" t="s">
        <v>56</v>
      </c>
      <c r="O38" s="7" t="s">
        <v>101</v>
      </c>
      <c r="P38" s="7" t="s">
        <v>102</v>
      </c>
      <c r="Q38" s="7" t="s">
        <v>115</v>
      </c>
      <c r="R38" s="7" t="s">
        <v>104</v>
      </c>
      <c r="S38" s="13">
        <v>0</v>
      </c>
      <c r="T38" s="13">
        <v>0</v>
      </c>
      <c r="U38" s="13">
        <v>0</v>
      </c>
      <c r="V38" s="13">
        <v>50000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/>
      <c r="AF38" s="13">
        <v>0</v>
      </c>
      <c r="AG38" s="13">
        <v>0</v>
      </c>
      <c r="AH38" s="13">
        <v>0</v>
      </c>
      <c r="AI38" s="13">
        <v>50000</v>
      </c>
      <c r="AJ38" s="13">
        <v>-50000</v>
      </c>
    </row>
    <row r="39" spans="1:36" hidden="1" x14ac:dyDescent="0.25">
      <c r="A39" s="7" t="str">
        <f t="shared" si="0"/>
        <v>1.1-00-1902_20613008_2025410</v>
      </c>
      <c r="B39" s="7" t="s">
        <v>50</v>
      </c>
      <c r="C39" s="7" t="s">
        <v>96</v>
      </c>
      <c r="D39" s="7" t="s">
        <v>97</v>
      </c>
      <c r="E39" s="7" t="s">
        <v>98</v>
      </c>
      <c r="F39" s="7">
        <v>6</v>
      </c>
      <c r="G39" s="7">
        <v>13</v>
      </c>
      <c r="H39" s="7" t="s">
        <v>99</v>
      </c>
      <c r="I39" s="7">
        <v>2541</v>
      </c>
      <c r="J39" s="7" t="s">
        <v>116</v>
      </c>
      <c r="K39" s="7">
        <v>0</v>
      </c>
      <c r="L39" s="7" t="s">
        <v>36</v>
      </c>
      <c r="M39" s="7">
        <v>2000</v>
      </c>
      <c r="N39" s="7" t="s">
        <v>56</v>
      </c>
      <c r="O39" s="7" t="s">
        <v>101</v>
      </c>
      <c r="P39" s="7" t="s">
        <v>102</v>
      </c>
      <c r="Q39" s="7" t="s">
        <v>115</v>
      </c>
      <c r="R39" s="7" t="s">
        <v>104</v>
      </c>
      <c r="S39" s="13">
        <v>0</v>
      </c>
      <c r="T39" s="13">
        <v>0</v>
      </c>
      <c r="U39" s="13">
        <v>0</v>
      </c>
      <c r="V39" s="13">
        <v>50000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/>
      <c r="AF39" s="13">
        <v>0</v>
      </c>
      <c r="AG39" s="13">
        <v>0</v>
      </c>
      <c r="AH39" s="13">
        <v>0</v>
      </c>
      <c r="AI39" s="13">
        <v>50000</v>
      </c>
      <c r="AJ39" s="13">
        <v>-50000</v>
      </c>
    </row>
    <row r="40" spans="1:36" hidden="1" x14ac:dyDescent="0.25">
      <c r="A40" s="7" t="str">
        <f t="shared" si="0"/>
        <v>1.1-00-1902_20613008_2025910</v>
      </c>
      <c r="B40" s="7" t="s">
        <v>50</v>
      </c>
      <c r="C40" s="7" t="s">
        <v>96</v>
      </c>
      <c r="D40" s="7" t="s">
        <v>97</v>
      </c>
      <c r="E40" s="7" t="s">
        <v>98</v>
      </c>
      <c r="F40" s="7">
        <v>6</v>
      </c>
      <c r="G40" s="7">
        <v>13</v>
      </c>
      <c r="H40" s="7" t="s">
        <v>99</v>
      </c>
      <c r="I40" s="7">
        <v>2591</v>
      </c>
      <c r="J40" s="7" t="s">
        <v>117</v>
      </c>
      <c r="K40" s="7">
        <v>0</v>
      </c>
      <c r="L40" s="7" t="s">
        <v>36</v>
      </c>
      <c r="M40" s="7">
        <v>2000</v>
      </c>
      <c r="N40" s="7" t="s">
        <v>56</v>
      </c>
      <c r="O40" s="7" t="s">
        <v>101</v>
      </c>
      <c r="P40" s="7" t="s">
        <v>102</v>
      </c>
      <c r="Q40" s="7" t="s">
        <v>115</v>
      </c>
      <c r="R40" s="7" t="s">
        <v>104</v>
      </c>
      <c r="S40" s="13">
        <v>0</v>
      </c>
      <c r="T40" s="13">
        <v>0</v>
      </c>
      <c r="U40" s="13">
        <v>0</v>
      </c>
      <c r="V40" s="13">
        <v>400000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/>
      <c r="AF40" s="13">
        <v>0</v>
      </c>
      <c r="AG40" s="13">
        <v>0</v>
      </c>
      <c r="AH40" s="13">
        <v>0</v>
      </c>
      <c r="AI40" s="13">
        <v>400000</v>
      </c>
      <c r="AJ40" s="13">
        <v>-400000</v>
      </c>
    </row>
    <row r="41" spans="1:36" hidden="1" x14ac:dyDescent="0.25">
      <c r="A41" s="7" t="str">
        <f t="shared" si="0"/>
        <v>1.1-00-1902_20613008_2029110</v>
      </c>
      <c r="B41" s="7" t="s">
        <v>50</v>
      </c>
      <c r="C41" s="7" t="s">
        <v>96</v>
      </c>
      <c r="D41" s="7" t="s">
        <v>97</v>
      </c>
      <c r="E41" s="7" t="s">
        <v>98</v>
      </c>
      <c r="F41" s="7">
        <v>6</v>
      </c>
      <c r="G41" s="7">
        <v>13</v>
      </c>
      <c r="H41" s="7" t="s">
        <v>99</v>
      </c>
      <c r="I41" s="7">
        <v>2911</v>
      </c>
      <c r="J41" s="7" t="s">
        <v>118</v>
      </c>
      <c r="K41" s="7">
        <v>0</v>
      </c>
      <c r="L41" s="7" t="s">
        <v>36</v>
      </c>
      <c r="M41" s="7">
        <v>2000</v>
      </c>
      <c r="N41" s="7" t="s">
        <v>56</v>
      </c>
      <c r="O41" s="7" t="s">
        <v>101</v>
      </c>
      <c r="P41" s="7" t="s">
        <v>102</v>
      </c>
      <c r="Q41" s="7" t="s">
        <v>115</v>
      </c>
      <c r="R41" s="7" t="s">
        <v>104</v>
      </c>
      <c r="S41" s="13">
        <v>0</v>
      </c>
      <c r="T41" s="13">
        <v>0</v>
      </c>
      <c r="U41" s="13">
        <v>0</v>
      </c>
      <c r="V41" s="13">
        <v>250000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/>
      <c r="AF41" s="13">
        <v>0</v>
      </c>
      <c r="AG41" s="13">
        <v>0</v>
      </c>
      <c r="AH41" s="13">
        <v>0</v>
      </c>
      <c r="AI41" s="13">
        <v>250000</v>
      </c>
      <c r="AJ41" s="13">
        <v>-250000</v>
      </c>
    </row>
    <row r="42" spans="1:36" hidden="1" x14ac:dyDescent="0.25">
      <c r="A42" s="7" t="str">
        <f t="shared" si="0"/>
        <v>1.1-00-1902_20613008_2056210</v>
      </c>
      <c r="B42" s="7" t="s">
        <v>50</v>
      </c>
      <c r="C42" s="7" t="s">
        <v>96</v>
      </c>
      <c r="D42" s="7" t="s">
        <v>97</v>
      </c>
      <c r="E42" s="7" t="s">
        <v>98</v>
      </c>
      <c r="F42" s="7">
        <v>6</v>
      </c>
      <c r="G42" s="7">
        <v>13</v>
      </c>
      <c r="H42" s="7" t="s">
        <v>99</v>
      </c>
      <c r="I42" s="7">
        <v>5621</v>
      </c>
      <c r="J42" s="7" t="s">
        <v>119</v>
      </c>
      <c r="K42" s="7">
        <v>0</v>
      </c>
      <c r="L42" s="7" t="s">
        <v>36</v>
      </c>
      <c r="M42" s="7">
        <v>5000</v>
      </c>
      <c r="N42" s="7" t="s">
        <v>56</v>
      </c>
      <c r="O42" s="7" t="s">
        <v>101</v>
      </c>
      <c r="P42" s="7" t="s">
        <v>102</v>
      </c>
      <c r="Q42" s="7" t="s">
        <v>115</v>
      </c>
      <c r="R42" s="7" t="s">
        <v>104</v>
      </c>
      <c r="S42" s="13">
        <v>0</v>
      </c>
      <c r="T42" s="13">
        <v>0</v>
      </c>
      <c r="U42" s="13">
        <v>0</v>
      </c>
      <c r="V42" s="13">
        <v>300000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/>
      <c r="AF42" s="13">
        <v>0</v>
      </c>
      <c r="AG42" s="13">
        <v>0</v>
      </c>
      <c r="AH42" s="13">
        <v>0</v>
      </c>
      <c r="AI42" s="13">
        <v>300000</v>
      </c>
      <c r="AJ42" s="13">
        <v>-300000</v>
      </c>
    </row>
    <row r="43" spans="1:36" hidden="1" x14ac:dyDescent="0.25">
      <c r="A43" s="7" t="str">
        <f t="shared" si="0"/>
        <v>1.1-00-1902_20613008_2056510</v>
      </c>
      <c r="B43" s="7" t="s">
        <v>50</v>
      </c>
      <c r="C43" s="7" t="s">
        <v>96</v>
      </c>
      <c r="D43" s="7" t="s">
        <v>97</v>
      </c>
      <c r="E43" s="7" t="s">
        <v>98</v>
      </c>
      <c r="F43" s="7">
        <v>6</v>
      </c>
      <c r="G43" s="7">
        <v>13</v>
      </c>
      <c r="H43" s="7" t="s">
        <v>99</v>
      </c>
      <c r="I43" s="7">
        <v>5651</v>
      </c>
      <c r="J43" s="7" t="s">
        <v>120</v>
      </c>
      <c r="K43" s="7">
        <v>0</v>
      </c>
      <c r="L43" s="7" t="s">
        <v>36</v>
      </c>
      <c r="M43" s="7">
        <v>5000</v>
      </c>
      <c r="N43" s="7" t="s">
        <v>56</v>
      </c>
      <c r="O43" s="7" t="s">
        <v>101</v>
      </c>
      <c r="P43" s="7" t="s">
        <v>102</v>
      </c>
      <c r="Q43" s="7" t="s">
        <v>115</v>
      </c>
      <c r="R43" s="7" t="s">
        <v>104</v>
      </c>
      <c r="S43" s="13">
        <v>0</v>
      </c>
      <c r="T43" s="13">
        <v>0</v>
      </c>
      <c r="U43" s="13">
        <v>0</v>
      </c>
      <c r="V43" s="13">
        <v>300000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/>
      <c r="AF43" s="13">
        <v>0</v>
      </c>
      <c r="AG43" s="13">
        <v>0</v>
      </c>
      <c r="AH43" s="13">
        <v>0</v>
      </c>
      <c r="AI43" s="13">
        <v>300000</v>
      </c>
      <c r="AJ43" s="13">
        <v>-300000</v>
      </c>
    </row>
    <row r="44" spans="1:36" hidden="1" x14ac:dyDescent="0.25">
      <c r="A44" s="7" t="str">
        <f t="shared" si="0"/>
        <v>1.1-00-1902_20613008_2056610</v>
      </c>
      <c r="B44" s="7" t="s">
        <v>50</v>
      </c>
      <c r="C44" s="7" t="s">
        <v>96</v>
      </c>
      <c r="D44" s="7" t="s">
        <v>97</v>
      </c>
      <c r="E44" s="7" t="s">
        <v>98</v>
      </c>
      <c r="F44" s="7">
        <v>6</v>
      </c>
      <c r="G44" s="7">
        <v>13</v>
      </c>
      <c r="H44" s="7" t="s">
        <v>99</v>
      </c>
      <c r="I44" s="7">
        <v>5661</v>
      </c>
      <c r="J44" s="7" t="s">
        <v>121</v>
      </c>
      <c r="K44" s="7">
        <v>0</v>
      </c>
      <c r="L44" s="7" t="s">
        <v>36</v>
      </c>
      <c r="M44" s="7">
        <v>5000</v>
      </c>
      <c r="N44" s="7" t="s">
        <v>56</v>
      </c>
      <c r="O44" s="7" t="s">
        <v>101</v>
      </c>
      <c r="P44" s="7" t="s">
        <v>102</v>
      </c>
      <c r="Q44" s="7" t="s">
        <v>115</v>
      </c>
      <c r="R44" s="7" t="s">
        <v>104</v>
      </c>
      <c r="S44" s="13">
        <v>0</v>
      </c>
      <c r="T44" s="13">
        <v>0</v>
      </c>
      <c r="U44" s="13">
        <v>0</v>
      </c>
      <c r="V44" s="13">
        <v>300000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/>
      <c r="AF44" s="13">
        <v>0</v>
      </c>
      <c r="AG44" s="13">
        <v>0</v>
      </c>
      <c r="AH44" s="13">
        <v>0</v>
      </c>
      <c r="AI44" s="13">
        <v>300000</v>
      </c>
      <c r="AJ44" s="13">
        <v>-300000</v>
      </c>
    </row>
    <row r="45" spans="1:36" hidden="1" x14ac:dyDescent="0.25">
      <c r="A45" s="7" t="str">
        <f t="shared" si="0"/>
        <v>1.1-00-1902_20613008_2056710</v>
      </c>
      <c r="B45" s="7" t="s">
        <v>50</v>
      </c>
      <c r="C45" s="7" t="s">
        <v>96</v>
      </c>
      <c r="D45" s="7" t="s">
        <v>97</v>
      </c>
      <c r="E45" s="7" t="s">
        <v>98</v>
      </c>
      <c r="F45" s="7">
        <v>6</v>
      </c>
      <c r="G45" s="7">
        <v>13</v>
      </c>
      <c r="H45" s="7" t="s">
        <v>99</v>
      </c>
      <c r="I45" s="7">
        <v>5671</v>
      </c>
      <c r="J45" s="7" t="s">
        <v>122</v>
      </c>
      <c r="K45" s="7">
        <v>0</v>
      </c>
      <c r="L45" s="7" t="s">
        <v>36</v>
      </c>
      <c r="M45" s="7">
        <v>5000</v>
      </c>
      <c r="N45" s="7" t="s">
        <v>56</v>
      </c>
      <c r="O45" s="7" t="s">
        <v>101</v>
      </c>
      <c r="P45" s="7" t="s">
        <v>102</v>
      </c>
      <c r="Q45" s="7" t="s">
        <v>115</v>
      </c>
      <c r="R45" s="7" t="s">
        <v>104</v>
      </c>
      <c r="S45" s="13">
        <v>0</v>
      </c>
      <c r="T45" s="13">
        <v>0</v>
      </c>
      <c r="U45" s="13">
        <v>0</v>
      </c>
      <c r="V45" s="13">
        <v>400000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/>
      <c r="AF45" s="13">
        <v>0</v>
      </c>
      <c r="AG45" s="13">
        <v>0</v>
      </c>
      <c r="AH45" s="13">
        <v>0</v>
      </c>
      <c r="AI45" s="13">
        <v>400000</v>
      </c>
      <c r="AJ45" s="13">
        <v>-400000</v>
      </c>
    </row>
    <row r="46" spans="1:36" hidden="1" x14ac:dyDescent="0.25">
      <c r="A46" s="7" t="str">
        <f t="shared" si="0"/>
        <v>1.1-00-1902_20613008_2056910</v>
      </c>
      <c r="B46" s="7" t="s">
        <v>50</v>
      </c>
      <c r="C46" s="7" t="s">
        <v>96</v>
      </c>
      <c r="D46" s="7" t="s">
        <v>97</v>
      </c>
      <c r="E46" s="7" t="s">
        <v>98</v>
      </c>
      <c r="F46" s="7">
        <v>6</v>
      </c>
      <c r="G46" s="7">
        <v>13</v>
      </c>
      <c r="H46" s="7" t="s">
        <v>99</v>
      </c>
      <c r="I46" s="7">
        <v>5691</v>
      </c>
      <c r="J46" s="7" t="s">
        <v>123</v>
      </c>
      <c r="K46" s="7">
        <v>0</v>
      </c>
      <c r="L46" s="7" t="s">
        <v>36</v>
      </c>
      <c r="M46" s="7">
        <v>5000</v>
      </c>
      <c r="N46" s="7" t="s">
        <v>56</v>
      </c>
      <c r="O46" s="7" t="s">
        <v>101</v>
      </c>
      <c r="P46" s="7" t="s">
        <v>102</v>
      </c>
      <c r="Q46" s="7" t="s">
        <v>115</v>
      </c>
      <c r="R46" s="7" t="s">
        <v>104</v>
      </c>
      <c r="S46" s="13">
        <v>0</v>
      </c>
      <c r="T46" s="13">
        <v>0</v>
      </c>
      <c r="U46" s="13">
        <v>0</v>
      </c>
      <c r="V46" s="13">
        <v>4000000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/>
      <c r="AF46" s="13">
        <v>0</v>
      </c>
      <c r="AG46" s="13">
        <v>0</v>
      </c>
      <c r="AH46" s="13">
        <v>0</v>
      </c>
      <c r="AI46" s="13">
        <v>4000000</v>
      </c>
      <c r="AJ46" s="13">
        <v>-4000000</v>
      </c>
    </row>
    <row r="47" spans="1:36" hidden="1" x14ac:dyDescent="0.25">
      <c r="A47" s="7" t="str">
        <f t="shared" si="0"/>
        <v>1.1-00-1902_20614008_2027210</v>
      </c>
      <c r="B47" s="7" t="s">
        <v>50</v>
      </c>
      <c r="C47" s="7" t="s">
        <v>96</v>
      </c>
      <c r="D47" s="7" t="s">
        <v>97</v>
      </c>
      <c r="E47" s="7" t="s">
        <v>98</v>
      </c>
      <c r="F47" s="7">
        <v>6</v>
      </c>
      <c r="G47" s="7">
        <v>14</v>
      </c>
      <c r="H47" s="7" t="s">
        <v>99</v>
      </c>
      <c r="I47" s="7">
        <v>2721</v>
      </c>
      <c r="J47" s="7" t="s">
        <v>124</v>
      </c>
      <c r="K47" s="7">
        <v>0</v>
      </c>
      <c r="L47" s="7" t="s">
        <v>36</v>
      </c>
      <c r="M47" s="7">
        <v>2000</v>
      </c>
      <c r="N47" s="7" t="s">
        <v>56</v>
      </c>
      <c r="O47" s="7" t="s">
        <v>101</v>
      </c>
      <c r="P47" s="7" t="s">
        <v>102</v>
      </c>
      <c r="Q47" s="7" t="s">
        <v>125</v>
      </c>
      <c r="R47" s="7" t="s">
        <v>104</v>
      </c>
      <c r="S47" s="13">
        <v>0</v>
      </c>
      <c r="T47" s="13">
        <v>0</v>
      </c>
      <c r="U47" s="13">
        <v>0</v>
      </c>
      <c r="V47" s="13">
        <v>2500000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/>
      <c r="AF47" s="13">
        <v>0</v>
      </c>
      <c r="AG47" s="13">
        <v>0</v>
      </c>
      <c r="AH47" s="13">
        <v>0</v>
      </c>
      <c r="AI47" s="13">
        <v>2500000</v>
      </c>
      <c r="AJ47" s="13">
        <v>-2500000</v>
      </c>
    </row>
    <row r="48" spans="1:36" hidden="1" x14ac:dyDescent="0.25">
      <c r="A48" s="7" t="str">
        <f t="shared" si="0"/>
        <v>1.1-00-1902_20615008_2032510</v>
      </c>
      <c r="B48" s="7" t="s">
        <v>50</v>
      </c>
      <c r="C48" s="7" t="s">
        <v>96</v>
      </c>
      <c r="D48" s="7" t="s">
        <v>97</v>
      </c>
      <c r="E48" s="7" t="s">
        <v>98</v>
      </c>
      <c r="F48" s="7">
        <v>6</v>
      </c>
      <c r="G48" s="7">
        <v>15</v>
      </c>
      <c r="H48" s="7" t="s">
        <v>99</v>
      </c>
      <c r="I48" s="7">
        <v>3251</v>
      </c>
      <c r="J48" s="7" t="s">
        <v>65</v>
      </c>
      <c r="K48" s="7">
        <v>0</v>
      </c>
      <c r="L48" s="7" t="s">
        <v>36</v>
      </c>
      <c r="M48" s="7">
        <v>3000</v>
      </c>
      <c r="N48" s="7" t="s">
        <v>56</v>
      </c>
      <c r="O48" s="7" t="s">
        <v>101</v>
      </c>
      <c r="P48" s="7" t="s">
        <v>102</v>
      </c>
      <c r="Q48" s="7" t="s">
        <v>126</v>
      </c>
      <c r="R48" s="7" t="s">
        <v>104</v>
      </c>
      <c r="S48" s="13">
        <v>0</v>
      </c>
      <c r="T48" s="13">
        <v>0</v>
      </c>
      <c r="U48" s="13">
        <v>0</v>
      </c>
      <c r="V48" s="13">
        <v>3000000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/>
      <c r="AF48" s="13">
        <v>0</v>
      </c>
      <c r="AG48" s="13">
        <v>0</v>
      </c>
      <c r="AH48" s="13">
        <v>0</v>
      </c>
      <c r="AI48" s="13">
        <v>3000000</v>
      </c>
      <c r="AJ48" s="13">
        <v>-3000000</v>
      </c>
    </row>
    <row r="49" spans="1:36" hidden="1" x14ac:dyDescent="0.25">
      <c r="A49" s="7" t="str">
        <f t="shared" si="0"/>
        <v>1.1-00-1902_20615008_2032910</v>
      </c>
      <c r="B49" s="7" t="s">
        <v>50</v>
      </c>
      <c r="C49" s="7" t="s">
        <v>96</v>
      </c>
      <c r="D49" s="7" t="s">
        <v>97</v>
      </c>
      <c r="E49" s="7" t="s">
        <v>98</v>
      </c>
      <c r="F49" s="7">
        <v>6</v>
      </c>
      <c r="G49" s="7">
        <v>15</v>
      </c>
      <c r="H49" s="7" t="s">
        <v>99</v>
      </c>
      <c r="I49" s="7">
        <v>3291</v>
      </c>
      <c r="J49" s="7" t="s">
        <v>127</v>
      </c>
      <c r="K49" s="7">
        <v>0</v>
      </c>
      <c r="L49" s="7" t="s">
        <v>36</v>
      </c>
      <c r="M49" s="7">
        <v>3000</v>
      </c>
      <c r="N49" s="7" t="s">
        <v>56</v>
      </c>
      <c r="O49" s="7" t="s">
        <v>101</v>
      </c>
      <c r="P49" s="7" t="s">
        <v>102</v>
      </c>
      <c r="Q49" s="7" t="s">
        <v>126</v>
      </c>
      <c r="R49" s="7" t="s">
        <v>104</v>
      </c>
      <c r="S49" s="13">
        <v>0</v>
      </c>
      <c r="T49" s="13">
        <v>0</v>
      </c>
      <c r="U49" s="13">
        <v>0</v>
      </c>
      <c r="V49" s="13">
        <v>200000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/>
      <c r="AF49" s="13">
        <v>0</v>
      </c>
      <c r="AG49" s="13">
        <v>0</v>
      </c>
      <c r="AH49" s="13">
        <v>0</v>
      </c>
      <c r="AI49" s="13">
        <v>200000</v>
      </c>
      <c r="AJ49" s="13">
        <v>-200000</v>
      </c>
    </row>
    <row r="50" spans="1:36" hidden="1" x14ac:dyDescent="0.25">
      <c r="A50" s="7" t="str">
        <f t="shared" si="0"/>
        <v>1.1-00-1902_20615008_2035210</v>
      </c>
      <c r="B50" s="7" t="s">
        <v>50</v>
      </c>
      <c r="C50" s="7" t="s">
        <v>96</v>
      </c>
      <c r="D50" s="7" t="s">
        <v>97</v>
      </c>
      <c r="E50" s="7" t="s">
        <v>98</v>
      </c>
      <c r="F50" s="7">
        <v>6</v>
      </c>
      <c r="G50" s="7">
        <v>15</v>
      </c>
      <c r="H50" s="7" t="s">
        <v>99</v>
      </c>
      <c r="I50" s="7">
        <v>3521</v>
      </c>
      <c r="J50" s="7" t="s">
        <v>128</v>
      </c>
      <c r="K50" s="7">
        <v>0</v>
      </c>
      <c r="L50" s="7" t="s">
        <v>36</v>
      </c>
      <c r="M50" s="7">
        <v>3000</v>
      </c>
      <c r="N50" s="7" t="s">
        <v>56</v>
      </c>
      <c r="O50" s="7" t="s">
        <v>101</v>
      </c>
      <c r="P50" s="7" t="s">
        <v>102</v>
      </c>
      <c r="Q50" s="7" t="s">
        <v>126</v>
      </c>
      <c r="R50" s="7" t="s">
        <v>104</v>
      </c>
      <c r="S50" s="13">
        <v>0</v>
      </c>
      <c r="T50" s="13">
        <v>0</v>
      </c>
      <c r="U50" s="13">
        <v>0</v>
      </c>
      <c r="V50" s="13">
        <v>50000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/>
      <c r="AF50" s="13">
        <v>0</v>
      </c>
      <c r="AG50" s="13">
        <v>0</v>
      </c>
      <c r="AH50" s="13">
        <v>0</v>
      </c>
      <c r="AI50" s="13">
        <v>50000</v>
      </c>
      <c r="AJ50" s="13">
        <v>-50000</v>
      </c>
    </row>
    <row r="51" spans="1:36" hidden="1" x14ac:dyDescent="0.25">
      <c r="A51" s="7" t="str">
        <f t="shared" si="0"/>
        <v>1.1-00-1908_20346023_2031810</v>
      </c>
      <c r="B51" s="7" t="s">
        <v>50</v>
      </c>
      <c r="C51" s="7" t="s">
        <v>129</v>
      </c>
      <c r="D51" s="7" t="s">
        <v>97</v>
      </c>
      <c r="E51" s="7" t="s">
        <v>130</v>
      </c>
      <c r="F51" s="7">
        <v>3</v>
      </c>
      <c r="G51" s="7">
        <v>46</v>
      </c>
      <c r="H51" s="7" t="s">
        <v>131</v>
      </c>
      <c r="I51" s="7">
        <v>3181</v>
      </c>
      <c r="J51" s="7" t="s">
        <v>132</v>
      </c>
      <c r="K51" s="7">
        <v>0</v>
      </c>
      <c r="L51" s="7" t="s">
        <v>36</v>
      </c>
      <c r="M51" s="7">
        <v>3000</v>
      </c>
      <c r="N51" s="7" t="s">
        <v>56</v>
      </c>
      <c r="O51" s="7" t="s">
        <v>133</v>
      </c>
      <c r="P51" s="7" t="s">
        <v>134</v>
      </c>
      <c r="Q51" s="7" t="s">
        <v>135</v>
      </c>
      <c r="R51" s="7" t="s">
        <v>136</v>
      </c>
      <c r="S51" s="13">
        <v>0</v>
      </c>
      <c r="T51" s="13">
        <v>0</v>
      </c>
      <c r="U51" s="13">
        <v>0</v>
      </c>
      <c r="V51" s="13">
        <v>10000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/>
      <c r="AF51" s="13">
        <v>0</v>
      </c>
      <c r="AG51" s="13">
        <v>0</v>
      </c>
      <c r="AH51" s="13">
        <v>0</v>
      </c>
      <c r="AI51" s="13">
        <v>10000</v>
      </c>
      <c r="AJ51" s="13">
        <v>-10000</v>
      </c>
    </row>
    <row r="52" spans="1:36" hidden="1" x14ac:dyDescent="0.25">
      <c r="A52" s="7" t="str">
        <f t="shared" si="0"/>
        <v>1.1-00-1908_20346023_2033910</v>
      </c>
      <c r="B52" s="7" t="s">
        <v>50</v>
      </c>
      <c r="C52" s="7" t="s">
        <v>129</v>
      </c>
      <c r="D52" s="7" t="s">
        <v>97</v>
      </c>
      <c r="E52" s="7" t="s">
        <v>130</v>
      </c>
      <c r="F52" s="7">
        <v>3</v>
      </c>
      <c r="G52" s="7">
        <v>46</v>
      </c>
      <c r="H52" s="7" t="s">
        <v>131</v>
      </c>
      <c r="I52" s="7">
        <v>3391</v>
      </c>
      <c r="J52" s="7" t="s">
        <v>137</v>
      </c>
      <c r="K52" s="7">
        <v>0</v>
      </c>
      <c r="L52" s="7" t="s">
        <v>36</v>
      </c>
      <c r="M52" s="7">
        <v>3000</v>
      </c>
      <c r="N52" s="7" t="s">
        <v>56</v>
      </c>
      <c r="O52" s="7" t="s">
        <v>133</v>
      </c>
      <c r="P52" s="7" t="s">
        <v>134</v>
      </c>
      <c r="Q52" s="7" t="s">
        <v>135</v>
      </c>
      <c r="R52" s="7" t="s">
        <v>136</v>
      </c>
      <c r="S52" s="13">
        <v>0</v>
      </c>
      <c r="T52" s="13">
        <v>0</v>
      </c>
      <c r="U52" s="13">
        <v>0</v>
      </c>
      <c r="V52" s="13">
        <v>200000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/>
      <c r="AF52" s="13">
        <v>0</v>
      </c>
      <c r="AG52" s="13">
        <v>0</v>
      </c>
      <c r="AH52" s="13">
        <v>0</v>
      </c>
      <c r="AI52" s="13">
        <v>200000</v>
      </c>
      <c r="AJ52" s="13">
        <v>-200000</v>
      </c>
    </row>
    <row r="53" spans="1:36" hidden="1" x14ac:dyDescent="0.25">
      <c r="A53" s="7" t="str">
        <f t="shared" si="0"/>
        <v>1.1-00-1908_20346023_2037110</v>
      </c>
      <c r="B53" s="7" t="s">
        <v>50</v>
      </c>
      <c r="C53" s="7" t="s">
        <v>129</v>
      </c>
      <c r="D53" s="7" t="s">
        <v>97</v>
      </c>
      <c r="E53" s="7" t="s">
        <v>130</v>
      </c>
      <c r="F53" s="7">
        <v>3</v>
      </c>
      <c r="G53" s="7">
        <v>46</v>
      </c>
      <c r="H53" s="7" t="s">
        <v>131</v>
      </c>
      <c r="I53" s="7">
        <v>3711</v>
      </c>
      <c r="J53" s="7" t="s">
        <v>138</v>
      </c>
      <c r="K53" s="7">
        <v>0</v>
      </c>
      <c r="L53" s="7" t="s">
        <v>36</v>
      </c>
      <c r="M53" s="7">
        <v>3000</v>
      </c>
      <c r="N53" s="7" t="s">
        <v>56</v>
      </c>
      <c r="O53" s="7" t="s">
        <v>133</v>
      </c>
      <c r="P53" s="7" t="s">
        <v>134</v>
      </c>
      <c r="Q53" s="7" t="s">
        <v>135</v>
      </c>
      <c r="R53" s="7" t="s">
        <v>136</v>
      </c>
      <c r="S53" s="13">
        <v>0</v>
      </c>
      <c r="T53" s="13">
        <v>0</v>
      </c>
      <c r="U53" s="13">
        <v>0</v>
      </c>
      <c r="V53" s="13">
        <v>50000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/>
      <c r="AF53" s="13">
        <v>0</v>
      </c>
      <c r="AG53" s="13">
        <v>0</v>
      </c>
      <c r="AH53" s="13">
        <v>0</v>
      </c>
      <c r="AI53" s="13">
        <v>50000</v>
      </c>
      <c r="AJ53" s="13">
        <v>-50000</v>
      </c>
    </row>
    <row r="54" spans="1:36" hidden="1" x14ac:dyDescent="0.25">
      <c r="A54" s="7" t="str">
        <f t="shared" si="0"/>
        <v>1.1-00-1908_20346023_2037510</v>
      </c>
      <c r="B54" s="7" t="s">
        <v>50</v>
      </c>
      <c r="C54" s="7" t="s">
        <v>129</v>
      </c>
      <c r="D54" s="7" t="s">
        <v>97</v>
      </c>
      <c r="E54" s="7" t="s">
        <v>130</v>
      </c>
      <c r="F54" s="7">
        <v>3</v>
      </c>
      <c r="G54" s="7">
        <v>46</v>
      </c>
      <c r="H54" s="7" t="s">
        <v>131</v>
      </c>
      <c r="I54" s="7">
        <v>3751</v>
      </c>
      <c r="J54" s="7" t="s">
        <v>139</v>
      </c>
      <c r="K54" s="7">
        <v>0</v>
      </c>
      <c r="L54" s="7" t="s">
        <v>36</v>
      </c>
      <c r="M54" s="7">
        <v>3000</v>
      </c>
      <c r="N54" s="7" t="s">
        <v>56</v>
      </c>
      <c r="O54" s="7" t="s">
        <v>133</v>
      </c>
      <c r="P54" s="7" t="s">
        <v>134</v>
      </c>
      <c r="Q54" s="7" t="s">
        <v>135</v>
      </c>
      <c r="R54" s="7" t="s">
        <v>136</v>
      </c>
      <c r="S54" s="13">
        <v>0</v>
      </c>
      <c r="T54" s="13">
        <v>0</v>
      </c>
      <c r="U54" s="13">
        <v>0</v>
      </c>
      <c r="V54" s="13">
        <v>30000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/>
      <c r="AF54" s="13">
        <v>0</v>
      </c>
      <c r="AG54" s="13">
        <v>0</v>
      </c>
      <c r="AH54" s="13">
        <v>0</v>
      </c>
      <c r="AI54" s="13">
        <v>30000</v>
      </c>
      <c r="AJ54" s="13">
        <v>-30000</v>
      </c>
    </row>
    <row r="55" spans="1:36" hidden="1" x14ac:dyDescent="0.25">
      <c r="A55" s="7" t="str">
        <f t="shared" si="0"/>
        <v>1.1-00-1908_20347023_2022110</v>
      </c>
      <c r="B55" s="7" t="s">
        <v>50</v>
      </c>
      <c r="C55" s="7" t="s">
        <v>129</v>
      </c>
      <c r="D55" s="7" t="s">
        <v>97</v>
      </c>
      <c r="E55" s="7" t="s">
        <v>130</v>
      </c>
      <c r="F55" s="7">
        <v>3</v>
      </c>
      <c r="G55" s="7">
        <v>47</v>
      </c>
      <c r="H55" s="7" t="s">
        <v>131</v>
      </c>
      <c r="I55" s="7">
        <v>2211</v>
      </c>
      <c r="J55" s="7" t="s">
        <v>55</v>
      </c>
      <c r="K55" s="7">
        <v>0</v>
      </c>
      <c r="L55" s="7" t="s">
        <v>36</v>
      </c>
      <c r="M55" s="7">
        <v>2000</v>
      </c>
      <c r="N55" s="7" t="s">
        <v>56</v>
      </c>
      <c r="O55" s="7" t="s">
        <v>133</v>
      </c>
      <c r="P55" s="7" t="s">
        <v>134</v>
      </c>
      <c r="Q55" s="7" t="s">
        <v>140</v>
      </c>
      <c r="R55" s="7" t="s">
        <v>136</v>
      </c>
      <c r="S55" s="13">
        <v>0</v>
      </c>
      <c r="T55" s="13">
        <v>0</v>
      </c>
      <c r="U55" s="13">
        <v>0</v>
      </c>
      <c r="V55" s="13">
        <v>280000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/>
      <c r="AF55" s="13">
        <v>0</v>
      </c>
      <c r="AG55" s="13">
        <v>0</v>
      </c>
      <c r="AH55" s="13">
        <v>0</v>
      </c>
      <c r="AI55" s="13">
        <v>280000</v>
      </c>
      <c r="AJ55" s="13">
        <v>-280000</v>
      </c>
    </row>
    <row r="56" spans="1:36" hidden="1" x14ac:dyDescent="0.25">
      <c r="A56" s="7" t="str">
        <f t="shared" si="0"/>
        <v>1.1-00-1908_20347023_2028210</v>
      </c>
      <c r="B56" s="7" t="s">
        <v>50</v>
      </c>
      <c r="C56" s="7" t="s">
        <v>129</v>
      </c>
      <c r="D56" s="7" t="s">
        <v>97</v>
      </c>
      <c r="E56" s="7" t="s">
        <v>130</v>
      </c>
      <c r="F56" s="7">
        <v>3</v>
      </c>
      <c r="G56" s="7">
        <v>47</v>
      </c>
      <c r="H56" s="7" t="s">
        <v>131</v>
      </c>
      <c r="I56" s="7">
        <v>2821</v>
      </c>
      <c r="J56" s="7" t="s">
        <v>141</v>
      </c>
      <c r="K56" s="7">
        <v>0</v>
      </c>
      <c r="L56" s="7" t="s">
        <v>36</v>
      </c>
      <c r="M56" s="7">
        <v>2000</v>
      </c>
      <c r="N56" s="7" t="s">
        <v>56</v>
      </c>
      <c r="O56" s="7" t="s">
        <v>133</v>
      </c>
      <c r="P56" s="7" t="s">
        <v>134</v>
      </c>
      <c r="Q56" s="7" t="s">
        <v>140</v>
      </c>
      <c r="R56" s="7" t="s">
        <v>136</v>
      </c>
      <c r="S56" s="13">
        <v>0</v>
      </c>
      <c r="T56" s="13">
        <v>0</v>
      </c>
      <c r="U56" s="13">
        <v>0</v>
      </c>
      <c r="V56" s="13">
        <v>30000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/>
      <c r="AF56" s="13">
        <v>0</v>
      </c>
      <c r="AG56" s="13">
        <v>0</v>
      </c>
      <c r="AH56" s="13">
        <v>0</v>
      </c>
      <c r="AI56" s="13">
        <v>30000</v>
      </c>
      <c r="AJ56" s="13">
        <v>-30000</v>
      </c>
    </row>
    <row r="57" spans="1:36" hidden="1" x14ac:dyDescent="0.25">
      <c r="A57" s="7" t="str">
        <f t="shared" si="0"/>
        <v>1.1-00-1908_20347023_2028310</v>
      </c>
      <c r="B57" s="7" t="s">
        <v>50</v>
      </c>
      <c r="C57" s="7" t="s">
        <v>129</v>
      </c>
      <c r="D57" s="7" t="s">
        <v>97</v>
      </c>
      <c r="E57" s="7" t="s">
        <v>130</v>
      </c>
      <c r="F57" s="7">
        <v>3</v>
      </c>
      <c r="G57" s="7">
        <v>47</v>
      </c>
      <c r="H57" s="7" t="s">
        <v>131</v>
      </c>
      <c r="I57" s="7">
        <v>2831</v>
      </c>
      <c r="J57" s="7" t="s">
        <v>142</v>
      </c>
      <c r="K57" s="7">
        <v>0</v>
      </c>
      <c r="L57" s="7" t="s">
        <v>36</v>
      </c>
      <c r="M57" s="7">
        <v>2000</v>
      </c>
      <c r="N57" s="7" t="s">
        <v>56</v>
      </c>
      <c r="O57" s="7" t="s">
        <v>133</v>
      </c>
      <c r="P57" s="7" t="s">
        <v>134</v>
      </c>
      <c r="Q57" s="7" t="s">
        <v>140</v>
      </c>
      <c r="R57" s="7" t="s">
        <v>136</v>
      </c>
      <c r="S57" s="13">
        <v>0</v>
      </c>
      <c r="T57" s="13">
        <v>0</v>
      </c>
      <c r="U57" s="13">
        <v>0</v>
      </c>
      <c r="V57" s="13">
        <v>60000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/>
      <c r="AF57" s="13">
        <v>0</v>
      </c>
      <c r="AG57" s="13">
        <v>0</v>
      </c>
      <c r="AH57" s="13">
        <v>0</v>
      </c>
      <c r="AI57" s="13">
        <v>60000</v>
      </c>
      <c r="AJ57" s="13">
        <v>-60000</v>
      </c>
    </row>
    <row r="58" spans="1:36" hidden="1" x14ac:dyDescent="0.25">
      <c r="A58" s="7" t="str">
        <f t="shared" si="0"/>
        <v>1.1-00-1908_20347023_2037110</v>
      </c>
      <c r="B58" s="7" t="s">
        <v>50</v>
      </c>
      <c r="C58" s="7" t="s">
        <v>129</v>
      </c>
      <c r="D58" s="7" t="s">
        <v>97</v>
      </c>
      <c r="E58" s="7" t="s">
        <v>130</v>
      </c>
      <c r="F58" s="7">
        <v>3</v>
      </c>
      <c r="G58" s="7">
        <v>47</v>
      </c>
      <c r="H58" s="7" t="s">
        <v>131</v>
      </c>
      <c r="I58" s="7">
        <v>3711</v>
      </c>
      <c r="J58" s="7" t="s">
        <v>138</v>
      </c>
      <c r="K58" s="7">
        <v>0</v>
      </c>
      <c r="L58" s="7" t="s">
        <v>36</v>
      </c>
      <c r="M58" s="7">
        <v>3000</v>
      </c>
      <c r="N58" s="7" t="s">
        <v>56</v>
      </c>
      <c r="O58" s="7" t="s">
        <v>133</v>
      </c>
      <c r="P58" s="7" t="s">
        <v>134</v>
      </c>
      <c r="Q58" s="7" t="s">
        <v>140</v>
      </c>
      <c r="R58" s="7" t="s">
        <v>136</v>
      </c>
      <c r="S58" s="13">
        <v>0</v>
      </c>
      <c r="T58" s="13">
        <v>0</v>
      </c>
      <c r="U58" s="13">
        <v>0</v>
      </c>
      <c r="V58" s="13">
        <v>50000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/>
      <c r="AF58" s="13">
        <v>0</v>
      </c>
      <c r="AG58" s="13">
        <v>0</v>
      </c>
      <c r="AH58" s="13">
        <v>0</v>
      </c>
      <c r="AI58" s="13">
        <v>50000</v>
      </c>
      <c r="AJ58" s="13">
        <v>-50000</v>
      </c>
    </row>
    <row r="59" spans="1:36" hidden="1" x14ac:dyDescent="0.25">
      <c r="A59" s="7" t="str">
        <f t="shared" si="0"/>
        <v>1.1-00-1908_20347023_2037510</v>
      </c>
      <c r="B59" s="7" t="s">
        <v>50</v>
      </c>
      <c r="C59" s="7" t="s">
        <v>129</v>
      </c>
      <c r="D59" s="7" t="s">
        <v>97</v>
      </c>
      <c r="E59" s="7" t="s">
        <v>130</v>
      </c>
      <c r="F59" s="7">
        <v>3</v>
      </c>
      <c r="G59" s="7">
        <v>47</v>
      </c>
      <c r="H59" s="7" t="s">
        <v>131</v>
      </c>
      <c r="I59" s="7">
        <v>3751</v>
      </c>
      <c r="J59" s="7" t="s">
        <v>139</v>
      </c>
      <c r="K59" s="7">
        <v>0</v>
      </c>
      <c r="L59" s="7" t="s">
        <v>36</v>
      </c>
      <c r="M59" s="7">
        <v>3000</v>
      </c>
      <c r="N59" s="7" t="s">
        <v>56</v>
      </c>
      <c r="O59" s="7" t="s">
        <v>133</v>
      </c>
      <c r="P59" s="7" t="s">
        <v>134</v>
      </c>
      <c r="Q59" s="7" t="s">
        <v>140</v>
      </c>
      <c r="R59" s="7" t="s">
        <v>136</v>
      </c>
      <c r="S59" s="13">
        <v>0</v>
      </c>
      <c r="T59" s="13">
        <v>0</v>
      </c>
      <c r="U59" s="13">
        <v>0</v>
      </c>
      <c r="V59" s="13">
        <v>30000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/>
      <c r="AF59" s="13">
        <v>0</v>
      </c>
      <c r="AG59" s="13">
        <v>0</v>
      </c>
      <c r="AH59" s="13">
        <v>0</v>
      </c>
      <c r="AI59" s="13">
        <v>30000</v>
      </c>
      <c r="AJ59" s="13">
        <v>-30000</v>
      </c>
    </row>
    <row r="60" spans="1:36" hidden="1" x14ac:dyDescent="0.25">
      <c r="A60" s="7" t="str">
        <f t="shared" si="0"/>
        <v>1.1-00-1908_20347023_2039620</v>
      </c>
      <c r="B60" s="7" t="s">
        <v>50</v>
      </c>
      <c r="C60" s="7" t="s">
        <v>129</v>
      </c>
      <c r="D60" s="7" t="s">
        <v>97</v>
      </c>
      <c r="E60" s="7" t="s">
        <v>130</v>
      </c>
      <c r="F60" s="7">
        <v>3</v>
      </c>
      <c r="G60" s="7">
        <v>47</v>
      </c>
      <c r="H60" s="7" t="s">
        <v>131</v>
      </c>
      <c r="I60" s="7">
        <v>3962</v>
      </c>
      <c r="J60" s="7" t="s">
        <v>143</v>
      </c>
      <c r="K60" s="7">
        <v>0</v>
      </c>
      <c r="L60" s="7" t="s">
        <v>36</v>
      </c>
      <c r="M60" s="7">
        <v>3000</v>
      </c>
      <c r="N60" s="7" t="s">
        <v>56</v>
      </c>
      <c r="O60" s="7" t="s">
        <v>133</v>
      </c>
      <c r="P60" s="7" t="s">
        <v>134</v>
      </c>
      <c r="Q60" s="7" t="s">
        <v>140</v>
      </c>
      <c r="R60" s="7" t="s">
        <v>136</v>
      </c>
      <c r="S60" s="13">
        <v>0</v>
      </c>
      <c r="T60" s="13">
        <v>0</v>
      </c>
      <c r="U60" s="13">
        <v>0</v>
      </c>
      <c r="V60" s="13">
        <v>300000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/>
      <c r="AF60" s="13">
        <v>0</v>
      </c>
      <c r="AG60" s="13">
        <v>0</v>
      </c>
      <c r="AH60" s="13">
        <v>0</v>
      </c>
      <c r="AI60" s="13">
        <v>300000</v>
      </c>
      <c r="AJ60" s="13">
        <v>-300000</v>
      </c>
    </row>
    <row r="61" spans="1:36" hidden="1" x14ac:dyDescent="0.25">
      <c r="A61" s="7" t="str">
        <f t="shared" si="0"/>
        <v>1.1-00-1908_20347023_2055110</v>
      </c>
      <c r="B61" s="7" t="s">
        <v>50</v>
      </c>
      <c r="C61" s="7" t="s">
        <v>129</v>
      </c>
      <c r="D61" s="7" t="s">
        <v>97</v>
      </c>
      <c r="E61" s="7" t="s">
        <v>130</v>
      </c>
      <c r="F61" s="7">
        <v>3</v>
      </c>
      <c r="G61" s="7">
        <v>47</v>
      </c>
      <c r="H61" s="7" t="s">
        <v>131</v>
      </c>
      <c r="I61" s="7">
        <v>5511</v>
      </c>
      <c r="J61" s="7" t="s">
        <v>144</v>
      </c>
      <c r="K61" s="7">
        <v>0</v>
      </c>
      <c r="L61" s="7" t="s">
        <v>36</v>
      </c>
      <c r="M61" s="7">
        <v>5000</v>
      </c>
      <c r="N61" s="7" t="s">
        <v>56</v>
      </c>
      <c r="O61" s="7" t="s">
        <v>133</v>
      </c>
      <c r="P61" s="7" t="s">
        <v>134</v>
      </c>
      <c r="Q61" s="7" t="s">
        <v>140</v>
      </c>
      <c r="R61" s="7" t="s">
        <v>136</v>
      </c>
      <c r="S61" s="13">
        <v>0</v>
      </c>
      <c r="T61" s="13">
        <v>0</v>
      </c>
      <c r="U61" s="13">
        <v>0</v>
      </c>
      <c r="V61" s="13">
        <v>300000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/>
      <c r="AF61" s="13">
        <v>0</v>
      </c>
      <c r="AG61" s="13">
        <v>0</v>
      </c>
      <c r="AH61" s="13">
        <v>0</v>
      </c>
      <c r="AI61" s="13">
        <v>300000</v>
      </c>
      <c r="AJ61" s="13">
        <v>-300000</v>
      </c>
    </row>
    <row r="62" spans="1:36" hidden="1" x14ac:dyDescent="0.25">
      <c r="A62" s="7" t="str">
        <f t="shared" si="0"/>
        <v>1.1-00-1901_2084003_2033310</v>
      </c>
      <c r="B62" s="7" t="s">
        <v>50</v>
      </c>
      <c r="C62" s="7" t="s">
        <v>145</v>
      </c>
      <c r="D62" s="7" t="s">
        <v>52</v>
      </c>
      <c r="E62" s="7" t="s">
        <v>146</v>
      </c>
      <c r="F62" s="7">
        <v>8</v>
      </c>
      <c r="G62" s="7">
        <v>4</v>
      </c>
      <c r="H62" s="7" t="s">
        <v>147</v>
      </c>
      <c r="I62" s="7">
        <v>3331</v>
      </c>
      <c r="J62" s="7" t="s">
        <v>148</v>
      </c>
      <c r="K62" s="7">
        <v>0</v>
      </c>
      <c r="L62" s="7" t="s">
        <v>36</v>
      </c>
      <c r="M62" s="7">
        <v>3000</v>
      </c>
      <c r="N62" s="7" t="s">
        <v>56</v>
      </c>
      <c r="O62" s="7" t="s">
        <v>149</v>
      </c>
      <c r="P62" s="7" t="s">
        <v>39</v>
      </c>
      <c r="Q62" s="7" t="s">
        <v>150</v>
      </c>
      <c r="R62" s="7" t="s">
        <v>151</v>
      </c>
      <c r="S62" s="13">
        <v>0</v>
      </c>
      <c r="T62" s="13">
        <v>0</v>
      </c>
      <c r="U62" s="13">
        <v>0</v>
      </c>
      <c r="V62" s="13">
        <v>200000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/>
      <c r="AF62" s="13">
        <v>0</v>
      </c>
      <c r="AG62" s="13">
        <v>0</v>
      </c>
      <c r="AH62" s="13">
        <v>0</v>
      </c>
      <c r="AI62" s="13">
        <v>200000</v>
      </c>
      <c r="AJ62" s="13">
        <v>-200000</v>
      </c>
    </row>
    <row r="63" spans="1:36" hidden="1" x14ac:dyDescent="0.25">
      <c r="A63" s="7" t="str">
        <f t="shared" si="0"/>
        <v>1.1-00-1901_2084003_2056510</v>
      </c>
      <c r="B63" s="7" t="s">
        <v>50</v>
      </c>
      <c r="C63" s="7" t="s">
        <v>145</v>
      </c>
      <c r="D63" s="7" t="s">
        <v>52</v>
      </c>
      <c r="E63" s="7" t="s">
        <v>146</v>
      </c>
      <c r="F63" s="7">
        <v>8</v>
      </c>
      <c r="G63" s="7">
        <v>4</v>
      </c>
      <c r="H63" s="7" t="s">
        <v>147</v>
      </c>
      <c r="I63" s="7">
        <v>5651</v>
      </c>
      <c r="J63" s="7" t="s">
        <v>120</v>
      </c>
      <c r="K63" s="7">
        <v>0</v>
      </c>
      <c r="L63" s="7" t="s">
        <v>36</v>
      </c>
      <c r="M63" s="7">
        <v>5000</v>
      </c>
      <c r="N63" s="7" t="s">
        <v>56</v>
      </c>
      <c r="O63" s="7" t="s">
        <v>149</v>
      </c>
      <c r="P63" s="7" t="s">
        <v>39</v>
      </c>
      <c r="Q63" s="7" t="s">
        <v>150</v>
      </c>
      <c r="R63" s="7" t="s">
        <v>151</v>
      </c>
      <c r="S63" s="13">
        <v>0</v>
      </c>
      <c r="T63" s="13">
        <v>0</v>
      </c>
      <c r="U63" s="13">
        <v>0</v>
      </c>
      <c r="V63" s="13">
        <v>250000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/>
      <c r="AF63" s="13">
        <v>0</v>
      </c>
      <c r="AG63" s="13">
        <v>0</v>
      </c>
      <c r="AH63" s="13">
        <v>0</v>
      </c>
      <c r="AI63" s="13">
        <v>250000</v>
      </c>
      <c r="AJ63" s="13">
        <v>-250000</v>
      </c>
    </row>
    <row r="64" spans="1:36" hidden="1" x14ac:dyDescent="0.25">
      <c r="A64" s="7" t="str">
        <f t="shared" si="0"/>
        <v>1.1-00-1901_2084003_2059710</v>
      </c>
      <c r="B64" s="7" t="s">
        <v>50</v>
      </c>
      <c r="C64" s="7" t="s">
        <v>145</v>
      </c>
      <c r="D64" s="7" t="s">
        <v>52</v>
      </c>
      <c r="E64" s="7" t="s">
        <v>146</v>
      </c>
      <c r="F64" s="7">
        <v>8</v>
      </c>
      <c r="G64" s="7">
        <v>4</v>
      </c>
      <c r="H64" s="7" t="s">
        <v>147</v>
      </c>
      <c r="I64" s="7">
        <v>5971</v>
      </c>
      <c r="J64" s="7" t="s">
        <v>152</v>
      </c>
      <c r="K64" s="7">
        <v>0</v>
      </c>
      <c r="L64" s="7" t="s">
        <v>36</v>
      </c>
      <c r="M64" s="7">
        <v>5000</v>
      </c>
      <c r="N64" s="7" t="s">
        <v>56</v>
      </c>
      <c r="O64" s="7" t="s">
        <v>149</v>
      </c>
      <c r="P64" s="7" t="s">
        <v>39</v>
      </c>
      <c r="Q64" s="7" t="s">
        <v>150</v>
      </c>
      <c r="R64" s="7" t="s">
        <v>151</v>
      </c>
      <c r="S64" s="13">
        <v>0</v>
      </c>
      <c r="T64" s="13">
        <v>0</v>
      </c>
      <c r="U64" s="13">
        <v>0</v>
      </c>
      <c r="V64" s="13">
        <v>800000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/>
      <c r="AF64" s="13">
        <v>0</v>
      </c>
      <c r="AG64" s="13">
        <v>0</v>
      </c>
      <c r="AH64" s="13">
        <v>0</v>
      </c>
      <c r="AI64" s="13">
        <v>800000</v>
      </c>
      <c r="AJ64" s="13">
        <v>-800000</v>
      </c>
    </row>
    <row r="65" spans="1:36" hidden="1" x14ac:dyDescent="0.25">
      <c r="A65" s="7" t="str">
        <f t="shared" si="0"/>
        <v>1.1-00-1901_2085003_2029110</v>
      </c>
      <c r="B65" s="7" t="s">
        <v>50</v>
      </c>
      <c r="C65" s="7" t="s">
        <v>145</v>
      </c>
      <c r="D65" s="7" t="s">
        <v>52</v>
      </c>
      <c r="E65" s="7" t="s">
        <v>146</v>
      </c>
      <c r="F65" s="7">
        <v>8</v>
      </c>
      <c r="G65" s="7">
        <v>5</v>
      </c>
      <c r="H65" s="7" t="s">
        <v>147</v>
      </c>
      <c r="I65" s="7">
        <v>2911</v>
      </c>
      <c r="J65" s="7" t="s">
        <v>118</v>
      </c>
      <c r="K65" s="7">
        <v>0</v>
      </c>
      <c r="L65" s="7" t="s">
        <v>36</v>
      </c>
      <c r="M65" s="7">
        <v>2000</v>
      </c>
      <c r="N65" s="7" t="s">
        <v>56</v>
      </c>
      <c r="O65" s="7" t="s">
        <v>149</v>
      </c>
      <c r="P65" s="7" t="s">
        <v>39</v>
      </c>
      <c r="Q65" s="7" t="s">
        <v>153</v>
      </c>
      <c r="R65" s="7" t="s">
        <v>151</v>
      </c>
      <c r="S65" s="13">
        <v>0</v>
      </c>
      <c r="T65" s="13">
        <v>0</v>
      </c>
      <c r="U65" s="13">
        <v>0</v>
      </c>
      <c r="V65" s="13">
        <v>30000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/>
      <c r="AF65" s="13">
        <v>0</v>
      </c>
      <c r="AG65" s="13">
        <v>0</v>
      </c>
      <c r="AH65" s="13">
        <v>0</v>
      </c>
      <c r="AI65" s="13">
        <v>30000</v>
      </c>
      <c r="AJ65" s="13">
        <v>-30000</v>
      </c>
    </row>
    <row r="66" spans="1:36" hidden="1" x14ac:dyDescent="0.25">
      <c r="A66" s="7" t="str">
        <f t="shared" si="0"/>
        <v>1.1-00-1901_2085003_2035310</v>
      </c>
      <c r="B66" s="7" t="s">
        <v>50</v>
      </c>
      <c r="C66" s="7" t="s">
        <v>145</v>
      </c>
      <c r="D66" s="7" t="s">
        <v>52</v>
      </c>
      <c r="E66" s="7" t="s">
        <v>146</v>
      </c>
      <c r="F66" s="7">
        <v>8</v>
      </c>
      <c r="G66" s="7">
        <v>5</v>
      </c>
      <c r="H66" s="7" t="s">
        <v>147</v>
      </c>
      <c r="I66" s="7">
        <v>3531</v>
      </c>
      <c r="J66" s="7" t="s">
        <v>154</v>
      </c>
      <c r="K66" s="7">
        <v>0</v>
      </c>
      <c r="L66" s="7" t="s">
        <v>36</v>
      </c>
      <c r="M66" s="7">
        <v>3000</v>
      </c>
      <c r="N66" s="7" t="s">
        <v>56</v>
      </c>
      <c r="O66" s="7" t="s">
        <v>149</v>
      </c>
      <c r="P66" s="7" t="s">
        <v>39</v>
      </c>
      <c r="Q66" s="7" t="s">
        <v>153</v>
      </c>
      <c r="R66" s="7" t="s">
        <v>151</v>
      </c>
      <c r="S66" s="13">
        <v>0</v>
      </c>
      <c r="T66" s="13">
        <v>0</v>
      </c>
      <c r="U66" s="13">
        <v>0</v>
      </c>
      <c r="V66" s="13">
        <v>100000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/>
      <c r="AF66" s="13">
        <v>0</v>
      </c>
      <c r="AG66" s="13">
        <v>0</v>
      </c>
      <c r="AH66" s="13">
        <v>0</v>
      </c>
      <c r="AI66" s="13">
        <v>100000</v>
      </c>
      <c r="AJ66" s="13">
        <v>-100000</v>
      </c>
    </row>
    <row r="67" spans="1:36" hidden="1" x14ac:dyDescent="0.25">
      <c r="A67" s="7" t="str">
        <f t="shared" ref="A67:A130" si="1">CONCATENATE(B67,E67,F67,G67,H67,I67,K67)</f>
        <v>1.1-00-1901_2085003_2052110</v>
      </c>
      <c r="B67" s="7" t="s">
        <v>50</v>
      </c>
      <c r="C67" s="7" t="s">
        <v>145</v>
      </c>
      <c r="D67" s="7" t="s">
        <v>52</v>
      </c>
      <c r="E67" s="7" t="s">
        <v>146</v>
      </c>
      <c r="F67" s="7">
        <v>8</v>
      </c>
      <c r="G67" s="7">
        <v>5</v>
      </c>
      <c r="H67" s="7" t="s">
        <v>147</v>
      </c>
      <c r="I67" s="7">
        <v>5211</v>
      </c>
      <c r="J67" s="7" t="s">
        <v>155</v>
      </c>
      <c r="K67" s="7">
        <v>0</v>
      </c>
      <c r="L67" s="7" t="s">
        <v>36</v>
      </c>
      <c r="M67" s="7">
        <v>5000</v>
      </c>
      <c r="N67" s="7" t="s">
        <v>56</v>
      </c>
      <c r="O67" s="7" t="s">
        <v>149</v>
      </c>
      <c r="P67" s="7" t="s">
        <v>39</v>
      </c>
      <c r="Q67" s="7" t="s">
        <v>153</v>
      </c>
      <c r="R67" s="7" t="s">
        <v>151</v>
      </c>
      <c r="S67" s="13">
        <v>0</v>
      </c>
      <c r="T67" s="13">
        <v>0</v>
      </c>
      <c r="U67" s="13">
        <v>0</v>
      </c>
      <c r="V67" s="13">
        <v>600000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/>
      <c r="AF67" s="13">
        <v>0</v>
      </c>
      <c r="AG67" s="13">
        <v>0</v>
      </c>
      <c r="AH67" s="13">
        <v>0</v>
      </c>
      <c r="AI67" s="13">
        <v>600000</v>
      </c>
      <c r="AJ67" s="13">
        <v>-600000</v>
      </c>
    </row>
    <row r="68" spans="1:36" hidden="1" x14ac:dyDescent="0.25">
      <c r="A68" s="7" t="str">
        <f t="shared" si="1"/>
        <v>1.1-00-1901_2085003_2056510</v>
      </c>
      <c r="B68" s="7" t="s">
        <v>50</v>
      </c>
      <c r="C68" s="7" t="s">
        <v>145</v>
      </c>
      <c r="D68" s="7" t="s">
        <v>52</v>
      </c>
      <c r="E68" s="7" t="s">
        <v>146</v>
      </c>
      <c r="F68" s="7">
        <v>8</v>
      </c>
      <c r="G68" s="7">
        <v>5</v>
      </c>
      <c r="H68" s="7" t="s">
        <v>147</v>
      </c>
      <c r="I68" s="7">
        <v>5651</v>
      </c>
      <c r="J68" s="7" t="s">
        <v>120</v>
      </c>
      <c r="K68" s="7">
        <v>0</v>
      </c>
      <c r="L68" s="7" t="s">
        <v>36</v>
      </c>
      <c r="M68" s="7">
        <v>5000</v>
      </c>
      <c r="N68" s="7" t="s">
        <v>56</v>
      </c>
      <c r="O68" s="7" t="s">
        <v>149</v>
      </c>
      <c r="P68" s="7" t="s">
        <v>39</v>
      </c>
      <c r="Q68" s="7" t="s">
        <v>153</v>
      </c>
      <c r="R68" s="7" t="s">
        <v>151</v>
      </c>
      <c r="S68" s="13">
        <v>0</v>
      </c>
      <c r="T68" s="13">
        <v>0</v>
      </c>
      <c r="U68" s="13">
        <v>0</v>
      </c>
      <c r="V68" s="13">
        <v>5000000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/>
      <c r="AF68" s="13">
        <v>0</v>
      </c>
      <c r="AG68" s="13">
        <v>0</v>
      </c>
      <c r="AH68" s="13">
        <v>0</v>
      </c>
      <c r="AI68" s="13">
        <v>5000000</v>
      </c>
      <c r="AJ68" s="13">
        <v>-5000000</v>
      </c>
    </row>
    <row r="69" spans="1:36" hidden="1" x14ac:dyDescent="0.25">
      <c r="A69" s="7" t="str">
        <f t="shared" si="1"/>
        <v>1.1-00-1901_2085003_2056610</v>
      </c>
      <c r="B69" s="7" t="s">
        <v>50</v>
      </c>
      <c r="C69" s="7" t="s">
        <v>145</v>
      </c>
      <c r="D69" s="7" t="s">
        <v>52</v>
      </c>
      <c r="E69" s="7" t="s">
        <v>146</v>
      </c>
      <c r="F69" s="7">
        <v>8</v>
      </c>
      <c r="G69" s="7">
        <v>5</v>
      </c>
      <c r="H69" s="7" t="s">
        <v>147</v>
      </c>
      <c r="I69" s="7">
        <v>5661</v>
      </c>
      <c r="J69" s="7" t="s">
        <v>121</v>
      </c>
      <c r="K69" s="7">
        <v>0</v>
      </c>
      <c r="L69" s="7" t="s">
        <v>36</v>
      </c>
      <c r="M69" s="7">
        <v>5000</v>
      </c>
      <c r="N69" s="7" t="s">
        <v>56</v>
      </c>
      <c r="O69" s="7" t="s">
        <v>149</v>
      </c>
      <c r="P69" s="7" t="s">
        <v>39</v>
      </c>
      <c r="Q69" s="7" t="s">
        <v>153</v>
      </c>
      <c r="R69" s="7" t="s">
        <v>151</v>
      </c>
      <c r="S69" s="13">
        <v>0</v>
      </c>
      <c r="T69" s="13">
        <v>0</v>
      </c>
      <c r="U69" s="13">
        <v>0</v>
      </c>
      <c r="V69" s="13">
        <v>84000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/>
      <c r="AF69" s="13">
        <v>0</v>
      </c>
      <c r="AG69" s="13">
        <v>0</v>
      </c>
      <c r="AH69" s="13">
        <v>0</v>
      </c>
      <c r="AI69" s="13">
        <v>84000</v>
      </c>
      <c r="AJ69" s="13">
        <v>-84000</v>
      </c>
    </row>
    <row r="70" spans="1:36" hidden="1" x14ac:dyDescent="0.25">
      <c r="A70" s="7" t="str">
        <f t="shared" si="1"/>
        <v>1.1-00-1901_2085003_2059710</v>
      </c>
      <c r="B70" s="7" t="s">
        <v>50</v>
      </c>
      <c r="C70" s="7" t="s">
        <v>145</v>
      </c>
      <c r="D70" s="7" t="s">
        <v>52</v>
      </c>
      <c r="E70" s="7" t="s">
        <v>146</v>
      </c>
      <c r="F70" s="7">
        <v>8</v>
      </c>
      <c r="G70" s="7">
        <v>5</v>
      </c>
      <c r="H70" s="7" t="s">
        <v>147</v>
      </c>
      <c r="I70" s="7">
        <v>5971</v>
      </c>
      <c r="J70" s="7" t="s">
        <v>152</v>
      </c>
      <c r="K70" s="7">
        <v>0</v>
      </c>
      <c r="L70" s="7" t="s">
        <v>36</v>
      </c>
      <c r="M70" s="7">
        <v>5000</v>
      </c>
      <c r="N70" s="7" t="s">
        <v>56</v>
      </c>
      <c r="O70" s="7" t="s">
        <v>149</v>
      </c>
      <c r="P70" s="7" t="s">
        <v>39</v>
      </c>
      <c r="Q70" s="7" t="s">
        <v>153</v>
      </c>
      <c r="R70" s="7" t="s">
        <v>151</v>
      </c>
      <c r="S70" s="13">
        <v>0</v>
      </c>
      <c r="T70" s="13">
        <v>0</v>
      </c>
      <c r="U70" s="13">
        <v>0</v>
      </c>
      <c r="V70" s="13">
        <v>80000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/>
      <c r="AF70" s="13">
        <v>0</v>
      </c>
      <c r="AG70" s="13">
        <v>0</v>
      </c>
      <c r="AH70" s="13">
        <v>0</v>
      </c>
      <c r="AI70" s="13">
        <v>80000</v>
      </c>
      <c r="AJ70" s="13">
        <v>-80000</v>
      </c>
    </row>
    <row r="71" spans="1:36" hidden="1" x14ac:dyDescent="0.25">
      <c r="A71" s="7" t="str">
        <f t="shared" si="1"/>
        <v>1.1-00-1901_2086003_2029110</v>
      </c>
      <c r="B71" s="7" t="s">
        <v>50</v>
      </c>
      <c r="C71" s="7" t="s">
        <v>145</v>
      </c>
      <c r="D71" s="7" t="s">
        <v>52</v>
      </c>
      <c r="E71" s="7" t="s">
        <v>146</v>
      </c>
      <c r="F71" s="7">
        <v>8</v>
      </c>
      <c r="G71" s="7">
        <v>6</v>
      </c>
      <c r="H71" s="7" t="s">
        <v>147</v>
      </c>
      <c r="I71" s="7">
        <v>2911</v>
      </c>
      <c r="J71" s="7" t="s">
        <v>118</v>
      </c>
      <c r="K71" s="7">
        <v>0</v>
      </c>
      <c r="L71" s="7" t="s">
        <v>36</v>
      </c>
      <c r="M71" s="7">
        <v>2000</v>
      </c>
      <c r="N71" s="7" t="s">
        <v>56</v>
      </c>
      <c r="O71" s="7" t="s">
        <v>149</v>
      </c>
      <c r="P71" s="7" t="s">
        <v>39</v>
      </c>
      <c r="Q71" s="7" t="s">
        <v>156</v>
      </c>
      <c r="R71" s="7" t="s">
        <v>151</v>
      </c>
      <c r="S71" s="13">
        <v>0</v>
      </c>
      <c r="T71" s="13">
        <v>0</v>
      </c>
      <c r="U71" s="13">
        <v>0</v>
      </c>
      <c r="V71" s="13">
        <v>30000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/>
      <c r="AF71" s="13">
        <v>0</v>
      </c>
      <c r="AG71" s="13">
        <v>0</v>
      </c>
      <c r="AH71" s="13">
        <v>0</v>
      </c>
      <c r="AI71" s="13">
        <v>30000</v>
      </c>
      <c r="AJ71" s="13">
        <v>-30000</v>
      </c>
    </row>
    <row r="72" spans="1:36" hidden="1" x14ac:dyDescent="0.25">
      <c r="A72" s="7" t="str">
        <f t="shared" si="1"/>
        <v>1.1-00-1901_2086003_2033310</v>
      </c>
      <c r="B72" s="7" t="s">
        <v>50</v>
      </c>
      <c r="C72" s="7" t="s">
        <v>145</v>
      </c>
      <c r="D72" s="7" t="s">
        <v>52</v>
      </c>
      <c r="E72" s="7" t="s">
        <v>146</v>
      </c>
      <c r="F72" s="7">
        <v>8</v>
      </c>
      <c r="G72" s="7">
        <v>6</v>
      </c>
      <c r="H72" s="7" t="s">
        <v>147</v>
      </c>
      <c r="I72" s="7">
        <v>3331</v>
      </c>
      <c r="J72" s="7" t="s">
        <v>148</v>
      </c>
      <c r="K72" s="7">
        <v>0</v>
      </c>
      <c r="L72" s="7" t="s">
        <v>36</v>
      </c>
      <c r="M72" s="7">
        <v>3000</v>
      </c>
      <c r="N72" s="7" t="s">
        <v>56</v>
      </c>
      <c r="O72" s="7" t="s">
        <v>149</v>
      </c>
      <c r="P72" s="7" t="s">
        <v>39</v>
      </c>
      <c r="Q72" s="7" t="s">
        <v>156</v>
      </c>
      <c r="R72" s="7" t="s">
        <v>151</v>
      </c>
      <c r="S72" s="13">
        <v>0</v>
      </c>
      <c r="T72" s="13">
        <v>0</v>
      </c>
      <c r="U72" s="13">
        <v>0</v>
      </c>
      <c r="V72" s="13">
        <v>3000000</v>
      </c>
      <c r="W72" s="13">
        <v>280894</v>
      </c>
      <c r="X72" s="13">
        <v>280894</v>
      </c>
      <c r="Y72" s="13">
        <v>0</v>
      </c>
      <c r="Z72" s="13">
        <v>0</v>
      </c>
      <c r="AA72" s="13">
        <v>0</v>
      </c>
      <c r="AB72" s="13">
        <v>-280894</v>
      </c>
      <c r="AC72" s="13">
        <v>280894</v>
      </c>
      <c r="AD72" s="13" t="s">
        <v>504</v>
      </c>
      <c r="AE72" s="13"/>
      <c r="AF72" s="13">
        <v>0</v>
      </c>
      <c r="AG72" s="13">
        <v>0</v>
      </c>
      <c r="AH72" s="13">
        <v>0</v>
      </c>
      <c r="AI72" s="13">
        <v>3000000</v>
      </c>
      <c r="AJ72" s="13">
        <v>-3000000</v>
      </c>
    </row>
    <row r="73" spans="1:36" hidden="1" x14ac:dyDescent="0.25">
      <c r="A73" s="7" t="str">
        <f t="shared" si="1"/>
        <v>1.1-00-1901_2086003_2033910</v>
      </c>
      <c r="B73" s="7" t="s">
        <v>50</v>
      </c>
      <c r="C73" s="7" t="s">
        <v>145</v>
      </c>
      <c r="D73" s="7" t="s">
        <v>52</v>
      </c>
      <c r="E73" s="7" t="s">
        <v>146</v>
      </c>
      <c r="F73" s="7">
        <v>8</v>
      </c>
      <c r="G73" s="7">
        <v>6</v>
      </c>
      <c r="H73" s="7" t="s">
        <v>147</v>
      </c>
      <c r="I73" s="7">
        <v>3391</v>
      </c>
      <c r="J73" s="7" t="s">
        <v>137</v>
      </c>
      <c r="K73" s="7">
        <v>0</v>
      </c>
      <c r="L73" s="7" t="s">
        <v>36</v>
      </c>
      <c r="M73" s="7">
        <v>3000</v>
      </c>
      <c r="N73" s="7" t="s">
        <v>56</v>
      </c>
      <c r="O73" s="7" t="s">
        <v>149</v>
      </c>
      <c r="P73" s="7" t="s">
        <v>39</v>
      </c>
      <c r="Q73" s="7" t="s">
        <v>156</v>
      </c>
      <c r="R73" s="7" t="s">
        <v>151</v>
      </c>
      <c r="S73" s="13">
        <v>0</v>
      </c>
      <c r="T73" s="13">
        <v>0</v>
      </c>
      <c r="U73" s="13">
        <v>0</v>
      </c>
      <c r="V73" s="13">
        <v>2500000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/>
      <c r="AF73" s="13">
        <v>0</v>
      </c>
      <c r="AG73" s="13">
        <v>0</v>
      </c>
      <c r="AH73" s="13">
        <v>0</v>
      </c>
      <c r="AI73" s="13">
        <v>2500000</v>
      </c>
      <c r="AJ73" s="13">
        <v>-2500000</v>
      </c>
    </row>
    <row r="74" spans="1:36" hidden="1" x14ac:dyDescent="0.25">
      <c r="A74" s="7" t="str">
        <f t="shared" si="1"/>
        <v>1.1-00-1901_2086003_2037110</v>
      </c>
      <c r="B74" s="7" t="s">
        <v>50</v>
      </c>
      <c r="C74" s="7" t="s">
        <v>145</v>
      </c>
      <c r="D74" s="7" t="s">
        <v>52</v>
      </c>
      <c r="E74" s="7" t="s">
        <v>146</v>
      </c>
      <c r="F74" s="7">
        <v>8</v>
      </c>
      <c r="G74" s="7">
        <v>6</v>
      </c>
      <c r="H74" s="7" t="s">
        <v>147</v>
      </c>
      <c r="I74" s="7">
        <v>3711</v>
      </c>
      <c r="J74" s="7" t="s">
        <v>138</v>
      </c>
      <c r="K74" s="7">
        <v>0</v>
      </c>
      <c r="L74" s="7" t="s">
        <v>36</v>
      </c>
      <c r="M74" s="7">
        <v>3000</v>
      </c>
      <c r="N74" s="7" t="s">
        <v>56</v>
      </c>
      <c r="O74" s="7" t="s">
        <v>149</v>
      </c>
      <c r="P74" s="7" t="s">
        <v>39</v>
      </c>
      <c r="Q74" s="7" t="s">
        <v>156</v>
      </c>
      <c r="R74" s="7" t="s">
        <v>151</v>
      </c>
      <c r="S74" s="13">
        <v>0</v>
      </c>
      <c r="T74" s="13">
        <v>0</v>
      </c>
      <c r="U74" s="13">
        <v>0</v>
      </c>
      <c r="V74" s="13">
        <v>60000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/>
      <c r="AF74" s="13">
        <v>0</v>
      </c>
      <c r="AG74" s="13">
        <v>0</v>
      </c>
      <c r="AH74" s="13">
        <v>0</v>
      </c>
      <c r="AI74" s="13">
        <v>60000</v>
      </c>
      <c r="AJ74" s="13">
        <v>-60000</v>
      </c>
    </row>
    <row r="75" spans="1:36" hidden="1" x14ac:dyDescent="0.25">
      <c r="A75" s="7" t="str">
        <f t="shared" si="1"/>
        <v>1.1-00-1901_2086003_2037510</v>
      </c>
      <c r="B75" s="7" t="s">
        <v>50</v>
      </c>
      <c r="C75" s="7" t="s">
        <v>145</v>
      </c>
      <c r="D75" s="7" t="s">
        <v>52</v>
      </c>
      <c r="E75" s="7" t="s">
        <v>146</v>
      </c>
      <c r="F75" s="7">
        <v>8</v>
      </c>
      <c r="G75" s="7">
        <v>6</v>
      </c>
      <c r="H75" s="7" t="s">
        <v>147</v>
      </c>
      <c r="I75" s="7">
        <v>3751</v>
      </c>
      <c r="J75" s="7" t="s">
        <v>139</v>
      </c>
      <c r="K75" s="7">
        <v>0</v>
      </c>
      <c r="L75" s="7" t="s">
        <v>36</v>
      </c>
      <c r="M75" s="7">
        <v>3000</v>
      </c>
      <c r="N75" s="7" t="s">
        <v>56</v>
      </c>
      <c r="O75" s="7" t="s">
        <v>149</v>
      </c>
      <c r="P75" s="7" t="s">
        <v>39</v>
      </c>
      <c r="Q75" s="7" t="s">
        <v>156</v>
      </c>
      <c r="R75" s="7" t="s">
        <v>151</v>
      </c>
      <c r="S75" s="13">
        <v>0</v>
      </c>
      <c r="T75" s="13">
        <v>0</v>
      </c>
      <c r="U75" s="13">
        <v>0</v>
      </c>
      <c r="V75" s="13">
        <v>60000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/>
      <c r="AF75" s="13">
        <v>0</v>
      </c>
      <c r="AG75" s="13">
        <v>0</v>
      </c>
      <c r="AH75" s="13">
        <v>0</v>
      </c>
      <c r="AI75" s="13">
        <v>60000</v>
      </c>
      <c r="AJ75" s="13">
        <v>-60000</v>
      </c>
    </row>
    <row r="76" spans="1:36" hidden="1" x14ac:dyDescent="0.25">
      <c r="A76" s="7" t="str">
        <f t="shared" si="1"/>
        <v>1.1-00-1901_2086003_2059110</v>
      </c>
      <c r="B76" s="7" t="s">
        <v>50</v>
      </c>
      <c r="C76" s="7" t="s">
        <v>145</v>
      </c>
      <c r="D76" s="7" t="s">
        <v>52</v>
      </c>
      <c r="E76" s="7" t="s">
        <v>146</v>
      </c>
      <c r="F76" s="7">
        <v>8</v>
      </c>
      <c r="G76" s="7">
        <v>6</v>
      </c>
      <c r="H76" s="7" t="s">
        <v>147</v>
      </c>
      <c r="I76" s="7">
        <v>5911</v>
      </c>
      <c r="J76" s="7" t="s">
        <v>157</v>
      </c>
      <c r="K76" s="7">
        <v>0</v>
      </c>
      <c r="L76" s="7" t="s">
        <v>36</v>
      </c>
      <c r="M76" s="7">
        <v>5000</v>
      </c>
      <c r="N76" s="7" t="s">
        <v>56</v>
      </c>
      <c r="O76" s="7" t="s">
        <v>149</v>
      </c>
      <c r="P76" s="7" t="s">
        <v>39</v>
      </c>
      <c r="Q76" s="7" t="s">
        <v>156</v>
      </c>
      <c r="R76" s="7" t="s">
        <v>151</v>
      </c>
      <c r="S76" s="13">
        <v>0</v>
      </c>
      <c r="T76" s="13">
        <v>0</v>
      </c>
      <c r="U76" s="13">
        <v>0</v>
      </c>
      <c r="V76" s="13">
        <v>10000000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/>
      <c r="AF76" s="13">
        <v>0</v>
      </c>
      <c r="AG76" s="13">
        <v>0</v>
      </c>
      <c r="AH76" s="13">
        <v>0</v>
      </c>
      <c r="AI76" s="13">
        <v>10000000</v>
      </c>
      <c r="AJ76" s="13">
        <v>-10000000</v>
      </c>
    </row>
    <row r="77" spans="1:36" hidden="1" x14ac:dyDescent="0.25">
      <c r="A77" s="7" t="str">
        <f t="shared" si="1"/>
        <v>1.1-00-1901_2086003_2059710</v>
      </c>
      <c r="B77" s="7" t="s">
        <v>50</v>
      </c>
      <c r="C77" s="7" t="s">
        <v>145</v>
      </c>
      <c r="D77" s="7" t="s">
        <v>52</v>
      </c>
      <c r="E77" s="7" t="s">
        <v>146</v>
      </c>
      <c r="F77" s="7">
        <v>8</v>
      </c>
      <c r="G77" s="7">
        <v>6</v>
      </c>
      <c r="H77" s="7" t="s">
        <v>147</v>
      </c>
      <c r="I77" s="7">
        <v>5971</v>
      </c>
      <c r="J77" s="7" t="s">
        <v>152</v>
      </c>
      <c r="K77" s="7">
        <v>0</v>
      </c>
      <c r="L77" s="7" t="s">
        <v>36</v>
      </c>
      <c r="M77" s="7">
        <v>5000</v>
      </c>
      <c r="N77" s="7" t="s">
        <v>56</v>
      </c>
      <c r="O77" s="7" t="s">
        <v>149</v>
      </c>
      <c r="P77" s="7" t="s">
        <v>39</v>
      </c>
      <c r="Q77" s="7" t="s">
        <v>156</v>
      </c>
      <c r="R77" s="7" t="s">
        <v>151</v>
      </c>
      <c r="S77" s="13">
        <v>0</v>
      </c>
      <c r="T77" s="13">
        <v>0</v>
      </c>
      <c r="U77" s="13">
        <v>0</v>
      </c>
      <c r="V77" s="13">
        <v>550000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/>
      <c r="AF77" s="13">
        <v>0</v>
      </c>
      <c r="AG77" s="13">
        <v>0</v>
      </c>
      <c r="AH77" s="13">
        <v>0</v>
      </c>
      <c r="AI77" s="13">
        <v>550000</v>
      </c>
      <c r="AJ77" s="13">
        <v>-550000</v>
      </c>
    </row>
    <row r="78" spans="1:36" hidden="1" x14ac:dyDescent="0.25">
      <c r="A78" s="7" t="str">
        <f t="shared" si="1"/>
        <v>1.1-00-1918_20574040_2024210</v>
      </c>
      <c r="B78" s="7" t="s">
        <v>50</v>
      </c>
      <c r="C78" s="7" t="s">
        <v>158</v>
      </c>
      <c r="D78" s="7" t="s">
        <v>97</v>
      </c>
      <c r="E78" s="7" t="s">
        <v>159</v>
      </c>
      <c r="F78" s="7">
        <v>5</v>
      </c>
      <c r="G78" s="7">
        <v>74</v>
      </c>
      <c r="H78" s="7" t="s">
        <v>160</v>
      </c>
      <c r="I78" s="7">
        <v>2421</v>
      </c>
      <c r="J78" s="7" t="s">
        <v>161</v>
      </c>
      <c r="K78" s="7">
        <v>0</v>
      </c>
      <c r="L78" s="7" t="s">
        <v>36</v>
      </c>
      <c r="M78" s="7">
        <v>2000</v>
      </c>
      <c r="N78" s="7" t="s">
        <v>56</v>
      </c>
      <c r="O78" s="7" t="s">
        <v>162</v>
      </c>
      <c r="P78" s="7" t="s">
        <v>163</v>
      </c>
      <c r="Q78" s="7" t="s">
        <v>164</v>
      </c>
      <c r="R78" s="7" t="s">
        <v>165</v>
      </c>
      <c r="S78" s="13">
        <v>0</v>
      </c>
      <c r="T78" s="13">
        <v>0</v>
      </c>
      <c r="U78" s="13">
        <v>0</v>
      </c>
      <c r="V78" s="13">
        <v>550000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/>
      <c r="AF78" s="13">
        <v>0</v>
      </c>
      <c r="AG78" s="13">
        <v>0</v>
      </c>
      <c r="AH78" s="13">
        <v>0</v>
      </c>
      <c r="AI78" s="13">
        <v>550000</v>
      </c>
      <c r="AJ78" s="13">
        <v>-550000</v>
      </c>
    </row>
    <row r="79" spans="1:36" hidden="1" x14ac:dyDescent="0.25">
      <c r="A79" s="7" t="str">
        <f t="shared" si="1"/>
        <v>1.1-00-1918_20574040_2024310</v>
      </c>
      <c r="B79" s="7" t="s">
        <v>50</v>
      </c>
      <c r="C79" s="7" t="s">
        <v>158</v>
      </c>
      <c r="D79" s="7" t="s">
        <v>97</v>
      </c>
      <c r="E79" s="7" t="s">
        <v>159</v>
      </c>
      <c r="F79" s="7">
        <v>5</v>
      </c>
      <c r="G79" s="7">
        <v>74</v>
      </c>
      <c r="H79" s="7" t="s">
        <v>160</v>
      </c>
      <c r="I79" s="7">
        <v>2431</v>
      </c>
      <c r="J79" s="7" t="s">
        <v>166</v>
      </c>
      <c r="K79" s="7">
        <v>0</v>
      </c>
      <c r="L79" s="7" t="s">
        <v>36</v>
      </c>
      <c r="M79" s="7">
        <v>2000</v>
      </c>
      <c r="N79" s="7" t="s">
        <v>56</v>
      </c>
      <c r="O79" s="7" t="s">
        <v>162</v>
      </c>
      <c r="P79" s="7" t="s">
        <v>163</v>
      </c>
      <c r="Q79" s="7" t="s">
        <v>164</v>
      </c>
      <c r="R79" s="7" t="s">
        <v>165</v>
      </c>
      <c r="S79" s="13">
        <v>0</v>
      </c>
      <c r="T79" s="13">
        <v>0</v>
      </c>
      <c r="U79" s="13">
        <v>0</v>
      </c>
      <c r="V79" s="13">
        <v>10000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/>
      <c r="AF79" s="13">
        <v>0</v>
      </c>
      <c r="AG79" s="13">
        <v>0</v>
      </c>
      <c r="AH79" s="13">
        <v>0</v>
      </c>
      <c r="AI79" s="13">
        <v>10000</v>
      </c>
      <c r="AJ79" s="13">
        <v>-10000</v>
      </c>
    </row>
    <row r="80" spans="1:36" hidden="1" x14ac:dyDescent="0.25">
      <c r="A80" s="7" t="str">
        <f t="shared" si="1"/>
        <v>1.1-00-1918_20574040_2024410</v>
      </c>
      <c r="B80" s="7" t="s">
        <v>50</v>
      </c>
      <c r="C80" s="7" t="s">
        <v>158</v>
      </c>
      <c r="D80" s="7" t="s">
        <v>97</v>
      </c>
      <c r="E80" s="7" t="s">
        <v>159</v>
      </c>
      <c r="F80" s="7">
        <v>5</v>
      </c>
      <c r="G80" s="7">
        <v>74</v>
      </c>
      <c r="H80" s="7" t="s">
        <v>160</v>
      </c>
      <c r="I80" s="7">
        <v>2441</v>
      </c>
      <c r="J80" s="7" t="s">
        <v>167</v>
      </c>
      <c r="K80" s="7">
        <v>0</v>
      </c>
      <c r="L80" s="7" t="s">
        <v>36</v>
      </c>
      <c r="M80" s="7">
        <v>2000</v>
      </c>
      <c r="N80" s="7" t="s">
        <v>56</v>
      </c>
      <c r="O80" s="7" t="s">
        <v>162</v>
      </c>
      <c r="P80" s="7" t="s">
        <v>163</v>
      </c>
      <c r="Q80" s="7" t="s">
        <v>164</v>
      </c>
      <c r="R80" s="7" t="s">
        <v>165</v>
      </c>
      <c r="S80" s="13">
        <v>0</v>
      </c>
      <c r="T80" s="13">
        <v>0</v>
      </c>
      <c r="U80" s="13">
        <v>0</v>
      </c>
      <c r="V80" s="13">
        <v>50000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/>
      <c r="AF80" s="13">
        <v>0</v>
      </c>
      <c r="AG80" s="13">
        <v>0</v>
      </c>
      <c r="AH80" s="13">
        <v>0</v>
      </c>
      <c r="AI80" s="13">
        <v>50000</v>
      </c>
      <c r="AJ80" s="13">
        <v>-50000</v>
      </c>
    </row>
    <row r="81" spans="1:36" hidden="1" x14ac:dyDescent="0.25">
      <c r="A81" s="7" t="str">
        <f t="shared" si="1"/>
        <v>1.1-00-1918_20574040_2024610</v>
      </c>
      <c r="B81" s="7" t="s">
        <v>50</v>
      </c>
      <c r="C81" s="7" t="s">
        <v>158</v>
      </c>
      <c r="D81" s="7" t="s">
        <v>97</v>
      </c>
      <c r="E81" s="7" t="s">
        <v>159</v>
      </c>
      <c r="F81" s="7">
        <v>5</v>
      </c>
      <c r="G81" s="7">
        <v>74</v>
      </c>
      <c r="H81" s="7" t="s">
        <v>160</v>
      </c>
      <c r="I81" s="7">
        <v>2461</v>
      </c>
      <c r="J81" s="7" t="s">
        <v>168</v>
      </c>
      <c r="K81" s="7">
        <v>0</v>
      </c>
      <c r="L81" s="7" t="s">
        <v>36</v>
      </c>
      <c r="M81" s="7">
        <v>2000</v>
      </c>
      <c r="N81" s="7" t="s">
        <v>56</v>
      </c>
      <c r="O81" s="7" t="s">
        <v>162</v>
      </c>
      <c r="P81" s="7" t="s">
        <v>163</v>
      </c>
      <c r="Q81" s="7" t="s">
        <v>164</v>
      </c>
      <c r="R81" s="7" t="s">
        <v>165</v>
      </c>
      <c r="S81" s="13">
        <v>0</v>
      </c>
      <c r="T81" s="13">
        <v>0</v>
      </c>
      <c r="U81" s="13">
        <v>0</v>
      </c>
      <c r="V81" s="13">
        <v>800000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/>
      <c r="AF81" s="13">
        <v>0</v>
      </c>
      <c r="AG81" s="13">
        <v>0</v>
      </c>
      <c r="AH81" s="13">
        <v>0</v>
      </c>
      <c r="AI81" s="13">
        <v>800000</v>
      </c>
      <c r="AJ81" s="13">
        <v>-800000</v>
      </c>
    </row>
    <row r="82" spans="1:36" hidden="1" x14ac:dyDescent="0.25">
      <c r="A82" s="7" t="str">
        <f t="shared" si="1"/>
        <v>1.1-00-1918_20574040_2024710</v>
      </c>
      <c r="B82" s="7" t="s">
        <v>50</v>
      </c>
      <c r="C82" s="7" t="s">
        <v>158</v>
      </c>
      <c r="D82" s="7" t="s">
        <v>97</v>
      </c>
      <c r="E82" s="7" t="s">
        <v>159</v>
      </c>
      <c r="F82" s="7">
        <v>5</v>
      </c>
      <c r="G82" s="7">
        <v>74</v>
      </c>
      <c r="H82" s="7" t="s">
        <v>160</v>
      </c>
      <c r="I82" s="7">
        <v>2471</v>
      </c>
      <c r="J82" s="7" t="s">
        <v>169</v>
      </c>
      <c r="K82" s="7">
        <v>0</v>
      </c>
      <c r="L82" s="7" t="s">
        <v>36</v>
      </c>
      <c r="M82" s="7">
        <v>2000</v>
      </c>
      <c r="N82" s="7" t="s">
        <v>56</v>
      </c>
      <c r="O82" s="7" t="s">
        <v>162</v>
      </c>
      <c r="P82" s="7" t="s">
        <v>163</v>
      </c>
      <c r="Q82" s="7" t="s">
        <v>164</v>
      </c>
      <c r="R82" s="7" t="s">
        <v>165</v>
      </c>
      <c r="S82" s="13">
        <v>0</v>
      </c>
      <c r="T82" s="13">
        <v>0</v>
      </c>
      <c r="U82" s="13">
        <v>0</v>
      </c>
      <c r="V82" s="13">
        <v>800000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/>
      <c r="AF82" s="13">
        <v>0</v>
      </c>
      <c r="AG82" s="13">
        <v>0</v>
      </c>
      <c r="AH82" s="13">
        <v>0</v>
      </c>
      <c r="AI82" s="13">
        <v>800000</v>
      </c>
      <c r="AJ82" s="13">
        <v>-800000</v>
      </c>
    </row>
    <row r="83" spans="1:36" hidden="1" x14ac:dyDescent="0.25">
      <c r="A83" s="7" t="str">
        <f t="shared" si="1"/>
        <v>1.1-00-1918_20574040_2024810</v>
      </c>
      <c r="B83" s="7" t="s">
        <v>50</v>
      </c>
      <c r="C83" s="7" t="s">
        <v>158</v>
      </c>
      <c r="D83" s="7" t="s">
        <v>97</v>
      </c>
      <c r="E83" s="7" t="s">
        <v>159</v>
      </c>
      <c r="F83" s="7">
        <v>5</v>
      </c>
      <c r="G83" s="7">
        <v>74</v>
      </c>
      <c r="H83" s="7" t="s">
        <v>160</v>
      </c>
      <c r="I83" s="7">
        <v>2481</v>
      </c>
      <c r="J83" s="7" t="s">
        <v>170</v>
      </c>
      <c r="K83" s="7">
        <v>0</v>
      </c>
      <c r="L83" s="7" t="s">
        <v>36</v>
      </c>
      <c r="M83" s="7">
        <v>2000</v>
      </c>
      <c r="N83" s="7" t="s">
        <v>56</v>
      </c>
      <c r="O83" s="7" t="s">
        <v>162</v>
      </c>
      <c r="P83" s="7" t="s">
        <v>163</v>
      </c>
      <c r="Q83" s="7" t="s">
        <v>164</v>
      </c>
      <c r="R83" s="7" t="s">
        <v>165</v>
      </c>
      <c r="S83" s="13">
        <v>0</v>
      </c>
      <c r="T83" s="13">
        <v>0</v>
      </c>
      <c r="U83" s="13">
        <v>0</v>
      </c>
      <c r="V83" s="13">
        <v>120000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/>
      <c r="AF83" s="13">
        <v>0</v>
      </c>
      <c r="AG83" s="13">
        <v>0</v>
      </c>
      <c r="AH83" s="13">
        <v>0</v>
      </c>
      <c r="AI83" s="13">
        <v>120000</v>
      </c>
      <c r="AJ83" s="13">
        <v>-120000</v>
      </c>
    </row>
    <row r="84" spans="1:36" hidden="1" x14ac:dyDescent="0.25">
      <c r="A84" s="7" t="str">
        <f t="shared" si="1"/>
        <v>1.1-00-1918_20574040_2024910</v>
      </c>
      <c r="B84" s="7" t="s">
        <v>50</v>
      </c>
      <c r="C84" s="7" t="s">
        <v>158</v>
      </c>
      <c r="D84" s="7" t="s">
        <v>97</v>
      </c>
      <c r="E84" s="7" t="s">
        <v>159</v>
      </c>
      <c r="F84" s="7">
        <v>5</v>
      </c>
      <c r="G84" s="7">
        <v>74</v>
      </c>
      <c r="H84" s="7" t="s">
        <v>160</v>
      </c>
      <c r="I84" s="7">
        <v>2491</v>
      </c>
      <c r="J84" s="7" t="s">
        <v>62</v>
      </c>
      <c r="K84" s="7">
        <v>0</v>
      </c>
      <c r="L84" s="7" t="s">
        <v>36</v>
      </c>
      <c r="M84" s="7">
        <v>2000</v>
      </c>
      <c r="N84" s="7" t="s">
        <v>56</v>
      </c>
      <c r="O84" s="7" t="s">
        <v>162</v>
      </c>
      <c r="P84" s="7" t="s">
        <v>163</v>
      </c>
      <c r="Q84" s="7" t="s">
        <v>164</v>
      </c>
      <c r="R84" s="7" t="s">
        <v>165</v>
      </c>
      <c r="S84" s="13">
        <v>0</v>
      </c>
      <c r="T84" s="13">
        <v>0</v>
      </c>
      <c r="U84" s="13">
        <v>0</v>
      </c>
      <c r="V84" s="13">
        <v>800000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/>
      <c r="AF84" s="13">
        <v>0</v>
      </c>
      <c r="AG84" s="13">
        <v>0</v>
      </c>
      <c r="AH84" s="13">
        <v>0</v>
      </c>
      <c r="AI84" s="13">
        <v>800000</v>
      </c>
      <c r="AJ84" s="13">
        <v>-800000</v>
      </c>
    </row>
    <row r="85" spans="1:36" hidden="1" x14ac:dyDescent="0.25">
      <c r="A85" s="7" t="str">
        <f t="shared" si="1"/>
        <v>1.1-00-1918_20574040_2025110</v>
      </c>
      <c r="B85" s="7" t="s">
        <v>50</v>
      </c>
      <c r="C85" s="7" t="s">
        <v>158</v>
      </c>
      <c r="D85" s="7" t="s">
        <v>97</v>
      </c>
      <c r="E85" s="7" t="s">
        <v>159</v>
      </c>
      <c r="F85" s="7">
        <v>5</v>
      </c>
      <c r="G85" s="7">
        <v>74</v>
      </c>
      <c r="H85" s="7" t="s">
        <v>160</v>
      </c>
      <c r="I85" s="7">
        <v>2511</v>
      </c>
      <c r="J85" s="7" t="s">
        <v>171</v>
      </c>
      <c r="K85" s="7">
        <v>0</v>
      </c>
      <c r="L85" s="7" t="s">
        <v>36</v>
      </c>
      <c r="M85" s="7">
        <v>2000</v>
      </c>
      <c r="N85" s="7" t="s">
        <v>56</v>
      </c>
      <c r="O85" s="7" t="s">
        <v>162</v>
      </c>
      <c r="P85" s="7" t="s">
        <v>163</v>
      </c>
      <c r="Q85" s="7" t="s">
        <v>164</v>
      </c>
      <c r="R85" s="7" t="s">
        <v>165</v>
      </c>
      <c r="S85" s="13">
        <v>0</v>
      </c>
      <c r="T85" s="13">
        <v>0</v>
      </c>
      <c r="U85" s="13">
        <v>0</v>
      </c>
      <c r="V85" s="13">
        <v>2000000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/>
      <c r="AF85" s="13">
        <v>0</v>
      </c>
      <c r="AG85" s="13">
        <v>0</v>
      </c>
      <c r="AH85" s="13">
        <v>0</v>
      </c>
      <c r="AI85" s="13">
        <v>2000000</v>
      </c>
      <c r="AJ85" s="13">
        <v>-2000000</v>
      </c>
    </row>
    <row r="86" spans="1:36" hidden="1" x14ac:dyDescent="0.25">
      <c r="A86" s="7" t="str">
        <f t="shared" si="1"/>
        <v>1.1-00-1918_20574040_2025510</v>
      </c>
      <c r="B86" s="7" t="s">
        <v>50</v>
      </c>
      <c r="C86" s="7" t="s">
        <v>158</v>
      </c>
      <c r="D86" s="7" t="s">
        <v>97</v>
      </c>
      <c r="E86" s="7" t="s">
        <v>159</v>
      </c>
      <c r="F86" s="7">
        <v>5</v>
      </c>
      <c r="G86" s="7">
        <v>74</v>
      </c>
      <c r="H86" s="7" t="s">
        <v>160</v>
      </c>
      <c r="I86" s="7">
        <v>2551</v>
      </c>
      <c r="J86" s="7" t="s">
        <v>63</v>
      </c>
      <c r="K86" s="7">
        <v>0</v>
      </c>
      <c r="L86" s="7" t="s">
        <v>36</v>
      </c>
      <c r="M86" s="7">
        <v>2000</v>
      </c>
      <c r="N86" s="7" t="s">
        <v>56</v>
      </c>
      <c r="O86" s="7" t="s">
        <v>162</v>
      </c>
      <c r="P86" s="7" t="s">
        <v>163</v>
      </c>
      <c r="Q86" s="7" t="s">
        <v>164</v>
      </c>
      <c r="R86" s="7" t="s">
        <v>165</v>
      </c>
      <c r="S86" s="13">
        <v>0</v>
      </c>
      <c r="T86" s="13">
        <v>0</v>
      </c>
      <c r="U86" s="13">
        <v>0</v>
      </c>
      <c r="V86" s="13">
        <v>800000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/>
      <c r="AF86" s="13">
        <v>0</v>
      </c>
      <c r="AG86" s="13">
        <v>0</v>
      </c>
      <c r="AH86" s="13">
        <v>0</v>
      </c>
      <c r="AI86" s="13">
        <v>800000</v>
      </c>
      <c r="AJ86" s="13">
        <v>-800000</v>
      </c>
    </row>
    <row r="87" spans="1:36" hidden="1" x14ac:dyDescent="0.25">
      <c r="A87" s="7" t="str">
        <f t="shared" si="1"/>
        <v>1.1-00-1918_20574040_2025610</v>
      </c>
      <c r="B87" s="7" t="s">
        <v>50</v>
      </c>
      <c r="C87" s="7" t="s">
        <v>158</v>
      </c>
      <c r="D87" s="7" t="s">
        <v>97</v>
      </c>
      <c r="E87" s="7" t="s">
        <v>159</v>
      </c>
      <c r="F87" s="7">
        <v>5</v>
      </c>
      <c r="G87" s="7">
        <v>74</v>
      </c>
      <c r="H87" s="7" t="s">
        <v>160</v>
      </c>
      <c r="I87" s="7">
        <v>2561</v>
      </c>
      <c r="J87" s="7" t="s">
        <v>64</v>
      </c>
      <c r="K87" s="7">
        <v>0</v>
      </c>
      <c r="L87" s="7" t="s">
        <v>36</v>
      </c>
      <c r="M87" s="7">
        <v>2000</v>
      </c>
      <c r="N87" s="7" t="s">
        <v>56</v>
      </c>
      <c r="O87" s="7" t="s">
        <v>162</v>
      </c>
      <c r="P87" s="7" t="s">
        <v>163</v>
      </c>
      <c r="Q87" s="7" t="s">
        <v>164</v>
      </c>
      <c r="R87" s="7" t="s">
        <v>165</v>
      </c>
      <c r="S87" s="13">
        <v>0</v>
      </c>
      <c r="T87" s="13">
        <v>0</v>
      </c>
      <c r="U87" s="13">
        <v>0</v>
      </c>
      <c r="V87" s="13">
        <v>800000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/>
      <c r="AF87" s="13">
        <v>0</v>
      </c>
      <c r="AG87" s="13">
        <v>0</v>
      </c>
      <c r="AH87" s="13">
        <v>0</v>
      </c>
      <c r="AI87" s="13">
        <v>800000</v>
      </c>
      <c r="AJ87" s="13">
        <v>-800000</v>
      </c>
    </row>
    <row r="88" spans="1:36" hidden="1" x14ac:dyDescent="0.25">
      <c r="A88" s="7" t="str">
        <f t="shared" si="1"/>
        <v>1.1-00-1918_20574040_2027210</v>
      </c>
      <c r="B88" s="7" t="s">
        <v>50</v>
      </c>
      <c r="C88" s="7" t="s">
        <v>158</v>
      </c>
      <c r="D88" s="7" t="s">
        <v>97</v>
      </c>
      <c r="E88" s="7" t="s">
        <v>159</v>
      </c>
      <c r="F88" s="7">
        <v>5</v>
      </c>
      <c r="G88" s="7">
        <v>74</v>
      </c>
      <c r="H88" s="7" t="s">
        <v>160</v>
      </c>
      <c r="I88" s="7">
        <v>2721</v>
      </c>
      <c r="J88" s="7" t="s">
        <v>124</v>
      </c>
      <c r="K88" s="7">
        <v>0</v>
      </c>
      <c r="L88" s="7" t="s">
        <v>36</v>
      </c>
      <c r="M88" s="7">
        <v>2000</v>
      </c>
      <c r="N88" s="7" t="s">
        <v>56</v>
      </c>
      <c r="O88" s="7" t="s">
        <v>162</v>
      </c>
      <c r="P88" s="7" t="s">
        <v>163</v>
      </c>
      <c r="Q88" s="7" t="s">
        <v>164</v>
      </c>
      <c r="R88" s="7" t="s">
        <v>165</v>
      </c>
      <c r="S88" s="13">
        <v>0</v>
      </c>
      <c r="T88" s="13">
        <v>0</v>
      </c>
      <c r="U88" s="13">
        <v>0</v>
      </c>
      <c r="V88" s="13">
        <v>100000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/>
      <c r="AF88" s="13">
        <v>0</v>
      </c>
      <c r="AG88" s="13">
        <v>0</v>
      </c>
      <c r="AH88" s="13">
        <v>0</v>
      </c>
      <c r="AI88" s="13">
        <v>100000</v>
      </c>
      <c r="AJ88" s="13">
        <v>-100000</v>
      </c>
    </row>
    <row r="89" spans="1:36" hidden="1" x14ac:dyDescent="0.25">
      <c r="A89" s="7" t="str">
        <f t="shared" si="1"/>
        <v>1.1-00-1918_20574040_2029110</v>
      </c>
      <c r="B89" s="7" t="s">
        <v>50</v>
      </c>
      <c r="C89" s="7" t="s">
        <v>158</v>
      </c>
      <c r="D89" s="7" t="s">
        <v>97</v>
      </c>
      <c r="E89" s="7" t="s">
        <v>159</v>
      </c>
      <c r="F89" s="7">
        <v>5</v>
      </c>
      <c r="G89" s="7">
        <v>74</v>
      </c>
      <c r="H89" s="7" t="s">
        <v>160</v>
      </c>
      <c r="I89" s="7">
        <v>2911</v>
      </c>
      <c r="J89" s="7" t="s">
        <v>118</v>
      </c>
      <c r="K89" s="7">
        <v>0</v>
      </c>
      <c r="L89" s="7" t="s">
        <v>36</v>
      </c>
      <c r="M89" s="7">
        <v>2000</v>
      </c>
      <c r="N89" s="7" t="s">
        <v>56</v>
      </c>
      <c r="O89" s="7" t="s">
        <v>162</v>
      </c>
      <c r="P89" s="7" t="s">
        <v>163</v>
      </c>
      <c r="Q89" s="7" t="s">
        <v>164</v>
      </c>
      <c r="R89" s="7" t="s">
        <v>165</v>
      </c>
      <c r="S89" s="13">
        <v>0</v>
      </c>
      <c r="T89" s="13">
        <v>0</v>
      </c>
      <c r="U89" s="13">
        <v>0</v>
      </c>
      <c r="V89" s="13">
        <v>650000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/>
      <c r="AF89" s="13">
        <v>0</v>
      </c>
      <c r="AG89" s="13">
        <v>0</v>
      </c>
      <c r="AH89" s="13">
        <v>0</v>
      </c>
      <c r="AI89" s="13">
        <v>650000</v>
      </c>
      <c r="AJ89" s="13">
        <v>-650000</v>
      </c>
    </row>
    <row r="90" spans="1:36" hidden="1" x14ac:dyDescent="0.25">
      <c r="A90" s="7" t="str">
        <f t="shared" si="1"/>
        <v>1.1-00-1918_20574040_2029810</v>
      </c>
      <c r="B90" s="7" t="s">
        <v>50</v>
      </c>
      <c r="C90" s="7" t="s">
        <v>158</v>
      </c>
      <c r="D90" s="7" t="s">
        <v>97</v>
      </c>
      <c r="E90" s="7" t="s">
        <v>159</v>
      </c>
      <c r="F90" s="7">
        <v>5</v>
      </c>
      <c r="G90" s="7">
        <v>74</v>
      </c>
      <c r="H90" s="7" t="s">
        <v>160</v>
      </c>
      <c r="I90" s="7">
        <v>2981</v>
      </c>
      <c r="J90" s="7" t="s">
        <v>172</v>
      </c>
      <c r="K90" s="7">
        <v>0</v>
      </c>
      <c r="L90" s="7" t="s">
        <v>36</v>
      </c>
      <c r="M90" s="7">
        <v>2000</v>
      </c>
      <c r="N90" s="7" t="s">
        <v>56</v>
      </c>
      <c r="O90" s="7" t="s">
        <v>162</v>
      </c>
      <c r="P90" s="7" t="s">
        <v>163</v>
      </c>
      <c r="Q90" s="7" t="s">
        <v>164</v>
      </c>
      <c r="R90" s="7" t="s">
        <v>165</v>
      </c>
      <c r="S90" s="13">
        <v>0</v>
      </c>
      <c r="T90" s="13">
        <v>0</v>
      </c>
      <c r="U90" s="13">
        <v>0</v>
      </c>
      <c r="V90" s="13">
        <v>400000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/>
      <c r="AF90" s="13">
        <v>0</v>
      </c>
      <c r="AG90" s="13">
        <v>0</v>
      </c>
      <c r="AH90" s="13">
        <v>0</v>
      </c>
      <c r="AI90" s="13">
        <v>400000</v>
      </c>
      <c r="AJ90" s="13">
        <v>-400000</v>
      </c>
    </row>
    <row r="91" spans="1:36" hidden="1" x14ac:dyDescent="0.25">
      <c r="A91" s="7" t="str">
        <f t="shared" si="1"/>
        <v>1.1-00-1918_20574040_2031110</v>
      </c>
      <c r="B91" s="7" t="s">
        <v>50</v>
      </c>
      <c r="C91" s="7" t="s">
        <v>158</v>
      </c>
      <c r="D91" s="7" t="s">
        <v>97</v>
      </c>
      <c r="E91" s="7" t="s">
        <v>159</v>
      </c>
      <c r="F91" s="7">
        <v>5</v>
      </c>
      <c r="G91" s="7">
        <v>74</v>
      </c>
      <c r="H91" s="7" t="s">
        <v>160</v>
      </c>
      <c r="I91" s="7">
        <v>3111</v>
      </c>
      <c r="J91" s="7" t="s">
        <v>173</v>
      </c>
      <c r="K91" s="7">
        <v>0</v>
      </c>
      <c r="L91" s="7" t="s">
        <v>36</v>
      </c>
      <c r="M91" s="7">
        <v>3000</v>
      </c>
      <c r="N91" s="7" t="s">
        <v>56</v>
      </c>
      <c r="O91" s="7" t="s">
        <v>162</v>
      </c>
      <c r="P91" s="7" t="s">
        <v>163</v>
      </c>
      <c r="Q91" s="7" t="s">
        <v>164</v>
      </c>
      <c r="R91" s="7" t="s">
        <v>165</v>
      </c>
      <c r="S91" s="13">
        <v>0</v>
      </c>
      <c r="T91" s="13">
        <v>0</v>
      </c>
      <c r="U91" s="13">
        <v>0</v>
      </c>
      <c r="V91" s="13">
        <v>100000000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/>
      <c r="AF91" s="13">
        <v>0</v>
      </c>
      <c r="AG91" s="13">
        <v>0</v>
      </c>
      <c r="AH91" s="13">
        <v>0</v>
      </c>
      <c r="AI91" s="13">
        <v>100000000</v>
      </c>
      <c r="AJ91" s="13">
        <v>-100000000</v>
      </c>
    </row>
    <row r="92" spans="1:36" hidden="1" x14ac:dyDescent="0.25">
      <c r="A92" s="7" t="str">
        <f t="shared" si="1"/>
        <v>1.1-00-1918_20574040_2032610</v>
      </c>
      <c r="B92" s="7" t="s">
        <v>50</v>
      </c>
      <c r="C92" s="7" t="s">
        <v>158</v>
      </c>
      <c r="D92" s="7" t="s">
        <v>97</v>
      </c>
      <c r="E92" s="7" t="s">
        <v>159</v>
      </c>
      <c r="F92" s="7">
        <v>5</v>
      </c>
      <c r="G92" s="7">
        <v>74</v>
      </c>
      <c r="H92" s="7" t="s">
        <v>160</v>
      </c>
      <c r="I92" s="7">
        <v>3261</v>
      </c>
      <c r="J92" s="7" t="s">
        <v>67</v>
      </c>
      <c r="K92" s="7">
        <v>0</v>
      </c>
      <c r="L92" s="7" t="s">
        <v>36</v>
      </c>
      <c r="M92" s="7">
        <v>3000</v>
      </c>
      <c r="N92" s="7" t="s">
        <v>56</v>
      </c>
      <c r="O92" s="7" t="s">
        <v>162</v>
      </c>
      <c r="P92" s="7" t="s">
        <v>163</v>
      </c>
      <c r="Q92" s="7" t="s">
        <v>164</v>
      </c>
      <c r="R92" s="7" t="s">
        <v>165</v>
      </c>
      <c r="S92" s="13">
        <v>0</v>
      </c>
      <c r="T92" s="13">
        <v>0</v>
      </c>
      <c r="U92" s="13">
        <v>0</v>
      </c>
      <c r="V92" s="13">
        <v>30000000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/>
      <c r="AF92" s="13">
        <v>0</v>
      </c>
      <c r="AG92" s="13">
        <v>0</v>
      </c>
      <c r="AH92" s="13">
        <v>0</v>
      </c>
      <c r="AI92" s="13">
        <v>30000000</v>
      </c>
      <c r="AJ92" s="13">
        <v>-30000000</v>
      </c>
    </row>
    <row r="93" spans="1:36" hidden="1" x14ac:dyDescent="0.25">
      <c r="A93" s="7" t="str">
        <f t="shared" si="1"/>
        <v>1.1-00-1918_20574040_2033210</v>
      </c>
      <c r="B93" s="7" t="s">
        <v>50</v>
      </c>
      <c r="C93" s="7" t="s">
        <v>158</v>
      </c>
      <c r="D93" s="7" t="s">
        <v>97</v>
      </c>
      <c r="E93" s="7" t="s">
        <v>159</v>
      </c>
      <c r="F93" s="7">
        <v>5</v>
      </c>
      <c r="G93" s="7">
        <v>74</v>
      </c>
      <c r="H93" s="7" t="s">
        <v>160</v>
      </c>
      <c r="I93" s="7">
        <v>3321</v>
      </c>
      <c r="J93" s="7" t="s">
        <v>174</v>
      </c>
      <c r="K93" s="7">
        <v>0</v>
      </c>
      <c r="L93" s="7" t="s">
        <v>36</v>
      </c>
      <c r="M93" s="7">
        <v>3000</v>
      </c>
      <c r="N93" s="7" t="s">
        <v>56</v>
      </c>
      <c r="O93" s="7" t="s">
        <v>162</v>
      </c>
      <c r="P93" s="7" t="s">
        <v>163</v>
      </c>
      <c r="Q93" s="7" t="s">
        <v>164</v>
      </c>
      <c r="R93" s="7" t="s">
        <v>165</v>
      </c>
      <c r="S93" s="13">
        <v>0</v>
      </c>
      <c r="T93" s="13">
        <v>0</v>
      </c>
      <c r="U93" s="13">
        <v>0</v>
      </c>
      <c r="V93" s="13">
        <v>2000000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/>
      <c r="AF93" s="13">
        <v>0</v>
      </c>
      <c r="AG93" s="13">
        <v>0</v>
      </c>
      <c r="AH93" s="13">
        <v>0</v>
      </c>
      <c r="AI93" s="13">
        <v>2000000</v>
      </c>
      <c r="AJ93" s="13">
        <v>-2000000</v>
      </c>
    </row>
    <row r="94" spans="1:36" hidden="1" x14ac:dyDescent="0.25">
      <c r="A94" s="7" t="str">
        <f t="shared" si="1"/>
        <v>1.1-00-1918_20574040_2033510</v>
      </c>
      <c r="B94" s="7" t="s">
        <v>50</v>
      </c>
      <c r="C94" s="7" t="s">
        <v>158</v>
      </c>
      <c r="D94" s="7" t="s">
        <v>97</v>
      </c>
      <c r="E94" s="7" t="s">
        <v>159</v>
      </c>
      <c r="F94" s="7">
        <v>5</v>
      </c>
      <c r="G94" s="7">
        <v>74</v>
      </c>
      <c r="H94" s="7" t="s">
        <v>160</v>
      </c>
      <c r="I94" s="7">
        <v>3351</v>
      </c>
      <c r="J94" s="7" t="s">
        <v>175</v>
      </c>
      <c r="K94" s="7">
        <v>0</v>
      </c>
      <c r="L94" s="7" t="s">
        <v>36</v>
      </c>
      <c r="M94" s="7">
        <v>3000</v>
      </c>
      <c r="N94" s="7" t="s">
        <v>56</v>
      </c>
      <c r="O94" s="7" t="s">
        <v>162</v>
      </c>
      <c r="P94" s="7" t="s">
        <v>163</v>
      </c>
      <c r="Q94" s="7" t="s">
        <v>164</v>
      </c>
      <c r="R94" s="7" t="s">
        <v>165</v>
      </c>
      <c r="S94" s="13">
        <v>0</v>
      </c>
      <c r="T94" s="13">
        <v>0</v>
      </c>
      <c r="U94" s="13">
        <v>0</v>
      </c>
      <c r="V94" s="13">
        <v>800000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/>
      <c r="AF94" s="13">
        <v>0</v>
      </c>
      <c r="AG94" s="13">
        <v>0</v>
      </c>
      <c r="AH94" s="13">
        <v>0</v>
      </c>
      <c r="AI94" s="13">
        <v>800000</v>
      </c>
      <c r="AJ94" s="13">
        <v>-800000</v>
      </c>
    </row>
    <row r="95" spans="1:36" hidden="1" x14ac:dyDescent="0.25">
      <c r="A95" s="7" t="str">
        <f t="shared" si="1"/>
        <v>1.1-00-1918_20574040_2033810</v>
      </c>
      <c r="B95" s="7" t="s">
        <v>50</v>
      </c>
      <c r="C95" s="7" t="s">
        <v>158</v>
      </c>
      <c r="D95" s="7" t="s">
        <v>97</v>
      </c>
      <c r="E95" s="7" t="s">
        <v>159</v>
      </c>
      <c r="F95" s="7">
        <v>5</v>
      </c>
      <c r="G95" s="7">
        <v>74</v>
      </c>
      <c r="H95" s="7" t="s">
        <v>160</v>
      </c>
      <c r="I95" s="7">
        <v>3381</v>
      </c>
      <c r="J95" s="7" t="s">
        <v>176</v>
      </c>
      <c r="K95" s="7">
        <v>0</v>
      </c>
      <c r="L95" s="7" t="s">
        <v>36</v>
      </c>
      <c r="M95" s="7">
        <v>3000</v>
      </c>
      <c r="N95" s="7" t="s">
        <v>56</v>
      </c>
      <c r="O95" s="7" t="s">
        <v>162</v>
      </c>
      <c r="P95" s="7" t="s">
        <v>163</v>
      </c>
      <c r="Q95" s="7" t="s">
        <v>164</v>
      </c>
      <c r="R95" s="7" t="s">
        <v>165</v>
      </c>
      <c r="S95" s="13">
        <v>0</v>
      </c>
      <c r="T95" s="13">
        <v>0</v>
      </c>
      <c r="U95" s="13">
        <v>0</v>
      </c>
      <c r="V95" s="13">
        <v>30000000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/>
      <c r="AF95" s="13">
        <v>0</v>
      </c>
      <c r="AG95" s="13">
        <v>0</v>
      </c>
      <c r="AH95" s="13">
        <v>0</v>
      </c>
      <c r="AI95" s="13">
        <v>30000000</v>
      </c>
      <c r="AJ95" s="13">
        <v>-30000000</v>
      </c>
    </row>
    <row r="96" spans="1:36" hidden="1" x14ac:dyDescent="0.25">
      <c r="A96" s="7" t="str">
        <f t="shared" si="1"/>
        <v>1.1-00-1918_20574040_2035110</v>
      </c>
      <c r="B96" s="7" t="s">
        <v>50</v>
      </c>
      <c r="C96" s="7" t="s">
        <v>158</v>
      </c>
      <c r="D96" s="7" t="s">
        <v>97</v>
      </c>
      <c r="E96" s="7" t="s">
        <v>159</v>
      </c>
      <c r="F96" s="7">
        <v>5</v>
      </c>
      <c r="G96" s="7">
        <v>74</v>
      </c>
      <c r="H96" s="7" t="s">
        <v>160</v>
      </c>
      <c r="I96" s="7">
        <v>3511</v>
      </c>
      <c r="J96" s="7" t="s">
        <v>68</v>
      </c>
      <c r="K96" s="7">
        <v>0</v>
      </c>
      <c r="L96" s="7" t="s">
        <v>36</v>
      </c>
      <c r="M96" s="7">
        <v>3000</v>
      </c>
      <c r="N96" s="7" t="s">
        <v>56</v>
      </c>
      <c r="O96" s="7" t="s">
        <v>162</v>
      </c>
      <c r="P96" s="7" t="s">
        <v>163</v>
      </c>
      <c r="Q96" s="7" t="s">
        <v>164</v>
      </c>
      <c r="R96" s="7" t="s">
        <v>165</v>
      </c>
      <c r="S96" s="13">
        <v>0</v>
      </c>
      <c r="T96" s="13">
        <v>0</v>
      </c>
      <c r="U96" s="13">
        <v>0</v>
      </c>
      <c r="V96" s="13">
        <v>400000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/>
      <c r="AF96" s="13">
        <v>0</v>
      </c>
      <c r="AG96" s="13">
        <v>0</v>
      </c>
      <c r="AH96" s="13">
        <v>0</v>
      </c>
      <c r="AI96" s="13">
        <v>400000</v>
      </c>
      <c r="AJ96" s="13">
        <v>-400000</v>
      </c>
    </row>
    <row r="97" spans="1:36" hidden="1" x14ac:dyDescent="0.25">
      <c r="A97" s="7" t="str">
        <f t="shared" si="1"/>
        <v>1.1-00-1918_20574040_2035710</v>
      </c>
      <c r="B97" s="7" t="s">
        <v>50</v>
      </c>
      <c r="C97" s="7" t="s">
        <v>158</v>
      </c>
      <c r="D97" s="7" t="s">
        <v>97</v>
      </c>
      <c r="E97" s="7" t="s">
        <v>159</v>
      </c>
      <c r="F97" s="7">
        <v>5</v>
      </c>
      <c r="G97" s="7">
        <v>74</v>
      </c>
      <c r="H97" s="7" t="s">
        <v>160</v>
      </c>
      <c r="I97" s="7">
        <v>3571</v>
      </c>
      <c r="J97" s="7" t="s">
        <v>177</v>
      </c>
      <c r="K97" s="7">
        <v>0</v>
      </c>
      <c r="L97" s="7" t="s">
        <v>36</v>
      </c>
      <c r="M97" s="7">
        <v>3000</v>
      </c>
      <c r="N97" s="7" t="s">
        <v>56</v>
      </c>
      <c r="O97" s="7" t="s">
        <v>162</v>
      </c>
      <c r="P97" s="7" t="s">
        <v>163</v>
      </c>
      <c r="Q97" s="7" t="s">
        <v>164</v>
      </c>
      <c r="R97" s="7" t="s">
        <v>165</v>
      </c>
      <c r="S97" s="13">
        <v>0</v>
      </c>
      <c r="T97" s="13">
        <v>0</v>
      </c>
      <c r="U97" s="13">
        <v>0</v>
      </c>
      <c r="V97" s="13">
        <v>60000000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/>
      <c r="AF97" s="13">
        <v>0</v>
      </c>
      <c r="AG97" s="13">
        <v>0</v>
      </c>
      <c r="AH97" s="13">
        <v>0</v>
      </c>
      <c r="AI97" s="13">
        <v>60000000</v>
      </c>
      <c r="AJ97" s="13">
        <v>-60000000</v>
      </c>
    </row>
    <row r="98" spans="1:36" hidden="1" x14ac:dyDescent="0.25">
      <c r="A98" s="7" t="str">
        <f t="shared" si="1"/>
        <v>1.1-00-1918_20574040_2035810</v>
      </c>
      <c r="B98" s="7" t="s">
        <v>50</v>
      </c>
      <c r="C98" s="7" t="s">
        <v>158</v>
      </c>
      <c r="D98" s="7" t="s">
        <v>97</v>
      </c>
      <c r="E98" s="7" t="s">
        <v>159</v>
      </c>
      <c r="F98" s="7">
        <v>5</v>
      </c>
      <c r="G98" s="7">
        <v>74</v>
      </c>
      <c r="H98" s="7" t="s">
        <v>160</v>
      </c>
      <c r="I98" s="7">
        <v>3581</v>
      </c>
      <c r="J98" s="7" t="s">
        <v>178</v>
      </c>
      <c r="K98" s="7">
        <v>0</v>
      </c>
      <c r="L98" s="7" t="s">
        <v>36</v>
      </c>
      <c r="M98" s="7">
        <v>3000</v>
      </c>
      <c r="N98" s="7" t="s">
        <v>56</v>
      </c>
      <c r="O98" s="7" t="s">
        <v>162</v>
      </c>
      <c r="P98" s="7" t="s">
        <v>163</v>
      </c>
      <c r="Q98" s="7" t="s">
        <v>164</v>
      </c>
      <c r="R98" s="7" t="s">
        <v>165</v>
      </c>
      <c r="S98" s="13">
        <v>0</v>
      </c>
      <c r="T98" s="13">
        <v>0</v>
      </c>
      <c r="U98" s="13">
        <v>0</v>
      </c>
      <c r="V98" s="13">
        <v>100000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/>
      <c r="AF98" s="13">
        <v>0</v>
      </c>
      <c r="AG98" s="13">
        <v>0</v>
      </c>
      <c r="AH98" s="13">
        <v>0</v>
      </c>
      <c r="AI98" s="13">
        <v>100000</v>
      </c>
      <c r="AJ98" s="13">
        <v>-100000</v>
      </c>
    </row>
    <row r="99" spans="1:36" hidden="1" x14ac:dyDescent="0.25">
      <c r="A99" s="7" t="str">
        <f t="shared" si="1"/>
        <v>1.1-00-1918_20574040_2039220</v>
      </c>
      <c r="B99" s="7" t="s">
        <v>50</v>
      </c>
      <c r="C99" s="7" t="s">
        <v>158</v>
      </c>
      <c r="D99" s="7" t="s">
        <v>97</v>
      </c>
      <c r="E99" s="7" t="s">
        <v>159</v>
      </c>
      <c r="F99" s="7">
        <v>5</v>
      </c>
      <c r="G99" s="7">
        <v>74</v>
      </c>
      <c r="H99" s="7" t="s">
        <v>160</v>
      </c>
      <c r="I99" s="7">
        <v>3922</v>
      </c>
      <c r="J99" s="7" t="s">
        <v>179</v>
      </c>
      <c r="K99" s="7">
        <v>0</v>
      </c>
      <c r="L99" s="7" t="s">
        <v>36</v>
      </c>
      <c r="M99" s="7">
        <v>3000</v>
      </c>
      <c r="N99" s="7" t="s">
        <v>56</v>
      </c>
      <c r="O99" s="7" t="s">
        <v>162</v>
      </c>
      <c r="P99" s="7" t="s">
        <v>163</v>
      </c>
      <c r="Q99" s="7" t="s">
        <v>164</v>
      </c>
      <c r="R99" s="7" t="s">
        <v>165</v>
      </c>
      <c r="S99" s="13">
        <v>0</v>
      </c>
      <c r="T99" s="13">
        <v>0</v>
      </c>
      <c r="U99" s="13">
        <v>0</v>
      </c>
      <c r="V99" s="13">
        <v>5880000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/>
      <c r="AF99" s="13">
        <v>0</v>
      </c>
      <c r="AG99" s="13">
        <v>0</v>
      </c>
      <c r="AH99" s="13">
        <v>0</v>
      </c>
      <c r="AI99" s="13">
        <v>5880000</v>
      </c>
      <c r="AJ99" s="13">
        <v>-5880000</v>
      </c>
    </row>
    <row r="100" spans="1:36" hidden="1" x14ac:dyDescent="0.25">
      <c r="A100" s="7" t="str">
        <f t="shared" si="1"/>
        <v>1.1-00-1918_20574040_2056510</v>
      </c>
      <c r="B100" s="7" t="s">
        <v>50</v>
      </c>
      <c r="C100" s="7" t="s">
        <v>158</v>
      </c>
      <c r="D100" s="7" t="s">
        <v>97</v>
      </c>
      <c r="E100" s="7" t="s">
        <v>159</v>
      </c>
      <c r="F100" s="7">
        <v>5</v>
      </c>
      <c r="G100" s="7">
        <v>74</v>
      </c>
      <c r="H100" s="7" t="s">
        <v>160</v>
      </c>
      <c r="I100" s="7">
        <v>5651</v>
      </c>
      <c r="J100" s="7" t="s">
        <v>120</v>
      </c>
      <c r="K100" s="7">
        <v>0</v>
      </c>
      <c r="L100" s="7" t="s">
        <v>36</v>
      </c>
      <c r="M100" s="7">
        <v>5000</v>
      </c>
      <c r="N100" s="7" t="s">
        <v>56</v>
      </c>
      <c r="O100" s="7" t="s">
        <v>162</v>
      </c>
      <c r="P100" s="7" t="s">
        <v>163</v>
      </c>
      <c r="Q100" s="7" t="s">
        <v>164</v>
      </c>
      <c r="R100" s="7" t="s">
        <v>165</v>
      </c>
      <c r="S100" s="13">
        <v>0</v>
      </c>
      <c r="T100" s="13">
        <v>0</v>
      </c>
      <c r="U100" s="13">
        <v>0</v>
      </c>
      <c r="V100" s="13">
        <v>100000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/>
      <c r="AF100" s="13">
        <v>0</v>
      </c>
      <c r="AG100" s="13">
        <v>0</v>
      </c>
      <c r="AH100" s="13">
        <v>0</v>
      </c>
      <c r="AI100" s="13">
        <v>100000</v>
      </c>
      <c r="AJ100" s="13">
        <v>-100000</v>
      </c>
    </row>
    <row r="101" spans="1:36" hidden="1" x14ac:dyDescent="0.25">
      <c r="A101" s="7" t="str">
        <f t="shared" si="1"/>
        <v>1.1-00-1918_20574040_2056610</v>
      </c>
      <c r="B101" s="7" t="s">
        <v>50</v>
      </c>
      <c r="C101" s="7" t="s">
        <v>158</v>
      </c>
      <c r="D101" s="7" t="s">
        <v>97</v>
      </c>
      <c r="E101" s="7" t="s">
        <v>159</v>
      </c>
      <c r="F101" s="7">
        <v>5</v>
      </c>
      <c r="G101" s="7">
        <v>74</v>
      </c>
      <c r="H101" s="7" t="s">
        <v>160</v>
      </c>
      <c r="I101" s="7">
        <v>5661</v>
      </c>
      <c r="J101" s="7" t="s">
        <v>121</v>
      </c>
      <c r="K101" s="7">
        <v>0</v>
      </c>
      <c r="L101" s="7" t="s">
        <v>36</v>
      </c>
      <c r="M101" s="7">
        <v>5000</v>
      </c>
      <c r="N101" s="7" t="s">
        <v>56</v>
      </c>
      <c r="O101" s="7" t="s">
        <v>162</v>
      </c>
      <c r="P101" s="7" t="s">
        <v>163</v>
      </c>
      <c r="Q101" s="7" t="s">
        <v>164</v>
      </c>
      <c r="R101" s="7" t="s">
        <v>165</v>
      </c>
      <c r="S101" s="13">
        <v>0</v>
      </c>
      <c r="T101" s="13">
        <v>0</v>
      </c>
      <c r="U101" s="13">
        <v>0</v>
      </c>
      <c r="V101" s="13">
        <v>200000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/>
      <c r="AF101" s="13">
        <v>0</v>
      </c>
      <c r="AG101" s="13">
        <v>0</v>
      </c>
      <c r="AH101" s="13">
        <v>0</v>
      </c>
      <c r="AI101" s="13">
        <v>200000</v>
      </c>
      <c r="AJ101" s="13">
        <v>-200000</v>
      </c>
    </row>
    <row r="102" spans="1:36" hidden="1" x14ac:dyDescent="0.25">
      <c r="A102" s="7" t="str">
        <f t="shared" si="1"/>
        <v>1.1-00-1918_20574040_2056710</v>
      </c>
      <c r="B102" s="7" t="s">
        <v>50</v>
      </c>
      <c r="C102" s="7" t="s">
        <v>158</v>
      </c>
      <c r="D102" s="7" t="s">
        <v>97</v>
      </c>
      <c r="E102" s="7" t="s">
        <v>159</v>
      </c>
      <c r="F102" s="7">
        <v>5</v>
      </c>
      <c r="G102" s="7">
        <v>74</v>
      </c>
      <c r="H102" s="7" t="s">
        <v>160</v>
      </c>
      <c r="I102" s="7">
        <v>5671</v>
      </c>
      <c r="J102" s="7" t="s">
        <v>122</v>
      </c>
      <c r="K102" s="7">
        <v>0</v>
      </c>
      <c r="L102" s="7" t="s">
        <v>36</v>
      </c>
      <c r="M102" s="7">
        <v>5000</v>
      </c>
      <c r="N102" s="7" t="s">
        <v>56</v>
      </c>
      <c r="O102" s="7" t="s">
        <v>162</v>
      </c>
      <c r="P102" s="7" t="s">
        <v>163</v>
      </c>
      <c r="Q102" s="7" t="s">
        <v>164</v>
      </c>
      <c r="R102" s="7" t="s">
        <v>165</v>
      </c>
      <c r="S102" s="13">
        <v>0</v>
      </c>
      <c r="T102" s="13">
        <v>0</v>
      </c>
      <c r="U102" s="13">
        <v>0</v>
      </c>
      <c r="V102" s="13">
        <v>400000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/>
      <c r="AF102" s="13">
        <v>0</v>
      </c>
      <c r="AG102" s="13">
        <v>0</v>
      </c>
      <c r="AH102" s="13">
        <v>0</v>
      </c>
      <c r="AI102" s="13">
        <v>400000</v>
      </c>
      <c r="AJ102" s="13">
        <v>-400000</v>
      </c>
    </row>
    <row r="103" spans="1:36" hidden="1" x14ac:dyDescent="0.25">
      <c r="A103" s="7" t="str">
        <f t="shared" si="1"/>
        <v>1.1-00-1918_20574040_2056910</v>
      </c>
      <c r="B103" s="7" t="s">
        <v>50</v>
      </c>
      <c r="C103" s="7" t="s">
        <v>158</v>
      </c>
      <c r="D103" s="7" t="s">
        <v>97</v>
      </c>
      <c r="E103" s="7" t="s">
        <v>159</v>
      </c>
      <c r="F103" s="7">
        <v>5</v>
      </c>
      <c r="G103" s="7">
        <v>74</v>
      </c>
      <c r="H103" s="7" t="s">
        <v>160</v>
      </c>
      <c r="I103" s="7">
        <v>5691</v>
      </c>
      <c r="J103" s="7" t="s">
        <v>123</v>
      </c>
      <c r="K103" s="7">
        <v>0</v>
      </c>
      <c r="L103" s="7" t="s">
        <v>36</v>
      </c>
      <c r="M103" s="7">
        <v>5000</v>
      </c>
      <c r="N103" s="7" t="s">
        <v>56</v>
      </c>
      <c r="O103" s="7" t="s">
        <v>162</v>
      </c>
      <c r="P103" s="7" t="s">
        <v>163</v>
      </c>
      <c r="Q103" s="7" t="s">
        <v>164</v>
      </c>
      <c r="R103" s="7" t="s">
        <v>165</v>
      </c>
      <c r="S103" s="13">
        <v>0</v>
      </c>
      <c r="T103" s="13">
        <v>0</v>
      </c>
      <c r="U103" s="13">
        <v>0</v>
      </c>
      <c r="V103" s="13">
        <v>400000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/>
      <c r="AF103" s="13">
        <v>0</v>
      </c>
      <c r="AG103" s="13">
        <v>0</v>
      </c>
      <c r="AH103" s="13">
        <v>0</v>
      </c>
      <c r="AI103" s="13">
        <v>400000</v>
      </c>
      <c r="AJ103" s="13">
        <v>-400000</v>
      </c>
    </row>
    <row r="104" spans="1:36" hidden="1" x14ac:dyDescent="0.25">
      <c r="A104" s="7" t="str">
        <f t="shared" si="1"/>
        <v>1.1-00-1918_20575041_2021710</v>
      </c>
      <c r="B104" s="7" t="s">
        <v>50</v>
      </c>
      <c r="C104" s="7" t="s">
        <v>158</v>
      </c>
      <c r="D104" s="7" t="s">
        <v>97</v>
      </c>
      <c r="E104" s="7" t="s">
        <v>159</v>
      </c>
      <c r="F104" s="7">
        <v>5</v>
      </c>
      <c r="G104" s="7">
        <v>75</v>
      </c>
      <c r="H104" s="7" t="s">
        <v>180</v>
      </c>
      <c r="I104" s="7">
        <v>2171</v>
      </c>
      <c r="J104" s="7" t="s">
        <v>181</v>
      </c>
      <c r="K104" s="7">
        <v>0</v>
      </c>
      <c r="L104" s="7" t="s">
        <v>36</v>
      </c>
      <c r="M104" s="7">
        <v>2000</v>
      </c>
      <c r="N104" s="7" t="s">
        <v>56</v>
      </c>
      <c r="O104" s="7" t="s">
        <v>162</v>
      </c>
      <c r="P104" s="7" t="s">
        <v>163</v>
      </c>
      <c r="Q104" s="7" t="s">
        <v>164</v>
      </c>
      <c r="R104" s="7" t="s">
        <v>182</v>
      </c>
      <c r="S104" s="13">
        <v>0</v>
      </c>
      <c r="T104" s="13">
        <v>0</v>
      </c>
      <c r="U104" s="13">
        <v>0</v>
      </c>
      <c r="V104" s="13">
        <v>300000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/>
      <c r="AF104" s="13">
        <v>0</v>
      </c>
      <c r="AG104" s="13">
        <v>0</v>
      </c>
      <c r="AH104" s="13">
        <v>0</v>
      </c>
      <c r="AI104" s="13">
        <v>300000</v>
      </c>
      <c r="AJ104" s="13">
        <v>-300000</v>
      </c>
    </row>
    <row r="105" spans="1:36" hidden="1" x14ac:dyDescent="0.25">
      <c r="A105" s="7" t="str">
        <f t="shared" si="1"/>
        <v>1.1-00-1918_20575041_2022110</v>
      </c>
      <c r="B105" s="7" t="s">
        <v>50</v>
      </c>
      <c r="C105" s="7" t="s">
        <v>158</v>
      </c>
      <c r="D105" s="7" t="s">
        <v>97</v>
      </c>
      <c r="E105" s="7" t="s">
        <v>159</v>
      </c>
      <c r="F105" s="7">
        <v>5</v>
      </c>
      <c r="G105" s="7">
        <v>75</v>
      </c>
      <c r="H105" s="7" t="s">
        <v>180</v>
      </c>
      <c r="I105" s="7">
        <v>2211</v>
      </c>
      <c r="J105" s="7" t="s">
        <v>55</v>
      </c>
      <c r="K105" s="7">
        <v>0</v>
      </c>
      <c r="L105" s="7" t="s">
        <v>36</v>
      </c>
      <c r="M105" s="7">
        <v>2000</v>
      </c>
      <c r="N105" s="7" t="s">
        <v>56</v>
      </c>
      <c r="O105" s="7" t="s">
        <v>162</v>
      </c>
      <c r="P105" s="7" t="s">
        <v>163</v>
      </c>
      <c r="Q105" s="7" t="s">
        <v>164</v>
      </c>
      <c r="R105" s="7" t="s">
        <v>182</v>
      </c>
      <c r="S105" s="13">
        <v>0</v>
      </c>
      <c r="T105" s="13">
        <v>0</v>
      </c>
      <c r="U105" s="13">
        <v>0</v>
      </c>
      <c r="V105" s="13">
        <v>50000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/>
      <c r="AF105" s="13">
        <v>0</v>
      </c>
      <c r="AG105" s="13">
        <v>0</v>
      </c>
      <c r="AH105" s="13">
        <v>0</v>
      </c>
      <c r="AI105" s="13">
        <v>50000</v>
      </c>
      <c r="AJ105" s="13">
        <v>-50000</v>
      </c>
    </row>
    <row r="106" spans="1:36" hidden="1" x14ac:dyDescent="0.25">
      <c r="A106" s="7" t="str">
        <f t="shared" si="1"/>
        <v>1.1-00-1918_20575041_2024210</v>
      </c>
      <c r="B106" s="7" t="s">
        <v>50</v>
      </c>
      <c r="C106" s="7" t="s">
        <v>158</v>
      </c>
      <c r="D106" s="7" t="s">
        <v>97</v>
      </c>
      <c r="E106" s="7" t="s">
        <v>159</v>
      </c>
      <c r="F106" s="7">
        <v>5</v>
      </c>
      <c r="G106" s="7">
        <v>75</v>
      </c>
      <c r="H106" s="7" t="s">
        <v>180</v>
      </c>
      <c r="I106" s="7">
        <v>2421</v>
      </c>
      <c r="J106" s="7" t="s">
        <v>161</v>
      </c>
      <c r="K106" s="7">
        <v>0</v>
      </c>
      <c r="L106" s="7" t="s">
        <v>36</v>
      </c>
      <c r="M106" s="7">
        <v>2000</v>
      </c>
      <c r="N106" s="7" t="s">
        <v>56</v>
      </c>
      <c r="O106" s="7" t="s">
        <v>162</v>
      </c>
      <c r="P106" s="7" t="s">
        <v>163</v>
      </c>
      <c r="Q106" s="7" t="s">
        <v>164</v>
      </c>
      <c r="R106" s="7" t="s">
        <v>182</v>
      </c>
      <c r="S106" s="13">
        <v>0</v>
      </c>
      <c r="T106" s="13">
        <v>0</v>
      </c>
      <c r="U106" s="13">
        <v>0</v>
      </c>
      <c r="V106" s="13">
        <v>48000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/>
      <c r="AF106" s="13">
        <v>0</v>
      </c>
      <c r="AG106" s="13">
        <v>0</v>
      </c>
      <c r="AH106" s="13">
        <v>0</v>
      </c>
      <c r="AI106" s="13">
        <v>48000</v>
      </c>
      <c r="AJ106" s="13">
        <v>-48000</v>
      </c>
    </row>
    <row r="107" spans="1:36" hidden="1" x14ac:dyDescent="0.25">
      <c r="A107" s="7" t="str">
        <f t="shared" si="1"/>
        <v>1.1-00-1918_20575041_2024410</v>
      </c>
      <c r="B107" s="7" t="s">
        <v>50</v>
      </c>
      <c r="C107" s="7" t="s">
        <v>158</v>
      </c>
      <c r="D107" s="7" t="s">
        <v>97</v>
      </c>
      <c r="E107" s="7" t="s">
        <v>159</v>
      </c>
      <c r="F107" s="7">
        <v>5</v>
      </c>
      <c r="G107" s="7">
        <v>75</v>
      </c>
      <c r="H107" s="7" t="s">
        <v>180</v>
      </c>
      <c r="I107" s="7">
        <v>2441</v>
      </c>
      <c r="J107" s="7" t="s">
        <v>167</v>
      </c>
      <c r="K107" s="7">
        <v>0</v>
      </c>
      <c r="L107" s="7" t="s">
        <v>36</v>
      </c>
      <c r="M107" s="7">
        <v>2000</v>
      </c>
      <c r="N107" s="7" t="s">
        <v>56</v>
      </c>
      <c r="O107" s="7" t="s">
        <v>162</v>
      </c>
      <c r="P107" s="7" t="s">
        <v>163</v>
      </c>
      <c r="Q107" s="7" t="s">
        <v>164</v>
      </c>
      <c r="R107" s="7" t="s">
        <v>182</v>
      </c>
      <c r="S107" s="13">
        <v>0</v>
      </c>
      <c r="T107" s="13">
        <v>0</v>
      </c>
      <c r="U107" s="13">
        <v>0</v>
      </c>
      <c r="V107" s="13">
        <v>50000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/>
      <c r="AF107" s="13">
        <v>0</v>
      </c>
      <c r="AG107" s="13">
        <v>0</v>
      </c>
      <c r="AH107" s="13">
        <v>0</v>
      </c>
      <c r="AI107" s="13">
        <v>50000</v>
      </c>
      <c r="AJ107" s="13">
        <v>-50000</v>
      </c>
    </row>
    <row r="108" spans="1:36" hidden="1" x14ac:dyDescent="0.25">
      <c r="A108" s="7" t="str">
        <f t="shared" si="1"/>
        <v>1.1-00-1918_20575041_2024610</v>
      </c>
      <c r="B108" s="7" t="s">
        <v>50</v>
      </c>
      <c r="C108" s="7" t="s">
        <v>158</v>
      </c>
      <c r="D108" s="7" t="s">
        <v>97</v>
      </c>
      <c r="E108" s="7" t="s">
        <v>159</v>
      </c>
      <c r="F108" s="7">
        <v>5</v>
      </c>
      <c r="G108" s="7">
        <v>75</v>
      </c>
      <c r="H108" s="7" t="s">
        <v>180</v>
      </c>
      <c r="I108" s="7">
        <v>2461</v>
      </c>
      <c r="J108" s="7" t="s">
        <v>168</v>
      </c>
      <c r="K108" s="7">
        <v>0</v>
      </c>
      <c r="L108" s="7" t="s">
        <v>36</v>
      </c>
      <c r="M108" s="7">
        <v>2000</v>
      </c>
      <c r="N108" s="7" t="s">
        <v>56</v>
      </c>
      <c r="O108" s="7" t="s">
        <v>162</v>
      </c>
      <c r="P108" s="7" t="s">
        <v>163</v>
      </c>
      <c r="Q108" s="7" t="s">
        <v>164</v>
      </c>
      <c r="R108" s="7" t="s">
        <v>182</v>
      </c>
      <c r="S108" s="13">
        <v>0</v>
      </c>
      <c r="T108" s="13">
        <v>0</v>
      </c>
      <c r="U108" s="13">
        <v>0</v>
      </c>
      <c r="V108" s="13">
        <v>24000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/>
      <c r="AF108" s="13">
        <v>0</v>
      </c>
      <c r="AG108" s="13">
        <v>0</v>
      </c>
      <c r="AH108" s="13">
        <v>0</v>
      </c>
      <c r="AI108" s="13">
        <v>24000</v>
      </c>
      <c r="AJ108" s="13">
        <v>-24000</v>
      </c>
    </row>
    <row r="109" spans="1:36" hidden="1" x14ac:dyDescent="0.25">
      <c r="A109" s="7" t="str">
        <f t="shared" si="1"/>
        <v>1.1-00-1918_20575041_2024710</v>
      </c>
      <c r="B109" s="7" t="s">
        <v>50</v>
      </c>
      <c r="C109" s="7" t="s">
        <v>158</v>
      </c>
      <c r="D109" s="7" t="s">
        <v>97</v>
      </c>
      <c r="E109" s="7" t="s">
        <v>159</v>
      </c>
      <c r="F109" s="7">
        <v>5</v>
      </c>
      <c r="G109" s="7">
        <v>75</v>
      </c>
      <c r="H109" s="7" t="s">
        <v>180</v>
      </c>
      <c r="I109" s="7">
        <v>2471</v>
      </c>
      <c r="J109" s="7" t="s">
        <v>169</v>
      </c>
      <c r="K109" s="7">
        <v>0</v>
      </c>
      <c r="L109" s="7" t="s">
        <v>36</v>
      </c>
      <c r="M109" s="7">
        <v>2000</v>
      </c>
      <c r="N109" s="7" t="s">
        <v>56</v>
      </c>
      <c r="O109" s="7" t="s">
        <v>162</v>
      </c>
      <c r="P109" s="7" t="s">
        <v>163</v>
      </c>
      <c r="Q109" s="7" t="s">
        <v>164</v>
      </c>
      <c r="R109" s="7" t="s">
        <v>182</v>
      </c>
      <c r="S109" s="13">
        <v>0</v>
      </c>
      <c r="T109" s="13">
        <v>0</v>
      </c>
      <c r="U109" s="13">
        <v>0</v>
      </c>
      <c r="V109" s="13">
        <v>250000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/>
      <c r="AF109" s="13">
        <v>0</v>
      </c>
      <c r="AG109" s="13">
        <v>0</v>
      </c>
      <c r="AH109" s="13">
        <v>0</v>
      </c>
      <c r="AI109" s="13">
        <v>250000</v>
      </c>
      <c r="AJ109" s="13">
        <v>-250000</v>
      </c>
    </row>
    <row r="110" spans="1:36" hidden="1" x14ac:dyDescent="0.25">
      <c r="A110" s="7" t="str">
        <f t="shared" si="1"/>
        <v>1.1-00-1918_20575041_2024910</v>
      </c>
      <c r="B110" s="7" t="s">
        <v>50</v>
      </c>
      <c r="C110" s="7" t="s">
        <v>158</v>
      </c>
      <c r="D110" s="7" t="s">
        <v>97</v>
      </c>
      <c r="E110" s="7" t="s">
        <v>159</v>
      </c>
      <c r="F110" s="7">
        <v>5</v>
      </c>
      <c r="G110" s="7">
        <v>75</v>
      </c>
      <c r="H110" s="7" t="s">
        <v>180</v>
      </c>
      <c r="I110" s="7">
        <v>2491</v>
      </c>
      <c r="J110" s="7" t="s">
        <v>62</v>
      </c>
      <c r="K110" s="7">
        <v>0</v>
      </c>
      <c r="L110" s="7" t="s">
        <v>36</v>
      </c>
      <c r="M110" s="7">
        <v>2000</v>
      </c>
      <c r="N110" s="7" t="s">
        <v>56</v>
      </c>
      <c r="O110" s="7" t="s">
        <v>162</v>
      </c>
      <c r="P110" s="7" t="s">
        <v>163</v>
      </c>
      <c r="Q110" s="7" t="s">
        <v>164</v>
      </c>
      <c r="R110" s="7" t="s">
        <v>182</v>
      </c>
      <c r="S110" s="13">
        <v>0</v>
      </c>
      <c r="T110" s="13">
        <v>0</v>
      </c>
      <c r="U110" s="13">
        <v>0</v>
      </c>
      <c r="V110" s="13">
        <v>800000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/>
      <c r="AF110" s="13">
        <v>0</v>
      </c>
      <c r="AG110" s="13">
        <v>0</v>
      </c>
      <c r="AH110" s="13">
        <v>0</v>
      </c>
      <c r="AI110" s="13">
        <v>800000</v>
      </c>
      <c r="AJ110" s="13">
        <v>-800000</v>
      </c>
    </row>
    <row r="111" spans="1:36" hidden="1" x14ac:dyDescent="0.25">
      <c r="A111" s="7" t="str">
        <f t="shared" si="1"/>
        <v>1.1-00-1918_20575041_2027210</v>
      </c>
      <c r="B111" s="7" t="s">
        <v>50</v>
      </c>
      <c r="C111" s="7" t="s">
        <v>158</v>
      </c>
      <c r="D111" s="7" t="s">
        <v>97</v>
      </c>
      <c r="E111" s="7" t="s">
        <v>159</v>
      </c>
      <c r="F111" s="7">
        <v>5</v>
      </c>
      <c r="G111" s="7">
        <v>75</v>
      </c>
      <c r="H111" s="7" t="s">
        <v>180</v>
      </c>
      <c r="I111" s="7">
        <v>2721</v>
      </c>
      <c r="J111" s="7" t="s">
        <v>124</v>
      </c>
      <c r="K111" s="7">
        <v>0</v>
      </c>
      <c r="L111" s="7" t="s">
        <v>36</v>
      </c>
      <c r="M111" s="7">
        <v>2000</v>
      </c>
      <c r="N111" s="7" t="s">
        <v>56</v>
      </c>
      <c r="O111" s="7" t="s">
        <v>162</v>
      </c>
      <c r="P111" s="7" t="s">
        <v>163</v>
      </c>
      <c r="Q111" s="7" t="s">
        <v>164</v>
      </c>
      <c r="R111" s="7" t="s">
        <v>182</v>
      </c>
      <c r="S111" s="13">
        <v>0</v>
      </c>
      <c r="T111" s="13">
        <v>0</v>
      </c>
      <c r="U111" s="13">
        <v>0</v>
      </c>
      <c r="V111" s="13">
        <v>100000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/>
      <c r="AF111" s="13">
        <v>0</v>
      </c>
      <c r="AG111" s="13">
        <v>0</v>
      </c>
      <c r="AH111" s="13">
        <v>0</v>
      </c>
      <c r="AI111" s="13">
        <v>100000</v>
      </c>
      <c r="AJ111" s="13">
        <v>-100000</v>
      </c>
    </row>
    <row r="112" spans="1:36" hidden="1" x14ac:dyDescent="0.25">
      <c r="A112" s="7" t="str">
        <f t="shared" si="1"/>
        <v>1.1-00-1918_20575041_2029110</v>
      </c>
      <c r="B112" s="7" t="s">
        <v>50</v>
      </c>
      <c r="C112" s="7" t="s">
        <v>158</v>
      </c>
      <c r="D112" s="7" t="s">
        <v>97</v>
      </c>
      <c r="E112" s="7" t="s">
        <v>159</v>
      </c>
      <c r="F112" s="7">
        <v>5</v>
      </c>
      <c r="G112" s="7">
        <v>75</v>
      </c>
      <c r="H112" s="7" t="s">
        <v>180</v>
      </c>
      <c r="I112" s="7">
        <v>2911</v>
      </c>
      <c r="J112" s="7" t="s">
        <v>118</v>
      </c>
      <c r="K112" s="7">
        <v>0</v>
      </c>
      <c r="L112" s="7" t="s">
        <v>36</v>
      </c>
      <c r="M112" s="7">
        <v>2000</v>
      </c>
      <c r="N112" s="7" t="s">
        <v>56</v>
      </c>
      <c r="O112" s="7" t="s">
        <v>162</v>
      </c>
      <c r="P112" s="7" t="s">
        <v>163</v>
      </c>
      <c r="Q112" s="7" t="s">
        <v>164</v>
      </c>
      <c r="R112" s="7" t="s">
        <v>182</v>
      </c>
      <c r="S112" s="13">
        <v>0</v>
      </c>
      <c r="T112" s="13">
        <v>0</v>
      </c>
      <c r="U112" s="13">
        <v>0</v>
      </c>
      <c r="V112" s="13">
        <v>800000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/>
      <c r="AF112" s="13">
        <v>0</v>
      </c>
      <c r="AG112" s="13">
        <v>0</v>
      </c>
      <c r="AH112" s="13">
        <v>0</v>
      </c>
      <c r="AI112" s="13">
        <v>800000</v>
      </c>
      <c r="AJ112" s="13">
        <v>-800000</v>
      </c>
    </row>
    <row r="113" spans="1:36" hidden="1" x14ac:dyDescent="0.25">
      <c r="A113" s="7" t="str">
        <f t="shared" si="1"/>
        <v>1.1-00-1918_20575041_2032310</v>
      </c>
      <c r="B113" s="7" t="s">
        <v>50</v>
      </c>
      <c r="C113" s="7" t="s">
        <v>158</v>
      </c>
      <c r="D113" s="7" t="s">
        <v>97</v>
      </c>
      <c r="E113" s="7" t="s">
        <v>159</v>
      </c>
      <c r="F113" s="7">
        <v>5</v>
      </c>
      <c r="G113" s="7">
        <v>75</v>
      </c>
      <c r="H113" s="7" t="s">
        <v>180</v>
      </c>
      <c r="I113" s="7">
        <v>3231</v>
      </c>
      <c r="J113" s="7" t="s">
        <v>183</v>
      </c>
      <c r="K113" s="7">
        <v>0</v>
      </c>
      <c r="L113" s="7" t="s">
        <v>36</v>
      </c>
      <c r="M113" s="7">
        <v>3000</v>
      </c>
      <c r="N113" s="7" t="s">
        <v>56</v>
      </c>
      <c r="O113" s="7" t="s">
        <v>162</v>
      </c>
      <c r="P113" s="7" t="s">
        <v>163</v>
      </c>
      <c r="Q113" s="7" t="s">
        <v>164</v>
      </c>
      <c r="R113" s="7" t="s">
        <v>182</v>
      </c>
      <c r="S113" s="13">
        <v>0</v>
      </c>
      <c r="T113" s="13">
        <v>0</v>
      </c>
      <c r="U113" s="13">
        <v>0</v>
      </c>
      <c r="V113" s="13">
        <v>60000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/>
      <c r="AF113" s="13">
        <v>0</v>
      </c>
      <c r="AG113" s="13">
        <v>0</v>
      </c>
      <c r="AH113" s="13">
        <v>0</v>
      </c>
      <c r="AI113" s="13">
        <v>60000</v>
      </c>
      <c r="AJ113" s="13">
        <v>-60000</v>
      </c>
    </row>
    <row r="114" spans="1:36" hidden="1" x14ac:dyDescent="0.25">
      <c r="A114" s="7" t="str">
        <f t="shared" si="1"/>
        <v>1.1-00-1918_20575041_2032510</v>
      </c>
      <c r="B114" s="7" t="s">
        <v>50</v>
      </c>
      <c r="C114" s="7" t="s">
        <v>158</v>
      </c>
      <c r="D114" s="7" t="s">
        <v>97</v>
      </c>
      <c r="E114" s="7" t="s">
        <v>159</v>
      </c>
      <c r="F114" s="7">
        <v>5</v>
      </c>
      <c r="G114" s="7">
        <v>75</v>
      </c>
      <c r="H114" s="7" t="s">
        <v>180</v>
      </c>
      <c r="I114" s="7">
        <v>3251</v>
      </c>
      <c r="J114" s="7" t="s">
        <v>65</v>
      </c>
      <c r="K114" s="7">
        <v>0</v>
      </c>
      <c r="L114" s="7" t="s">
        <v>36</v>
      </c>
      <c r="M114" s="7">
        <v>3000</v>
      </c>
      <c r="N114" s="7" t="s">
        <v>56</v>
      </c>
      <c r="O114" s="7" t="s">
        <v>162</v>
      </c>
      <c r="P114" s="7" t="s">
        <v>163</v>
      </c>
      <c r="Q114" s="7" t="s">
        <v>164</v>
      </c>
      <c r="R114" s="7" t="s">
        <v>182</v>
      </c>
      <c r="S114" s="13">
        <v>0</v>
      </c>
      <c r="T114" s="13">
        <v>0</v>
      </c>
      <c r="U114" s="13">
        <v>0</v>
      </c>
      <c r="V114" s="13">
        <v>50000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/>
      <c r="AF114" s="13">
        <v>0</v>
      </c>
      <c r="AG114" s="13">
        <v>0</v>
      </c>
      <c r="AH114" s="13">
        <v>0</v>
      </c>
      <c r="AI114" s="13">
        <v>50000</v>
      </c>
      <c r="AJ114" s="13">
        <v>-50000</v>
      </c>
    </row>
    <row r="115" spans="1:36" hidden="1" x14ac:dyDescent="0.25">
      <c r="A115" s="7" t="str">
        <f t="shared" si="1"/>
        <v>1.1-00-1918_20575041_2033910</v>
      </c>
      <c r="B115" s="7" t="s">
        <v>50</v>
      </c>
      <c r="C115" s="7" t="s">
        <v>158</v>
      </c>
      <c r="D115" s="7" t="s">
        <v>97</v>
      </c>
      <c r="E115" s="7" t="s">
        <v>159</v>
      </c>
      <c r="F115" s="7">
        <v>5</v>
      </c>
      <c r="G115" s="7">
        <v>75</v>
      </c>
      <c r="H115" s="7" t="s">
        <v>180</v>
      </c>
      <c r="I115" s="7">
        <v>3391</v>
      </c>
      <c r="J115" s="7" t="s">
        <v>137</v>
      </c>
      <c r="K115" s="7">
        <v>0</v>
      </c>
      <c r="L115" s="7" t="s">
        <v>36</v>
      </c>
      <c r="M115" s="7">
        <v>3000</v>
      </c>
      <c r="N115" s="7" t="s">
        <v>56</v>
      </c>
      <c r="O115" s="7" t="s">
        <v>162</v>
      </c>
      <c r="P115" s="7" t="s">
        <v>163</v>
      </c>
      <c r="Q115" s="7" t="s">
        <v>164</v>
      </c>
      <c r="R115" s="7" t="s">
        <v>182</v>
      </c>
      <c r="S115" s="13">
        <v>0</v>
      </c>
      <c r="T115" s="13">
        <v>0</v>
      </c>
      <c r="U115" s="13">
        <v>0</v>
      </c>
      <c r="V115" s="13">
        <v>3500000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/>
      <c r="AF115" s="13">
        <v>0</v>
      </c>
      <c r="AG115" s="13">
        <v>0</v>
      </c>
      <c r="AH115" s="13">
        <v>0</v>
      </c>
      <c r="AI115" s="13">
        <v>3500000</v>
      </c>
      <c r="AJ115" s="13">
        <v>-3500000</v>
      </c>
    </row>
    <row r="116" spans="1:36" hidden="1" x14ac:dyDescent="0.25">
      <c r="A116" s="7" t="str">
        <f t="shared" si="1"/>
        <v>1.1-00-1918_20575041_2035110</v>
      </c>
      <c r="B116" s="7" t="s">
        <v>50</v>
      </c>
      <c r="C116" s="7" t="s">
        <v>158</v>
      </c>
      <c r="D116" s="7" t="s">
        <v>97</v>
      </c>
      <c r="E116" s="7" t="s">
        <v>159</v>
      </c>
      <c r="F116" s="7">
        <v>5</v>
      </c>
      <c r="G116" s="7">
        <v>75</v>
      </c>
      <c r="H116" s="7" t="s">
        <v>180</v>
      </c>
      <c r="I116" s="7">
        <v>3511</v>
      </c>
      <c r="J116" s="7" t="s">
        <v>68</v>
      </c>
      <c r="K116" s="7">
        <v>0</v>
      </c>
      <c r="L116" s="7" t="s">
        <v>36</v>
      </c>
      <c r="M116" s="7">
        <v>3000</v>
      </c>
      <c r="N116" s="7" t="s">
        <v>56</v>
      </c>
      <c r="O116" s="7" t="s">
        <v>162</v>
      </c>
      <c r="P116" s="7" t="s">
        <v>163</v>
      </c>
      <c r="Q116" s="7" t="s">
        <v>164</v>
      </c>
      <c r="R116" s="7" t="s">
        <v>182</v>
      </c>
      <c r="S116" s="13">
        <v>0</v>
      </c>
      <c r="T116" s="13">
        <v>0</v>
      </c>
      <c r="U116" s="13">
        <v>0</v>
      </c>
      <c r="V116" s="13">
        <v>400000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/>
      <c r="AF116" s="13">
        <v>0</v>
      </c>
      <c r="AG116" s="13">
        <v>0</v>
      </c>
      <c r="AH116" s="13">
        <v>0</v>
      </c>
      <c r="AI116" s="13">
        <v>400000</v>
      </c>
      <c r="AJ116" s="13">
        <v>-400000</v>
      </c>
    </row>
    <row r="117" spans="1:36" hidden="1" x14ac:dyDescent="0.25">
      <c r="A117" s="7" t="str">
        <f t="shared" si="1"/>
        <v>1.1-00-1918_20575041_2036310</v>
      </c>
      <c r="B117" s="7" t="s">
        <v>50</v>
      </c>
      <c r="C117" s="7" t="s">
        <v>158</v>
      </c>
      <c r="D117" s="7" t="s">
        <v>97</v>
      </c>
      <c r="E117" s="7" t="s">
        <v>159</v>
      </c>
      <c r="F117" s="7">
        <v>5</v>
      </c>
      <c r="G117" s="7">
        <v>75</v>
      </c>
      <c r="H117" s="7" t="s">
        <v>180</v>
      </c>
      <c r="I117" s="7">
        <v>3631</v>
      </c>
      <c r="J117" s="7" t="s">
        <v>184</v>
      </c>
      <c r="K117" s="7">
        <v>0</v>
      </c>
      <c r="L117" s="7" t="s">
        <v>36</v>
      </c>
      <c r="M117" s="7">
        <v>3000</v>
      </c>
      <c r="N117" s="7" t="s">
        <v>56</v>
      </c>
      <c r="O117" s="7" t="s">
        <v>162</v>
      </c>
      <c r="P117" s="7" t="s">
        <v>163</v>
      </c>
      <c r="Q117" s="7" t="s">
        <v>164</v>
      </c>
      <c r="R117" s="7" t="s">
        <v>182</v>
      </c>
      <c r="S117" s="13">
        <v>0</v>
      </c>
      <c r="T117" s="13">
        <v>0</v>
      </c>
      <c r="U117" s="13">
        <v>0</v>
      </c>
      <c r="V117" s="13">
        <v>400000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/>
      <c r="AF117" s="13">
        <v>0</v>
      </c>
      <c r="AG117" s="13">
        <v>0</v>
      </c>
      <c r="AH117" s="13">
        <v>0</v>
      </c>
      <c r="AI117" s="13">
        <v>400000</v>
      </c>
      <c r="AJ117" s="13">
        <v>-400000</v>
      </c>
    </row>
    <row r="118" spans="1:36" hidden="1" x14ac:dyDescent="0.25">
      <c r="A118" s="7" t="str">
        <f t="shared" si="1"/>
        <v>1.1-00-1918_20575041_2038210</v>
      </c>
      <c r="B118" s="7" t="s">
        <v>50</v>
      </c>
      <c r="C118" s="7" t="s">
        <v>158</v>
      </c>
      <c r="D118" s="7" t="s">
        <v>97</v>
      </c>
      <c r="E118" s="7" t="s">
        <v>159</v>
      </c>
      <c r="F118" s="7">
        <v>5</v>
      </c>
      <c r="G118" s="7">
        <v>75</v>
      </c>
      <c r="H118" s="7" t="s">
        <v>180</v>
      </c>
      <c r="I118" s="7">
        <v>3821</v>
      </c>
      <c r="J118" s="7" t="s">
        <v>70</v>
      </c>
      <c r="K118" s="7">
        <v>0</v>
      </c>
      <c r="L118" s="7" t="s">
        <v>36</v>
      </c>
      <c r="M118" s="7">
        <v>3000</v>
      </c>
      <c r="N118" s="7" t="s">
        <v>56</v>
      </c>
      <c r="O118" s="7" t="s">
        <v>162</v>
      </c>
      <c r="P118" s="7" t="s">
        <v>163</v>
      </c>
      <c r="Q118" s="7" t="s">
        <v>164</v>
      </c>
      <c r="R118" s="7" t="s">
        <v>182</v>
      </c>
      <c r="S118" s="13">
        <v>0</v>
      </c>
      <c r="T118" s="13">
        <v>0</v>
      </c>
      <c r="U118" s="13">
        <v>0</v>
      </c>
      <c r="V118" s="13">
        <v>8000000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/>
      <c r="AF118" s="13">
        <v>0</v>
      </c>
      <c r="AG118" s="13">
        <v>0</v>
      </c>
      <c r="AH118" s="13">
        <v>0</v>
      </c>
      <c r="AI118" s="13">
        <v>8000000</v>
      </c>
      <c r="AJ118" s="13">
        <v>-8000000</v>
      </c>
    </row>
    <row r="119" spans="1:36" hidden="1" x14ac:dyDescent="0.25">
      <c r="A119" s="7" t="str">
        <f t="shared" si="1"/>
        <v>1.1-00-1918_20575041_2052310</v>
      </c>
      <c r="B119" s="7" t="s">
        <v>50</v>
      </c>
      <c r="C119" s="7" t="s">
        <v>158</v>
      </c>
      <c r="D119" s="7" t="s">
        <v>97</v>
      </c>
      <c r="E119" s="7" t="s">
        <v>159</v>
      </c>
      <c r="F119" s="7">
        <v>5</v>
      </c>
      <c r="G119" s="7">
        <v>75</v>
      </c>
      <c r="H119" s="7" t="s">
        <v>180</v>
      </c>
      <c r="I119" s="7">
        <v>5231</v>
      </c>
      <c r="J119" s="7" t="s">
        <v>185</v>
      </c>
      <c r="K119" s="7">
        <v>0</v>
      </c>
      <c r="L119" s="7" t="s">
        <v>36</v>
      </c>
      <c r="M119" s="7">
        <v>5000</v>
      </c>
      <c r="N119" s="7" t="s">
        <v>56</v>
      </c>
      <c r="O119" s="7" t="s">
        <v>162</v>
      </c>
      <c r="P119" s="7" t="s">
        <v>163</v>
      </c>
      <c r="Q119" s="7" t="s">
        <v>164</v>
      </c>
      <c r="R119" s="7" t="s">
        <v>182</v>
      </c>
      <c r="S119" s="13">
        <v>0</v>
      </c>
      <c r="T119" s="13">
        <v>0</v>
      </c>
      <c r="U119" s="13">
        <v>0</v>
      </c>
      <c r="V119" s="13">
        <v>100000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/>
      <c r="AF119" s="13">
        <v>0</v>
      </c>
      <c r="AG119" s="13">
        <v>0</v>
      </c>
      <c r="AH119" s="13">
        <v>0</v>
      </c>
      <c r="AI119" s="13">
        <v>100000</v>
      </c>
      <c r="AJ119" s="13">
        <v>-100000</v>
      </c>
    </row>
    <row r="120" spans="1:36" hidden="1" x14ac:dyDescent="0.25">
      <c r="A120" s="7" t="str">
        <f t="shared" si="1"/>
        <v>1.1-00-1918_20575041_2056510</v>
      </c>
      <c r="B120" s="7" t="s">
        <v>50</v>
      </c>
      <c r="C120" s="7" t="s">
        <v>158</v>
      </c>
      <c r="D120" s="7" t="s">
        <v>97</v>
      </c>
      <c r="E120" s="7" t="s">
        <v>159</v>
      </c>
      <c r="F120" s="7">
        <v>5</v>
      </c>
      <c r="G120" s="7">
        <v>75</v>
      </c>
      <c r="H120" s="7" t="s">
        <v>180</v>
      </c>
      <c r="I120" s="7">
        <v>5651</v>
      </c>
      <c r="J120" s="7" t="s">
        <v>120</v>
      </c>
      <c r="K120" s="7">
        <v>0</v>
      </c>
      <c r="L120" s="7" t="s">
        <v>36</v>
      </c>
      <c r="M120" s="7">
        <v>5000</v>
      </c>
      <c r="N120" s="7" t="s">
        <v>56</v>
      </c>
      <c r="O120" s="7" t="s">
        <v>162</v>
      </c>
      <c r="P120" s="7" t="s">
        <v>163</v>
      </c>
      <c r="Q120" s="7" t="s">
        <v>164</v>
      </c>
      <c r="R120" s="7" t="s">
        <v>182</v>
      </c>
      <c r="S120" s="13">
        <v>0</v>
      </c>
      <c r="T120" s="13">
        <v>0</v>
      </c>
      <c r="U120" s="13">
        <v>0</v>
      </c>
      <c r="V120" s="13">
        <v>100000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/>
      <c r="AF120" s="13">
        <v>0</v>
      </c>
      <c r="AG120" s="13">
        <v>0</v>
      </c>
      <c r="AH120" s="13">
        <v>0</v>
      </c>
      <c r="AI120" s="13">
        <v>100000</v>
      </c>
      <c r="AJ120" s="13">
        <v>-100000</v>
      </c>
    </row>
    <row r="121" spans="1:36" hidden="1" x14ac:dyDescent="0.25">
      <c r="A121" s="7" t="str">
        <f t="shared" si="1"/>
        <v>1.1-00-1918_20575041_2059110</v>
      </c>
      <c r="B121" s="7" t="s">
        <v>50</v>
      </c>
      <c r="C121" s="7" t="s">
        <v>158</v>
      </c>
      <c r="D121" s="7" t="s">
        <v>97</v>
      </c>
      <c r="E121" s="7" t="s">
        <v>159</v>
      </c>
      <c r="F121" s="7">
        <v>5</v>
      </c>
      <c r="G121" s="7">
        <v>75</v>
      </c>
      <c r="H121" s="7" t="s">
        <v>180</v>
      </c>
      <c r="I121" s="7">
        <v>5911</v>
      </c>
      <c r="J121" s="7" t="s">
        <v>157</v>
      </c>
      <c r="K121" s="7">
        <v>0</v>
      </c>
      <c r="L121" s="7" t="s">
        <v>36</v>
      </c>
      <c r="M121" s="7">
        <v>5000</v>
      </c>
      <c r="N121" s="7" t="s">
        <v>56</v>
      </c>
      <c r="O121" s="7" t="s">
        <v>162</v>
      </c>
      <c r="P121" s="7" t="s">
        <v>163</v>
      </c>
      <c r="Q121" s="7" t="s">
        <v>164</v>
      </c>
      <c r="R121" s="7" t="s">
        <v>182</v>
      </c>
      <c r="S121" s="13">
        <v>0</v>
      </c>
      <c r="T121" s="13">
        <v>0</v>
      </c>
      <c r="U121" s="13">
        <v>0</v>
      </c>
      <c r="V121" s="13">
        <v>400000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/>
      <c r="AF121" s="13">
        <v>0</v>
      </c>
      <c r="AG121" s="13">
        <v>0</v>
      </c>
      <c r="AH121" s="13">
        <v>0</v>
      </c>
      <c r="AI121" s="13">
        <v>400000</v>
      </c>
      <c r="AJ121" s="13">
        <v>-400000</v>
      </c>
    </row>
    <row r="122" spans="1:36" hidden="1" x14ac:dyDescent="0.25">
      <c r="A122" s="7" t="str">
        <f t="shared" si="1"/>
        <v>1.1-00-1918_20576042_2023910</v>
      </c>
      <c r="B122" s="7" t="s">
        <v>50</v>
      </c>
      <c r="C122" s="7" t="s">
        <v>158</v>
      </c>
      <c r="D122" s="7" t="s">
        <v>97</v>
      </c>
      <c r="E122" s="7" t="s">
        <v>159</v>
      </c>
      <c r="F122" s="7">
        <v>5</v>
      </c>
      <c r="G122" s="7">
        <v>76</v>
      </c>
      <c r="H122" s="7" t="s">
        <v>186</v>
      </c>
      <c r="I122" s="7">
        <v>2391</v>
      </c>
      <c r="J122" s="7" t="s">
        <v>61</v>
      </c>
      <c r="K122" s="7">
        <v>0</v>
      </c>
      <c r="L122" s="7" t="s">
        <v>36</v>
      </c>
      <c r="M122" s="7">
        <v>2000</v>
      </c>
      <c r="N122" s="7" t="s">
        <v>56</v>
      </c>
      <c r="O122" s="7" t="s">
        <v>162</v>
      </c>
      <c r="P122" s="7" t="s">
        <v>163</v>
      </c>
      <c r="Q122" s="7" t="s">
        <v>164</v>
      </c>
      <c r="R122" s="7" t="s">
        <v>187</v>
      </c>
      <c r="S122" s="13">
        <v>0</v>
      </c>
      <c r="T122" s="13">
        <v>0</v>
      </c>
      <c r="U122" s="13">
        <v>0</v>
      </c>
      <c r="V122" s="13">
        <v>75000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/>
      <c r="AF122" s="13">
        <v>0</v>
      </c>
      <c r="AG122" s="13">
        <v>0</v>
      </c>
      <c r="AH122" s="13">
        <v>0</v>
      </c>
      <c r="AI122" s="13">
        <v>75000</v>
      </c>
      <c r="AJ122" s="13">
        <v>-75000</v>
      </c>
    </row>
    <row r="123" spans="1:36" hidden="1" x14ac:dyDescent="0.25">
      <c r="A123" s="7" t="str">
        <f t="shared" si="1"/>
        <v>1.1-00-1918_20576042_2024410</v>
      </c>
      <c r="B123" s="7" t="s">
        <v>50</v>
      </c>
      <c r="C123" s="7" t="s">
        <v>158</v>
      </c>
      <c r="D123" s="7" t="s">
        <v>97</v>
      </c>
      <c r="E123" s="7" t="s">
        <v>159</v>
      </c>
      <c r="F123" s="7">
        <v>5</v>
      </c>
      <c r="G123" s="7">
        <v>76</v>
      </c>
      <c r="H123" s="7" t="s">
        <v>186</v>
      </c>
      <c r="I123" s="7">
        <v>2441</v>
      </c>
      <c r="J123" s="7" t="s">
        <v>167</v>
      </c>
      <c r="K123" s="7">
        <v>0</v>
      </c>
      <c r="L123" s="7" t="s">
        <v>36</v>
      </c>
      <c r="M123" s="7">
        <v>2000</v>
      </c>
      <c r="N123" s="7" t="s">
        <v>56</v>
      </c>
      <c r="O123" s="7" t="s">
        <v>162</v>
      </c>
      <c r="P123" s="7" t="s">
        <v>163</v>
      </c>
      <c r="Q123" s="7" t="s">
        <v>164</v>
      </c>
      <c r="R123" s="7" t="s">
        <v>187</v>
      </c>
      <c r="S123" s="13">
        <v>0</v>
      </c>
      <c r="T123" s="13">
        <v>0</v>
      </c>
      <c r="U123" s="13">
        <v>0</v>
      </c>
      <c r="V123" s="13">
        <v>200000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/>
      <c r="AF123" s="13">
        <v>0</v>
      </c>
      <c r="AG123" s="13">
        <v>0</v>
      </c>
      <c r="AH123" s="13">
        <v>0</v>
      </c>
      <c r="AI123" s="13">
        <v>200000</v>
      </c>
      <c r="AJ123" s="13">
        <v>-200000</v>
      </c>
    </row>
    <row r="124" spans="1:36" hidden="1" x14ac:dyDescent="0.25">
      <c r="A124" s="7" t="str">
        <f t="shared" si="1"/>
        <v>1.1-00-1918_20576042_2024710</v>
      </c>
      <c r="B124" s="7" t="s">
        <v>50</v>
      </c>
      <c r="C124" s="7" t="s">
        <v>158</v>
      </c>
      <c r="D124" s="7" t="s">
        <v>97</v>
      </c>
      <c r="E124" s="7" t="s">
        <v>159</v>
      </c>
      <c r="F124" s="7">
        <v>5</v>
      </c>
      <c r="G124" s="7">
        <v>76</v>
      </c>
      <c r="H124" s="7" t="s">
        <v>186</v>
      </c>
      <c r="I124" s="7">
        <v>2471</v>
      </c>
      <c r="J124" s="7" t="s">
        <v>169</v>
      </c>
      <c r="K124" s="7">
        <v>0</v>
      </c>
      <c r="L124" s="7" t="s">
        <v>36</v>
      </c>
      <c r="M124" s="7">
        <v>2000</v>
      </c>
      <c r="N124" s="7" t="s">
        <v>56</v>
      </c>
      <c r="O124" s="7" t="s">
        <v>162</v>
      </c>
      <c r="P124" s="7" t="s">
        <v>163</v>
      </c>
      <c r="Q124" s="7" t="s">
        <v>164</v>
      </c>
      <c r="R124" s="7" t="s">
        <v>187</v>
      </c>
      <c r="S124" s="13">
        <v>0</v>
      </c>
      <c r="T124" s="13">
        <v>0</v>
      </c>
      <c r="U124" s="13">
        <v>0</v>
      </c>
      <c r="V124" s="13">
        <v>250000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/>
      <c r="AF124" s="13">
        <v>0</v>
      </c>
      <c r="AG124" s="13">
        <v>0</v>
      </c>
      <c r="AH124" s="13">
        <v>0</v>
      </c>
      <c r="AI124" s="13">
        <v>250000</v>
      </c>
      <c r="AJ124" s="13">
        <v>-250000</v>
      </c>
    </row>
    <row r="125" spans="1:36" hidden="1" x14ac:dyDescent="0.25">
      <c r="A125" s="7" t="str">
        <f t="shared" si="1"/>
        <v>1.1-00-1918_20576042_2024810</v>
      </c>
      <c r="B125" s="7" t="s">
        <v>50</v>
      </c>
      <c r="C125" s="7" t="s">
        <v>158</v>
      </c>
      <c r="D125" s="7" t="s">
        <v>97</v>
      </c>
      <c r="E125" s="7" t="s">
        <v>159</v>
      </c>
      <c r="F125" s="7">
        <v>5</v>
      </c>
      <c r="G125" s="7">
        <v>76</v>
      </c>
      <c r="H125" s="7" t="s">
        <v>186</v>
      </c>
      <c r="I125" s="7">
        <v>2481</v>
      </c>
      <c r="J125" s="7" t="s">
        <v>170</v>
      </c>
      <c r="K125" s="7">
        <v>0</v>
      </c>
      <c r="L125" s="7" t="s">
        <v>36</v>
      </c>
      <c r="M125" s="7">
        <v>2000</v>
      </c>
      <c r="N125" s="7" t="s">
        <v>56</v>
      </c>
      <c r="O125" s="7" t="s">
        <v>162</v>
      </c>
      <c r="P125" s="7" t="s">
        <v>163</v>
      </c>
      <c r="Q125" s="7" t="s">
        <v>164</v>
      </c>
      <c r="R125" s="7" t="s">
        <v>187</v>
      </c>
      <c r="S125" s="13">
        <v>0</v>
      </c>
      <c r="T125" s="13">
        <v>0</v>
      </c>
      <c r="U125" s="13">
        <v>0</v>
      </c>
      <c r="V125" s="13">
        <v>300000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/>
      <c r="AF125" s="13">
        <v>0</v>
      </c>
      <c r="AG125" s="13">
        <v>0</v>
      </c>
      <c r="AH125" s="13">
        <v>0</v>
      </c>
      <c r="AI125" s="13">
        <v>300000</v>
      </c>
      <c r="AJ125" s="13">
        <v>-300000</v>
      </c>
    </row>
    <row r="126" spans="1:36" hidden="1" x14ac:dyDescent="0.25">
      <c r="A126" s="7" t="str">
        <f t="shared" si="1"/>
        <v>1.1-00-1918_20576042_2024910</v>
      </c>
      <c r="B126" s="7" t="s">
        <v>50</v>
      </c>
      <c r="C126" s="7" t="s">
        <v>158</v>
      </c>
      <c r="D126" s="7" t="s">
        <v>97</v>
      </c>
      <c r="E126" s="7" t="s">
        <v>159</v>
      </c>
      <c r="F126" s="7">
        <v>5</v>
      </c>
      <c r="G126" s="7">
        <v>76</v>
      </c>
      <c r="H126" s="7" t="s">
        <v>186</v>
      </c>
      <c r="I126" s="7">
        <v>2491</v>
      </c>
      <c r="J126" s="7" t="s">
        <v>62</v>
      </c>
      <c r="K126" s="7">
        <v>0</v>
      </c>
      <c r="L126" s="7" t="s">
        <v>36</v>
      </c>
      <c r="M126" s="7">
        <v>2000</v>
      </c>
      <c r="N126" s="7" t="s">
        <v>56</v>
      </c>
      <c r="O126" s="7" t="s">
        <v>162</v>
      </c>
      <c r="P126" s="7" t="s">
        <v>163</v>
      </c>
      <c r="Q126" s="7" t="s">
        <v>164</v>
      </c>
      <c r="R126" s="7" t="s">
        <v>187</v>
      </c>
      <c r="S126" s="13">
        <v>0</v>
      </c>
      <c r="T126" s="13">
        <v>0</v>
      </c>
      <c r="U126" s="13">
        <v>0</v>
      </c>
      <c r="V126" s="13">
        <v>800000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/>
      <c r="AF126" s="13">
        <v>0</v>
      </c>
      <c r="AG126" s="13">
        <v>0</v>
      </c>
      <c r="AH126" s="13">
        <v>0</v>
      </c>
      <c r="AI126" s="13">
        <v>800000</v>
      </c>
      <c r="AJ126" s="13">
        <v>-800000</v>
      </c>
    </row>
    <row r="127" spans="1:36" hidden="1" x14ac:dyDescent="0.25">
      <c r="A127" s="7" t="str">
        <f t="shared" si="1"/>
        <v>1.1-00-1918_20576042_2044110</v>
      </c>
      <c r="B127" s="7" t="s">
        <v>50</v>
      </c>
      <c r="C127" s="7" t="s">
        <v>158</v>
      </c>
      <c r="D127" s="7" t="s">
        <v>97</v>
      </c>
      <c r="E127" s="7" t="s">
        <v>159</v>
      </c>
      <c r="F127" s="7">
        <v>5</v>
      </c>
      <c r="G127" s="7">
        <v>76</v>
      </c>
      <c r="H127" s="7" t="s">
        <v>186</v>
      </c>
      <c r="I127" s="7">
        <v>4411</v>
      </c>
      <c r="J127" s="7" t="s">
        <v>76</v>
      </c>
      <c r="K127" s="7">
        <v>0</v>
      </c>
      <c r="L127" s="7" t="s">
        <v>36</v>
      </c>
      <c r="M127" s="7">
        <v>4000</v>
      </c>
      <c r="N127" s="7" t="s">
        <v>56</v>
      </c>
      <c r="O127" s="7" t="s">
        <v>162</v>
      </c>
      <c r="P127" s="7" t="s">
        <v>163</v>
      </c>
      <c r="Q127" s="7" t="s">
        <v>164</v>
      </c>
      <c r="R127" s="7" t="s">
        <v>187</v>
      </c>
      <c r="S127" s="13">
        <v>0</v>
      </c>
      <c r="T127" s="13">
        <v>0</v>
      </c>
      <c r="U127" s="13">
        <v>0</v>
      </c>
      <c r="V127" s="13">
        <v>6000000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/>
      <c r="AF127" s="13">
        <v>0</v>
      </c>
      <c r="AG127" s="13">
        <v>0</v>
      </c>
      <c r="AH127" s="13">
        <v>0</v>
      </c>
      <c r="AI127" s="13">
        <v>6000000</v>
      </c>
      <c r="AJ127" s="13">
        <v>-6000000</v>
      </c>
    </row>
    <row r="128" spans="1:36" hidden="1" x14ac:dyDescent="0.25">
      <c r="A128" s="7" t="str">
        <f t="shared" si="1"/>
        <v>1.1-00-1918_20576042_2044510</v>
      </c>
      <c r="B128" s="7" t="s">
        <v>50</v>
      </c>
      <c r="C128" s="7" t="s">
        <v>158</v>
      </c>
      <c r="D128" s="7" t="s">
        <v>97</v>
      </c>
      <c r="E128" s="7" t="s">
        <v>159</v>
      </c>
      <c r="F128" s="7">
        <v>5</v>
      </c>
      <c r="G128" s="7">
        <v>76</v>
      </c>
      <c r="H128" s="7" t="s">
        <v>186</v>
      </c>
      <c r="I128" s="7">
        <v>4451</v>
      </c>
      <c r="J128" s="7" t="s">
        <v>188</v>
      </c>
      <c r="K128" s="7">
        <v>0</v>
      </c>
      <c r="L128" s="7" t="s">
        <v>36</v>
      </c>
      <c r="M128" s="7">
        <v>4000</v>
      </c>
      <c r="N128" s="7" t="s">
        <v>56</v>
      </c>
      <c r="O128" s="7" t="s">
        <v>162</v>
      </c>
      <c r="P128" s="7" t="s">
        <v>163</v>
      </c>
      <c r="Q128" s="7" t="s">
        <v>164</v>
      </c>
      <c r="R128" s="7" t="s">
        <v>187</v>
      </c>
      <c r="S128" s="13">
        <v>0</v>
      </c>
      <c r="T128" s="13">
        <v>0</v>
      </c>
      <c r="U128" s="13">
        <v>0</v>
      </c>
      <c r="V128" s="13">
        <v>150000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/>
      <c r="AF128" s="13">
        <v>0</v>
      </c>
      <c r="AG128" s="13">
        <v>0</v>
      </c>
      <c r="AH128" s="13">
        <v>0</v>
      </c>
      <c r="AI128" s="13">
        <v>150000</v>
      </c>
      <c r="AJ128" s="13">
        <v>-150000</v>
      </c>
    </row>
    <row r="129" spans="1:36" hidden="1" x14ac:dyDescent="0.25">
      <c r="A129" s="7" t="str">
        <f t="shared" si="1"/>
        <v>1.1-00-1918_20577043_2022110</v>
      </c>
      <c r="B129" s="7" t="s">
        <v>50</v>
      </c>
      <c r="C129" s="7" t="s">
        <v>158</v>
      </c>
      <c r="D129" s="7" t="s">
        <v>97</v>
      </c>
      <c r="E129" s="7" t="s">
        <v>159</v>
      </c>
      <c r="F129" s="7">
        <v>5</v>
      </c>
      <c r="G129" s="7">
        <v>77</v>
      </c>
      <c r="H129" s="7" t="s">
        <v>189</v>
      </c>
      <c r="I129" s="7">
        <v>2211</v>
      </c>
      <c r="J129" s="7" t="s">
        <v>55</v>
      </c>
      <c r="K129" s="7">
        <v>0</v>
      </c>
      <c r="L129" s="7" t="s">
        <v>36</v>
      </c>
      <c r="M129" s="7">
        <v>2000</v>
      </c>
      <c r="N129" s="7" t="s">
        <v>56</v>
      </c>
      <c r="O129" s="7" t="s">
        <v>162</v>
      </c>
      <c r="P129" s="7" t="s">
        <v>163</v>
      </c>
      <c r="Q129" s="7" t="s">
        <v>190</v>
      </c>
      <c r="R129" s="7" t="s">
        <v>191</v>
      </c>
      <c r="S129" s="13">
        <v>0</v>
      </c>
      <c r="T129" s="13">
        <v>0</v>
      </c>
      <c r="U129" s="13">
        <v>0</v>
      </c>
      <c r="V129" s="13">
        <v>50000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/>
      <c r="AF129" s="13">
        <v>0</v>
      </c>
      <c r="AG129" s="13">
        <v>0</v>
      </c>
      <c r="AH129" s="13">
        <v>0</v>
      </c>
      <c r="AI129" s="13">
        <v>50000</v>
      </c>
      <c r="AJ129" s="13">
        <v>-50000</v>
      </c>
    </row>
    <row r="130" spans="1:36" hidden="1" x14ac:dyDescent="0.25">
      <c r="A130" s="7" t="str">
        <f t="shared" si="1"/>
        <v>1.1-00-1918_20577043_2032310</v>
      </c>
      <c r="B130" s="7" t="s">
        <v>50</v>
      </c>
      <c r="C130" s="7" t="s">
        <v>158</v>
      </c>
      <c r="D130" s="7" t="s">
        <v>97</v>
      </c>
      <c r="E130" s="7" t="s">
        <v>159</v>
      </c>
      <c r="F130" s="7">
        <v>5</v>
      </c>
      <c r="G130" s="7">
        <v>77</v>
      </c>
      <c r="H130" s="7" t="s">
        <v>189</v>
      </c>
      <c r="I130" s="7">
        <v>3231</v>
      </c>
      <c r="J130" s="7" t="s">
        <v>183</v>
      </c>
      <c r="K130" s="7">
        <v>0</v>
      </c>
      <c r="L130" s="7" t="s">
        <v>36</v>
      </c>
      <c r="M130" s="7">
        <v>3000</v>
      </c>
      <c r="N130" s="7" t="s">
        <v>56</v>
      </c>
      <c r="O130" s="7" t="s">
        <v>162</v>
      </c>
      <c r="P130" s="7" t="s">
        <v>163</v>
      </c>
      <c r="Q130" s="7" t="s">
        <v>190</v>
      </c>
      <c r="R130" s="7" t="s">
        <v>191</v>
      </c>
      <c r="S130" s="13">
        <v>0</v>
      </c>
      <c r="T130" s="13">
        <v>0</v>
      </c>
      <c r="U130" s="13">
        <v>0</v>
      </c>
      <c r="V130" s="13">
        <v>9000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/>
      <c r="AF130" s="13">
        <v>0</v>
      </c>
      <c r="AG130" s="13">
        <v>0</v>
      </c>
      <c r="AH130" s="13">
        <v>0</v>
      </c>
      <c r="AI130" s="13">
        <v>9000</v>
      </c>
      <c r="AJ130" s="13">
        <v>-9000</v>
      </c>
    </row>
    <row r="131" spans="1:36" hidden="1" x14ac:dyDescent="0.25">
      <c r="A131" s="7" t="str">
        <f t="shared" ref="A131:A194" si="2">CONCATENATE(B131,E131,F131,G131,H131,I131,K131)</f>
        <v>1.1-00-1907_20445022_2021710</v>
      </c>
      <c r="B131" s="7" t="s">
        <v>50</v>
      </c>
      <c r="C131" s="7" t="s">
        <v>192</v>
      </c>
      <c r="D131" s="7" t="s">
        <v>97</v>
      </c>
      <c r="E131" s="7" t="s">
        <v>193</v>
      </c>
      <c r="F131" s="7">
        <v>4</v>
      </c>
      <c r="G131" s="7">
        <v>45</v>
      </c>
      <c r="H131" s="7" t="s">
        <v>194</v>
      </c>
      <c r="I131" s="7">
        <v>2171</v>
      </c>
      <c r="J131" s="7" t="s">
        <v>181</v>
      </c>
      <c r="K131" s="7">
        <v>0</v>
      </c>
      <c r="L131" s="7" t="s">
        <v>36</v>
      </c>
      <c r="M131" s="7">
        <v>2000</v>
      </c>
      <c r="N131" s="7" t="s">
        <v>56</v>
      </c>
      <c r="O131" s="7" t="s">
        <v>195</v>
      </c>
      <c r="P131" s="7" t="s">
        <v>196</v>
      </c>
      <c r="Q131" s="7" t="s">
        <v>197</v>
      </c>
      <c r="R131" s="7" t="s">
        <v>198</v>
      </c>
      <c r="S131" s="13">
        <v>0</v>
      </c>
      <c r="T131" s="13">
        <v>0</v>
      </c>
      <c r="U131" s="13">
        <v>0</v>
      </c>
      <c r="V131" s="13">
        <v>100000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/>
      <c r="AF131" s="13">
        <v>0</v>
      </c>
      <c r="AG131" s="13">
        <v>0</v>
      </c>
      <c r="AH131" s="13">
        <v>0</v>
      </c>
      <c r="AI131" s="13">
        <v>100000</v>
      </c>
      <c r="AJ131" s="13">
        <v>-100000</v>
      </c>
    </row>
    <row r="132" spans="1:36" hidden="1" x14ac:dyDescent="0.25">
      <c r="A132" s="7" t="str">
        <f t="shared" si="2"/>
        <v>1.1-00-1907_20445022_2022210</v>
      </c>
      <c r="B132" s="7" t="s">
        <v>50</v>
      </c>
      <c r="C132" s="7" t="s">
        <v>192</v>
      </c>
      <c r="D132" s="7" t="s">
        <v>97</v>
      </c>
      <c r="E132" s="7" t="s">
        <v>193</v>
      </c>
      <c r="F132" s="7">
        <v>4</v>
      </c>
      <c r="G132" s="7">
        <v>45</v>
      </c>
      <c r="H132" s="7" t="s">
        <v>194</v>
      </c>
      <c r="I132" s="7">
        <v>2221</v>
      </c>
      <c r="J132" s="7" t="s">
        <v>199</v>
      </c>
      <c r="K132" s="7">
        <v>0</v>
      </c>
      <c r="L132" s="7" t="s">
        <v>36</v>
      </c>
      <c r="M132" s="7">
        <v>2000</v>
      </c>
      <c r="N132" s="7" t="s">
        <v>56</v>
      </c>
      <c r="O132" s="7" t="s">
        <v>195</v>
      </c>
      <c r="P132" s="7" t="s">
        <v>196</v>
      </c>
      <c r="Q132" s="7" t="s">
        <v>197</v>
      </c>
      <c r="R132" s="7" t="s">
        <v>198</v>
      </c>
      <c r="S132" s="13">
        <v>0</v>
      </c>
      <c r="T132" s="13">
        <v>0</v>
      </c>
      <c r="U132" s="13">
        <v>0</v>
      </c>
      <c r="V132" s="13">
        <v>410000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/>
      <c r="AF132" s="13">
        <v>0</v>
      </c>
      <c r="AG132" s="13">
        <v>0</v>
      </c>
      <c r="AH132" s="13">
        <v>0</v>
      </c>
      <c r="AI132" s="13">
        <v>410000</v>
      </c>
      <c r="AJ132" s="13">
        <v>-410000</v>
      </c>
    </row>
    <row r="133" spans="1:36" hidden="1" x14ac:dyDescent="0.25">
      <c r="A133" s="7" t="str">
        <f t="shared" si="2"/>
        <v>1.1-00-1907_20445022_2024410</v>
      </c>
      <c r="B133" s="7" t="s">
        <v>50</v>
      </c>
      <c r="C133" s="7" t="s">
        <v>192</v>
      </c>
      <c r="D133" s="7" t="s">
        <v>97</v>
      </c>
      <c r="E133" s="7" t="s">
        <v>193</v>
      </c>
      <c r="F133" s="7">
        <v>4</v>
      </c>
      <c r="G133" s="7">
        <v>45</v>
      </c>
      <c r="H133" s="7" t="s">
        <v>194</v>
      </c>
      <c r="I133" s="7">
        <v>2441</v>
      </c>
      <c r="J133" s="7" t="s">
        <v>167</v>
      </c>
      <c r="K133" s="7">
        <v>0</v>
      </c>
      <c r="L133" s="7" t="s">
        <v>36</v>
      </c>
      <c r="M133" s="7">
        <v>2000</v>
      </c>
      <c r="N133" s="7" t="s">
        <v>56</v>
      </c>
      <c r="O133" s="7" t="s">
        <v>195</v>
      </c>
      <c r="P133" s="7" t="s">
        <v>196</v>
      </c>
      <c r="Q133" s="7" t="s">
        <v>197</v>
      </c>
      <c r="R133" s="7" t="s">
        <v>198</v>
      </c>
      <c r="S133" s="13">
        <v>0</v>
      </c>
      <c r="T133" s="13">
        <v>0</v>
      </c>
      <c r="U133" s="13">
        <v>0</v>
      </c>
      <c r="V133" s="13">
        <v>20000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/>
      <c r="AF133" s="13">
        <v>0</v>
      </c>
      <c r="AG133" s="13">
        <v>0</v>
      </c>
      <c r="AH133" s="13">
        <v>0</v>
      </c>
      <c r="AI133" s="13">
        <v>20000</v>
      </c>
      <c r="AJ133" s="13">
        <v>-20000</v>
      </c>
    </row>
    <row r="134" spans="1:36" hidden="1" x14ac:dyDescent="0.25">
      <c r="A134" s="7" t="str">
        <f t="shared" si="2"/>
        <v>1.1-00-1907_20445022_2024610</v>
      </c>
      <c r="B134" s="7" t="s">
        <v>50</v>
      </c>
      <c r="C134" s="7" t="s">
        <v>192</v>
      </c>
      <c r="D134" s="7" t="s">
        <v>97</v>
      </c>
      <c r="E134" s="7" t="s">
        <v>193</v>
      </c>
      <c r="F134" s="7">
        <v>4</v>
      </c>
      <c r="G134" s="7">
        <v>45</v>
      </c>
      <c r="H134" s="7" t="s">
        <v>194</v>
      </c>
      <c r="I134" s="7">
        <v>2461</v>
      </c>
      <c r="J134" s="7" t="s">
        <v>168</v>
      </c>
      <c r="K134" s="7">
        <v>0</v>
      </c>
      <c r="L134" s="7" t="s">
        <v>36</v>
      </c>
      <c r="M134" s="7">
        <v>2000</v>
      </c>
      <c r="N134" s="7" t="s">
        <v>56</v>
      </c>
      <c r="O134" s="7" t="s">
        <v>195</v>
      </c>
      <c r="P134" s="7" t="s">
        <v>196</v>
      </c>
      <c r="Q134" s="7" t="s">
        <v>197</v>
      </c>
      <c r="R134" s="7" t="s">
        <v>198</v>
      </c>
      <c r="S134" s="13">
        <v>0</v>
      </c>
      <c r="T134" s="13">
        <v>0</v>
      </c>
      <c r="U134" s="13">
        <v>0</v>
      </c>
      <c r="V134" s="13">
        <v>50000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/>
      <c r="AF134" s="13">
        <v>0</v>
      </c>
      <c r="AG134" s="13">
        <v>0</v>
      </c>
      <c r="AH134" s="13">
        <v>0</v>
      </c>
      <c r="AI134" s="13">
        <v>50000</v>
      </c>
      <c r="AJ134" s="13">
        <v>-50000</v>
      </c>
    </row>
    <row r="135" spans="1:36" hidden="1" x14ac:dyDescent="0.25">
      <c r="A135" s="7" t="str">
        <f t="shared" si="2"/>
        <v>1.1-00-1907_20445022_2024710</v>
      </c>
      <c r="B135" s="7" t="s">
        <v>50</v>
      </c>
      <c r="C135" s="7" t="s">
        <v>192</v>
      </c>
      <c r="D135" s="7" t="s">
        <v>97</v>
      </c>
      <c r="E135" s="7" t="s">
        <v>193</v>
      </c>
      <c r="F135" s="7">
        <v>4</v>
      </c>
      <c r="G135" s="7">
        <v>45</v>
      </c>
      <c r="H135" s="7" t="s">
        <v>194</v>
      </c>
      <c r="I135" s="7">
        <v>2471</v>
      </c>
      <c r="J135" s="7" t="s">
        <v>169</v>
      </c>
      <c r="K135" s="7">
        <v>0</v>
      </c>
      <c r="L135" s="7" t="s">
        <v>36</v>
      </c>
      <c r="M135" s="7">
        <v>2000</v>
      </c>
      <c r="N135" s="7" t="s">
        <v>56</v>
      </c>
      <c r="O135" s="7" t="s">
        <v>195</v>
      </c>
      <c r="P135" s="7" t="s">
        <v>196</v>
      </c>
      <c r="Q135" s="7" t="s">
        <v>197</v>
      </c>
      <c r="R135" s="7" t="s">
        <v>198</v>
      </c>
      <c r="S135" s="13">
        <v>0</v>
      </c>
      <c r="T135" s="13">
        <v>0</v>
      </c>
      <c r="U135" s="13">
        <v>0</v>
      </c>
      <c r="V135" s="13">
        <v>100000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/>
      <c r="AF135" s="13">
        <v>0</v>
      </c>
      <c r="AG135" s="13">
        <v>0</v>
      </c>
      <c r="AH135" s="13">
        <v>0</v>
      </c>
      <c r="AI135" s="13">
        <v>100000</v>
      </c>
      <c r="AJ135" s="13">
        <v>-100000</v>
      </c>
    </row>
    <row r="136" spans="1:36" hidden="1" x14ac:dyDescent="0.25">
      <c r="A136" s="7" t="str">
        <f t="shared" si="2"/>
        <v>1.1-00-1907_20445022_2024910</v>
      </c>
      <c r="B136" s="7" t="s">
        <v>50</v>
      </c>
      <c r="C136" s="7" t="s">
        <v>192</v>
      </c>
      <c r="D136" s="7" t="s">
        <v>97</v>
      </c>
      <c r="E136" s="7" t="s">
        <v>193</v>
      </c>
      <c r="F136" s="7">
        <v>4</v>
      </c>
      <c r="G136" s="7">
        <v>45</v>
      </c>
      <c r="H136" s="7" t="s">
        <v>194</v>
      </c>
      <c r="I136" s="7">
        <v>2491</v>
      </c>
      <c r="J136" s="7" t="s">
        <v>62</v>
      </c>
      <c r="K136" s="7">
        <v>0</v>
      </c>
      <c r="L136" s="7" t="s">
        <v>36</v>
      </c>
      <c r="M136" s="7">
        <v>2000</v>
      </c>
      <c r="N136" s="7" t="s">
        <v>56</v>
      </c>
      <c r="O136" s="7" t="s">
        <v>195</v>
      </c>
      <c r="P136" s="7" t="s">
        <v>196</v>
      </c>
      <c r="Q136" s="7" t="s">
        <v>197</v>
      </c>
      <c r="R136" s="7" t="s">
        <v>198</v>
      </c>
      <c r="S136" s="13">
        <v>0</v>
      </c>
      <c r="T136" s="13">
        <v>0</v>
      </c>
      <c r="U136" s="13">
        <v>0</v>
      </c>
      <c r="V136" s="13">
        <v>210000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/>
      <c r="AF136" s="13">
        <v>0</v>
      </c>
      <c r="AG136" s="13">
        <v>0</v>
      </c>
      <c r="AH136" s="13">
        <v>0</v>
      </c>
      <c r="AI136" s="13">
        <v>210000</v>
      </c>
      <c r="AJ136" s="13">
        <v>-210000</v>
      </c>
    </row>
    <row r="137" spans="1:36" hidden="1" x14ac:dyDescent="0.25">
      <c r="A137" s="7" t="str">
        <f t="shared" si="2"/>
        <v>1.1-00-1907_20445022_2025310</v>
      </c>
      <c r="B137" s="7" t="s">
        <v>50</v>
      </c>
      <c r="C137" s="7" t="s">
        <v>192</v>
      </c>
      <c r="D137" s="7" t="s">
        <v>97</v>
      </c>
      <c r="E137" s="7" t="s">
        <v>193</v>
      </c>
      <c r="F137" s="7">
        <v>4</v>
      </c>
      <c r="G137" s="7">
        <v>45</v>
      </c>
      <c r="H137" s="7" t="s">
        <v>194</v>
      </c>
      <c r="I137" s="7">
        <v>2531</v>
      </c>
      <c r="J137" s="7" t="s">
        <v>114</v>
      </c>
      <c r="K137" s="7">
        <v>0</v>
      </c>
      <c r="L137" s="7" t="s">
        <v>36</v>
      </c>
      <c r="M137" s="7">
        <v>2000</v>
      </c>
      <c r="N137" s="7" t="s">
        <v>56</v>
      </c>
      <c r="O137" s="7" t="s">
        <v>195</v>
      </c>
      <c r="P137" s="7" t="s">
        <v>196</v>
      </c>
      <c r="Q137" s="7" t="s">
        <v>197</v>
      </c>
      <c r="R137" s="7" t="s">
        <v>198</v>
      </c>
      <c r="S137" s="13">
        <v>0</v>
      </c>
      <c r="T137" s="13">
        <v>0</v>
      </c>
      <c r="U137" s="13">
        <v>0</v>
      </c>
      <c r="V137" s="13">
        <v>450000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/>
      <c r="AF137" s="13">
        <v>0</v>
      </c>
      <c r="AG137" s="13">
        <v>0</v>
      </c>
      <c r="AH137" s="13">
        <v>0</v>
      </c>
      <c r="AI137" s="13">
        <v>450000</v>
      </c>
      <c r="AJ137" s="13">
        <v>-450000</v>
      </c>
    </row>
    <row r="138" spans="1:36" hidden="1" x14ac:dyDescent="0.25">
      <c r="A138" s="7" t="str">
        <f t="shared" si="2"/>
        <v>1.1-00-1907_20445022_2025410</v>
      </c>
      <c r="B138" s="7" t="s">
        <v>50</v>
      </c>
      <c r="C138" s="7" t="s">
        <v>192</v>
      </c>
      <c r="D138" s="7" t="s">
        <v>97</v>
      </c>
      <c r="E138" s="7" t="s">
        <v>193</v>
      </c>
      <c r="F138" s="7">
        <v>4</v>
      </c>
      <c r="G138" s="7">
        <v>45</v>
      </c>
      <c r="H138" s="7" t="s">
        <v>194</v>
      </c>
      <c r="I138" s="7">
        <v>2541</v>
      </c>
      <c r="J138" s="7" t="s">
        <v>116</v>
      </c>
      <c r="K138" s="7">
        <v>0</v>
      </c>
      <c r="L138" s="7" t="s">
        <v>36</v>
      </c>
      <c r="M138" s="7">
        <v>2000</v>
      </c>
      <c r="N138" s="7" t="s">
        <v>56</v>
      </c>
      <c r="O138" s="7" t="s">
        <v>195</v>
      </c>
      <c r="P138" s="7" t="s">
        <v>196</v>
      </c>
      <c r="Q138" s="7" t="s">
        <v>197</v>
      </c>
      <c r="R138" s="7" t="s">
        <v>198</v>
      </c>
      <c r="S138" s="13">
        <v>0</v>
      </c>
      <c r="T138" s="13">
        <v>0</v>
      </c>
      <c r="U138" s="13">
        <v>0</v>
      </c>
      <c r="V138" s="13">
        <v>380000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/>
      <c r="AF138" s="13">
        <v>0</v>
      </c>
      <c r="AG138" s="13">
        <v>0</v>
      </c>
      <c r="AH138" s="13">
        <v>0</v>
      </c>
      <c r="AI138" s="13">
        <v>380000</v>
      </c>
      <c r="AJ138" s="13">
        <v>-380000</v>
      </c>
    </row>
    <row r="139" spans="1:36" hidden="1" x14ac:dyDescent="0.25">
      <c r="A139" s="7" t="str">
        <f t="shared" si="2"/>
        <v>1.1-00-1907_20445022_2025510</v>
      </c>
      <c r="B139" s="7" t="s">
        <v>50</v>
      </c>
      <c r="C139" s="7" t="s">
        <v>192</v>
      </c>
      <c r="D139" s="7" t="s">
        <v>97</v>
      </c>
      <c r="E139" s="7" t="s">
        <v>193</v>
      </c>
      <c r="F139" s="7">
        <v>4</v>
      </c>
      <c r="G139" s="7">
        <v>45</v>
      </c>
      <c r="H139" s="7" t="s">
        <v>194</v>
      </c>
      <c r="I139" s="7">
        <v>2551</v>
      </c>
      <c r="J139" s="7" t="s">
        <v>63</v>
      </c>
      <c r="K139" s="7">
        <v>0</v>
      </c>
      <c r="L139" s="7" t="s">
        <v>36</v>
      </c>
      <c r="M139" s="7">
        <v>2000</v>
      </c>
      <c r="N139" s="7" t="s">
        <v>56</v>
      </c>
      <c r="O139" s="7" t="s">
        <v>195</v>
      </c>
      <c r="P139" s="7" t="s">
        <v>196</v>
      </c>
      <c r="Q139" s="7" t="s">
        <v>197</v>
      </c>
      <c r="R139" s="7" t="s">
        <v>198</v>
      </c>
      <c r="S139" s="13">
        <v>0</v>
      </c>
      <c r="T139" s="13">
        <v>0</v>
      </c>
      <c r="U139" s="13">
        <v>0</v>
      </c>
      <c r="V139" s="13">
        <v>50000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/>
      <c r="AF139" s="13">
        <v>0</v>
      </c>
      <c r="AG139" s="13">
        <v>0</v>
      </c>
      <c r="AH139" s="13">
        <v>0</v>
      </c>
      <c r="AI139" s="13">
        <v>50000</v>
      </c>
      <c r="AJ139" s="13">
        <v>-50000</v>
      </c>
    </row>
    <row r="140" spans="1:36" hidden="1" x14ac:dyDescent="0.25">
      <c r="A140" s="7" t="str">
        <f t="shared" si="2"/>
        <v>1.1-00-1907_20445022_2027210</v>
      </c>
      <c r="B140" s="7" t="s">
        <v>50</v>
      </c>
      <c r="C140" s="7" t="s">
        <v>192</v>
      </c>
      <c r="D140" s="7" t="s">
        <v>97</v>
      </c>
      <c r="E140" s="7" t="s">
        <v>193</v>
      </c>
      <c r="F140" s="7">
        <v>4</v>
      </c>
      <c r="G140" s="7">
        <v>45</v>
      </c>
      <c r="H140" s="7" t="s">
        <v>194</v>
      </c>
      <c r="I140" s="7">
        <v>2721</v>
      </c>
      <c r="J140" s="7" t="s">
        <v>124</v>
      </c>
      <c r="K140" s="7">
        <v>0</v>
      </c>
      <c r="L140" s="7" t="s">
        <v>36</v>
      </c>
      <c r="M140" s="7">
        <v>2000</v>
      </c>
      <c r="N140" s="7" t="s">
        <v>56</v>
      </c>
      <c r="O140" s="7" t="s">
        <v>195</v>
      </c>
      <c r="P140" s="7" t="s">
        <v>196</v>
      </c>
      <c r="Q140" s="7" t="s">
        <v>197</v>
      </c>
      <c r="R140" s="7" t="s">
        <v>198</v>
      </c>
      <c r="S140" s="13">
        <v>0</v>
      </c>
      <c r="T140" s="13">
        <v>0</v>
      </c>
      <c r="U140" s="13">
        <v>0</v>
      </c>
      <c r="V140" s="13">
        <v>90000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/>
      <c r="AF140" s="13">
        <v>0</v>
      </c>
      <c r="AG140" s="13">
        <v>0</v>
      </c>
      <c r="AH140" s="13">
        <v>0</v>
      </c>
      <c r="AI140" s="13">
        <v>90000</v>
      </c>
      <c r="AJ140" s="13">
        <v>-90000</v>
      </c>
    </row>
    <row r="141" spans="1:36" hidden="1" x14ac:dyDescent="0.25">
      <c r="A141" s="7" t="str">
        <f t="shared" si="2"/>
        <v>1.1-00-1907_20445022_2029110</v>
      </c>
      <c r="B141" s="7" t="s">
        <v>50</v>
      </c>
      <c r="C141" s="7" t="s">
        <v>192</v>
      </c>
      <c r="D141" s="7" t="s">
        <v>97</v>
      </c>
      <c r="E141" s="7" t="s">
        <v>193</v>
      </c>
      <c r="F141" s="7">
        <v>4</v>
      </c>
      <c r="G141" s="7">
        <v>45</v>
      </c>
      <c r="H141" s="7" t="s">
        <v>194</v>
      </c>
      <c r="I141" s="7">
        <v>2911</v>
      </c>
      <c r="J141" s="7" t="s">
        <v>118</v>
      </c>
      <c r="K141" s="7">
        <v>0</v>
      </c>
      <c r="L141" s="7" t="s">
        <v>36</v>
      </c>
      <c r="M141" s="7">
        <v>2000</v>
      </c>
      <c r="N141" s="7" t="s">
        <v>56</v>
      </c>
      <c r="O141" s="7" t="s">
        <v>195</v>
      </c>
      <c r="P141" s="7" t="s">
        <v>196</v>
      </c>
      <c r="Q141" s="7" t="s">
        <v>197</v>
      </c>
      <c r="R141" s="7" t="s">
        <v>198</v>
      </c>
      <c r="S141" s="13">
        <v>0</v>
      </c>
      <c r="T141" s="13">
        <v>0</v>
      </c>
      <c r="U141" s="13">
        <v>0</v>
      </c>
      <c r="V141" s="13">
        <v>35000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/>
      <c r="AF141" s="13">
        <v>0</v>
      </c>
      <c r="AG141" s="13">
        <v>0</v>
      </c>
      <c r="AH141" s="13">
        <v>0</v>
      </c>
      <c r="AI141" s="13">
        <v>35000</v>
      </c>
      <c r="AJ141" s="13">
        <v>-35000</v>
      </c>
    </row>
    <row r="142" spans="1:36" hidden="1" x14ac:dyDescent="0.25">
      <c r="A142" s="7" t="str">
        <f t="shared" si="2"/>
        <v>1.1-00-1907_20445022_2029710</v>
      </c>
      <c r="B142" s="7" t="s">
        <v>50</v>
      </c>
      <c r="C142" s="7" t="s">
        <v>192</v>
      </c>
      <c r="D142" s="7" t="s">
        <v>97</v>
      </c>
      <c r="E142" s="7" t="s">
        <v>193</v>
      </c>
      <c r="F142" s="7">
        <v>4</v>
      </c>
      <c r="G142" s="7">
        <v>45</v>
      </c>
      <c r="H142" s="7" t="s">
        <v>194</v>
      </c>
      <c r="I142" s="7">
        <v>2971</v>
      </c>
      <c r="J142" s="7" t="s">
        <v>200</v>
      </c>
      <c r="K142" s="7">
        <v>0</v>
      </c>
      <c r="L142" s="7" t="s">
        <v>36</v>
      </c>
      <c r="M142" s="7">
        <v>2000</v>
      </c>
      <c r="N142" s="7" t="s">
        <v>56</v>
      </c>
      <c r="O142" s="7" t="s">
        <v>195</v>
      </c>
      <c r="P142" s="7" t="s">
        <v>196</v>
      </c>
      <c r="Q142" s="7" t="s">
        <v>197</v>
      </c>
      <c r="R142" s="7" t="s">
        <v>198</v>
      </c>
      <c r="S142" s="13">
        <v>0</v>
      </c>
      <c r="T142" s="13">
        <v>0</v>
      </c>
      <c r="U142" s="13">
        <v>0</v>
      </c>
      <c r="V142" s="13">
        <v>120000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/>
      <c r="AF142" s="13">
        <v>0</v>
      </c>
      <c r="AG142" s="13">
        <v>0</v>
      </c>
      <c r="AH142" s="13">
        <v>0</v>
      </c>
      <c r="AI142" s="13">
        <v>120000</v>
      </c>
      <c r="AJ142" s="13">
        <v>-120000</v>
      </c>
    </row>
    <row r="143" spans="1:36" hidden="1" x14ac:dyDescent="0.25">
      <c r="A143" s="7" t="str">
        <f t="shared" si="2"/>
        <v>1.1-00-1907_20445022_2035110</v>
      </c>
      <c r="B143" s="7" t="s">
        <v>50</v>
      </c>
      <c r="C143" s="7" t="s">
        <v>192</v>
      </c>
      <c r="D143" s="7" t="s">
        <v>97</v>
      </c>
      <c r="E143" s="7" t="s">
        <v>193</v>
      </c>
      <c r="F143" s="7">
        <v>4</v>
      </c>
      <c r="G143" s="7">
        <v>45</v>
      </c>
      <c r="H143" s="7" t="s">
        <v>194</v>
      </c>
      <c r="I143" s="7">
        <v>3511</v>
      </c>
      <c r="J143" s="7" t="s">
        <v>68</v>
      </c>
      <c r="K143" s="7">
        <v>0</v>
      </c>
      <c r="L143" s="7" t="s">
        <v>36</v>
      </c>
      <c r="M143" s="7">
        <v>3000</v>
      </c>
      <c r="N143" s="7" t="s">
        <v>56</v>
      </c>
      <c r="O143" s="7" t="s">
        <v>195</v>
      </c>
      <c r="P143" s="7" t="s">
        <v>196</v>
      </c>
      <c r="Q143" s="7" t="s">
        <v>197</v>
      </c>
      <c r="R143" s="7" t="s">
        <v>198</v>
      </c>
      <c r="S143" s="13">
        <v>0</v>
      </c>
      <c r="T143" s="13">
        <v>0</v>
      </c>
      <c r="U143" s="13">
        <v>0</v>
      </c>
      <c r="V143" s="13">
        <v>20000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/>
      <c r="AF143" s="13">
        <v>0</v>
      </c>
      <c r="AG143" s="13">
        <v>0</v>
      </c>
      <c r="AH143" s="13">
        <v>0</v>
      </c>
      <c r="AI143" s="13">
        <v>20000</v>
      </c>
      <c r="AJ143" s="13">
        <v>-20000</v>
      </c>
    </row>
    <row r="144" spans="1:36" hidden="1" x14ac:dyDescent="0.25">
      <c r="A144" s="7" t="str">
        <f t="shared" si="2"/>
        <v>1.1-00-1907_20445022_2035910</v>
      </c>
      <c r="B144" s="7" t="s">
        <v>50</v>
      </c>
      <c r="C144" s="7" t="s">
        <v>192</v>
      </c>
      <c r="D144" s="7" t="s">
        <v>97</v>
      </c>
      <c r="E144" s="7" t="s">
        <v>193</v>
      </c>
      <c r="F144" s="7">
        <v>4</v>
      </c>
      <c r="G144" s="7">
        <v>45</v>
      </c>
      <c r="H144" s="7" t="s">
        <v>194</v>
      </c>
      <c r="I144" s="7">
        <v>3591</v>
      </c>
      <c r="J144" s="7" t="s">
        <v>201</v>
      </c>
      <c r="K144" s="7">
        <v>0</v>
      </c>
      <c r="L144" s="7" t="s">
        <v>36</v>
      </c>
      <c r="M144" s="7">
        <v>3000</v>
      </c>
      <c r="N144" s="7" t="s">
        <v>56</v>
      </c>
      <c r="O144" s="7" t="s">
        <v>195</v>
      </c>
      <c r="P144" s="7" t="s">
        <v>196</v>
      </c>
      <c r="Q144" s="7" t="s">
        <v>197</v>
      </c>
      <c r="R144" s="7" t="s">
        <v>198</v>
      </c>
      <c r="S144" s="13">
        <v>0</v>
      </c>
      <c r="T144" s="13">
        <v>0</v>
      </c>
      <c r="U144" s="13">
        <v>0</v>
      </c>
      <c r="V144" s="13">
        <v>42000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/>
      <c r="AF144" s="13">
        <v>0</v>
      </c>
      <c r="AG144" s="13">
        <v>0</v>
      </c>
      <c r="AH144" s="13">
        <v>0</v>
      </c>
      <c r="AI144" s="13">
        <v>42000</v>
      </c>
      <c r="AJ144" s="13">
        <v>-42000</v>
      </c>
    </row>
    <row r="145" spans="1:36" hidden="1" x14ac:dyDescent="0.25">
      <c r="A145" s="7" t="str">
        <f t="shared" si="2"/>
        <v>1.1-00-1907_20445022_2038310</v>
      </c>
      <c r="B145" s="7" t="s">
        <v>50</v>
      </c>
      <c r="C145" s="7" t="s">
        <v>192</v>
      </c>
      <c r="D145" s="7" t="s">
        <v>97</v>
      </c>
      <c r="E145" s="7" t="s">
        <v>193</v>
      </c>
      <c r="F145" s="7">
        <v>4</v>
      </c>
      <c r="G145" s="7">
        <v>45</v>
      </c>
      <c r="H145" s="7" t="s">
        <v>194</v>
      </c>
      <c r="I145" s="7">
        <v>3831</v>
      </c>
      <c r="J145" s="7" t="s">
        <v>108</v>
      </c>
      <c r="K145" s="7">
        <v>0</v>
      </c>
      <c r="L145" s="7" t="s">
        <v>36</v>
      </c>
      <c r="M145" s="7">
        <v>3000</v>
      </c>
      <c r="N145" s="7" t="s">
        <v>56</v>
      </c>
      <c r="O145" s="7" t="s">
        <v>195</v>
      </c>
      <c r="P145" s="7" t="s">
        <v>196</v>
      </c>
      <c r="Q145" s="7" t="s">
        <v>197</v>
      </c>
      <c r="R145" s="7" t="s">
        <v>198</v>
      </c>
      <c r="S145" s="13">
        <v>0</v>
      </c>
      <c r="T145" s="13">
        <v>0</v>
      </c>
      <c r="U145" s="13">
        <v>0</v>
      </c>
      <c r="V145" s="13">
        <v>20000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/>
      <c r="AF145" s="13">
        <v>0</v>
      </c>
      <c r="AG145" s="13">
        <v>0</v>
      </c>
      <c r="AH145" s="13">
        <v>0</v>
      </c>
      <c r="AI145" s="13">
        <v>20000</v>
      </c>
      <c r="AJ145" s="13">
        <v>-20000</v>
      </c>
    </row>
    <row r="146" spans="1:36" hidden="1" x14ac:dyDescent="0.25">
      <c r="A146" s="7" t="str">
        <f t="shared" si="2"/>
        <v>1.1-00-1907_20445022_2051910</v>
      </c>
      <c r="B146" s="7" t="s">
        <v>50</v>
      </c>
      <c r="C146" s="7" t="s">
        <v>192</v>
      </c>
      <c r="D146" s="7" t="s">
        <v>97</v>
      </c>
      <c r="E146" s="7" t="s">
        <v>193</v>
      </c>
      <c r="F146" s="7">
        <v>4</v>
      </c>
      <c r="G146" s="7">
        <v>45</v>
      </c>
      <c r="H146" s="7" t="s">
        <v>194</v>
      </c>
      <c r="I146" s="7">
        <v>5191</v>
      </c>
      <c r="J146" s="7" t="s">
        <v>202</v>
      </c>
      <c r="K146" s="7">
        <v>0</v>
      </c>
      <c r="L146" s="7" t="s">
        <v>36</v>
      </c>
      <c r="M146" s="7">
        <v>5000</v>
      </c>
      <c r="N146" s="7" t="s">
        <v>56</v>
      </c>
      <c r="O146" s="7" t="s">
        <v>195</v>
      </c>
      <c r="P146" s="7" t="s">
        <v>196</v>
      </c>
      <c r="Q146" s="7" t="s">
        <v>197</v>
      </c>
      <c r="R146" s="7" t="s">
        <v>198</v>
      </c>
      <c r="S146" s="13">
        <v>0</v>
      </c>
      <c r="T146" s="13">
        <v>0</v>
      </c>
      <c r="U146" s="13">
        <v>0</v>
      </c>
      <c r="V146" s="13">
        <v>50000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/>
      <c r="AF146" s="13">
        <v>0</v>
      </c>
      <c r="AG146" s="13">
        <v>0</v>
      </c>
      <c r="AH146" s="13">
        <v>0</v>
      </c>
      <c r="AI146" s="13">
        <v>50000</v>
      </c>
      <c r="AJ146" s="13">
        <v>-50000</v>
      </c>
    </row>
    <row r="147" spans="1:36" hidden="1" x14ac:dyDescent="0.25">
      <c r="A147" s="7" t="str">
        <f t="shared" si="2"/>
        <v>1.1-00-1907_20445022_2052110</v>
      </c>
      <c r="B147" s="7" t="s">
        <v>50</v>
      </c>
      <c r="C147" s="7" t="s">
        <v>192</v>
      </c>
      <c r="D147" s="7" t="s">
        <v>97</v>
      </c>
      <c r="E147" s="7" t="s">
        <v>193</v>
      </c>
      <c r="F147" s="7">
        <v>4</v>
      </c>
      <c r="G147" s="7">
        <v>45</v>
      </c>
      <c r="H147" s="7" t="s">
        <v>194</v>
      </c>
      <c r="I147" s="7">
        <v>5211</v>
      </c>
      <c r="J147" s="7" t="s">
        <v>155</v>
      </c>
      <c r="K147" s="7">
        <v>0</v>
      </c>
      <c r="L147" s="7" t="s">
        <v>36</v>
      </c>
      <c r="M147" s="7">
        <v>5000</v>
      </c>
      <c r="N147" s="7" t="s">
        <v>56</v>
      </c>
      <c r="O147" s="7" t="s">
        <v>195</v>
      </c>
      <c r="P147" s="7" t="s">
        <v>196</v>
      </c>
      <c r="Q147" s="7" t="s">
        <v>197</v>
      </c>
      <c r="R147" s="7" t="s">
        <v>198</v>
      </c>
      <c r="S147" s="13">
        <v>0</v>
      </c>
      <c r="T147" s="13">
        <v>0</v>
      </c>
      <c r="U147" s="13">
        <v>0</v>
      </c>
      <c r="V147" s="13">
        <v>30000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/>
      <c r="AF147" s="13">
        <v>0</v>
      </c>
      <c r="AG147" s="13">
        <v>0</v>
      </c>
      <c r="AH147" s="13">
        <v>0</v>
      </c>
      <c r="AI147" s="13">
        <v>30000</v>
      </c>
      <c r="AJ147" s="13">
        <v>-30000</v>
      </c>
    </row>
    <row r="148" spans="1:36" hidden="1" x14ac:dyDescent="0.25">
      <c r="A148" s="7" t="str">
        <f t="shared" si="2"/>
        <v>1.1-00-1907_20445022_2052310</v>
      </c>
      <c r="B148" s="7" t="s">
        <v>50</v>
      </c>
      <c r="C148" s="7" t="s">
        <v>192</v>
      </c>
      <c r="D148" s="7" t="s">
        <v>97</v>
      </c>
      <c r="E148" s="7" t="s">
        <v>193</v>
      </c>
      <c r="F148" s="7">
        <v>4</v>
      </c>
      <c r="G148" s="7">
        <v>45</v>
      </c>
      <c r="H148" s="7" t="s">
        <v>194</v>
      </c>
      <c r="I148" s="7">
        <v>5231</v>
      </c>
      <c r="J148" s="7" t="s">
        <v>185</v>
      </c>
      <c r="K148" s="7">
        <v>0</v>
      </c>
      <c r="L148" s="7" t="s">
        <v>36</v>
      </c>
      <c r="M148" s="7">
        <v>5000</v>
      </c>
      <c r="N148" s="7" t="s">
        <v>56</v>
      </c>
      <c r="O148" s="7" t="s">
        <v>195</v>
      </c>
      <c r="P148" s="7" t="s">
        <v>196</v>
      </c>
      <c r="Q148" s="7" t="s">
        <v>197</v>
      </c>
      <c r="R148" s="7" t="s">
        <v>198</v>
      </c>
      <c r="S148" s="13">
        <v>0</v>
      </c>
      <c r="T148" s="13">
        <v>0</v>
      </c>
      <c r="U148" s="13">
        <v>0</v>
      </c>
      <c r="V148" s="13">
        <v>30000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/>
      <c r="AF148" s="13">
        <v>0</v>
      </c>
      <c r="AG148" s="13">
        <v>0</v>
      </c>
      <c r="AH148" s="13">
        <v>0</v>
      </c>
      <c r="AI148" s="13">
        <v>30000</v>
      </c>
      <c r="AJ148" s="13">
        <v>-30000</v>
      </c>
    </row>
    <row r="149" spans="1:36" hidden="1" x14ac:dyDescent="0.25">
      <c r="A149" s="7" t="str">
        <f t="shared" si="2"/>
        <v>1.1-00-1907_20445022_2053110</v>
      </c>
      <c r="B149" s="7" t="s">
        <v>50</v>
      </c>
      <c r="C149" s="7" t="s">
        <v>192</v>
      </c>
      <c r="D149" s="7" t="s">
        <v>97</v>
      </c>
      <c r="E149" s="7" t="s">
        <v>193</v>
      </c>
      <c r="F149" s="7">
        <v>4</v>
      </c>
      <c r="G149" s="7">
        <v>45</v>
      </c>
      <c r="H149" s="7" t="s">
        <v>194</v>
      </c>
      <c r="I149" s="7">
        <v>5311</v>
      </c>
      <c r="J149" s="7" t="s">
        <v>203</v>
      </c>
      <c r="K149" s="7">
        <v>0</v>
      </c>
      <c r="L149" s="7" t="s">
        <v>36</v>
      </c>
      <c r="M149" s="7">
        <v>5000</v>
      </c>
      <c r="N149" s="7" t="s">
        <v>56</v>
      </c>
      <c r="O149" s="7" t="s">
        <v>195</v>
      </c>
      <c r="P149" s="7" t="s">
        <v>196</v>
      </c>
      <c r="Q149" s="7" t="s">
        <v>197</v>
      </c>
      <c r="R149" s="7" t="s">
        <v>198</v>
      </c>
      <c r="S149" s="13">
        <v>0</v>
      </c>
      <c r="T149" s="13">
        <v>0</v>
      </c>
      <c r="U149" s="13">
        <v>0</v>
      </c>
      <c r="V149" s="13">
        <v>250000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/>
      <c r="AF149" s="13">
        <v>0</v>
      </c>
      <c r="AG149" s="13">
        <v>0</v>
      </c>
      <c r="AH149" s="13">
        <v>0</v>
      </c>
      <c r="AI149" s="13">
        <v>250000</v>
      </c>
      <c r="AJ149" s="13">
        <v>-250000</v>
      </c>
    </row>
    <row r="150" spans="1:36" hidden="1" x14ac:dyDescent="0.25">
      <c r="A150" s="7" t="str">
        <f t="shared" si="2"/>
        <v>1.1-00-1907_20445022_2053210</v>
      </c>
      <c r="B150" s="7" t="s">
        <v>50</v>
      </c>
      <c r="C150" s="7" t="s">
        <v>192</v>
      </c>
      <c r="D150" s="7" t="s">
        <v>97</v>
      </c>
      <c r="E150" s="7" t="s">
        <v>193</v>
      </c>
      <c r="F150" s="7">
        <v>4</v>
      </c>
      <c r="G150" s="7">
        <v>45</v>
      </c>
      <c r="H150" s="7" t="s">
        <v>194</v>
      </c>
      <c r="I150" s="7">
        <v>5321</v>
      </c>
      <c r="J150" s="7" t="s">
        <v>113</v>
      </c>
      <c r="K150" s="7">
        <v>0</v>
      </c>
      <c r="L150" s="7" t="s">
        <v>36</v>
      </c>
      <c r="M150" s="7">
        <v>5000</v>
      </c>
      <c r="N150" s="7" t="s">
        <v>56</v>
      </c>
      <c r="O150" s="7" t="s">
        <v>195</v>
      </c>
      <c r="P150" s="7" t="s">
        <v>196</v>
      </c>
      <c r="Q150" s="7" t="s">
        <v>197</v>
      </c>
      <c r="R150" s="7" t="s">
        <v>198</v>
      </c>
      <c r="S150" s="13">
        <v>0</v>
      </c>
      <c r="T150" s="13">
        <v>0</v>
      </c>
      <c r="U150" s="13">
        <v>0</v>
      </c>
      <c r="V150" s="13">
        <v>30000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/>
      <c r="AF150" s="13">
        <v>0</v>
      </c>
      <c r="AG150" s="13">
        <v>0</v>
      </c>
      <c r="AH150" s="13">
        <v>0</v>
      </c>
      <c r="AI150" s="13">
        <v>30000</v>
      </c>
      <c r="AJ150" s="13">
        <v>-30000</v>
      </c>
    </row>
    <row r="151" spans="1:36" hidden="1" x14ac:dyDescent="0.25">
      <c r="A151" s="7" t="str">
        <f t="shared" si="2"/>
        <v>1.1-00-1907_20445022_2054210</v>
      </c>
      <c r="B151" s="7" t="s">
        <v>50</v>
      </c>
      <c r="C151" s="7" t="s">
        <v>192</v>
      </c>
      <c r="D151" s="7" t="s">
        <v>97</v>
      </c>
      <c r="E151" s="7" t="s">
        <v>193</v>
      </c>
      <c r="F151" s="7">
        <v>4</v>
      </c>
      <c r="G151" s="7">
        <v>45</v>
      </c>
      <c r="H151" s="7" t="s">
        <v>194</v>
      </c>
      <c r="I151" s="7">
        <v>5421</v>
      </c>
      <c r="J151" s="7" t="s">
        <v>204</v>
      </c>
      <c r="K151" s="7">
        <v>0</v>
      </c>
      <c r="L151" s="7" t="s">
        <v>36</v>
      </c>
      <c r="M151" s="7">
        <v>5000</v>
      </c>
      <c r="N151" s="7" t="s">
        <v>56</v>
      </c>
      <c r="O151" s="7" t="s">
        <v>195</v>
      </c>
      <c r="P151" s="7" t="s">
        <v>196</v>
      </c>
      <c r="Q151" s="7" t="s">
        <v>197</v>
      </c>
      <c r="R151" s="7" t="s">
        <v>198</v>
      </c>
      <c r="S151" s="13">
        <v>0</v>
      </c>
      <c r="T151" s="13">
        <v>0</v>
      </c>
      <c r="U151" s="13">
        <v>0</v>
      </c>
      <c r="V151" s="13">
        <v>40000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/>
      <c r="AF151" s="13">
        <v>0</v>
      </c>
      <c r="AG151" s="13">
        <v>0</v>
      </c>
      <c r="AH151" s="13">
        <v>0</v>
      </c>
      <c r="AI151" s="13">
        <v>40000</v>
      </c>
      <c r="AJ151" s="13">
        <v>-40000</v>
      </c>
    </row>
    <row r="152" spans="1:36" hidden="1" x14ac:dyDescent="0.25">
      <c r="A152" s="7" t="str">
        <f t="shared" si="2"/>
        <v>1.1-00-1907_20445022_2055110</v>
      </c>
      <c r="B152" s="7" t="s">
        <v>50</v>
      </c>
      <c r="C152" s="7" t="s">
        <v>192</v>
      </c>
      <c r="D152" s="7" t="s">
        <v>97</v>
      </c>
      <c r="E152" s="7" t="s">
        <v>193</v>
      </c>
      <c r="F152" s="7">
        <v>4</v>
      </c>
      <c r="G152" s="7">
        <v>45</v>
      </c>
      <c r="H152" s="7" t="s">
        <v>194</v>
      </c>
      <c r="I152" s="7">
        <v>5511</v>
      </c>
      <c r="J152" s="7" t="s">
        <v>144</v>
      </c>
      <c r="K152" s="7">
        <v>0</v>
      </c>
      <c r="L152" s="7" t="s">
        <v>36</v>
      </c>
      <c r="M152" s="7">
        <v>5000</v>
      </c>
      <c r="N152" s="7" t="s">
        <v>56</v>
      </c>
      <c r="O152" s="7" t="s">
        <v>195</v>
      </c>
      <c r="P152" s="7" t="s">
        <v>196</v>
      </c>
      <c r="Q152" s="7" t="s">
        <v>197</v>
      </c>
      <c r="R152" s="7" t="s">
        <v>198</v>
      </c>
      <c r="S152" s="13">
        <v>0</v>
      </c>
      <c r="T152" s="13">
        <v>0</v>
      </c>
      <c r="U152" s="13">
        <v>0</v>
      </c>
      <c r="V152" s="13">
        <v>200000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/>
      <c r="AF152" s="13">
        <v>0</v>
      </c>
      <c r="AG152" s="13">
        <v>0</v>
      </c>
      <c r="AH152" s="13">
        <v>0</v>
      </c>
      <c r="AI152" s="13">
        <v>200000</v>
      </c>
      <c r="AJ152" s="13">
        <v>-200000</v>
      </c>
    </row>
    <row r="153" spans="1:36" hidden="1" x14ac:dyDescent="0.25">
      <c r="A153" s="7" t="str">
        <f t="shared" si="2"/>
        <v>1.1-00-1907_20445022_2056110</v>
      </c>
      <c r="B153" s="7" t="s">
        <v>50</v>
      </c>
      <c r="C153" s="7" t="s">
        <v>192</v>
      </c>
      <c r="D153" s="7" t="s">
        <v>97</v>
      </c>
      <c r="E153" s="7" t="s">
        <v>193</v>
      </c>
      <c r="F153" s="7">
        <v>4</v>
      </c>
      <c r="G153" s="7">
        <v>45</v>
      </c>
      <c r="H153" s="7" t="s">
        <v>194</v>
      </c>
      <c r="I153" s="7">
        <v>5611</v>
      </c>
      <c r="J153" s="7" t="s">
        <v>205</v>
      </c>
      <c r="K153" s="7">
        <v>0</v>
      </c>
      <c r="L153" s="7" t="s">
        <v>36</v>
      </c>
      <c r="M153" s="7">
        <v>5000</v>
      </c>
      <c r="N153" s="7" t="s">
        <v>56</v>
      </c>
      <c r="O153" s="7" t="s">
        <v>195</v>
      </c>
      <c r="P153" s="7" t="s">
        <v>196</v>
      </c>
      <c r="Q153" s="7" t="s">
        <v>197</v>
      </c>
      <c r="R153" s="7" t="s">
        <v>198</v>
      </c>
      <c r="S153" s="13">
        <v>0</v>
      </c>
      <c r="T153" s="13">
        <v>0</v>
      </c>
      <c r="U153" s="13">
        <v>0</v>
      </c>
      <c r="V153" s="13">
        <v>20000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/>
      <c r="AF153" s="13">
        <v>0</v>
      </c>
      <c r="AG153" s="13">
        <v>0</v>
      </c>
      <c r="AH153" s="13">
        <v>0</v>
      </c>
      <c r="AI153" s="13">
        <v>20000</v>
      </c>
      <c r="AJ153" s="13">
        <v>-20000</v>
      </c>
    </row>
    <row r="154" spans="1:36" hidden="1" x14ac:dyDescent="0.25">
      <c r="A154" s="7" t="str">
        <f t="shared" si="2"/>
        <v>1.1-00-1907_20445022_2056510</v>
      </c>
      <c r="B154" s="7" t="s">
        <v>50</v>
      </c>
      <c r="C154" s="7" t="s">
        <v>192</v>
      </c>
      <c r="D154" s="7" t="s">
        <v>97</v>
      </c>
      <c r="E154" s="7" t="s">
        <v>193</v>
      </c>
      <c r="F154" s="7">
        <v>4</v>
      </c>
      <c r="G154" s="7">
        <v>45</v>
      </c>
      <c r="H154" s="7" t="s">
        <v>194</v>
      </c>
      <c r="I154" s="7">
        <v>5651</v>
      </c>
      <c r="J154" s="7" t="s">
        <v>120</v>
      </c>
      <c r="K154" s="7">
        <v>0</v>
      </c>
      <c r="L154" s="7" t="s">
        <v>36</v>
      </c>
      <c r="M154" s="7">
        <v>5000</v>
      </c>
      <c r="N154" s="7" t="s">
        <v>56</v>
      </c>
      <c r="O154" s="7" t="s">
        <v>195</v>
      </c>
      <c r="P154" s="7" t="s">
        <v>196</v>
      </c>
      <c r="Q154" s="7" t="s">
        <v>197</v>
      </c>
      <c r="R154" s="7" t="s">
        <v>198</v>
      </c>
      <c r="S154" s="13">
        <v>0</v>
      </c>
      <c r="T154" s="13">
        <v>0</v>
      </c>
      <c r="U154" s="13">
        <v>0</v>
      </c>
      <c r="V154" s="13">
        <v>25000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/>
      <c r="AF154" s="13">
        <v>0</v>
      </c>
      <c r="AG154" s="13">
        <v>0</v>
      </c>
      <c r="AH154" s="13">
        <v>0</v>
      </c>
      <c r="AI154" s="13">
        <v>25000</v>
      </c>
      <c r="AJ154" s="13">
        <v>-25000</v>
      </c>
    </row>
    <row r="155" spans="1:36" hidden="1" x14ac:dyDescent="0.25">
      <c r="A155" s="7" t="str">
        <f t="shared" si="2"/>
        <v>1.1-00-1907_20445022_2056610</v>
      </c>
      <c r="B155" s="7" t="s">
        <v>50</v>
      </c>
      <c r="C155" s="7" t="s">
        <v>192</v>
      </c>
      <c r="D155" s="7" t="s">
        <v>97</v>
      </c>
      <c r="E155" s="7" t="s">
        <v>193</v>
      </c>
      <c r="F155" s="7">
        <v>4</v>
      </c>
      <c r="G155" s="7">
        <v>45</v>
      </c>
      <c r="H155" s="7" t="s">
        <v>194</v>
      </c>
      <c r="I155" s="7">
        <v>5661</v>
      </c>
      <c r="J155" s="7" t="s">
        <v>121</v>
      </c>
      <c r="K155" s="7">
        <v>0</v>
      </c>
      <c r="L155" s="7" t="s">
        <v>36</v>
      </c>
      <c r="M155" s="7">
        <v>5000</v>
      </c>
      <c r="N155" s="7" t="s">
        <v>56</v>
      </c>
      <c r="O155" s="7" t="s">
        <v>195</v>
      </c>
      <c r="P155" s="7" t="s">
        <v>196</v>
      </c>
      <c r="Q155" s="7" t="s">
        <v>197</v>
      </c>
      <c r="R155" s="7" t="s">
        <v>198</v>
      </c>
      <c r="S155" s="13">
        <v>0</v>
      </c>
      <c r="T155" s="13">
        <v>0</v>
      </c>
      <c r="U155" s="13">
        <v>0</v>
      </c>
      <c r="V155" s="13">
        <v>45000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/>
      <c r="AF155" s="13">
        <v>0</v>
      </c>
      <c r="AG155" s="13">
        <v>0</v>
      </c>
      <c r="AH155" s="13">
        <v>0</v>
      </c>
      <c r="AI155" s="13">
        <v>45000</v>
      </c>
      <c r="AJ155" s="13">
        <v>-45000</v>
      </c>
    </row>
    <row r="156" spans="1:36" hidden="1" x14ac:dyDescent="0.25">
      <c r="A156" s="7" t="str">
        <f t="shared" si="2"/>
        <v>1.1-00-1907_20445022_2056710</v>
      </c>
      <c r="B156" s="7" t="s">
        <v>50</v>
      </c>
      <c r="C156" s="7" t="s">
        <v>192</v>
      </c>
      <c r="D156" s="7" t="s">
        <v>97</v>
      </c>
      <c r="E156" s="7" t="s">
        <v>193</v>
      </c>
      <c r="F156" s="7">
        <v>4</v>
      </c>
      <c r="G156" s="7">
        <v>45</v>
      </c>
      <c r="H156" s="7" t="s">
        <v>194</v>
      </c>
      <c r="I156" s="7">
        <v>5671</v>
      </c>
      <c r="J156" s="7" t="s">
        <v>122</v>
      </c>
      <c r="K156" s="7">
        <v>0</v>
      </c>
      <c r="L156" s="7" t="s">
        <v>36</v>
      </c>
      <c r="M156" s="7">
        <v>5000</v>
      </c>
      <c r="N156" s="7" t="s">
        <v>56</v>
      </c>
      <c r="O156" s="7" t="s">
        <v>195</v>
      </c>
      <c r="P156" s="7" t="s">
        <v>196</v>
      </c>
      <c r="Q156" s="7" t="s">
        <v>197</v>
      </c>
      <c r="R156" s="7" t="s">
        <v>198</v>
      </c>
      <c r="S156" s="13">
        <v>0</v>
      </c>
      <c r="T156" s="13">
        <v>0</v>
      </c>
      <c r="U156" s="13">
        <v>0</v>
      </c>
      <c r="V156" s="13">
        <v>50000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/>
      <c r="AF156" s="13">
        <v>0</v>
      </c>
      <c r="AG156" s="13">
        <v>0</v>
      </c>
      <c r="AH156" s="13">
        <v>0</v>
      </c>
      <c r="AI156" s="13">
        <v>50000</v>
      </c>
      <c r="AJ156" s="13">
        <v>-50000</v>
      </c>
    </row>
    <row r="157" spans="1:36" hidden="1" x14ac:dyDescent="0.25">
      <c r="A157" s="7" t="str">
        <f t="shared" si="2"/>
        <v>1.1-00-1907_20445022_2056910</v>
      </c>
      <c r="B157" s="7" t="s">
        <v>50</v>
      </c>
      <c r="C157" s="7" t="s">
        <v>192</v>
      </c>
      <c r="D157" s="7" t="s">
        <v>97</v>
      </c>
      <c r="E157" s="7" t="s">
        <v>193</v>
      </c>
      <c r="F157" s="7">
        <v>4</v>
      </c>
      <c r="G157" s="7">
        <v>45</v>
      </c>
      <c r="H157" s="7" t="s">
        <v>194</v>
      </c>
      <c r="I157" s="7">
        <v>5691</v>
      </c>
      <c r="J157" s="7" t="s">
        <v>123</v>
      </c>
      <c r="K157" s="7">
        <v>0</v>
      </c>
      <c r="L157" s="7" t="s">
        <v>36</v>
      </c>
      <c r="M157" s="7">
        <v>5000</v>
      </c>
      <c r="N157" s="7" t="s">
        <v>56</v>
      </c>
      <c r="O157" s="7" t="s">
        <v>195</v>
      </c>
      <c r="P157" s="7" t="s">
        <v>196</v>
      </c>
      <c r="Q157" s="7" t="s">
        <v>197</v>
      </c>
      <c r="R157" s="7" t="s">
        <v>198</v>
      </c>
      <c r="S157" s="13">
        <v>0</v>
      </c>
      <c r="T157" s="13">
        <v>0</v>
      </c>
      <c r="U157" s="13">
        <v>0</v>
      </c>
      <c r="V157" s="13">
        <v>1000000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/>
      <c r="AF157" s="13">
        <v>0</v>
      </c>
      <c r="AG157" s="13">
        <v>0</v>
      </c>
      <c r="AH157" s="13">
        <v>0</v>
      </c>
      <c r="AI157" s="13">
        <v>1000000</v>
      </c>
      <c r="AJ157" s="13">
        <v>-1000000</v>
      </c>
    </row>
    <row r="158" spans="1:36" hidden="1" x14ac:dyDescent="0.25">
      <c r="A158" s="7" t="str">
        <f t="shared" si="2"/>
        <v>1.1-00-1903_20117010_2021810</v>
      </c>
      <c r="B158" s="7" t="s">
        <v>50</v>
      </c>
      <c r="C158" s="7" t="s">
        <v>206</v>
      </c>
      <c r="D158" s="7" t="s">
        <v>207</v>
      </c>
      <c r="E158" s="7" t="s">
        <v>208</v>
      </c>
      <c r="F158" s="7">
        <v>1</v>
      </c>
      <c r="G158" s="7">
        <v>17</v>
      </c>
      <c r="H158" s="7" t="s">
        <v>209</v>
      </c>
      <c r="I158" s="7">
        <v>2181</v>
      </c>
      <c r="J158" s="7" t="s">
        <v>210</v>
      </c>
      <c r="K158" s="7">
        <v>0</v>
      </c>
      <c r="L158" s="7" t="s">
        <v>36</v>
      </c>
      <c r="M158" s="7">
        <v>2000</v>
      </c>
      <c r="N158" s="7" t="s">
        <v>56</v>
      </c>
      <c r="O158" s="7" t="s">
        <v>211</v>
      </c>
      <c r="P158" s="7" t="s">
        <v>212</v>
      </c>
      <c r="Q158" s="7" t="s">
        <v>213</v>
      </c>
      <c r="R158" s="7" t="s">
        <v>214</v>
      </c>
      <c r="S158" s="13">
        <v>0</v>
      </c>
      <c r="T158" s="13">
        <v>0</v>
      </c>
      <c r="U158" s="13">
        <v>0</v>
      </c>
      <c r="V158" s="13">
        <v>250000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/>
      <c r="AF158" s="13">
        <v>0</v>
      </c>
      <c r="AG158" s="13">
        <v>0</v>
      </c>
      <c r="AH158" s="13">
        <v>0</v>
      </c>
      <c r="AI158" s="13">
        <v>250000</v>
      </c>
      <c r="AJ158" s="13">
        <v>-250000</v>
      </c>
    </row>
    <row r="159" spans="1:36" hidden="1" x14ac:dyDescent="0.25">
      <c r="A159" s="7" t="str">
        <f t="shared" si="2"/>
        <v>1.1-00-1903_20117010_2022110</v>
      </c>
      <c r="B159" s="7" t="s">
        <v>50</v>
      </c>
      <c r="C159" s="7" t="s">
        <v>206</v>
      </c>
      <c r="D159" s="7" t="s">
        <v>207</v>
      </c>
      <c r="E159" s="7" t="s">
        <v>208</v>
      </c>
      <c r="F159" s="7">
        <v>1</v>
      </c>
      <c r="G159" s="7">
        <v>17</v>
      </c>
      <c r="H159" s="7" t="s">
        <v>209</v>
      </c>
      <c r="I159" s="7">
        <v>2211</v>
      </c>
      <c r="J159" s="7" t="s">
        <v>55</v>
      </c>
      <c r="K159" s="7">
        <v>0</v>
      </c>
      <c r="L159" s="7" t="s">
        <v>36</v>
      </c>
      <c r="M159" s="7">
        <v>2000</v>
      </c>
      <c r="N159" s="7" t="s">
        <v>56</v>
      </c>
      <c r="O159" s="7" t="s">
        <v>211</v>
      </c>
      <c r="P159" s="7" t="s">
        <v>212</v>
      </c>
      <c r="Q159" s="7" t="s">
        <v>213</v>
      </c>
      <c r="R159" s="7" t="s">
        <v>214</v>
      </c>
      <c r="S159" s="13">
        <v>0</v>
      </c>
      <c r="T159" s="13">
        <v>0</v>
      </c>
      <c r="U159" s="13">
        <v>0</v>
      </c>
      <c r="V159" s="13">
        <v>211000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/>
      <c r="AF159" s="13">
        <v>0</v>
      </c>
      <c r="AG159" s="13">
        <v>0</v>
      </c>
      <c r="AH159" s="13">
        <v>0</v>
      </c>
      <c r="AI159" s="13">
        <v>211000</v>
      </c>
      <c r="AJ159" s="13">
        <v>-211000</v>
      </c>
    </row>
    <row r="160" spans="1:36" hidden="1" x14ac:dyDescent="0.25">
      <c r="A160" s="7" t="str">
        <f t="shared" si="2"/>
        <v>1.1-00-1903_20117010_2022310</v>
      </c>
      <c r="B160" s="7" t="s">
        <v>50</v>
      </c>
      <c r="C160" s="7" t="s">
        <v>206</v>
      </c>
      <c r="D160" s="7" t="s">
        <v>207</v>
      </c>
      <c r="E160" s="7" t="s">
        <v>208</v>
      </c>
      <c r="F160" s="7">
        <v>1</v>
      </c>
      <c r="G160" s="7">
        <v>17</v>
      </c>
      <c r="H160" s="7" t="s">
        <v>209</v>
      </c>
      <c r="I160" s="7">
        <v>2231</v>
      </c>
      <c r="J160" s="7" t="s">
        <v>215</v>
      </c>
      <c r="K160" s="7">
        <v>0</v>
      </c>
      <c r="L160" s="7" t="s">
        <v>36</v>
      </c>
      <c r="M160" s="7">
        <v>2000</v>
      </c>
      <c r="N160" s="7" t="s">
        <v>56</v>
      </c>
      <c r="O160" s="7" t="s">
        <v>211</v>
      </c>
      <c r="P160" s="7" t="s">
        <v>212</v>
      </c>
      <c r="Q160" s="7" t="s">
        <v>213</v>
      </c>
      <c r="R160" s="7" t="s">
        <v>214</v>
      </c>
      <c r="S160" s="13">
        <v>0</v>
      </c>
      <c r="T160" s="13">
        <v>0</v>
      </c>
      <c r="U160" s="13">
        <v>0</v>
      </c>
      <c r="V160" s="13">
        <v>3000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/>
      <c r="AF160" s="13">
        <v>0</v>
      </c>
      <c r="AG160" s="13">
        <v>0</v>
      </c>
      <c r="AH160" s="13">
        <v>0</v>
      </c>
      <c r="AI160" s="13">
        <v>3000</v>
      </c>
      <c r="AJ160" s="13">
        <v>-3000</v>
      </c>
    </row>
    <row r="161" spans="1:36" hidden="1" x14ac:dyDescent="0.25">
      <c r="A161" s="7" t="str">
        <f t="shared" si="2"/>
        <v>1.1-00-1903_20117010_2024910</v>
      </c>
      <c r="B161" s="7" t="s">
        <v>50</v>
      </c>
      <c r="C161" s="7" t="s">
        <v>206</v>
      </c>
      <c r="D161" s="7" t="s">
        <v>207</v>
      </c>
      <c r="E161" s="7" t="s">
        <v>208</v>
      </c>
      <c r="F161" s="7">
        <v>1</v>
      </c>
      <c r="G161" s="7">
        <v>17</v>
      </c>
      <c r="H161" s="7" t="s">
        <v>209</v>
      </c>
      <c r="I161" s="7">
        <v>2491</v>
      </c>
      <c r="J161" s="7" t="s">
        <v>62</v>
      </c>
      <c r="K161" s="7">
        <v>0</v>
      </c>
      <c r="L161" s="7" t="s">
        <v>36</v>
      </c>
      <c r="M161" s="7">
        <v>2000</v>
      </c>
      <c r="N161" s="7" t="s">
        <v>56</v>
      </c>
      <c r="O161" s="7" t="s">
        <v>211</v>
      </c>
      <c r="P161" s="7" t="s">
        <v>212</v>
      </c>
      <c r="Q161" s="7" t="s">
        <v>213</v>
      </c>
      <c r="R161" s="7" t="s">
        <v>214</v>
      </c>
      <c r="S161" s="13">
        <v>0</v>
      </c>
      <c r="T161" s="13">
        <v>0</v>
      </c>
      <c r="U161" s="13">
        <v>0</v>
      </c>
      <c r="V161" s="13">
        <v>25000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/>
      <c r="AF161" s="13">
        <v>0</v>
      </c>
      <c r="AG161" s="13">
        <v>0</v>
      </c>
      <c r="AH161" s="13">
        <v>0</v>
      </c>
      <c r="AI161" s="13">
        <v>25000</v>
      </c>
      <c r="AJ161" s="13">
        <v>-25000</v>
      </c>
    </row>
    <row r="162" spans="1:36" hidden="1" x14ac:dyDescent="0.25">
      <c r="A162" s="7" t="str">
        <f t="shared" si="2"/>
        <v>1.1-00-1903_20117010_2025410</v>
      </c>
      <c r="B162" s="7" t="s">
        <v>50</v>
      </c>
      <c r="C162" s="7" t="s">
        <v>206</v>
      </c>
      <c r="D162" s="7" t="s">
        <v>207</v>
      </c>
      <c r="E162" s="7" t="s">
        <v>208</v>
      </c>
      <c r="F162" s="7">
        <v>1</v>
      </c>
      <c r="G162" s="7">
        <v>17</v>
      </c>
      <c r="H162" s="7" t="s">
        <v>209</v>
      </c>
      <c r="I162" s="7">
        <v>2541</v>
      </c>
      <c r="J162" s="7" t="s">
        <v>116</v>
      </c>
      <c r="K162" s="7">
        <v>0</v>
      </c>
      <c r="L162" s="7" t="s">
        <v>36</v>
      </c>
      <c r="M162" s="7">
        <v>2000</v>
      </c>
      <c r="N162" s="7" t="s">
        <v>56</v>
      </c>
      <c r="O162" s="7" t="s">
        <v>211</v>
      </c>
      <c r="P162" s="7" t="s">
        <v>212</v>
      </c>
      <c r="Q162" s="7" t="s">
        <v>213</v>
      </c>
      <c r="R162" s="7" t="s">
        <v>214</v>
      </c>
      <c r="S162" s="13">
        <v>0</v>
      </c>
      <c r="T162" s="13">
        <v>0</v>
      </c>
      <c r="U162" s="13">
        <v>0</v>
      </c>
      <c r="V162" s="13">
        <v>10000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/>
      <c r="AF162" s="13">
        <v>0</v>
      </c>
      <c r="AG162" s="13">
        <v>0</v>
      </c>
      <c r="AH162" s="13">
        <v>0</v>
      </c>
      <c r="AI162" s="13">
        <v>10000</v>
      </c>
      <c r="AJ162" s="13">
        <v>-10000</v>
      </c>
    </row>
    <row r="163" spans="1:36" hidden="1" x14ac:dyDescent="0.25">
      <c r="A163" s="7" t="str">
        <f t="shared" si="2"/>
        <v>1.1-00-1903_20117010_2027210</v>
      </c>
      <c r="B163" s="7" t="s">
        <v>50</v>
      </c>
      <c r="C163" s="7" t="s">
        <v>206</v>
      </c>
      <c r="D163" s="7" t="s">
        <v>207</v>
      </c>
      <c r="E163" s="7" t="s">
        <v>208</v>
      </c>
      <c r="F163" s="7">
        <v>1</v>
      </c>
      <c r="G163" s="7">
        <v>17</v>
      </c>
      <c r="H163" s="7" t="s">
        <v>209</v>
      </c>
      <c r="I163" s="7">
        <v>2721</v>
      </c>
      <c r="J163" s="7" t="s">
        <v>124</v>
      </c>
      <c r="K163" s="7">
        <v>0</v>
      </c>
      <c r="L163" s="7" t="s">
        <v>36</v>
      </c>
      <c r="M163" s="7">
        <v>2000</v>
      </c>
      <c r="N163" s="7" t="s">
        <v>56</v>
      </c>
      <c r="O163" s="7" t="s">
        <v>211</v>
      </c>
      <c r="P163" s="7" t="s">
        <v>212</v>
      </c>
      <c r="Q163" s="7" t="s">
        <v>213</v>
      </c>
      <c r="R163" s="7" t="s">
        <v>214</v>
      </c>
      <c r="S163" s="13">
        <v>0</v>
      </c>
      <c r="T163" s="13">
        <v>0</v>
      </c>
      <c r="U163" s="13">
        <v>0</v>
      </c>
      <c r="V163" s="13">
        <v>30000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/>
      <c r="AF163" s="13">
        <v>0</v>
      </c>
      <c r="AG163" s="13">
        <v>0</v>
      </c>
      <c r="AH163" s="13">
        <v>0</v>
      </c>
      <c r="AI163" s="13">
        <v>30000</v>
      </c>
      <c r="AJ163" s="13">
        <v>-30000</v>
      </c>
    </row>
    <row r="164" spans="1:36" hidden="1" x14ac:dyDescent="0.25">
      <c r="A164" s="7" t="str">
        <f t="shared" si="2"/>
        <v>1.1-00-1903_20117010_2029110</v>
      </c>
      <c r="B164" s="7" t="s">
        <v>50</v>
      </c>
      <c r="C164" s="7" t="s">
        <v>206</v>
      </c>
      <c r="D164" s="7" t="s">
        <v>207</v>
      </c>
      <c r="E164" s="7" t="s">
        <v>208</v>
      </c>
      <c r="F164" s="7">
        <v>1</v>
      </c>
      <c r="G164" s="7">
        <v>17</v>
      </c>
      <c r="H164" s="7" t="s">
        <v>209</v>
      </c>
      <c r="I164" s="7">
        <v>2911</v>
      </c>
      <c r="J164" s="7" t="s">
        <v>118</v>
      </c>
      <c r="K164" s="7">
        <v>0</v>
      </c>
      <c r="L164" s="7" t="s">
        <v>36</v>
      </c>
      <c r="M164" s="7">
        <v>2000</v>
      </c>
      <c r="N164" s="7" t="s">
        <v>56</v>
      </c>
      <c r="O164" s="7" t="s">
        <v>211</v>
      </c>
      <c r="P164" s="7" t="s">
        <v>212</v>
      </c>
      <c r="Q164" s="7" t="s">
        <v>213</v>
      </c>
      <c r="R164" s="7" t="s">
        <v>214</v>
      </c>
      <c r="S164" s="13">
        <v>0</v>
      </c>
      <c r="T164" s="13">
        <v>0</v>
      </c>
      <c r="U164" s="13">
        <v>0</v>
      </c>
      <c r="V164" s="13">
        <v>25000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/>
      <c r="AF164" s="13">
        <v>0</v>
      </c>
      <c r="AG164" s="13">
        <v>0</v>
      </c>
      <c r="AH164" s="13">
        <v>0</v>
      </c>
      <c r="AI164" s="13">
        <v>25000</v>
      </c>
      <c r="AJ164" s="13">
        <v>-25000</v>
      </c>
    </row>
    <row r="165" spans="1:36" hidden="1" x14ac:dyDescent="0.25">
      <c r="A165" s="7" t="str">
        <f t="shared" si="2"/>
        <v>1.1-00-1903_20117010_2031810</v>
      </c>
      <c r="B165" s="7" t="s">
        <v>50</v>
      </c>
      <c r="C165" s="7" t="s">
        <v>206</v>
      </c>
      <c r="D165" s="7" t="s">
        <v>207</v>
      </c>
      <c r="E165" s="7" t="s">
        <v>208</v>
      </c>
      <c r="F165" s="7">
        <v>1</v>
      </c>
      <c r="G165" s="7">
        <v>17</v>
      </c>
      <c r="H165" s="7" t="s">
        <v>209</v>
      </c>
      <c r="I165" s="7">
        <v>3181</v>
      </c>
      <c r="J165" s="7" t="s">
        <v>132</v>
      </c>
      <c r="K165" s="7">
        <v>0</v>
      </c>
      <c r="L165" s="7" t="s">
        <v>36</v>
      </c>
      <c r="M165" s="7">
        <v>3000</v>
      </c>
      <c r="N165" s="7" t="s">
        <v>56</v>
      </c>
      <c r="O165" s="7" t="s">
        <v>211</v>
      </c>
      <c r="P165" s="7" t="s">
        <v>212</v>
      </c>
      <c r="Q165" s="7" t="s">
        <v>213</v>
      </c>
      <c r="R165" s="7" t="s">
        <v>214</v>
      </c>
      <c r="S165" s="13">
        <v>0</v>
      </c>
      <c r="T165" s="13">
        <v>0</v>
      </c>
      <c r="U165" s="13">
        <v>0</v>
      </c>
      <c r="V165" s="13">
        <v>6000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/>
      <c r="AF165" s="13">
        <v>0</v>
      </c>
      <c r="AG165" s="13">
        <v>0</v>
      </c>
      <c r="AH165" s="13">
        <v>0</v>
      </c>
      <c r="AI165" s="13">
        <v>6000</v>
      </c>
      <c r="AJ165" s="13">
        <v>-6000</v>
      </c>
    </row>
    <row r="166" spans="1:36" hidden="1" x14ac:dyDescent="0.25">
      <c r="A166" s="7" t="str">
        <f t="shared" si="2"/>
        <v>1.1-00-1903_20117010_2033110</v>
      </c>
      <c r="B166" s="7" t="s">
        <v>50</v>
      </c>
      <c r="C166" s="7" t="s">
        <v>206</v>
      </c>
      <c r="D166" s="7" t="s">
        <v>207</v>
      </c>
      <c r="E166" s="7" t="s">
        <v>208</v>
      </c>
      <c r="F166" s="7">
        <v>1</v>
      </c>
      <c r="G166" s="7">
        <v>17</v>
      </c>
      <c r="H166" s="7" t="s">
        <v>209</v>
      </c>
      <c r="I166" s="7">
        <v>3311</v>
      </c>
      <c r="J166" s="7" t="s">
        <v>216</v>
      </c>
      <c r="K166" s="7">
        <v>0</v>
      </c>
      <c r="L166" s="7" t="s">
        <v>36</v>
      </c>
      <c r="M166" s="7">
        <v>3000</v>
      </c>
      <c r="N166" s="7" t="s">
        <v>56</v>
      </c>
      <c r="O166" s="7" t="s">
        <v>211</v>
      </c>
      <c r="P166" s="7" t="s">
        <v>212</v>
      </c>
      <c r="Q166" s="7" t="s">
        <v>213</v>
      </c>
      <c r="R166" s="7" t="s">
        <v>214</v>
      </c>
      <c r="S166" s="13">
        <v>0</v>
      </c>
      <c r="T166" s="13">
        <v>0</v>
      </c>
      <c r="U166" s="13">
        <v>0</v>
      </c>
      <c r="V166" s="13">
        <v>2000000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/>
      <c r="AF166" s="13">
        <v>0</v>
      </c>
      <c r="AG166" s="13">
        <v>0</v>
      </c>
      <c r="AH166" s="13">
        <v>0</v>
      </c>
      <c r="AI166" s="13">
        <v>2000000</v>
      </c>
      <c r="AJ166" s="13">
        <v>-2000000</v>
      </c>
    </row>
    <row r="167" spans="1:36" hidden="1" x14ac:dyDescent="0.25">
      <c r="A167" s="7" t="str">
        <f t="shared" si="2"/>
        <v>1.1-00-1903_20117010_2033910</v>
      </c>
      <c r="B167" s="7" t="s">
        <v>50</v>
      </c>
      <c r="C167" s="7" t="s">
        <v>206</v>
      </c>
      <c r="D167" s="7" t="s">
        <v>207</v>
      </c>
      <c r="E167" s="7" t="s">
        <v>208</v>
      </c>
      <c r="F167" s="7">
        <v>1</v>
      </c>
      <c r="G167" s="7">
        <v>17</v>
      </c>
      <c r="H167" s="7" t="s">
        <v>209</v>
      </c>
      <c r="I167" s="7">
        <v>3391</v>
      </c>
      <c r="J167" s="7" t="s">
        <v>137</v>
      </c>
      <c r="K167" s="7">
        <v>0</v>
      </c>
      <c r="L167" s="7" t="s">
        <v>36</v>
      </c>
      <c r="M167" s="7">
        <v>3000</v>
      </c>
      <c r="N167" s="7" t="s">
        <v>56</v>
      </c>
      <c r="O167" s="7" t="s">
        <v>211</v>
      </c>
      <c r="P167" s="7" t="s">
        <v>212</v>
      </c>
      <c r="Q167" s="7" t="s">
        <v>213</v>
      </c>
      <c r="R167" s="7" t="s">
        <v>214</v>
      </c>
      <c r="S167" s="13">
        <v>0</v>
      </c>
      <c r="T167" s="13">
        <v>0</v>
      </c>
      <c r="U167" s="13">
        <v>0</v>
      </c>
      <c r="V167" s="13">
        <v>95000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/>
      <c r="AF167" s="13">
        <v>0</v>
      </c>
      <c r="AG167" s="13">
        <v>0</v>
      </c>
      <c r="AH167" s="13">
        <v>0</v>
      </c>
      <c r="AI167" s="13">
        <v>95000</v>
      </c>
      <c r="AJ167" s="13">
        <v>-95000</v>
      </c>
    </row>
    <row r="168" spans="1:36" hidden="1" x14ac:dyDescent="0.25">
      <c r="A168" s="7" t="str">
        <f t="shared" si="2"/>
        <v>1.1-00-1903_20117010_2038310</v>
      </c>
      <c r="B168" s="7" t="s">
        <v>50</v>
      </c>
      <c r="C168" s="7" t="s">
        <v>206</v>
      </c>
      <c r="D168" s="7" t="s">
        <v>207</v>
      </c>
      <c r="E168" s="7" t="s">
        <v>208</v>
      </c>
      <c r="F168" s="7">
        <v>1</v>
      </c>
      <c r="G168" s="7">
        <v>17</v>
      </c>
      <c r="H168" s="7" t="s">
        <v>209</v>
      </c>
      <c r="I168" s="7">
        <v>3831</v>
      </c>
      <c r="J168" s="7" t="s">
        <v>108</v>
      </c>
      <c r="K168" s="7">
        <v>0</v>
      </c>
      <c r="L168" s="7" t="s">
        <v>36</v>
      </c>
      <c r="M168" s="7">
        <v>3000</v>
      </c>
      <c r="N168" s="7" t="s">
        <v>56</v>
      </c>
      <c r="O168" s="7" t="s">
        <v>211</v>
      </c>
      <c r="P168" s="7" t="s">
        <v>212</v>
      </c>
      <c r="Q168" s="7" t="s">
        <v>213</v>
      </c>
      <c r="R168" s="7" t="s">
        <v>214</v>
      </c>
      <c r="S168" s="13">
        <v>0</v>
      </c>
      <c r="T168" s="13">
        <v>0</v>
      </c>
      <c r="U168" s="13">
        <v>0</v>
      </c>
      <c r="V168" s="13">
        <v>10000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/>
      <c r="AF168" s="13">
        <v>0</v>
      </c>
      <c r="AG168" s="13">
        <v>0</v>
      </c>
      <c r="AH168" s="13">
        <v>0</v>
      </c>
      <c r="AI168" s="13">
        <v>10000</v>
      </c>
      <c r="AJ168" s="13">
        <v>-10000</v>
      </c>
    </row>
    <row r="169" spans="1:36" hidden="1" x14ac:dyDescent="0.25">
      <c r="A169" s="7" t="str">
        <f t="shared" si="2"/>
        <v>1.1-00-1903_20117010_2039210</v>
      </c>
      <c r="B169" s="7" t="s">
        <v>50</v>
      </c>
      <c r="C169" s="7" t="s">
        <v>206</v>
      </c>
      <c r="D169" s="7" t="s">
        <v>207</v>
      </c>
      <c r="E169" s="7" t="s">
        <v>208</v>
      </c>
      <c r="F169" s="7">
        <v>1</v>
      </c>
      <c r="G169" s="7">
        <v>17</v>
      </c>
      <c r="H169" s="7" t="s">
        <v>209</v>
      </c>
      <c r="I169" s="7">
        <v>3921</v>
      </c>
      <c r="J169" s="7" t="s">
        <v>35</v>
      </c>
      <c r="K169" s="7">
        <v>0</v>
      </c>
      <c r="L169" s="7" t="s">
        <v>36</v>
      </c>
      <c r="M169" s="7">
        <v>3000</v>
      </c>
      <c r="N169" s="7" t="s">
        <v>56</v>
      </c>
      <c r="O169" s="7" t="s">
        <v>211</v>
      </c>
      <c r="P169" s="7" t="s">
        <v>212</v>
      </c>
      <c r="Q169" s="7" t="s">
        <v>213</v>
      </c>
      <c r="R169" s="7" t="s">
        <v>214</v>
      </c>
      <c r="S169" s="13">
        <v>0</v>
      </c>
      <c r="T169" s="13">
        <v>0</v>
      </c>
      <c r="U169" s="13">
        <v>0</v>
      </c>
      <c r="V169" s="13">
        <v>40000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/>
      <c r="AF169" s="13">
        <v>0</v>
      </c>
      <c r="AG169" s="13">
        <v>0</v>
      </c>
      <c r="AH169" s="13">
        <v>0</v>
      </c>
      <c r="AI169" s="13">
        <v>40000</v>
      </c>
      <c r="AJ169" s="13">
        <v>-40000</v>
      </c>
    </row>
    <row r="170" spans="1:36" hidden="1" x14ac:dyDescent="0.25">
      <c r="A170" s="7" t="str">
        <f t="shared" si="2"/>
        <v>1.1-00-1903_20117010_2056610</v>
      </c>
      <c r="B170" s="7" t="s">
        <v>50</v>
      </c>
      <c r="C170" s="7" t="s">
        <v>206</v>
      </c>
      <c r="D170" s="7" t="s">
        <v>207</v>
      </c>
      <c r="E170" s="7" t="s">
        <v>208</v>
      </c>
      <c r="F170" s="7">
        <v>1</v>
      </c>
      <c r="G170" s="7">
        <v>17</v>
      </c>
      <c r="H170" s="7" t="s">
        <v>209</v>
      </c>
      <c r="I170" s="7">
        <v>5661</v>
      </c>
      <c r="J170" s="7" t="s">
        <v>121</v>
      </c>
      <c r="K170" s="7">
        <v>0</v>
      </c>
      <c r="L170" s="7" t="s">
        <v>36</v>
      </c>
      <c r="M170" s="7">
        <v>5000</v>
      </c>
      <c r="N170" s="7" t="s">
        <v>56</v>
      </c>
      <c r="O170" s="7" t="s">
        <v>211</v>
      </c>
      <c r="P170" s="7" t="s">
        <v>212</v>
      </c>
      <c r="Q170" s="7" t="s">
        <v>213</v>
      </c>
      <c r="R170" s="7" t="s">
        <v>214</v>
      </c>
      <c r="S170" s="13">
        <v>0</v>
      </c>
      <c r="T170" s="13">
        <v>0</v>
      </c>
      <c r="U170" s="13">
        <v>0</v>
      </c>
      <c r="V170" s="13">
        <v>15000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/>
      <c r="AF170" s="13">
        <v>0</v>
      </c>
      <c r="AG170" s="13">
        <v>0</v>
      </c>
      <c r="AH170" s="13">
        <v>0</v>
      </c>
      <c r="AI170" s="13">
        <v>15000</v>
      </c>
      <c r="AJ170" s="13">
        <v>-15000</v>
      </c>
    </row>
    <row r="171" spans="1:36" hidden="1" x14ac:dyDescent="0.25">
      <c r="A171" s="7" t="str">
        <f t="shared" si="2"/>
        <v>1.1-00-1915_20871037_2042110</v>
      </c>
      <c r="B171" s="7" t="s">
        <v>50</v>
      </c>
      <c r="C171" s="7" t="s">
        <v>31</v>
      </c>
      <c r="D171" s="7" t="s">
        <v>97</v>
      </c>
      <c r="E171" s="7" t="s">
        <v>217</v>
      </c>
      <c r="F171" s="7">
        <v>8</v>
      </c>
      <c r="G171" s="7">
        <v>71</v>
      </c>
      <c r="H171" s="7" t="s">
        <v>218</v>
      </c>
      <c r="I171" s="7">
        <v>4211</v>
      </c>
      <c r="J171" s="7" t="s">
        <v>219</v>
      </c>
      <c r="K171" s="7">
        <v>0</v>
      </c>
      <c r="L171" s="7" t="s">
        <v>36</v>
      </c>
      <c r="M171" s="7">
        <v>4000</v>
      </c>
      <c r="N171" s="7" t="s">
        <v>56</v>
      </c>
      <c r="O171" s="7" t="s">
        <v>220</v>
      </c>
      <c r="P171" s="7" t="s">
        <v>212</v>
      </c>
      <c r="Q171" s="7" t="s">
        <v>221</v>
      </c>
      <c r="R171" s="7" t="s">
        <v>222</v>
      </c>
      <c r="S171" s="13">
        <v>0</v>
      </c>
      <c r="T171" s="13">
        <v>0</v>
      </c>
      <c r="U171" s="13">
        <v>0</v>
      </c>
      <c r="V171" s="13">
        <v>3554787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/>
      <c r="AF171" s="13">
        <v>0</v>
      </c>
      <c r="AG171" s="13">
        <v>0</v>
      </c>
      <c r="AH171" s="13">
        <v>0</v>
      </c>
      <c r="AI171" s="13">
        <v>3554787</v>
      </c>
      <c r="AJ171" s="13">
        <v>-3554787</v>
      </c>
    </row>
    <row r="172" spans="1:36" hidden="1" x14ac:dyDescent="0.25">
      <c r="A172" s="7" t="str">
        <f t="shared" si="2"/>
        <v>1.1-00-1901_2097004_2022110</v>
      </c>
      <c r="B172" s="7" t="s">
        <v>50</v>
      </c>
      <c r="C172" s="7" t="s">
        <v>31</v>
      </c>
      <c r="D172" s="7" t="s">
        <v>52</v>
      </c>
      <c r="E172" s="7" t="s">
        <v>146</v>
      </c>
      <c r="F172" s="7">
        <v>9</v>
      </c>
      <c r="G172" s="7">
        <v>7</v>
      </c>
      <c r="H172" s="7" t="s">
        <v>223</v>
      </c>
      <c r="I172" s="7">
        <v>2211</v>
      </c>
      <c r="J172" s="7" t="s">
        <v>55</v>
      </c>
      <c r="K172" s="7">
        <v>0</v>
      </c>
      <c r="L172" s="7" t="s">
        <v>36</v>
      </c>
      <c r="M172" s="7">
        <v>2000</v>
      </c>
      <c r="N172" s="7" t="s">
        <v>56</v>
      </c>
      <c r="O172" s="7" t="s">
        <v>149</v>
      </c>
      <c r="P172" s="7" t="s">
        <v>224</v>
      </c>
      <c r="Q172" s="7" t="s">
        <v>225</v>
      </c>
      <c r="R172" s="7" t="s">
        <v>226</v>
      </c>
      <c r="S172" s="13">
        <v>0</v>
      </c>
      <c r="T172" s="13">
        <v>0</v>
      </c>
      <c r="U172" s="13">
        <v>0</v>
      </c>
      <c r="V172" s="13">
        <v>180000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/>
      <c r="AF172" s="13">
        <v>0</v>
      </c>
      <c r="AG172" s="13">
        <v>0</v>
      </c>
      <c r="AH172" s="13">
        <v>0</v>
      </c>
      <c r="AI172" s="13">
        <v>180000</v>
      </c>
      <c r="AJ172" s="13">
        <v>-180000</v>
      </c>
    </row>
    <row r="173" spans="1:36" hidden="1" x14ac:dyDescent="0.25">
      <c r="A173" s="7" t="str">
        <f t="shared" si="2"/>
        <v>1.1-00-1901_2097004_2022310</v>
      </c>
      <c r="B173" s="7" t="s">
        <v>50</v>
      </c>
      <c r="C173" s="7" t="s">
        <v>31</v>
      </c>
      <c r="D173" s="7" t="s">
        <v>52</v>
      </c>
      <c r="E173" s="7" t="s">
        <v>146</v>
      </c>
      <c r="F173" s="7">
        <v>9</v>
      </c>
      <c r="G173" s="7">
        <v>7</v>
      </c>
      <c r="H173" s="7" t="s">
        <v>223</v>
      </c>
      <c r="I173" s="7">
        <v>2231</v>
      </c>
      <c r="J173" s="7" t="s">
        <v>215</v>
      </c>
      <c r="K173" s="7">
        <v>0</v>
      </c>
      <c r="L173" s="7" t="s">
        <v>36</v>
      </c>
      <c r="M173" s="7">
        <v>2000</v>
      </c>
      <c r="N173" s="7" t="s">
        <v>56</v>
      </c>
      <c r="O173" s="7" t="s">
        <v>149</v>
      </c>
      <c r="P173" s="7" t="s">
        <v>224</v>
      </c>
      <c r="Q173" s="7" t="s">
        <v>225</v>
      </c>
      <c r="R173" s="7" t="s">
        <v>226</v>
      </c>
      <c r="S173" s="13">
        <v>0</v>
      </c>
      <c r="T173" s="13">
        <v>0</v>
      </c>
      <c r="U173" s="13">
        <v>0</v>
      </c>
      <c r="V173" s="13">
        <v>5000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/>
      <c r="AF173" s="13">
        <v>0</v>
      </c>
      <c r="AG173" s="13">
        <v>0</v>
      </c>
      <c r="AH173" s="13">
        <v>0</v>
      </c>
      <c r="AI173" s="13">
        <v>5000</v>
      </c>
      <c r="AJ173" s="13">
        <v>-5000</v>
      </c>
    </row>
    <row r="174" spans="1:36" hidden="1" x14ac:dyDescent="0.25">
      <c r="A174" s="7" t="str">
        <f t="shared" si="2"/>
        <v>1.1-00-1901_2097004_2027210</v>
      </c>
      <c r="B174" s="7" t="s">
        <v>50</v>
      </c>
      <c r="C174" s="7" t="s">
        <v>31</v>
      </c>
      <c r="D174" s="7" t="s">
        <v>52</v>
      </c>
      <c r="E174" s="7" t="s">
        <v>146</v>
      </c>
      <c r="F174" s="7">
        <v>9</v>
      </c>
      <c r="G174" s="7">
        <v>7</v>
      </c>
      <c r="H174" s="7" t="s">
        <v>223</v>
      </c>
      <c r="I174" s="7">
        <v>2721</v>
      </c>
      <c r="J174" s="7" t="s">
        <v>124</v>
      </c>
      <c r="K174" s="7">
        <v>0</v>
      </c>
      <c r="L174" s="7" t="s">
        <v>36</v>
      </c>
      <c r="M174" s="7">
        <v>2000</v>
      </c>
      <c r="N174" s="7" t="s">
        <v>56</v>
      </c>
      <c r="O174" s="7" t="s">
        <v>149</v>
      </c>
      <c r="P174" s="7" t="s">
        <v>224</v>
      </c>
      <c r="Q174" s="7" t="s">
        <v>225</v>
      </c>
      <c r="R174" s="7" t="s">
        <v>226</v>
      </c>
      <c r="S174" s="13">
        <v>0</v>
      </c>
      <c r="T174" s="13">
        <v>0</v>
      </c>
      <c r="U174" s="13">
        <v>0</v>
      </c>
      <c r="V174" s="13">
        <v>5000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/>
      <c r="AF174" s="13">
        <v>0</v>
      </c>
      <c r="AG174" s="13">
        <v>0</v>
      </c>
      <c r="AH174" s="13">
        <v>0</v>
      </c>
      <c r="AI174" s="13">
        <v>5000</v>
      </c>
      <c r="AJ174" s="13">
        <v>-5000</v>
      </c>
    </row>
    <row r="175" spans="1:36" hidden="1" x14ac:dyDescent="0.25">
      <c r="A175" s="7" t="str">
        <f t="shared" si="2"/>
        <v>1.1-00-1901_2097004_2027510</v>
      </c>
      <c r="B175" s="7" t="s">
        <v>50</v>
      </c>
      <c r="C175" s="7" t="s">
        <v>31</v>
      </c>
      <c r="D175" s="7" t="s">
        <v>52</v>
      </c>
      <c r="E175" s="7" t="s">
        <v>146</v>
      </c>
      <c r="F175" s="7">
        <v>9</v>
      </c>
      <c r="G175" s="7">
        <v>7</v>
      </c>
      <c r="H175" s="7" t="s">
        <v>223</v>
      </c>
      <c r="I175" s="7">
        <v>2751</v>
      </c>
      <c r="J175" s="7" t="s">
        <v>227</v>
      </c>
      <c r="K175" s="7">
        <v>0</v>
      </c>
      <c r="L175" s="7" t="s">
        <v>36</v>
      </c>
      <c r="M175" s="7">
        <v>2000</v>
      </c>
      <c r="N175" s="7" t="s">
        <v>56</v>
      </c>
      <c r="O175" s="7" t="s">
        <v>149</v>
      </c>
      <c r="P175" s="7" t="s">
        <v>224</v>
      </c>
      <c r="Q175" s="7" t="s">
        <v>225</v>
      </c>
      <c r="R175" s="7" t="s">
        <v>226</v>
      </c>
      <c r="S175" s="13">
        <v>0</v>
      </c>
      <c r="T175" s="13">
        <v>0</v>
      </c>
      <c r="U175" s="13">
        <v>0</v>
      </c>
      <c r="V175" s="13">
        <v>12000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/>
      <c r="AF175" s="13">
        <v>0</v>
      </c>
      <c r="AG175" s="13">
        <v>0</v>
      </c>
      <c r="AH175" s="13">
        <v>0</v>
      </c>
      <c r="AI175" s="13">
        <v>12000</v>
      </c>
      <c r="AJ175" s="13">
        <v>-12000</v>
      </c>
    </row>
    <row r="176" spans="1:36" hidden="1" x14ac:dyDescent="0.25">
      <c r="A176" s="7" t="str">
        <f t="shared" si="2"/>
        <v>1.1-00-1901_2097004_2032910</v>
      </c>
      <c r="B176" s="7" t="s">
        <v>50</v>
      </c>
      <c r="C176" s="7" t="s">
        <v>31</v>
      </c>
      <c r="D176" s="7" t="s">
        <v>52</v>
      </c>
      <c r="E176" s="7" t="s">
        <v>146</v>
      </c>
      <c r="F176" s="7">
        <v>9</v>
      </c>
      <c r="G176" s="7">
        <v>7</v>
      </c>
      <c r="H176" s="7" t="s">
        <v>223</v>
      </c>
      <c r="I176" s="7">
        <v>3291</v>
      </c>
      <c r="J176" s="7" t="s">
        <v>127</v>
      </c>
      <c r="K176" s="7">
        <v>0</v>
      </c>
      <c r="L176" s="7" t="s">
        <v>36</v>
      </c>
      <c r="M176" s="7">
        <v>3000</v>
      </c>
      <c r="N176" s="7" t="s">
        <v>56</v>
      </c>
      <c r="O176" s="7" t="s">
        <v>149</v>
      </c>
      <c r="P176" s="7" t="s">
        <v>224</v>
      </c>
      <c r="Q176" s="7" t="s">
        <v>225</v>
      </c>
      <c r="R176" s="7" t="s">
        <v>226</v>
      </c>
      <c r="S176" s="13">
        <v>0</v>
      </c>
      <c r="T176" s="13">
        <v>0</v>
      </c>
      <c r="U176" s="13">
        <v>0</v>
      </c>
      <c r="V176" s="13">
        <v>400000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/>
      <c r="AF176" s="13">
        <v>0</v>
      </c>
      <c r="AG176" s="13">
        <v>0</v>
      </c>
      <c r="AH176" s="13">
        <v>0</v>
      </c>
      <c r="AI176" s="13">
        <v>400000</v>
      </c>
      <c r="AJ176" s="13">
        <v>-400000</v>
      </c>
    </row>
    <row r="177" spans="1:36" hidden="1" x14ac:dyDescent="0.25">
      <c r="A177" s="7" t="str">
        <f t="shared" si="2"/>
        <v>1.1-00-1901_2097004_2035210</v>
      </c>
      <c r="B177" s="7" t="s">
        <v>50</v>
      </c>
      <c r="C177" s="7" t="s">
        <v>31</v>
      </c>
      <c r="D177" s="7" t="s">
        <v>52</v>
      </c>
      <c r="E177" s="7" t="s">
        <v>146</v>
      </c>
      <c r="F177" s="7">
        <v>9</v>
      </c>
      <c r="G177" s="7">
        <v>7</v>
      </c>
      <c r="H177" s="7" t="s">
        <v>223</v>
      </c>
      <c r="I177" s="7">
        <v>3521</v>
      </c>
      <c r="J177" s="7" t="s">
        <v>128</v>
      </c>
      <c r="K177" s="7">
        <v>0</v>
      </c>
      <c r="L177" s="7" t="s">
        <v>36</v>
      </c>
      <c r="M177" s="7">
        <v>3000</v>
      </c>
      <c r="N177" s="7" t="s">
        <v>56</v>
      </c>
      <c r="O177" s="7" t="s">
        <v>149</v>
      </c>
      <c r="P177" s="7" t="s">
        <v>224</v>
      </c>
      <c r="Q177" s="7" t="s">
        <v>225</v>
      </c>
      <c r="R177" s="7" t="s">
        <v>226</v>
      </c>
      <c r="S177" s="13">
        <v>0</v>
      </c>
      <c r="T177" s="13">
        <v>0</v>
      </c>
      <c r="U177" s="13">
        <v>0</v>
      </c>
      <c r="V177" s="13">
        <v>5000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/>
      <c r="AF177" s="13">
        <v>0</v>
      </c>
      <c r="AG177" s="13">
        <v>0</v>
      </c>
      <c r="AH177" s="13">
        <v>0</v>
      </c>
      <c r="AI177" s="13">
        <v>5000</v>
      </c>
      <c r="AJ177" s="13">
        <v>-5000</v>
      </c>
    </row>
    <row r="178" spans="1:36" hidden="1" x14ac:dyDescent="0.25">
      <c r="A178" s="7" t="str">
        <f t="shared" si="2"/>
        <v>1.1-00-1901_2097004_2035810</v>
      </c>
      <c r="B178" s="7" t="s">
        <v>50</v>
      </c>
      <c r="C178" s="7" t="s">
        <v>31</v>
      </c>
      <c r="D178" s="7" t="s">
        <v>52</v>
      </c>
      <c r="E178" s="7" t="s">
        <v>146</v>
      </c>
      <c r="F178" s="7">
        <v>9</v>
      </c>
      <c r="G178" s="7">
        <v>7</v>
      </c>
      <c r="H178" s="7" t="s">
        <v>223</v>
      </c>
      <c r="I178" s="7">
        <v>3581</v>
      </c>
      <c r="J178" s="7" t="s">
        <v>178</v>
      </c>
      <c r="K178" s="7">
        <v>0</v>
      </c>
      <c r="L178" s="7" t="s">
        <v>36</v>
      </c>
      <c r="M178" s="7">
        <v>3000</v>
      </c>
      <c r="N178" s="7" t="s">
        <v>56</v>
      </c>
      <c r="O178" s="7" t="s">
        <v>149</v>
      </c>
      <c r="P178" s="7" t="s">
        <v>224</v>
      </c>
      <c r="Q178" s="7" t="s">
        <v>225</v>
      </c>
      <c r="R178" s="7" t="s">
        <v>226</v>
      </c>
      <c r="S178" s="13">
        <v>0</v>
      </c>
      <c r="T178" s="13">
        <v>0</v>
      </c>
      <c r="U178" s="13">
        <v>0</v>
      </c>
      <c r="V178" s="13">
        <v>15000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/>
      <c r="AF178" s="13">
        <v>0</v>
      </c>
      <c r="AG178" s="13">
        <v>0</v>
      </c>
      <c r="AH178" s="13">
        <v>0</v>
      </c>
      <c r="AI178" s="13">
        <v>15000</v>
      </c>
      <c r="AJ178" s="13">
        <v>-15000</v>
      </c>
    </row>
    <row r="179" spans="1:36" hidden="1" x14ac:dyDescent="0.25">
      <c r="A179" s="7" t="str">
        <f t="shared" si="2"/>
        <v>1.1-00-1901_2097004_2037110</v>
      </c>
      <c r="B179" s="7" t="s">
        <v>50</v>
      </c>
      <c r="C179" s="7" t="s">
        <v>31</v>
      </c>
      <c r="D179" s="7" t="s">
        <v>52</v>
      </c>
      <c r="E179" s="7" t="s">
        <v>146</v>
      </c>
      <c r="F179" s="7">
        <v>9</v>
      </c>
      <c r="G179" s="7">
        <v>7</v>
      </c>
      <c r="H179" s="7" t="s">
        <v>223</v>
      </c>
      <c r="I179" s="7">
        <v>3711</v>
      </c>
      <c r="J179" s="7" t="s">
        <v>138</v>
      </c>
      <c r="K179" s="7">
        <v>0</v>
      </c>
      <c r="L179" s="7" t="s">
        <v>36</v>
      </c>
      <c r="M179" s="7">
        <v>3000</v>
      </c>
      <c r="N179" s="7" t="s">
        <v>56</v>
      </c>
      <c r="O179" s="7" t="s">
        <v>149</v>
      </c>
      <c r="P179" s="7" t="s">
        <v>224</v>
      </c>
      <c r="Q179" s="7" t="s">
        <v>225</v>
      </c>
      <c r="R179" s="7" t="s">
        <v>226</v>
      </c>
      <c r="S179" s="13">
        <v>0</v>
      </c>
      <c r="T179" s="13">
        <v>0</v>
      </c>
      <c r="U179" s="13">
        <v>0</v>
      </c>
      <c r="V179" s="13">
        <v>60000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/>
      <c r="AF179" s="13">
        <v>0</v>
      </c>
      <c r="AG179" s="13">
        <v>0</v>
      </c>
      <c r="AH179" s="13">
        <v>0</v>
      </c>
      <c r="AI179" s="13">
        <v>60000</v>
      </c>
      <c r="AJ179" s="13">
        <v>-60000</v>
      </c>
    </row>
    <row r="180" spans="1:36" hidden="1" x14ac:dyDescent="0.25">
      <c r="A180" s="7" t="str">
        <f t="shared" si="2"/>
        <v>1.1-00-1901_2097004_2037210</v>
      </c>
      <c r="B180" s="7" t="s">
        <v>50</v>
      </c>
      <c r="C180" s="7" t="s">
        <v>31</v>
      </c>
      <c r="D180" s="7" t="s">
        <v>52</v>
      </c>
      <c r="E180" s="7" t="s">
        <v>146</v>
      </c>
      <c r="F180" s="7">
        <v>9</v>
      </c>
      <c r="G180" s="7">
        <v>7</v>
      </c>
      <c r="H180" s="7" t="s">
        <v>223</v>
      </c>
      <c r="I180" s="7">
        <v>3721</v>
      </c>
      <c r="J180" s="7" t="s">
        <v>228</v>
      </c>
      <c r="K180" s="7">
        <v>0</v>
      </c>
      <c r="L180" s="7" t="s">
        <v>36</v>
      </c>
      <c r="M180" s="7">
        <v>3000</v>
      </c>
      <c r="N180" s="7" t="s">
        <v>56</v>
      </c>
      <c r="O180" s="7" t="s">
        <v>149</v>
      </c>
      <c r="P180" s="7" t="s">
        <v>224</v>
      </c>
      <c r="Q180" s="7" t="s">
        <v>225</v>
      </c>
      <c r="R180" s="7" t="s">
        <v>226</v>
      </c>
      <c r="S180" s="13">
        <v>0</v>
      </c>
      <c r="T180" s="13">
        <v>0</v>
      </c>
      <c r="U180" s="13">
        <v>0</v>
      </c>
      <c r="V180" s="13">
        <v>36000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/>
      <c r="AF180" s="13">
        <v>0</v>
      </c>
      <c r="AG180" s="13">
        <v>0</v>
      </c>
      <c r="AH180" s="13">
        <v>0</v>
      </c>
      <c r="AI180" s="13">
        <v>36000</v>
      </c>
      <c r="AJ180" s="13">
        <v>-36000</v>
      </c>
    </row>
    <row r="181" spans="1:36" hidden="1" x14ac:dyDescent="0.25">
      <c r="A181" s="7" t="str">
        <f t="shared" si="2"/>
        <v>1.1-00-1901_2097004_2037510</v>
      </c>
      <c r="B181" s="7" t="s">
        <v>50</v>
      </c>
      <c r="C181" s="7" t="s">
        <v>31</v>
      </c>
      <c r="D181" s="7" t="s">
        <v>52</v>
      </c>
      <c r="E181" s="7" t="s">
        <v>146</v>
      </c>
      <c r="F181" s="7">
        <v>9</v>
      </c>
      <c r="G181" s="7">
        <v>7</v>
      </c>
      <c r="H181" s="7" t="s">
        <v>223</v>
      </c>
      <c r="I181" s="7">
        <v>3751</v>
      </c>
      <c r="J181" s="7" t="s">
        <v>139</v>
      </c>
      <c r="K181" s="7">
        <v>0</v>
      </c>
      <c r="L181" s="7" t="s">
        <v>36</v>
      </c>
      <c r="M181" s="7">
        <v>3000</v>
      </c>
      <c r="N181" s="7" t="s">
        <v>56</v>
      </c>
      <c r="O181" s="7" t="s">
        <v>149</v>
      </c>
      <c r="P181" s="7" t="s">
        <v>224</v>
      </c>
      <c r="Q181" s="7" t="s">
        <v>225</v>
      </c>
      <c r="R181" s="7" t="s">
        <v>226</v>
      </c>
      <c r="S181" s="13">
        <v>0</v>
      </c>
      <c r="T181" s="13">
        <v>0</v>
      </c>
      <c r="U181" s="13">
        <v>0</v>
      </c>
      <c r="V181" s="13">
        <v>42000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/>
      <c r="AF181" s="13">
        <v>0</v>
      </c>
      <c r="AG181" s="13">
        <v>0</v>
      </c>
      <c r="AH181" s="13">
        <v>0</v>
      </c>
      <c r="AI181" s="13">
        <v>42000</v>
      </c>
      <c r="AJ181" s="13">
        <v>-42000</v>
      </c>
    </row>
    <row r="182" spans="1:36" hidden="1" x14ac:dyDescent="0.25">
      <c r="A182" s="7" t="str">
        <f t="shared" si="2"/>
        <v>1.1-00-1901_2097004_2037610</v>
      </c>
      <c r="B182" s="7" t="s">
        <v>50</v>
      </c>
      <c r="C182" s="7" t="s">
        <v>31</v>
      </c>
      <c r="D182" s="7" t="s">
        <v>52</v>
      </c>
      <c r="E182" s="7" t="s">
        <v>146</v>
      </c>
      <c r="F182" s="7">
        <v>9</v>
      </c>
      <c r="G182" s="7">
        <v>7</v>
      </c>
      <c r="H182" s="7" t="s">
        <v>223</v>
      </c>
      <c r="I182" s="7">
        <v>3761</v>
      </c>
      <c r="J182" s="7" t="s">
        <v>229</v>
      </c>
      <c r="K182" s="7">
        <v>0</v>
      </c>
      <c r="L182" s="7" t="s">
        <v>36</v>
      </c>
      <c r="M182" s="7">
        <v>3000</v>
      </c>
      <c r="N182" s="7" t="s">
        <v>56</v>
      </c>
      <c r="O182" s="7" t="s">
        <v>149</v>
      </c>
      <c r="P182" s="7" t="s">
        <v>224</v>
      </c>
      <c r="Q182" s="7" t="s">
        <v>225</v>
      </c>
      <c r="R182" s="7" t="s">
        <v>226</v>
      </c>
      <c r="S182" s="13">
        <v>0</v>
      </c>
      <c r="T182" s="13">
        <v>0</v>
      </c>
      <c r="U182" s="13">
        <v>0</v>
      </c>
      <c r="V182" s="13">
        <v>50000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/>
      <c r="AF182" s="13">
        <v>0</v>
      </c>
      <c r="AG182" s="13">
        <v>0</v>
      </c>
      <c r="AH182" s="13">
        <v>0</v>
      </c>
      <c r="AI182" s="13">
        <v>50000</v>
      </c>
      <c r="AJ182" s="13">
        <v>-50000</v>
      </c>
    </row>
    <row r="183" spans="1:36" hidden="1" x14ac:dyDescent="0.25">
      <c r="A183" s="7" t="str">
        <f t="shared" si="2"/>
        <v>1.1-00-1901_2097004_2038110</v>
      </c>
      <c r="B183" s="7" t="s">
        <v>50</v>
      </c>
      <c r="C183" s="7" t="s">
        <v>31</v>
      </c>
      <c r="D183" s="7" t="s">
        <v>52</v>
      </c>
      <c r="E183" s="7" t="s">
        <v>146</v>
      </c>
      <c r="F183" s="7">
        <v>9</v>
      </c>
      <c r="G183" s="7">
        <v>7</v>
      </c>
      <c r="H183" s="7" t="s">
        <v>223</v>
      </c>
      <c r="I183" s="7">
        <v>3811</v>
      </c>
      <c r="J183" s="7" t="s">
        <v>230</v>
      </c>
      <c r="K183" s="7">
        <v>0</v>
      </c>
      <c r="L183" s="7" t="s">
        <v>36</v>
      </c>
      <c r="M183" s="7">
        <v>3000</v>
      </c>
      <c r="N183" s="7" t="s">
        <v>56</v>
      </c>
      <c r="O183" s="7" t="s">
        <v>149</v>
      </c>
      <c r="P183" s="7" t="s">
        <v>224</v>
      </c>
      <c r="Q183" s="7" t="s">
        <v>225</v>
      </c>
      <c r="R183" s="7" t="s">
        <v>226</v>
      </c>
      <c r="S183" s="13">
        <v>0</v>
      </c>
      <c r="T183" s="13">
        <v>0</v>
      </c>
      <c r="U183" s="13">
        <v>0</v>
      </c>
      <c r="V183" s="13">
        <v>60000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/>
      <c r="AF183" s="13">
        <v>0</v>
      </c>
      <c r="AG183" s="13">
        <v>0</v>
      </c>
      <c r="AH183" s="13">
        <v>0</v>
      </c>
      <c r="AI183" s="13">
        <v>60000</v>
      </c>
      <c r="AJ183" s="13">
        <v>-60000</v>
      </c>
    </row>
    <row r="184" spans="1:36" hidden="1" x14ac:dyDescent="0.25">
      <c r="A184" s="7" t="str">
        <f t="shared" si="2"/>
        <v>1.1-00-1901_2097004_2038210</v>
      </c>
      <c r="B184" s="7" t="s">
        <v>50</v>
      </c>
      <c r="C184" s="7" t="s">
        <v>31</v>
      </c>
      <c r="D184" s="7" t="s">
        <v>52</v>
      </c>
      <c r="E184" s="7" t="s">
        <v>146</v>
      </c>
      <c r="F184" s="7">
        <v>9</v>
      </c>
      <c r="G184" s="7">
        <v>7</v>
      </c>
      <c r="H184" s="7" t="s">
        <v>223</v>
      </c>
      <c r="I184" s="7">
        <v>3821</v>
      </c>
      <c r="J184" s="7" t="s">
        <v>70</v>
      </c>
      <c r="K184" s="7">
        <v>0</v>
      </c>
      <c r="L184" s="7" t="s">
        <v>36</v>
      </c>
      <c r="M184" s="7">
        <v>3000</v>
      </c>
      <c r="N184" s="7" t="s">
        <v>56</v>
      </c>
      <c r="O184" s="7" t="s">
        <v>149</v>
      </c>
      <c r="P184" s="7" t="s">
        <v>224</v>
      </c>
      <c r="Q184" s="7" t="s">
        <v>225</v>
      </c>
      <c r="R184" s="7" t="s">
        <v>226</v>
      </c>
      <c r="S184" s="13">
        <v>0</v>
      </c>
      <c r="T184" s="13">
        <v>0</v>
      </c>
      <c r="U184" s="13">
        <v>0</v>
      </c>
      <c r="V184" s="13">
        <v>2800000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/>
      <c r="AF184" s="13">
        <v>0</v>
      </c>
      <c r="AG184" s="13">
        <v>0</v>
      </c>
      <c r="AH184" s="13">
        <v>0</v>
      </c>
      <c r="AI184" s="13">
        <v>2800000</v>
      </c>
      <c r="AJ184" s="13">
        <v>-2800000</v>
      </c>
    </row>
    <row r="185" spans="1:36" hidden="1" x14ac:dyDescent="0.25">
      <c r="A185" s="7" t="str">
        <f t="shared" si="2"/>
        <v>1.1-00-1901_2097004_2038310</v>
      </c>
      <c r="B185" s="7" t="s">
        <v>50</v>
      </c>
      <c r="C185" s="7" t="s">
        <v>31</v>
      </c>
      <c r="D185" s="7" t="s">
        <v>52</v>
      </c>
      <c r="E185" s="7" t="s">
        <v>146</v>
      </c>
      <c r="F185" s="7">
        <v>9</v>
      </c>
      <c r="G185" s="7">
        <v>7</v>
      </c>
      <c r="H185" s="7" t="s">
        <v>223</v>
      </c>
      <c r="I185" s="7">
        <v>3831</v>
      </c>
      <c r="J185" s="7" t="s">
        <v>108</v>
      </c>
      <c r="K185" s="7">
        <v>0</v>
      </c>
      <c r="L185" s="7" t="s">
        <v>36</v>
      </c>
      <c r="M185" s="7">
        <v>3000</v>
      </c>
      <c r="N185" s="7" t="s">
        <v>56</v>
      </c>
      <c r="O185" s="7" t="s">
        <v>149</v>
      </c>
      <c r="P185" s="7" t="s">
        <v>224</v>
      </c>
      <c r="Q185" s="7" t="s">
        <v>225</v>
      </c>
      <c r="R185" s="7" t="s">
        <v>226</v>
      </c>
      <c r="S185" s="13">
        <v>0</v>
      </c>
      <c r="T185" s="13">
        <v>0</v>
      </c>
      <c r="U185" s="13">
        <v>0</v>
      </c>
      <c r="V185" s="13">
        <v>100000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/>
      <c r="AF185" s="13">
        <v>0</v>
      </c>
      <c r="AG185" s="13">
        <v>0</v>
      </c>
      <c r="AH185" s="13">
        <v>0</v>
      </c>
      <c r="AI185" s="13">
        <v>100000</v>
      </c>
      <c r="AJ185" s="13">
        <v>-100000</v>
      </c>
    </row>
    <row r="186" spans="1:36" hidden="1" x14ac:dyDescent="0.25">
      <c r="A186" s="7" t="str">
        <f t="shared" si="2"/>
        <v>1.1-00-1901_2097004_2052110</v>
      </c>
      <c r="B186" s="7" t="s">
        <v>50</v>
      </c>
      <c r="C186" s="7" t="s">
        <v>31</v>
      </c>
      <c r="D186" s="7" t="s">
        <v>52</v>
      </c>
      <c r="E186" s="7" t="s">
        <v>146</v>
      </c>
      <c r="F186" s="7">
        <v>9</v>
      </c>
      <c r="G186" s="7">
        <v>7</v>
      </c>
      <c r="H186" s="7" t="s">
        <v>223</v>
      </c>
      <c r="I186" s="7">
        <v>5211</v>
      </c>
      <c r="J186" s="7" t="s">
        <v>155</v>
      </c>
      <c r="K186" s="7">
        <v>0</v>
      </c>
      <c r="L186" s="7" t="s">
        <v>36</v>
      </c>
      <c r="M186" s="7">
        <v>5000</v>
      </c>
      <c r="N186" s="7" t="s">
        <v>56</v>
      </c>
      <c r="O186" s="7" t="s">
        <v>149</v>
      </c>
      <c r="P186" s="7" t="s">
        <v>224</v>
      </c>
      <c r="Q186" s="7" t="s">
        <v>225</v>
      </c>
      <c r="R186" s="7" t="s">
        <v>226</v>
      </c>
      <c r="S186" s="13">
        <v>0</v>
      </c>
      <c r="T186" s="13">
        <v>0</v>
      </c>
      <c r="U186" s="13">
        <v>0</v>
      </c>
      <c r="V186" s="13">
        <v>50000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/>
      <c r="AF186" s="13">
        <v>0</v>
      </c>
      <c r="AG186" s="13">
        <v>0</v>
      </c>
      <c r="AH186" s="13">
        <v>0</v>
      </c>
      <c r="AI186" s="13">
        <v>50000</v>
      </c>
      <c r="AJ186" s="13">
        <v>-50000</v>
      </c>
    </row>
    <row r="187" spans="1:36" hidden="1" x14ac:dyDescent="0.25">
      <c r="A187" s="7" t="str">
        <f t="shared" si="2"/>
        <v>1.1-00-1901_2097004_2056510</v>
      </c>
      <c r="B187" s="7" t="s">
        <v>50</v>
      </c>
      <c r="C187" s="7" t="s">
        <v>31</v>
      </c>
      <c r="D187" s="7" t="s">
        <v>52</v>
      </c>
      <c r="E187" s="7" t="s">
        <v>146</v>
      </c>
      <c r="F187" s="7">
        <v>9</v>
      </c>
      <c r="G187" s="7">
        <v>7</v>
      </c>
      <c r="H187" s="7" t="s">
        <v>223</v>
      </c>
      <c r="I187" s="7">
        <v>5651</v>
      </c>
      <c r="J187" s="7" t="s">
        <v>120</v>
      </c>
      <c r="K187" s="7">
        <v>0</v>
      </c>
      <c r="L187" s="7" t="s">
        <v>36</v>
      </c>
      <c r="M187" s="7">
        <v>5000</v>
      </c>
      <c r="N187" s="7" t="s">
        <v>56</v>
      </c>
      <c r="O187" s="7" t="s">
        <v>149</v>
      </c>
      <c r="P187" s="7" t="s">
        <v>224</v>
      </c>
      <c r="Q187" s="7" t="s">
        <v>225</v>
      </c>
      <c r="R187" s="7" t="s">
        <v>226</v>
      </c>
      <c r="S187" s="13">
        <v>0</v>
      </c>
      <c r="T187" s="13">
        <v>0</v>
      </c>
      <c r="U187" s="13">
        <v>0</v>
      </c>
      <c r="V187" s="13">
        <v>90000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/>
      <c r="AF187" s="13">
        <v>0</v>
      </c>
      <c r="AG187" s="13">
        <v>0</v>
      </c>
      <c r="AH187" s="13">
        <v>0</v>
      </c>
      <c r="AI187" s="13">
        <v>90000</v>
      </c>
      <c r="AJ187" s="13">
        <v>-90000</v>
      </c>
    </row>
    <row r="188" spans="1:36" hidden="1" x14ac:dyDescent="0.25">
      <c r="A188" s="7" t="str">
        <f t="shared" si="2"/>
        <v>1.1-00-1907_20636016_2024610</v>
      </c>
      <c r="B188" s="7" t="s">
        <v>50</v>
      </c>
      <c r="C188" s="7" t="s">
        <v>31</v>
      </c>
      <c r="D188" s="7" t="s">
        <v>52</v>
      </c>
      <c r="E188" s="7" t="s">
        <v>193</v>
      </c>
      <c r="F188" s="7">
        <v>6</v>
      </c>
      <c r="G188" s="7">
        <v>36</v>
      </c>
      <c r="H188" s="7" t="s">
        <v>231</v>
      </c>
      <c r="I188" s="7">
        <v>2461</v>
      </c>
      <c r="J188" s="7" t="s">
        <v>168</v>
      </c>
      <c r="K188" s="7">
        <v>0</v>
      </c>
      <c r="L188" s="7" t="s">
        <v>36</v>
      </c>
      <c r="M188" s="7">
        <v>2000</v>
      </c>
      <c r="N188" s="7" t="s">
        <v>56</v>
      </c>
      <c r="O188" s="7" t="s">
        <v>195</v>
      </c>
      <c r="P188" s="7" t="s">
        <v>102</v>
      </c>
      <c r="Q188" s="7" t="s">
        <v>232</v>
      </c>
      <c r="R188" s="7" t="s">
        <v>233</v>
      </c>
      <c r="S188" s="13">
        <v>0</v>
      </c>
      <c r="T188" s="13">
        <v>0</v>
      </c>
      <c r="U188" s="13">
        <v>0</v>
      </c>
      <c r="V188" s="13">
        <v>2900000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/>
      <c r="AF188" s="13">
        <v>0</v>
      </c>
      <c r="AG188" s="13">
        <v>0</v>
      </c>
      <c r="AH188" s="13">
        <v>0</v>
      </c>
      <c r="AI188" s="13">
        <v>2900000</v>
      </c>
      <c r="AJ188" s="13">
        <v>-2900000</v>
      </c>
    </row>
    <row r="189" spans="1:36" hidden="1" x14ac:dyDescent="0.25">
      <c r="A189" s="7" t="str">
        <f t="shared" si="2"/>
        <v>1.1-00-1907_20636016_2027210</v>
      </c>
      <c r="B189" s="7" t="s">
        <v>50</v>
      </c>
      <c r="C189" s="7" t="s">
        <v>31</v>
      </c>
      <c r="D189" s="7" t="s">
        <v>52</v>
      </c>
      <c r="E189" s="7" t="s">
        <v>193</v>
      </c>
      <c r="F189" s="7">
        <v>6</v>
      </c>
      <c r="G189" s="7">
        <v>36</v>
      </c>
      <c r="H189" s="7" t="s">
        <v>231</v>
      </c>
      <c r="I189" s="7">
        <v>2721</v>
      </c>
      <c r="J189" s="7" t="s">
        <v>124</v>
      </c>
      <c r="K189" s="7">
        <v>0</v>
      </c>
      <c r="L189" s="7" t="s">
        <v>36</v>
      </c>
      <c r="M189" s="7">
        <v>2000</v>
      </c>
      <c r="N189" s="7" t="s">
        <v>56</v>
      </c>
      <c r="O189" s="7" t="s">
        <v>195</v>
      </c>
      <c r="P189" s="7" t="s">
        <v>102</v>
      </c>
      <c r="Q189" s="7" t="s">
        <v>232</v>
      </c>
      <c r="R189" s="7" t="s">
        <v>233</v>
      </c>
      <c r="S189" s="13">
        <v>0</v>
      </c>
      <c r="T189" s="13">
        <v>0</v>
      </c>
      <c r="U189" s="13">
        <v>0</v>
      </c>
      <c r="V189" s="13">
        <v>45000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/>
      <c r="AF189" s="13">
        <v>0</v>
      </c>
      <c r="AG189" s="13">
        <v>0</v>
      </c>
      <c r="AH189" s="13">
        <v>0</v>
      </c>
      <c r="AI189" s="13">
        <v>45000</v>
      </c>
      <c r="AJ189" s="13">
        <v>-45000</v>
      </c>
    </row>
    <row r="190" spans="1:36" hidden="1" x14ac:dyDescent="0.25">
      <c r="A190" s="7" t="str">
        <f t="shared" si="2"/>
        <v>1.1-00-1907_20636016_2056610</v>
      </c>
      <c r="B190" s="7" t="s">
        <v>50</v>
      </c>
      <c r="C190" s="7" t="s">
        <v>31</v>
      </c>
      <c r="D190" s="7" t="s">
        <v>52</v>
      </c>
      <c r="E190" s="7" t="s">
        <v>193</v>
      </c>
      <c r="F190" s="7">
        <v>6</v>
      </c>
      <c r="G190" s="7">
        <v>36</v>
      </c>
      <c r="H190" s="7" t="s">
        <v>231</v>
      </c>
      <c r="I190" s="7">
        <v>5661</v>
      </c>
      <c r="J190" s="7" t="s">
        <v>121</v>
      </c>
      <c r="K190" s="7">
        <v>0</v>
      </c>
      <c r="L190" s="7" t="s">
        <v>36</v>
      </c>
      <c r="M190" s="7">
        <v>5000</v>
      </c>
      <c r="N190" s="7" t="s">
        <v>56</v>
      </c>
      <c r="O190" s="7" t="s">
        <v>195</v>
      </c>
      <c r="P190" s="7" t="s">
        <v>102</v>
      </c>
      <c r="Q190" s="7" t="s">
        <v>232</v>
      </c>
      <c r="R190" s="7" t="s">
        <v>233</v>
      </c>
      <c r="S190" s="13">
        <v>0</v>
      </c>
      <c r="T190" s="13">
        <v>0</v>
      </c>
      <c r="U190" s="13">
        <v>0</v>
      </c>
      <c r="V190" s="13">
        <v>200000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/>
      <c r="AF190" s="13">
        <v>0</v>
      </c>
      <c r="AG190" s="13">
        <v>0</v>
      </c>
      <c r="AH190" s="13">
        <v>0</v>
      </c>
      <c r="AI190" s="13">
        <v>200000</v>
      </c>
      <c r="AJ190" s="13">
        <v>-200000</v>
      </c>
    </row>
    <row r="191" spans="1:36" hidden="1" x14ac:dyDescent="0.25">
      <c r="A191" s="7" t="str">
        <f t="shared" si="2"/>
        <v>1.1-00-1907_20637017_2024710</v>
      </c>
      <c r="B191" s="7" t="s">
        <v>50</v>
      </c>
      <c r="C191" s="7" t="s">
        <v>31</v>
      </c>
      <c r="D191" s="7" t="s">
        <v>52</v>
      </c>
      <c r="E191" s="7" t="s">
        <v>193</v>
      </c>
      <c r="F191" s="7">
        <v>6</v>
      </c>
      <c r="G191" s="7">
        <v>37</v>
      </c>
      <c r="H191" s="7" t="s">
        <v>234</v>
      </c>
      <c r="I191" s="7">
        <v>2471</v>
      </c>
      <c r="J191" s="7" t="s">
        <v>169</v>
      </c>
      <c r="K191" s="7">
        <v>0</v>
      </c>
      <c r="L191" s="7" t="s">
        <v>36</v>
      </c>
      <c r="M191" s="7">
        <v>2000</v>
      </c>
      <c r="N191" s="7" t="s">
        <v>56</v>
      </c>
      <c r="O191" s="7" t="s">
        <v>195</v>
      </c>
      <c r="P191" s="7" t="s">
        <v>102</v>
      </c>
      <c r="Q191" s="7" t="s">
        <v>235</v>
      </c>
      <c r="R191" s="7" t="s">
        <v>236</v>
      </c>
      <c r="S191" s="13">
        <v>0</v>
      </c>
      <c r="T191" s="13">
        <v>0</v>
      </c>
      <c r="U191" s="13">
        <v>0</v>
      </c>
      <c r="V191" s="13">
        <v>15000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/>
      <c r="AF191" s="13">
        <v>0</v>
      </c>
      <c r="AG191" s="13">
        <v>0</v>
      </c>
      <c r="AH191" s="13">
        <v>0</v>
      </c>
      <c r="AI191" s="13">
        <v>15000</v>
      </c>
      <c r="AJ191" s="13">
        <v>-15000</v>
      </c>
    </row>
    <row r="192" spans="1:36" hidden="1" x14ac:dyDescent="0.25">
      <c r="A192" s="7" t="str">
        <f t="shared" si="2"/>
        <v>1.1-00-1907_20637017_2024910</v>
      </c>
      <c r="B192" s="7" t="s">
        <v>50</v>
      </c>
      <c r="C192" s="7" t="s">
        <v>31</v>
      </c>
      <c r="D192" s="7" t="s">
        <v>52</v>
      </c>
      <c r="E192" s="7" t="s">
        <v>193</v>
      </c>
      <c r="F192" s="7">
        <v>6</v>
      </c>
      <c r="G192" s="7">
        <v>37</v>
      </c>
      <c r="H192" s="7" t="s">
        <v>234</v>
      </c>
      <c r="I192" s="7">
        <v>2491</v>
      </c>
      <c r="J192" s="7" t="s">
        <v>62</v>
      </c>
      <c r="K192" s="7">
        <v>0</v>
      </c>
      <c r="L192" s="7" t="s">
        <v>36</v>
      </c>
      <c r="M192" s="7">
        <v>2000</v>
      </c>
      <c r="N192" s="7" t="s">
        <v>56</v>
      </c>
      <c r="O192" s="7" t="s">
        <v>195</v>
      </c>
      <c r="P192" s="7" t="s">
        <v>102</v>
      </c>
      <c r="Q192" s="7" t="s">
        <v>235</v>
      </c>
      <c r="R192" s="7" t="s">
        <v>236</v>
      </c>
      <c r="S192" s="13">
        <v>0</v>
      </c>
      <c r="T192" s="13">
        <v>0</v>
      </c>
      <c r="U192" s="13">
        <v>0</v>
      </c>
      <c r="V192" s="13">
        <v>15000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/>
      <c r="AF192" s="13">
        <v>0</v>
      </c>
      <c r="AG192" s="13">
        <v>0</v>
      </c>
      <c r="AH192" s="13">
        <v>0</v>
      </c>
      <c r="AI192" s="13">
        <v>15000</v>
      </c>
      <c r="AJ192" s="13">
        <v>-15000</v>
      </c>
    </row>
    <row r="193" spans="1:36" hidden="1" x14ac:dyDescent="0.25">
      <c r="A193" s="7" t="str">
        <f t="shared" si="2"/>
        <v>1.1-00-1907_20637017_2025210</v>
      </c>
      <c r="B193" s="7" t="s">
        <v>50</v>
      </c>
      <c r="C193" s="7" t="s">
        <v>31</v>
      </c>
      <c r="D193" s="7" t="s">
        <v>52</v>
      </c>
      <c r="E193" s="7" t="s">
        <v>193</v>
      </c>
      <c r="F193" s="7">
        <v>6</v>
      </c>
      <c r="G193" s="7">
        <v>37</v>
      </c>
      <c r="H193" s="7" t="s">
        <v>234</v>
      </c>
      <c r="I193" s="7">
        <v>2521</v>
      </c>
      <c r="J193" s="7" t="s">
        <v>87</v>
      </c>
      <c r="K193" s="7">
        <v>0</v>
      </c>
      <c r="L193" s="7" t="s">
        <v>36</v>
      </c>
      <c r="M193" s="7">
        <v>2000</v>
      </c>
      <c r="N193" s="7" t="s">
        <v>56</v>
      </c>
      <c r="O193" s="7" t="s">
        <v>195</v>
      </c>
      <c r="P193" s="7" t="s">
        <v>102</v>
      </c>
      <c r="Q193" s="7" t="s">
        <v>235</v>
      </c>
      <c r="R193" s="7" t="s">
        <v>236</v>
      </c>
      <c r="S193" s="13">
        <v>0</v>
      </c>
      <c r="T193" s="13">
        <v>0</v>
      </c>
      <c r="U193" s="13">
        <v>0</v>
      </c>
      <c r="V193" s="13">
        <v>18000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/>
      <c r="AF193" s="13">
        <v>0</v>
      </c>
      <c r="AG193" s="13">
        <v>0</v>
      </c>
      <c r="AH193" s="13">
        <v>0</v>
      </c>
      <c r="AI193" s="13">
        <v>18000</v>
      </c>
      <c r="AJ193" s="13">
        <v>-18000</v>
      </c>
    </row>
    <row r="194" spans="1:36" hidden="1" x14ac:dyDescent="0.25">
      <c r="A194" s="7" t="str">
        <f t="shared" si="2"/>
        <v>1.1-00-1907_20637017_2025910</v>
      </c>
      <c r="B194" s="7" t="s">
        <v>50</v>
      </c>
      <c r="C194" s="7" t="s">
        <v>31</v>
      </c>
      <c r="D194" s="7" t="s">
        <v>52</v>
      </c>
      <c r="E194" s="7" t="s">
        <v>193</v>
      </c>
      <c r="F194" s="7">
        <v>6</v>
      </c>
      <c r="G194" s="7">
        <v>37</v>
      </c>
      <c r="H194" s="7" t="s">
        <v>234</v>
      </c>
      <c r="I194" s="7">
        <v>2591</v>
      </c>
      <c r="J194" s="7" t="s">
        <v>117</v>
      </c>
      <c r="K194" s="7">
        <v>0</v>
      </c>
      <c r="L194" s="7" t="s">
        <v>36</v>
      </c>
      <c r="M194" s="7">
        <v>2000</v>
      </c>
      <c r="N194" s="7" t="s">
        <v>56</v>
      </c>
      <c r="O194" s="7" t="s">
        <v>195</v>
      </c>
      <c r="P194" s="7" t="s">
        <v>102</v>
      </c>
      <c r="Q194" s="7" t="s">
        <v>235</v>
      </c>
      <c r="R194" s="7" t="s">
        <v>236</v>
      </c>
      <c r="S194" s="13">
        <v>0</v>
      </c>
      <c r="T194" s="13">
        <v>0</v>
      </c>
      <c r="U194" s="13">
        <v>0</v>
      </c>
      <c r="V194" s="13">
        <v>60000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/>
      <c r="AF194" s="13">
        <v>0</v>
      </c>
      <c r="AG194" s="13">
        <v>0</v>
      </c>
      <c r="AH194" s="13">
        <v>0</v>
      </c>
      <c r="AI194" s="13">
        <v>60000</v>
      </c>
      <c r="AJ194" s="13">
        <v>-60000</v>
      </c>
    </row>
    <row r="195" spans="1:36" hidden="1" x14ac:dyDescent="0.25">
      <c r="A195" s="7" t="str">
        <f t="shared" ref="A195:A258" si="3">CONCATENATE(B195,E195,F195,G195,H195,I195,K195)</f>
        <v>1.1-00-1907_20637017_2027210</v>
      </c>
      <c r="B195" s="7" t="s">
        <v>50</v>
      </c>
      <c r="C195" s="7" t="s">
        <v>31</v>
      </c>
      <c r="D195" s="7" t="s">
        <v>52</v>
      </c>
      <c r="E195" s="7" t="s">
        <v>193</v>
      </c>
      <c r="F195" s="7">
        <v>6</v>
      </c>
      <c r="G195" s="7">
        <v>37</v>
      </c>
      <c r="H195" s="7" t="s">
        <v>234</v>
      </c>
      <c r="I195" s="7">
        <v>2721</v>
      </c>
      <c r="J195" s="7" t="s">
        <v>124</v>
      </c>
      <c r="K195" s="7">
        <v>0</v>
      </c>
      <c r="L195" s="7" t="s">
        <v>36</v>
      </c>
      <c r="M195" s="7">
        <v>2000</v>
      </c>
      <c r="N195" s="7" t="s">
        <v>56</v>
      </c>
      <c r="O195" s="7" t="s">
        <v>195</v>
      </c>
      <c r="P195" s="7" t="s">
        <v>102</v>
      </c>
      <c r="Q195" s="7" t="s">
        <v>235</v>
      </c>
      <c r="R195" s="7" t="s">
        <v>236</v>
      </c>
      <c r="S195" s="13">
        <v>0</v>
      </c>
      <c r="T195" s="13">
        <v>0</v>
      </c>
      <c r="U195" s="13">
        <v>0</v>
      </c>
      <c r="V195" s="13">
        <v>60000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/>
      <c r="AF195" s="13">
        <v>0</v>
      </c>
      <c r="AG195" s="13">
        <v>0</v>
      </c>
      <c r="AH195" s="13">
        <v>0</v>
      </c>
      <c r="AI195" s="13">
        <v>60000</v>
      </c>
      <c r="AJ195" s="13">
        <v>-60000</v>
      </c>
    </row>
    <row r="196" spans="1:36" hidden="1" x14ac:dyDescent="0.25">
      <c r="A196" s="7" t="str">
        <f t="shared" si="3"/>
        <v>1.1-00-1907_20637017_2027510</v>
      </c>
      <c r="B196" s="7" t="s">
        <v>50</v>
      </c>
      <c r="C196" s="7" t="s">
        <v>31</v>
      </c>
      <c r="D196" s="7" t="s">
        <v>52</v>
      </c>
      <c r="E196" s="7" t="s">
        <v>193</v>
      </c>
      <c r="F196" s="7">
        <v>6</v>
      </c>
      <c r="G196" s="7">
        <v>37</v>
      </c>
      <c r="H196" s="7" t="s">
        <v>234</v>
      </c>
      <c r="I196" s="7">
        <v>2751</v>
      </c>
      <c r="J196" s="7" t="s">
        <v>227</v>
      </c>
      <c r="K196" s="7">
        <v>0</v>
      </c>
      <c r="L196" s="7" t="s">
        <v>36</v>
      </c>
      <c r="M196" s="7">
        <v>2000</v>
      </c>
      <c r="N196" s="7" t="s">
        <v>56</v>
      </c>
      <c r="O196" s="7" t="s">
        <v>195</v>
      </c>
      <c r="P196" s="7" t="s">
        <v>102</v>
      </c>
      <c r="Q196" s="7" t="s">
        <v>235</v>
      </c>
      <c r="R196" s="7" t="s">
        <v>236</v>
      </c>
      <c r="S196" s="13">
        <v>0</v>
      </c>
      <c r="T196" s="13">
        <v>0</v>
      </c>
      <c r="U196" s="13">
        <v>0</v>
      </c>
      <c r="V196" s="13">
        <v>25000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/>
      <c r="AF196" s="13">
        <v>0</v>
      </c>
      <c r="AG196" s="13">
        <v>0</v>
      </c>
      <c r="AH196" s="13">
        <v>0</v>
      </c>
      <c r="AI196" s="13">
        <v>25000</v>
      </c>
      <c r="AJ196" s="13">
        <v>-25000</v>
      </c>
    </row>
    <row r="197" spans="1:36" hidden="1" x14ac:dyDescent="0.25">
      <c r="A197" s="7" t="str">
        <f t="shared" si="3"/>
        <v>1.1-00-1907_20637017_2029110</v>
      </c>
      <c r="B197" s="7" t="s">
        <v>50</v>
      </c>
      <c r="C197" s="7" t="s">
        <v>31</v>
      </c>
      <c r="D197" s="7" t="s">
        <v>52</v>
      </c>
      <c r="E197" s="7" t="s">
        <v>193</v>
      </c>
      <c r="F197" s="7">
        <v>6</v>
      </c>
      <c r="G197" s="7">
        <v>37</v>
      </c>
      <c r="H197" s="7" t="s">
        <v>234</v>
      </c>
      <c r="I197" s="7">
        <v>2911</v>
      </c>
      <c r="J197" s="7" t="s">
        <v>118</v>
      </c>
      <c r="K197" s="7">
        <v>0</v>
      </c>
      <c r="L197" s="7" t="s">
        <v>36</v>
      </c>
      <c r="M197" s="7">
        <v>2000</v>
      </c>
      <c r="N197" s="7" t="s">
        <v>56</v>
      </c>
      <c r="O197" s="7" t="s">
        <v>195</v>
      </c>
      <c r="P197" s="7" t="s">
        <v>102</v>
      </c>
      <c r="Q197" s="7" t="s">
        <v>235</v>
      </c>
      <c r="R197" s="7" t="s">
        <v>236</v>
      </c>
      <c r="S197" s="13">
        <v>0</v>
      </c>
      <c r="T197" s="13">
        <v>0</v>
      </c>
      <c r="U197" s="13">
        <v>0</v>
      </c>
      <c r="V197" s="13">
        <v>25000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/>
      <c r="AF197" s="13">
        <v>0</v>
      </c>
      <c r="AG197" s="13">
        <v>0</v>
      </c>
      <c r="AH197" s="13">
        <v>0</v>
      </c>
      <c r="AI197" s="13">
        <v>25000</v>
      </c>
      <c r="AJ197" s="13">
        <v>-25000</v>
      </c>
    </row>
    <row r="198" spans="1:36" hidden="1" x14ac:dyDescent="0.25">
      <c r="A198" s="7" t="str">
        <f t="shared" si="3"/>
        <v>1.1-00-1907_20637017_2054210</v>
      </c>
      <c r="B198" s="7" t="s">
        <v>50</v>
      </c>
      <c r="C198" s="7" t="s">
        <v>31</v>
      </c>
      <c r="D198" s="7" t="s">
        <v>52</v>
      </c>
      <c r="E198" s="7" t="s">
        <v>193</v>
      </c>
      <c r="F198" s="7">
        <v>6</v>
      </c>
      <c r="G198" s="7">
        <v>37</v>
      </c>
      <c r="H198" s="7" t="s">
        <v>234</v>
      </c>
      <c r="I198" s="7">
        <v>5421</v>
      </c>
      <c r="J198" s="7" t="s">
        <v>204</v>
      </c>
      <c r="K198" s="7">
        <v>0</v>
      </c>
      <c r="L198" s="7" t="s">
        <v>36</v>
      </c>
      <c r="M198" s="7">
        <v>5000</v>
      </c>
      <c r="N198" s="7" t="s">
        <v>56</v>
      </c>
      <c r="O198" s="7" t="s">
        <v>195</v>
      </c>
      <c r="P198" s="7" t="s">
        <v>102</v>
      </c>
      <c r="Q198" s="7" t="s">
        <v>235</v>
      </c>
      <c r="R198" s="7" t="s">
        <v>236</v>
      </c>
      <c r="S198" s="13">
        <v>0</v>
      </c>
      <c r="T198" s="13">
        <v>0</v>
      </c>
      <c r="U198" s="13">
        <v>0</v>
      </c>
      <c r="V198" s="13">
        <v>150000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/>
      <c r="AF198" s="13">
        <v>0</v>
      </c>
      <c r="AG198" s="13">
        <v>0</v>
      </c>
      <c r="AH198" s="13">
        <v>0</v>
      </c>
      <c r="AI198" s="13">
        <v>150000</v>
      </c>
      <c r="AJ198" s="13">
        <v>-150000</v>
      </c>
    </row>
    <row r="199" spans="1:36" hidden="1" x14ac:dyDescent="0.25">
      <c r="A199" s="7" t="str">
        <f t="shared" si="3"/>
        <v>1.1-00-1907_20637017_2056210</v>
      </c>
      <c r="B199" s="7" t="s">
        <v>50</v>
      </c>
      <c r="C199" s="7" t="s">
        <v>31</v>
      </c>
      <c r="D199" s="7" t="s">
        <v>52</v>
      </c>
      <c r="E199" s="7" t="s">
        <v>193</v>
      </c>
      <c r="F199" s="7">
        <v>6</v>
      </c>
      <c r="G199" s="7">
        <v>37</v>
      </c>
      <c r="H199" s="7" t="s">
        <v>234</v>
      </c>
      <c r="I199" s="7">
        <v>5621</v>
      </c>
      <c r="J199" s="7" t="s">
        <v>119</v>
      </c>
      <c r="K199" s="7">
        <v>0</v>
      </c>
      <c r="L199" s="7" t="s">
        <v>36</v>
      </c>
      <c r="M199" s="7">
        <v>5000</v>
      </c>
      <c r="N199" s="7" t="s">
        <v>56</v>
      </c>
      <c r="O199" s="7" t="s">
        <v>195</v>
      </c>
      <c r="P199" s="7" t="s">
        <v>102</v>
      </c>
      <c r="Q199" s="7" t="s">
        <v>235</v>
      </c>
      <c r="R199" s="7" t="s">
        <v>236</v>
      </c>
      <c r="S199" s="13">
        <v>0</v>
      </c>
      <c r="T199" s="13">
        <v>0</v>
      </c>
      <c r="U199" s="13">
        <v>0</v>
      </c>
      <c r="V199" s="13">
        <v>120000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/>
      <c r="AF199" s="13">
        <v>0</v>
      </c>
      <c r="AG199" s="13">
        <v>0</v>
      </c>
      <c r="AH199" s="13">
        <v>0</v>
      </c>
      <c r="AI199" s="13">
        <v>120000</v>
      </c>
      <c r="AJ199" s="13">
        <v>-120000</v>
      </c>
    </row>
    <row r="200" spans="1:36" hidden="1" x14ac:dyDescent="0.25">
      <c r="A200" s="7" t="str">
        <f t="shared" si="3"/>
        <v>1.1-00-1907_20638018_2024410</v>
      </c>
      <c r="B200" s="7" t="s">
        <v>50</v>
      </c>
      <c r="C200" s="7" t="s">
        <v>31</v>
      </c>
      <c r="D200" s="7" t="s">
        <v>52</v>
      </c>
      <c r="E200" s="7" t="s">
        <v>193</v>
      </c>
      <c r="F200" s="7">
        <v>6</v>
      </c>
      <c r="G200" s="7">
        <v>38</v>
      </c>
      <c r="H200" s="7" t="s">
        <v>237</v>
      </c>
      <c r="I200" s="7">
        <v>2441</v>
      </c>
      <c r="J200" s="7" t="s">
        <v>167</v>
      </c>
      <c r="K200" s="7">
        <v>0</v>
      </c>
      <c r="L200" s="7" t="s">
        <v>36</v>
      </c>
      <c r="M200" s="7">
        <v>2000</v>
      </c>
      <c r="N200" s="7" t="s">
        <v>56</v>
      </c>
      <c r="O200" s="7" t="s">
        <v>195</v>
      </c>
      <c r="P200" s="7" t="s">
        <v>102</v>
      </c>
      <c r="Q200" s="7" t="s">
        <v>238</v>
      </c>
      <c r="R200" s="7" t="s">
        <v>239</v>
      </c>
      <c r="S200" s="13">
        <v>0</v>
      </c>
      <c r="T200" s="13">
        <v>0</v>
      </c>
      <c r="U200" s="13">
        <v>0</v>
      </c>
      <c r="V200" s="13">
        <v>80000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/>
      <c r="AF200" s="13">
        <v>0</v>
      </c>
      <c r="AG200" s="13">
        <v>0</v>
      </c>
      <c r="AH200" s="13">
        <v>0</v>
      </c>
      <c r="AI200" s="13">
        <v>80000</v>
      </c>
      <c r="AJ200" s="13">
        <v>-80000</v>
      </c>
    </row>
    <row r="201" spans="1:36" hidden="1" x14ac:dyDescent="0.25">
      <c r="A201" s="7" t="str">
        <f t="shared" si="3"/>
        <v>1.1-00-1907_20638018_2024510</v>
      </c>
      <c r="B201" s="7" t="s">
        <v>50</v>
      </c>
      <c r="C201" s="7" t="s">
        <v>31</v>
      </c>
      <c r="D201" s="7" t="s">
        <v>52</v>
      </c>
      <c r="E201" s="7" t="s">
        <v>193</v>
      </c>
      <c r="F201" s="7">
        <v>6</v>
      </c>
      <c r="G201" s="7">
        <v>38</v>
      </c>
      <c r="H201" s="7" t="s">
        <v>237</v>
      </c>
      <c r="I201" s="7">
        <v>2451</v>
      </c>
      <c r="J201" s="7" t="s">
        <v>240</v>
      </c>
      <c r="K201" s="7">
        <v>0</v>
      </c>
      <c r="L201" s="7" t="s">
        <v>36</v>
      </c>
      <c r="M201" s="7">
        <v>2000</v>
      </c>
      <c r="N201" s="7" t="s">
        <v>56</v>
      </c>
      <c r="O201" s="7" t="s">
        <v>195</v>
      </c>
      <c r="P201" s="7" t="s">
        <v>102</v>
      </c>
      <c r="Q201" s="7" t="s">
        <v>238</v>
      </c>
      <c r="R201" s="7" t="s">
        <v>239</v>
      </c>
      <c r="S201" s="13">
        <v>0</v>
      </c>
      <c r="T201" s="13">
        <v>0</v>
      </c>
      <c r="U201" s="13">
        <v>0</v>
      </c>
      <c r="V201" s="13">
        <v>80000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/>
      <c r="AF201" s="13">
        <v>0</v>
      </c>
      <c r="AG201" s="13">
        <v>0</v>
      </c>
      <c r="AH201" s="13">
        <v>0</v>
      </c>
      <c r="AI201" s="13">
        <v>80000</v>
      </c>
      <c r="AJ201" s="13">
        <v>-80000</v>
      </c>
    </row>
    <row r="202" spans="1:36" hidden="1" x14ac:dyDescent="0.25">
      <c r="A202" s="7" t="str">
        <f t="shared" si="3"/>
        <v>1.1-00-1907_20638018_2024610</v>
      </c>
      <c r="B202" s="7" t="s">
        <v>50</v>
      </c>
      <c r="C202" s="7" t="s">
        <v>31</v>
      </c>
      <c r="D202" s="7" t="s">
        <v>52</v>
      </c>
      <c r="E202" s="7" t="s">
        <v>193</v>
      </c>
      <c r="F202" s="7">
        <v>6</v>
      </c>
      <c r="G202" s="7">
        <v>38</v>
      </c>
      <c r="H202" s="7" t="s">
        <v>237</v>
      </c>
      <c r="I202" s="7">
        <v>2461</v>
      </c>
      <c r="J202" s="7" t="s">
        <v>168</v>
      </c>
      <c r="K202" s="7">
        <v>0</v>
      </c>
      <c r="L202" s="7" t="s">
        <v>36</v>
      </c>
      <c r="M202" s="7">
        <v>2000</v>
      </c>
      <c r="N202" s="7" t="s">
        <v>56</v>
      </c>
      <c r="O202" s="7" t="s">
        <v>195</v>
      </c>
      <c r="P202" s="7" t="s">
        <v>102</v>
      </c>
      <c r="Q202" s="7" t="s">
        <v>238</v>
      </c>
      <c r="R202" s="7" t="s">
        <v>239</v>
      </c>
      <c r="S202" s="13">
        <v>0</v>
      </c>
      <c r="T202" s="13">
        <v>0</v>
      </c>
      <c r="U202" s="13">
        <v>0</v>
      </c>
      <c r="V202" s="13">
        <v>150000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/>
      <c r="AF202" s="13">
        <v>0</v>
      </c>
      <c r="AG202" s="13">
        <v>0</v>
      </c>
      <c r="AH202" s="13">
        <v>0</v>
      </c>
      <c r="AI202" s="13">
        <v>150000</v>
      </c>
      <c r="AJ202" s="13">
        <v>-150000</v>
      </c>
    </row>
    <row r="203" spans="1:36" hidden="1" x14ac:dyDescent="0.25">
      <c r="A203" s="7" t="str">
        <f t="shared" si="3"/>
        <v>1.1-00-1907_20638018_2025210</v>
      </c>
      <c r="B203" s="7" t="s">
        <v>50</v>
      </c>
      <c r="C203" s="7" t="s">
        <v>31</v>
      </c>
      <c r="D203" s="7" t="s">
        <v>52</v>
      </c>
      <c r="E203" s="7" t="s">
        <v>193</v>
      </c>
      <c r="F203" s="7">
        <v>6</v>
      </c>
      <c r="G203" s="7">
        <v>38</v>
      </c>
      <c r="H203" s="7" t="s">
        <v>237</v>
      </c>
      <c r="I203" s="7">
        <v>2521</v>
      </c>
      <c r="J203" s="7" t="s">
        <v>87</v>
      </c>
      <c r="K203" s="7">
        <v>0</v>
      </c>
      <c r="L203" s="7" t="s">
        <v>36</v>
      </c>
      <c r="M203" s="7">
        <v>2000</v>
      </c>
      <c r="N203" s="7" t="s">
        <v>56</v>
      </c>
      <c r="O203" s="7" t="s">
        <v>195</v>
      </c>
      <c r="P203" s="7" t="s">
        <v>102</v>
      </c>
      <c r="Q203" s="7" t="s">
        <v>238</v>
      </c>
      <c r="R203" s="7" t="s">
        <v>239</v>
      </c>
      <c r="S203" s="13">
        <v>0</v>
      </c>
      <c r="T203" s="13">
        <v>0</v>
      </c>
      <c r="U203" s="13">
        <v>0</v>
      </c>
      <c r="V203" s="13">
        <v>200000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/>
      <c r="AF203" s="13">
        <v>0</v>
      </c>
      <c r="AG203" s="13">
        <v>0</v>
      </c>
      <c r="AH203" s="13">
        <v>0</v>
      </c>
      <c r="AI203" s="13">
        <v>200000</v>
      </c>
      <c r="AJ203" s="13">
        <v>-200000</v>
      </c>
    </row>
    <row r="204" spans="1:36" hidden="1" x14ac:dyDescent="0.25">
      <c r="A204" s="7" t="str">
        <f t="shared" si="3"/>
        <v>1.1-00-1907_20638018_2027210</v>
      </c>
      <c r="B204" s="7" t="s">
        <v>50</v>
      </c>
      <c r="C204" s="7" t="s">
        <v>31</v>
      </c>
      <c r="D204" s="7" t="s">
        <v>52</v>
      </c>
      <c r="E204" s="7" t="s">
        <v>193</v>
      </c>
      <c r="F204" s="7">
        <v>6</v>
      </c>
      <c r="G204" s="7">
        <v>38</v>
      </c>
      <c r="H204" s="7" t="s">
        <v>237</v>
      </c>
      <c r="I204" s="7">
        <v>2721</v>
      </c>
      <c r="J204" s="7" t="s">
        <v>124</v>
      </c>
      <c r="K204" s="7">
        <v>0</v>
      </c>
      <c r="L204" s="7" t="s">
        <v>36</v>
      </c>
      <c r="M204" s="7">
        <v>2000</v>
      </c>
      <c r="N204" s="7" t="s">
        <v>56</v>
      </c>
      <c r="O204" s="7" t="s">
        <v>195</v>
      </c>
      <c r="P204" s="7" t="s">
        <v>102</v>
      </c>
      <c r="Q204" s="7" t="s">
        <v>238</v>
      </c>
      <c r="R204" s="7" t="s">
        <v>239</v>
      </c>
      <c r="S204" s="13">
        <v>0</v>
      </c>
      <c r="T204" s="13">
        <v>0</v>
      </c>
      <c r="U204" s="13">
        <v>0</v>
      </c>
      <c r="V204" s="13">
        <v>600000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/>
      <c r="AF204" s="13">
        <v>0</v>
      </c>
      <c r="AG204" s="13">
        <v>0</v>
      </c>
      <c r="AH204" s="13">
        <v>0</v>
      </c>
      <c r="AI204" s="13">
        <v>600000</v>
      </c>
      <c r="AJ204" s="13">
        <v>-600000</v>
      </c>
    </row>
    <row r="205" spans="1:36" hidden="1" x14ac:dyDescent="0.25">
      <c r="A205" s="7" t="str">
        <f t="shared" si="3"/>
        <v>1.1-00-1907_20638018_2029110</v>
      </c>
      <c r="B205" s="7" t="s">
        <v>50</v>
      </c>
      <c r="C205" s="7" t="s">
        <v>31</v>
      </c>
      <c r="D205" s="7" t="s">
        <v>52</v>
      </c>
      <c r="E205" s="7" t="s">
        <v>193</v>
      </c>
      <c r="F205" s="7">
        <v>6</v>
      </c>
      <c r="G205" s="7">
        <v>38</v>
      </c>
      <c r="H205" s="7" t="s">
        <v>237</v>
      </c>
      <c r="I205" s="7">
        <v>2911</v>
      </c>
      <c r="J205" s="7" t="s">
        <v>118</v>
      </c>
      <c r="K205" s="7">
        <v>0</v>
      </c>
      <c r="L205" s="7" t="s">
        <v>36</v>
      </c>
      <c r="M205" s="7">
        <v>2000</v>
      </c>
      <c r="N205" s="7" t="s">
        <v>56</v>
      </c>
      <c r="O205" s="7" t="s">
        <v>195</v>
      </c>
      <c r="P205" s="7" t="s">
        <v>102</v>
      </c>
      <c r="Q205" s="7" t="s">
        <v>238</v>
      </c>
      <c r="R205" s="7" t="s">
        <v>239</v>
      </c>
      <c r="S205" s="13">
        <v>0</v>
      </c>
      <c r="T205" s="13">
        <v>0</v>
      </c>
      <c r="U205" s="13">
        <v>0</v>
      </c>
      <c r="V205" s="13">
        <v>1000000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/>
      <c r="AF205" s="13">
        <v>0</v>
      </c>
      <c r="AG205" s="13">
        <v>0</v>
      </c>
      <c r="AH205" s="13">
        <v>0</v>
      </c>
      <c r="AI205" s="13">
        <v>1000000</v>
      </c>
      <c r="AJ205" s="13">
        <v>-1000000</v>
      </c>
    </row>
    <row r="206" spans="1:36" hidden="1" x14ac:dyDescent="0.25">
      <c r="A206" s="7" t="str">
        <f t="shared" si="3"/>
        <v>1.1-00-1907_20638018_2033710</v>
      </c>
      <c r="B206" s="7" t="s">
        <v>50</v>
      </c>
      <c r="C206" s="7" t="s">
        <v>31</v>
      </c>
      <c r="D206" s="7" t="s">
        <v>52</v>
      </c>
      <c r="E206" s="7" t="s">
        <v>193</v>
      </c>
      <c r="F206" s="7">
        <v>6</v>
      </c>
      <c r="G206" s="7">
        <v>38</v>
      </c>
      <c r="H206" s="7" t="s">
        <v>237</v>
      </c>
      <c r="I206" s="7">
        <v>3371</v>
      </c>
      <c r="J206" s="7" t="s">
        <v>241</v>
      </c>
      <c r="K206" s="7">
        <v>0</v>
      </c>
      <c r="L206" s="7" t="s">
        <v>36</v>
      </c>
      <c r="M206" s="7">
        <v>3000</v>
      </c>
      <c r="N206" s="7" t="s">
        <v>56</v>
      </c>
      <c r="O206" s="7" t="s">
        <v>195</v>
      </c>
      <c r="P206" s="7" t="s">
        <v>102</v>
      </c>
      <c r="Q206" s="7" t="s">
        <v>238</v>
      </c>
      <c r="R206" s="7" t="s">
        <v>239</v>
      </c>
      <c r="S206" s="13">
        <v>0</v>
      </c>
      <c r="T206" s="13">
        <v>0</v>
      </c>
      <c r="U206" s="13">
        <v>0</v>
      </c>
      <c r="V206" s="13">
        <v>3000000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/>
      <c r="AF206" s="13">
        <v>0</v>
      </c>
      <c r="AG206" s="13">
        <v>0</v>
      </c>
      <c r="AH206" s="13">
        <v>0</v>
      </c>
      <c r="AI206" s="13">
        <v>3000000</v>
      </c>
      <c r="AJ206" s="13">
        <v>-3000000</v>
      </c>
    </row>
    <row r="207" spans="1:36" hidden="1" x14ac:dyDescent="0.25">
      <c r="A207" s="7" t="str">
        <f t="shared" si="3"/>
        <v>1.1-00-1907_20638018_2054210</v>
      </c>
      <c r="B207" s="7" t="s">
        <v>50</v>
      </c>
      <c r="C207" s="7" t="s">
        <v>31</v>
      </c>
      <c r="D207" s="7" t="s">
        <v>52</v>
      </c>
      <c r="E207" s="7" t="s">
        <v>193</v>
      </c>
      <c r="F207" s="7">
        <v>6</v>
      </c>
      <c r="G207" s="7">
        <v>38</v>
      </c>
      <c r="H207" s="7" t="s">
        <v>237</v>
      </c>
      <c r="I207" s="7">
        <v>5421</v>
      </c>
      <c r="J207" s="7" t="s">
        <v>204</v>
      </c>
      <c r="K207" s="7">
        <v>0</v>
      </c>
      <c r="L207" s="7" t="s">
        <v>36</v>
      </c>
      <c r="M207" s="7">
        <v>5000</v>
      </c>
      <c r="N207" s="7" t="s">
        <v>56</v>
      </c>
      <c r="O207" s="7" t="s">
        <v>195</v>
      </c>
      <c r="P207" s="7" t="s">
        <v>102</v>
      </c>
      <c r="Q207" s="7" t="s">
        <v>238</v>
      </c>
      <c r="R207" s="7" t="s">
        <v>239</v>
      </c>
      <c r="S207" s="13">
        <v>0</v>
      </c>
      <c r="T207" s="13">
        <v>0</v>
      </c>
      <c r="U207" s="13">
        <v>0</v>
      </c>
      <c r="V207" s="13">
        <v>400000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/>
      <c r="AF207" s="13">
        <v>0</v>
      </c>
      <c r="AG207" s="13">
        <v>0</v>
      </c>
      <c r="AH207" s="13">
        <v>0</v>
      </c>
      <c r="AI207" s="13">
        <v>400000</v>
      </c>
      <c r="AJ207" s="13">
        <v>-400000</v>
      </c>
    </row>
    <row r="208" spans="1:36" hidden="1" x14ac:dyDescent="0.25">
      <c r="A208" s="7" t="str">
        <f t="shared" si="3"/>
        <v>1.1-00-1907_20638018_2056110</v>
      </c>
      <c r="B208" s="7" t="s">
        <v>50</v>
      </c>
      <c r="C208" s="7" t="s">
        <v>31</v>
      </c>
      <c r="D208" s="7" t="s">
        <v>52</v>
      </c>
      <c r="E208" s="7" t="s">
        <v>193</v>
      </c>
      <c r="F208" s="7">
        <v>6</v>
      </c>
      <c r="G208" s="7">
        <v>38</v>
      </c>
      <c r="H208" s="7" t="s">
        <v>237</v>
      </c>
      <c r="I208" s="7">
        <v>5611</v>
      </c>
      <c r="J208" s="7" t="s">
        <v>205</v>
      </c>
      <c r="K208" s="7">
        <v>0</v>
      </c>
      <c r="L208" s="7" t="s">
        <v>36</v>
      </c>
      <c r="M208" s="7">
        <v>5000</v>
      </c>
      <c r="N208" s="7" t="s">
        <v>56</v>
      </c>
      <c r="O208" s="7" t="s">
        <v>195</v>
      </c>
      <c r="P208" s="7" t="s">
        <v>102</v>
      </c>
      <c r="Q208" s="7" t="s">
        <v>238</v>
      </c>
      <c r="R208" s="7" t="s">
        <v>239</v>
      </c>
      <c r="S208" s="13">
        <v>0</v>
      </c>
      <c r="T208" s="13">
        <v>0</v>
      </c>
      <c r="U208" s="13">
        <v>0</v>
      </c>
      <c r="V208" s="13">
        <v>600000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/>
      <c r="AF208" s="13">
        <v>0</v>
      </c>
      <c r="AG208" s="13">
        <v>0</v>
      </c>
      <c r="AH208" s="13">
        <v>0</v>
      </c>
      <c r="AI208" s="13">
        <v>600000</v>
      </c>
      <c r="AJ208" s="13">
        <v>-600000</v>
      </c>
    </row>
    <row r="209" spans="1:36" hidden="1" x14ac:dyDescent="0.25">
      <c r="A209" s="7" t="str">
        <f t="shared" si="3"/>
        <v>1.1-00-1907_20638018_2057810</v>
      </c>
      <c r="B209" s="7" t="s">
        <v>50</v>
      </c>
      <c r="C209" s="7" t="s">
        <v>31</v>
      </c>
      <c r="D209" s="7" t="s">
        <v>52</v>
      </c>
      <c r="E209" s="7" t="s">
        <v>193</v>
      </c>
      <c r="F209" s="7">
        <v>6</v>
      </c>
      <c r="G209" s="7">
        <v>38</v>
      </c>
      <c r="H209" s="7" t="s">
        <v>237</v>
      </c>
      <c r="I209" s="7">
        <v>5781</v>
      </c>
      <c r="J209" s="7" t="s">
        <v>242</v>
      </c>
      <c r="K209" s="7">
        <v>0</v>
      </c>
      <c r="L209" s="7" t="s">
        <v>36</v>
      </c>
      <c r="M209" s="7">
        <v>5000</v>
      </c>
      <c r="N209" s="7" t="s">
        <v>56</v>
      </c>
      <c r="O209" s="7" t="s">
        <v>195</v>
      </c>
      <c r="P209" s="7" t="s">
        <v>102</v>
      </c>
      <c r="Q209" s="7" t="s">
        <v>238</v>
      </c>
      <c r="R209" s="7" t="s">
        <v>239</v>
      </c>
      <c r="S209" s="13">
        <v>0</v>
      </c>
      <c r="T209" s="13">
        <v>0</v>
      </c>
      <c r="U209" s="13">
        <v>0</v>
      </c>
      <c r="V209" s="13">
        <v>400000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/>
      <c r="AF209" s="13">
        <v>0</v>
      </c>
      <c r="AG209" s="13">
        <v>0</v>
      </c>
      <c r="AH209" s="13">
        <v>0</v>
      </c>
      <c r="AI209" s="13">
        <v>400000</v>
      </c>
      <c r="AJ209" s="13">
        <v>-400000</v>
      </c>
    </row>
    <row r="210" spans="1:36" hidden="1" x14ac:dyDescent="0.25">
      <c r="A210" s="7" t="str">
        <f t="shared" si="3"/>
        <v>1.1-00-1907_20639018_2027210</v>
      </c>
      <c r="B210" s="7" t="s">
        <v>50</v>
      </c>
      <c r="C210" s="7" t="s">
        <v>31</v>
      </c>
      <c r="D210" s="7" t="s">
        <v>52</v>
      </c>
      <c r="E210" s="7" t="s">
        <v>193</v>
      </c>
      <c r="F210" s="7">
        <v>6</v>
      </c>
      <c r="G210" s="7">
        <v>39</v>
      </c>
      <c r="H210" s="7" t="s">
        <v>237</v>
      </c>
      <c r="I210" s="7">
        <v>2721</v>
      </c>
      <c r="J210" s="7" t="s">
        <v>124</v>
      </c>
      <c r="K210" s="7">
        <v>0</v>
      </c>
      <c r="L210" s="7" t="s">
        <v>36</v>
      </c>
      <c r="M210" s="7">
        <v>2000</v>
      </c>
      <c r="N210" s="7" t="s">
        <v>56</v>
      </c>
      <c r="O210" s="7" t="s">
        <v>195</v>
      </c>
      <c r="P210" s="7" t="s">
        <v>102</v>
      </c>
      <c r="Q210" s="7" t="s">
        <v>243</v>
      </c>
      <c r="R210" s="7" t="s">
        <v>239</v>
      </c>
      <c r="S210" s="13">
        <v>0</v>
      </c>
      <c r="T210" s="13">
        <v>0</v>
      </c>
      <c r="U210" s="13">
        <v>0</v>
      </c>
      <c r="V210" s="13">
        <v>200000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/>
      <c r="AF210" s="13">
        <v>0</v>
      </c>
      <c r="AG210" s="13">
        <v>0</v>
      </c>
      <c r="AH210" s="13">
        <v>0</v>
      </c>
      <c r="AI210" s="13">
        <v>200000</v>
      </c>
      <c r="AJ210" s="13">
        <v>-200000</v>
      </c>
    </row>
    <row r="211" spans="1:36" hidden="1" x14ac:dyDescent="0.25">
      <c r="A211" s="7" t="str">
        <f t="shared" si="3"/>
        <v>1.1-00-1907_20639018_2032610</v>
      </c>
      <c r="B211" s="7" t="s">
        <v>50</v>
      </c>
      <c r="C211" s="7" t="s">
        <v>31</v>
      </c>
      <c r="D211" s="7" t="s">
        <v>52</v>
      </c>
      <c r="E211" s="7" t="s">
        <v>193</v>
      </c>
      <c r="F211" s="7">
        <v>6</v>
      </c>
      <c r="G211" s="7">
        <v>39</v>
      </c>
      <c r="H211" s="7" t="s">
        <v>237</v>
      </c>
      <c r="I211" s="7">
        <v>3261</v>
      </c>
      <c r="J211" s="7" t="s">
        <v>67</v>
      </c>
      <c r="K211" s="7">
        <v>0</v>
      </c>
      <c r="L211" s="7" t="s">
        <v>36</v>
      </c>
      <c r="M211" s="7">
        <v>3000</v>
      </c>
      <c r="N211" s="7" t="s">
        <v>56</v>
      </c>
      <c r="O211" s="7" t="s">
        <v>195</v>
      </c>
      <c r="P211" s="7" t="s">
        <v>102</v>
      </c>
      <c r="Q211" s="7" t="s">
        <v>243</v>
      </c>
      <c r="R211" s="7" t="s">
        <v>239</v>
      </c>
      <c r="S211" s="13">
        <v>0</v>
      </c>
      <c r="T211" s="13">
        <v>0</v>
      </c>
      <c r="U211" s="13">
        <v>0</v>
      </c>
      <c r="V211" s="13">
        <v>15000000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/>
      <c r="AF211" s="13">
        <v>0</v>
      </c>
      <c r="AG211" s="13">
        <v>0</v>
      </c>
      <c r="AH211" s="13">
        <v>0</v>
      </c>
      <c r="AI211" s="13">
        <v>15000000</v>
      </c>
      <c r="AJ211" s="13">
        <v>-15000000</v>
      </c>
    </row>
    <row r="212" spans="1:36" hidden="1" x14ac:dyDescent="0.25">
      <c r="A212" s="7" t="str">
        <f t="shared" si="3"/>
        <v>1.1-00-1907_20639018_2056710</v>
      </c>
      <c r="B212" s="7" t="s">
        <v>50</v>
      </c>
      <c r="C212" s="7" t="s">
        <v>31</v>
      </c>
      <c r="D212" s="7" t="s">
        <v>52</v>
      </c>
      <c r="E212" s="7" t="s">
        <v>193</v>
      </c>
      <c r="F212" s="7">
        <v>6</v>
      </c>
      <c r="G212" s="7">
        <v>39</v>
      </c>
      <c r="H212" s="7" t="s">
        <v>237</v>
      </c>
      <c r="I212" s="7">
        <v>5671</v>
      </c>
      <c r="J212" s="7" t="s">
        <v>122</v>
      </c>
      <c r="K212" s="7">
        <v>0</v>
      </c>
      <c r="L212" s="7" t="s">
        <v>36</v>
      </c>
      <c r="M212" s="7">
        <v>5000</v>
      </c>
      <c r="N212" s="7" t="s">
        <v>56</v>
      </c>
      <c r="O212" s="7" t="s">
        <v>195</v>
      </c>
      <c r="P212" s="7" t="s">
        <v>102</v>
      </c>
      <c r="Q212" s="7" t="s">
        <v>243</v>
      </c>
      <c r="R212" s="7" t="s">
        <v>239</v>
      </c>
      <c r="S212" s="13">
        <v>0</v>
      </c>
      <c r="T212" s="13">
        <v>0</v>
      </c>
      <c r="U212" s="13">
        <v>0</v>
      </c>
      <c r="V212" s="13">
        <v>1000000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/>
      <c r="AF212" s="13">
        <v>0</v>
      </c>
      <c r="AG212" s="13">
        <v>0</v>
      </c>
      <c r="AH212" s="13">
        <v>0</v>
      </c>
      <c r="AI212" s="13">
        <v>1000000</v>
      </c>
      <c r="AJ212" s="13">
        <v>-1000000</v>
      </c>
    </row>
    <row r="213" spans="1:36" hidden="1" x14ac:dyDescent="0.25">
      <c r="A213" s="7" t="str">
        <f t="shared" si="3"/>
        <v>1.1-00-1907_20640018_2027210</v>
      </c>
      <c r="B213" s="7" t="s">
        <v>50</v>
      </c>
      <c r="C213" s="7" t="s">
        <v>31</v>
      </c>
      <c r="D213" s="7" t="s">
        <v>52</v>
      </c>
      <c r="E213" s="7" t="s">
        <v>193</v>
      </c>
      <c r="F213" s="7">
        <v>6</v>
      </c>
      <c r="G213" s="7">
        <v>40</v>
      </c>
      <c r="H213" s="7" t="s">
        <v>237</v>
      </c>
      <c r="I213" s="7">
        <v>2721</v>
      </c>
      <c r="J213" s="7" t="s">
        <v>124</v>
      </c>
      <c r="K213" s="7">
        <v>0</v>
      </c>
      <c r="L213" s="7" t="s">
        <v>36</v>
      </c>
      <c r="M213" s="7">
        <v>2000</v>
      </c>
      <c r="N213" s="7" t="s">
        <v>56</v>
      </c>
      <c r="O213" s="7" t="s">
        <v>195</v>
      </c>
      <c r="P213" s="7" t="s">
        <v>102</v>
      </c>
      <c r="Q213" s="7" t="s">
        <v>244</v>
      </c>
      <c r="R213" s="7" t="s">
        <v>239</v>
      </c>
      <c r="S213" s="13">
        <v>0</v>
      </c>
      <c r="T213" s="13">
        <v>0</v>
      </c>
      <c r="U213" s="13">
        <v>0</v>
      </c>
      <c r="V213" s="13">
        <v>300000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/>
      <c r="AF213" s="13">
        <v>0</v>
      </c>
      <c r="AG213" s="13">
        <v>0</v>
      </c>
      <c r="AH213" s="13">
        <v>0</v>
      </c>
      <c r="AI213" s="13">
        <v>300000</v>
      </c>
      <c r="AJ213" s="13">
        <v>-300000</v>
      </c>
    </row>
    <row r="214" spans="1:36" hidden="1" x14ac:dyDescent="0.25">
      <c r="A214" s="7" t="str">
        <f t="shared" si="3"/>
        <v>1.1-00-1907_20640018_2054210</v>
      </c>
      <c r="B214" s="7" t="s">
        <v>50</v>
      </c>
      <c r="C214" s="7" t="s">
        <v>31</v>
      </c>
      <c r="D214" s="7" t="s">
        <v>52</v>
      </c>
      <c r="E214" s="7" t="s">
        <v>193</v>
      </c>
      <c r="F214" s="7">
        <v>6</v>
      </c>
      <c r="G214" s="7">
        <v>40</v>
      </c>
      <c r="H214" s="7" t="s">
        <v>237</v>
      </c>
      <c r="I214" s="7">
        <v>5421</v>
      </c>
      <c r="J214" s="7" t="s">
        <v>204</v>
      </c>
      <c r="K214" s="7">
        <v>0</v>
      </c>
      <c r="L214" s="7" t="s">
        <v>36</v>
      </c>
      <c r="M214" s="7">
        <v>5000</v>
      </c>
      <c r="N214" s="7" t="s">
        <v>56</v>
      </c>
      <c r="O214" s="7" t="s">
        <v>195</v>
      </c>
      <c r="P214" s="7" t="s">
        <v>102</v>
      </c>
      <c r="Q214" s="7" t="s">
        <v>244</v>
      </c>
      <c r="R214" s="7" t="s">
        <v>239</v>
      </c>
      <c r="S214" s="13">
        <v>0</v>
      </c>
      <c r="T214" s="13">
        <v>0</v>
      </c>
      <c r="U214" s="13">
        <v>0</v>
      </c>
      <c r="V214" s="13">
        <v>300000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/>
      <c r="AF214" s="13">
        <v>0</v>
      </c>
      <c r="AG214" s="13">
        <v>0</v>
      </c>
      <c r="AH214" s="13">
        <v>0</v>
      </c>
      <c r="AI214" s="13">
        <v>300000</v>
      </c>
      <c r="AJ214" s="13">
        <v>-300000</v>
      </c>
    </row>
    <row r="215" spans="1:36" hidden="1" x14ac:dyDescent="0.25">
      <c r="A215" s="7" t="str">
        <f t="shared" si="3"/>
        <v>1.1-00-1907_20640018_2056710</v>
      </c>
      <c r="B215" s="7" t="s">
        <v>50</v>
      </c>
      <c r="C215" s="7" t="s">
        <v>31</v>
      </c>
      <c r="D215" s="7" t="s">
        <v>52</v>
      </c>
      <c r="E215" s="7" t="s">
        <v>193</v>
      </c>
      <c r="F215" s="7">
        <v>6</v>
      </c>
      <c r="G215" s="7">
        <v>40</v>
      </c>
      <c r="H215" s="7" t="s">
        <v>237</v>
      </c>
      <c r="I215" s="7">
        <v>5671</v>
      </c>
      <c r="J215" s="7" t="s">
        <v>122</v>
      </c>
      <c r="K215" s="7">
        <v>0</v>
      </c>
      <c r="L215" s="7" t="s">
        <v>36</v>
      </c>
      <c r="M215" s="7">
        <v>5000</v>
      </c>
      <c r="N215" s="7" t="s">
        <v>56</v>
      </c>
      <c r="O215" s="7" t="s">
        <v>195</v>
      </c>
      <c r="P215" s="7" t="s">
        <v>102</v>
      </c>
      <c r="Q215" s="7" t="s">
        <v>244</v>
      </c>
      <c r="R215" s="7" t="s">
        <v>239</v>
      </c>
      <c r="S215" s="13">
        <v>0</v>
      </c>
      <c r="T215" s="13">
        <v>0</v>
      </c>
      <c r="U215" s="13">
        <v>0</v>
      </c>
      <c r="V215" s="13">
        <v>2000000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/>
      <c r="AF215" s="13">
        <v>0</v>
      </c>
      <c r="AG215" s="13">
        <v>0</v>
      </c>
      <c r="AH215" s="13">
        <v>0</v>
      </c>
      <c r="AI215" s="13">
        <v>2000000</v>
      </c>
      <c r="AJ215" s="13">
        <v>-2000000</v>
      </c>
    </row>
    <row r="216" spans="1:36" hidden="1" x14ac:dyDescent="0.25">
      <c r="A216" s="7" t="str">
        <f t="shared" si="3"/>
        <v>1.1-00-1907_20641019_2024210</v>
      </c>
      <c r="B216" s="7" t="s">
        <v>50</v>
      </c>
      <c r="C216" s="7" t="s">
        <v>31</v>
      </c>
      <c r="D216" s="7" t="s">
        <v>52</v>
      </c>
      <c r="E216" s="7" t="s">
        <v>193</v>
      </c>
      <c r="F216" s="7">
        <v>6</v>
      </c>
      <c r="G216" s="7">
        <v>41</v>
      </c>
      <c r="H216" s="7" t="s">
        <v>245</v>
      </c>
      <c r="I216" s="7">
        <v>2421</v>
      </c>
      <c r="J216" s="7" t="s">
        <v>161</v>
      </c>
      <c r="K216" s="7">
        <v>0</v>
      </c>
      <c r="L216" s="7" t="s">
        <v>36</v>
      </c>
      <c r="M216" s="7">
        <v>2000</v>
      </c>
      <c r="N216" s="7" t="s">
        <v>56</v>
      </c>
      <c r="O216" s="7" t="s">
        <v>195</v>
      </c>
      <c r="P216" s="7" t="s">
        <v>102</v>
      </c>
      <c r="Q216" s="7" t="s">
        <v>246</v>
      </c>
      <c r="R216" s="7" t="s">
        <v>247</v>
      </c>
      <c r="S216" s="13">
        <v>0</v>
      </c>
      <c r="T216" s="13">
        <v>0</v>
      </c>
      <c r="U216" s="13">
        <v>0</v>
      </c>
      <c r="V216" s="13">
        <v>15000000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/>
      <c r="AF216" s="13">
        <v>0</v>
      </c>
      <c r="AG216" s="13">
        <v>0</v>
      </c>
      <c r="AH216" s="13">
        <v>0</v>
      </c>
      <c r="AI216" s="13">
        <v>15000000</v>
      </c>
      <c r="AJ216" s="13">
        <v>-15000000</v>
      </c>
    </row>
    <row r="217" spans="1:36" hidden="1" x14ac:dyDescent="0.25">
      <c r="A217" s="7" t="str">
        <f t="shared" si="3"/>
        <v>1.1-00-1907_20641019_2027210</v>
      </c>
      <c r="B217" s="7" t="s">
        <v>50</v>
      </c>
      <c r="C217" s="7" t="s">
        <v>31</v>
      </c>
      <c r="D217" s="7" t="s">
        <v>52</v>
      </c>
      <c r="E217" s="7" t="s">
        <v>193</v>
      </c>
      <c r="F217" s="7">
        <v>6</v>
      </c>
      <c r="G217" s="7">
        <v>41</v>
      </c>
      <c r="H217" s="7" t="s">
        <v>245</v>
      </c>
      <c r="I217" s="7">
        <v>2721</v>
      </c>
      <c r="J217" s="7" t="s">
        <v>124</v>
      </c>
      <c r="K217" s="7">
        <v>0</v>
      </c>
      <c r="L217" s="7" t="s">
        <v>36</v>
      </c>
      <c r="M217" s="7">
        <v>2000</v>
      </c>
      <c r="N217" s="7" t="s">
        <v>56</v>
      </c>
      <c r="O217" s="7" t="s">
        <v>195</v>
      </c>
      <c r="P217" s="7" t="s">
        <v>102</v>
      </c>
      <c r="Q217" s="7" t="s">
        <v>246</v>
      </c>
      <c r="R217" s="7" t="s">
        <v>247</v>
      </c>
      <c r="S217" s="13">
        <v>0</v>
      </c>
      <c r="T217" s="13">
        <v>0</v>
      </c>
      <c r="U217" s="13">
        <v>0</v>
      </c>
      <c r="V217" s="13">
        <v>200000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/>
      <c r="AF217" s="13">
        <v>0</v>
      </c>
      <c r="AG217" s="13">
        <v>0</v>
      </c>
      <c r="AH217" s="13">
        <v>0</v>
      </c>
      <c r="AI217" s="13">
        <v>200000</v>
      </c>
      <c r="AJ217" s="13">
        <v>-200000</v>
      </c>
    </row>
    <row r="218" spans="1:36" hidden="1" x14ac:dyDescent="0.25">
      <c r="A218" s="7" t="str">
        <f t="shared" si="3"/>
        <v>1.1-00-1907_20642019_2024210</v>
      </c>
      <c r="B218" s="7" t="s">
        <v>50</v>
      </c>
      <c r="C218" s="7" t="s">
        <v>31</v>
      </c>
      <c r="D218" s="7" t="s">
        <v>52</v>
      </c>
      <c r="E218" s="7" t="s">
        <v>193</v>
      </c>
      <c r="F218" s="7">
        <v>6</v>
      </c>
      <c r="G218" s="7">
        <v>42</v>
      </c>
      <c r="H218" s="7" t="s">
        <v>245</v>
      </c>
      <c r="I218" s="7">
        <v>2421</v>
      </c>
      <c r="J218" s="7" t="s">
        <v>161</v>
      </c>
      <c r="K218" s="7">
        <v>0</v>
      </c>
      <c r="L218" s="7" t="s">
        <v>36</v>
      </c>
      <c r="M218" s="7">
        <v>2000</v>
      </c>
      <c r="N218" s="7" t="s">
        <v>56</v>
      </c>
      <c r="O218" s="7" t="s">
        <v>195</v>
      </c>
      <c r="P218" s="7" t="s">
        <v>102</v>
      </c>
      <c r="Q218" s="7" t="s">
        <v>248</v>
      </c>
      <c r="R218" s="7" t="s">
        <v>247</v>
      </c>
      <c r="S218" s="13">
        <v>0</v>
      </c>
      <c r="T218" s="13">
        <v>0</v>
      </c>
      <c r="U218" s="13">
        <v>0</v>
      </c>
      <c r="V218" s="13">
        <v>400000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/>
      <c r="AF218" s="13">
        <v>0</v>
      </c>
      <c r="AG218" s="13">
        <v>0</v>
      </c>
      <c r="AH218" s="13">
        <v>0</v>
      </c>
      <c r="AI218" s="13">
        <v>400000</v>
      </c>
      <c r="AJ218" s="13">
        <v>-400000</v>
      </c>
    </row>
    <row r="219" spans="1:36" hidden="1" x14ac:dyDescent="0.25">
      <c r="A219" s="7" t="str">
        <f t="shared" si="3"/>
        <v>1.1-00-1907_20642019_2024310</v>
      </c>
      <c r="B219" s="7" t="s">
        <v>50</v>
      </c>
      <c r="C219" s="7" t="s">
        <v>31</v>
      </c>
      <c r="D219" s="7" t="s">
        <v>52</v>
      </c>
      <c r="E219" s="7" t="s">
        <v>193</v>
      </c>
      <c r="F219" s="7">
        <v>6</v>
      </c>
      <c r="G219" s="7">
        <v>42</v>
      </c>
      <c r="H219" s="7" t="s">
        <v>245</v>
      </c>
      <c r="I219" s="7">
        <v>2431</v>
      </c>
      <c r="J219" s="7" t="s">
        <v>166</v>
      </c>
      <c r="K219" s="7">
        <v>0</v>
      </c>
      <c r="L219" s="7" t="s">
        <v>36</v>
      </c>
      <c r="M219" s="7">
        <v>2000</v>
      </c>
      <c r="N219" s="7" t="s">
        <v>56</v>
      </c>
      <c r="O219" s="7" t="s">
        <v>195</v>
      </c>
      <c r="P219" s="7" t="s">
        <v>102</v>
      </c>
      <c r="Q219" s="7" t="s">
        <v>248</v>
      </c>
      <c r="R219" s="7" t="s">
        <v>247</v>
      </c>
      <c r="S219" s="13">
        <v>0</v>
      </c>
      <c r="T219" s="13">
        <v>0</v>
      </c>
      <c r="U219" s="13">
        <v>0</v>
      </c>
      <c r="V219" s="13">
        <v>15000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/>
      <c r="AF219" s="13">
        <v>0</v>
      </c>
      <c r="AG219" s="13">
        <v>0</v>
      </c>
      <c r="AH219" s="13">
        <v>0</v>
      </c>
      <c r="AI219" s="13">
        <v>15000</v>
      </c>
      <c r="AJ219" s="13">
        <v>-15000</v>
      </c>
    </row>
    <row r="220" spans="1:36" hidden="1" x14ac:dyDescent="0.25">
      <c r="A220" s="7" t="str">
        <f t="shared" si="3"/>
        <v>1.1-00-1907_20642019_2024610</v>
      </c>
      <c r="B220" s="7" t="s">
        <v>50</v>
      </c>
      <c r="C220" s="7" t="s">
        <v>31</v>
      </c>
      <c r="D220" s="7" t="s">
        <v>52</v>
      </c>
      <c r="E220" s="7" t="s">
        <v>193</v>
      </c>
      <c r="F220" s="7">
        <v>6</v>
      </c>
      <c r="G220" s="7">
        <v>42</v>
      </c>
      <c r="H220" s="7" t="s">
        <v>245</v>
      </c>
      <c r="I220" s="7">
        <v>2461</v>
      </c>
      <c r="J220" s="7" t="s">
        <v>168</v>
      </c>
      <c r="K220" s="7">
        <v>0</v>
      </c>
      <c r="L220" s="7" t="s">
        <v>36</v>
      </c>
      <c r="M220" s="7">
        <v>2000</v>
      </c>
      <c r="N220" s="7" t="s">
        <v>56</v>
      </c>
      <c r="O220" s="7" t="s">
        <v>195</v>
      </c>
      <c r="P220" s="7" t="s">
        <v>102</v>
      </c>
      <c r="Q220" s="7" t="s">
        <v>248</v>
      </c>
      <c r="R220" s="7" t="s">
        <v>247</v>
      </c>
      <c r="S220" s="13">
        <v>0</v>
      </c>
      <c r="T220" s="13">
        <v>0</v>
      </c>
      <c r="U220" s="13">
        <v>0</v>
      </c>
      <c r="V220" s="13">
        <v>180000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/>
      <c r="AF220" s="13">
        <v>0</v>
      </c>
      <c r="AG220" s="13">
        <v>0</v>
      </c>
      <c r="AH220" s="13">
        <v>0</v>
      </c>
      <c r="AI220" s="13">
        <v>180000</v>
      </c>
      <c r="AJ220" s="13">
        <v>-180000</v>
      </c>
    </row>
    <row r="221" spans="1:36" hidden="1" x14ac:dyDescent="0.25">
      <c r="A221" s="7" t="str">
        <f t="shared" si="3"/>
        <v>1.1-00-1907_20642019_2024710</v>
      </c>
      <c r="B221" s="7" t="s">
        <v>50</v>
      </c>
      <c r="C221" s="7" t="s">
        <v>31</v>
      </c>
      <c r="D221" s="7" t="s">
        <v>52</v>
      </c>
      <c r="E221" s="7" t="s">
        <v>193</v>
      </c>
      <c r="F221" s="7">
        <v>6</v>
      </c>
      <c r="G221" s="7">
        <v>42</v>
      </c>
      <c r="H221" s="7" t="s">
        <v>245</v>
      </c>
      <c r="I221" s="7">
        <v>2471</v>
      </c>
      <c r="J221" s="7" t="s">
        <v>169</v>
      </c>
      <c r="K221" s="7">
        <v>0</v>
      </c>
      <c r="L221" s="7" t="s">
        <v>36</v>
      </c>
      <c r="M221" s="7">
        <v>2000</v>
      </c>
      <c r="N221" s="7" t="s">
        <v>56</v>
      </c>
      <c r="O221" s="7" t="s">
        <v>195</v>
      </c>
      <c r="P221" s="7" t="s">
        <v>102</v>
      </c>
      <c r="Q221" s="7" t="s">
        <v>248</v>
      </c>
      <c r="R221" s="7" t="s">
        <v>247</v>
      </c>
      <c r="S221" s="13">
        <v>0</v>
      </c>
      <c r="T221" s="13">
        <v>0</v>
      </c>
      <c r="U221" s="13">
        <v>0</v>
      </c>
      <c r="V221" s="13">
        <v>2000000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/>
      <c r="AF221" s="13">
        <v>0</v>
      </c>
      <c r="AG221" s="13">
        <v>0</v>
      </c>
      <c r="AH221" s="13">
        <v>0</v>
      </c>
      <c r="AI221" s="13">
        <v>2000000</v>
      </c>
      <c r="AJ221" s="13">
        <v>-2000000</v>
      </c>
    </row>
    <row r="222" spans="1:36" hidden="1" x14ac:dyDescent="0.25">
      <c r="A222" s="7" t="str">
        <f t="shared" si="3"/>
        <v>1.1-00-1907_20642019_2024910</v>
      </c>
      <c r="B222" s="7" t="s">
        <v>50</v>
      </c>
      <c r="C222" s="7" t="s">
        <v>31</v>
      </c>
      <c r="D222" s="7" t="s">
        <v>52</v>
      </c>
      <c r="E222" s="7" t="s">
        <v>193</v>
      </c>
      <c r="F222" s="7">
        <v>6</v>
      </c>
      <c r="G222" s="7">
        <v>42</v>
      </c>
      <c r="H222" s="7" t="s">
        <v>245</v>
      </c>
      <c r="I222" s="7">
        <v>2491</v>
      </c>
      <c r="J222" s="7" t="s">
        <v>62</v>
      </c>
      <c r="K222" s="7">
        <v>0</v>
      </c>
      <c r="L222" s="7" t="s">
        <v>36</v>
      </c>
      <c r="M222" s="7">
        <v>2000</v>
      </c>
      <c r="N222" s="7" t="s">
        <v>56</v>
      </c>
      <c r="O222" s="7" t="s">
        <v>195</v>
      </c>
      <c r="P222" s="7" t="s">
        <v>102</v>
      </c>
      <c r="Q222" s="7" t="s">
        <v>248</v>
      </c>
      <c r="R222" s="7" t="s">
        <v>247</v>
      </c>
      <c r="S222" s="13">
        <v>0</v>
      </c>
      <c r="T222" s="13">
        <v>0</v>
      </c>
      <c r="U222" s="13">
        <v>0</v>
      </c>
      <c r="V222" s="13">
        <v>5000000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/>
      <c r="AF222" s="13">
        <v>0</v>
      </c>
      <c r="AG222" s="13">
        <v>0</v>
      </c>
      <c r="AH222" s="13">
        <v>0</v>
      </c>
      <c r="AI222" s="13">
        <v>5000000</v>
      </c>
      <c r="AJ222" s="13">
        <v>-5000000</v>
      </c>
    </row>
    <row r="223" spans="1:36" hidden="1" x14ac:dyDescent="0.25">
      <c r="A223" s="7" t="str">
        <f t="shared" si="3"/>
        <v>1.1-00-1907_20642019_2025110</v>
      </c>
      <c r="B223" s="7" t="s">
        <v>50</v>
      </c>
      <c r="C223" s="7" t="s">
        <v>31</v>
      </c>
      <c r="D223" s="7" t="s">
        <v>52</v>
      </c>
      <c r="E223" s="7" t="s">
        <v>193</v>
      </c>
      <c r="F223" s="7">
        <v>6</v>
      </c>
      <c r="G223" s="7">
        <v>42</v>
      </c>
      <c r="H223" s="7" t="s">
        <v>245</v>
      </c>
      <c r="I223" s="7">
        <v>2511</v>
      </c>
      <c r="J223" s="7" t="s">
        <v>171</v>
      </c>
      <c r="K223" s="7">
        <v>0</v>
      </c>
      <c r="L223" s="7" t="s">
        <v>36</v>
      </c>
      <c r="M223" s="7">
        <v>2000</v>
      </c>
      <c r="N223" s="7" t="s">
        <v>56</v>
      </c>
      <c r="O223" s="7" t="s">
        <v>195</v>
      </c>
      <c r="P223" s="7" t="s">
        <v>102</v>
      </c>
      <c r="Q223" s="7" t="s">
        <v>248</v>
      </c>
      <c r="R223" s="7" t="s">
        <v>247</v>
      </c>
      <c r="S223" s="13">
        <v>0</v>
      </c>
      <c r="T223" s="13">
        <v>0</v>
      </c>
      <c r="U223" s="13">
        <v>0</v>
      </c>
      <c r="V223" s="13">
        <v>80000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/>
      <c r="AF223" s="13">
        <v>0</v>
      </c>
      <c r="AG223" s="13">
        <v>0</v>
      </c>
      <c r="AH223" s="13">
        <v>0</v>
      </c>
      <c r="AI223" s="13">
        <v>80000</v>
      </c>
      <c r="AJ223" s="13">
        <v>-80000</v>
      </c>
    </row>
    <row r="224" spans="1:36" hidden="1" x14ac:dyDescent="0.25">
      <c r="A224" s="7" t="str">
        <f t="shared" si="3"/>
        <v>1.1-00-1907_20642019_2027210</v>
      </c>
      <c r="B224" s="7" t="s">
        <v>50</v>
      </c>
      <c r="C224" s="7" t="s">
        <v>31</v>
      </c>
      <c r="D224" s="7" t="s">
        <v>52</v>
      </c>
      <c r="E224" s="7" t="s">
        <v>193</v>
      </c>
      <c r="F224" s="7">
        <v>6</v>
      </c>
      <c r="G224" s="7">
        <v>42</v>
      </c>
      <c r="H224" s="7" t="s">
        <v>245</v>
      </c>
      <c r="I224" s="7">
        <v>2721</v>
      </c>
      <c r="J224" s="7" t="s">
        <v>124</v>
      </c>
      <c r="K224" s="7">
        <v>0</v>
      </c>
      <c r="L224" s="7" t="s">
        <v>36</v>
      </c>
      <c r="M224" s="7">
        <v>2000</v>
      </c>
      <c r="N224" s="7" t="s">
        <v>56</v>
      </c>
      <c r="O224" s="7" t="s">
        <v>195</v>
      </c>
      <c r="P224" s="7" t="s">
        <v>102</v>
      </c>
      <c r="Q224" s="7" t="s">
        <v>248</v>
      </c>
      <c r="R224" s="7" t="s">
        <v>247</v>
      </c>
      <c r="S224" s="13">
        <v>0</v>
      </c>
      <c r="T224" s="13">
        <v>0</v>
      </c>
      <c r="U224" s="13">
        <v>0</v>
      </c>
      <c r="V224" s="13">
        <v>180000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/>
      <c r="AF224" s="13">
        <v>0</v>
      </c>
      <c r="AG224" s="13">
        <v>0</v>
      </c>
      <c r="AH224" s="13">
        <v>0</v>
      </c>
      <c r="AI224" s="13">
        <v>180000</v>
      </c>
      <c r="AJ224" s="13">
        <v>-180000</v>
      </c>
    </row>
    <row r="225" spans="1:36" hidden="1" x14ac:dyDescent="0.25">
      <c r="A225" s="7" t="str">
        <f t="shared" si="3"/>
        <v>1.1-00-1907_20642019_2029110</v>
      </c>
      <c r="B225" s="7" t="s">
        <v>50</v>
      </c>
      <c r="C225" s="7" t="s">
        <v>31</v>
      </c>
      <c r="D225" s="7" t="s">
        <v>52</v>
      </c>
      <c r="E225" s="7" t="s">
        <v>193</v>
      </c>
      <c r="F225" s="7">
        <v>6</v>
      </c>
      <c r="G225" s="7">
        <v>42</v>
      </c>
      <c r="H225" s="7" t="s">
        <v>245</v>
      </c>
      <c r="I225" s="7">
        <v>2911</v>
      </c>
      <c r="J225" s="7" t="s">
        <v>118</v>
      </c>
      <c r="K225" s="7">
        <v>0</v>
      </c>
      <c r="L225" s="7" t="s">
        <v>36</v>
      </c>
      <c r="M225" s="7">
        <v>2000</v>
      </c>
      <c r="N225" s="7" t="s">
        <v>56</v>
      </c>
      <c r="O225" s="7" t="s">
        <v>195</v>
      </c>
      <c r="P225" s="7" t="s">
        <v>102</v>
      </c>
      <c r="Q225" s="7" t="s">
        <v>248</v>
      </c>
      <c r="R225" s="7" t="s">
        <v>247</v>
      </c>
      <c r="S225" s="13">
        <v>0</v>
      </c>
      <c r="T225" s="13">
        <v>0</v>
      </c>
      <c r="U225" s="13">
        <v>0</v>
      </c>
      <c r="V225" s="13">
        <v>1000000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/>
      <c r="AF225" s="13">
        <v>0</v>
      </c>
      <c r="AG225" s="13">
        <v>0</v>
      </c>
      <c r="AH225" s="13">
        <v>0</v>
      </c>
      <c r="AI225" s="13">
        <v>1000000</v>
      </c>
      <c r="AJ225" s="13">
        <v>-1000000</v>
      </c>
    </row>
    <row r="226" spans="1:36" hidden="1" x14ac:dyDescent="0.25">
      <c r="A226" s="7" t="str">
        <f t="shared" si="3"/>
        <v>1.1-00-1907_20642019_2029910</v>
      </c>
      <c r="B226" s="7" t="s">
        <v>50</v>
      </c>
      <c r="C226" s="7" t="s">
        <v>31</v>
      </c>
      <c r="D226" s="7" t="s">
        <v>52</v>
      </c>
      <c r="E226" s="7" t="s">
        <v>193</v>
      </c>
      <c r="F226" s="7">
        <v>6</v>
      </c>
      <c r="G226" s="7">
        <v>42</v>
      </c>
      <c r="H226" s="7" t="s">
        <v>245</v>
      </c>
      <c r="I226" s="7">
        <v>2991</v>
      </c>
      <c r="J226" s="7" t="s">
        <v>249</v>
      </c>
      <c r="K226" s="7">
        <v>0</v>
      </c>
      <c r="L226" s="7" t="s">
        <v>36</v>
      </c>
      <c r="M226" s="7">
        <v>2000</v>
      </c>
      <c r="N226" s="7" t="s">
        <v>56</v>
      </c>
      <c r="O226" s="7" t="s">
        <v>195</v>
      </c>
      <c r="P226" s="7" t="s">
        <v>102</v>
      </c>
      <c r="Q226" s="7" t="s">
        <v>248</v>
      </c>
      <c r="R226" s="7" t="s">
        <v>247</v>
      </c>
      <c r="S226" s="13">
        <v>0</v>
      </c>
      <c r="T226" s="13">
        <v>0</v>
      </c>
      <c r="U226" s="13">
        <v>0</v>
      </c>
      <c r="V226" s="13">
        <v>250000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/>
      <c r="AF226" s="13">
        <v>0</v>
      </c>
      <c r="AG226" s="13">
        <v>0</v>
      </c>
      <c r="AH226" s="13">
        <v>0</v>
      </c>
      <c r="AI226" s="13">
        <v>250000</v>
      </c>
      <c r="AJ226" s="13">
        <v>-250000</v>
      </c>
    </row>
    <row r="227" spans="1:36" hidden="1" x14ac:dyDescent="0.25">
      <c r="A227" s="7" t="str">
        <f t="shared" si="3"/>
        <v>1.1-00-1907_20642019_2032610</v>
      </c>
      <c r="B227" s="7" t="s">
        <v>50</v>
      </c>
      <c r="C227" s="7" t="s">
        <v>31</v>
      </c>
      <c r="D227" s="7" t="s">
        <v>52</v>
      </c>
      <c r="E227" s="7" t="s">
        <v>193</v>
      </c>
      <c r="F227" s="7">
        <v>6</v>
      </c>
      <c r="G227" s="7">
        <v>42</v>
      </c>
      <c r="H227" s="7" t="s">
        <v>245</v>
      </c>
      <c r="I227" s="7">
        <v>3261</v>
      </c>
      <c r="J227" s="7" t="s">
        <v>67</v>
      </c>
      <c r="K227" s="7">
        <v>0</v>
      </c>
      <c r="L227" s="7" t="s">
        <v>36</v>
      </c>
      <c r="M227" s="7">
        <v>3000</v>
      </c>
      <c r="N227" s="7" t="s">
        <v>56</v>
      </c>
      <c r="O227" s="7" t="s">
        <v>195</v>
      </c>
      <c r="P227" s="7" t="s">
        <v>102</v>
      </c>
      <c r="Q227" s="7" t="s">
        <v>248</v>
      </c>
      <c r="R227" s="7" t="s">
        <v>247</v>
      </c>
      <c r="S227" s="13">
        <v>0</v>
      </c>
      <c r="T227" s="13">
        <v>0</v>
      </c>
      <c r="U227" s="13">
        <v>0</v>
      </c>
      <c r="V227" s="13">
        <v>5000000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/>
      <c r="AF227" s="13">
        <v>0</v>
      </c>
      <c r="AG227" s="13">
        <v>0</v>
      </c>
      <c r="AH227" s="13">
        <v>0</v>
      </c>
      <c r="AI227" s="13">
        <v>5000000</v>
      </c>
      <c r="AJ227" s="13">
        <v>-5000000</v>
      </c>
    </row>
    <row r="228" spans="1:36" hidden="1" x14ac:dyDescent="0.25">
      <c r="A228" s="7" t="str">
        <f t="shared" si="3"/>
        <v>1.1-00-1907_20642019_2054210</v>
      </c>
      <c r="B228" s="7" t="s">
        <v>50</v>
      </c>
      <c r="C228" s="7" t="s">
        <v>31</v>
      </c>
      <c r="D228" s="7" t="s">
        <v>52</v>
      </c>
      <c r="E228" s="7" t="s">
        <v>193</v>
      </c>
      <c r="F228" s="7">
        <v>6</v>
      </c>
      <c r="G228" s="7">
        <v>42</v>
      </c>
      <c r="H228" s="7" t="s">
        <v>245</v>
      </c>
      <c r="I228" s="7">
        <v>5421</v>
      </c>
      <c r="J228" s="7" t="s">
        <v>204</v>
      </c>
      <c r="K228" s="7">
        <v>0</v>
      </c>
      <c r="L228" s="7" t="s">
        <v>36</v>
      </c>
      <c r="M228" s="7">
        <v>5000</v>
      </c>
      <c r="N228" s="7" t="s">
        <v>56</v>
      </c>
      <c r="O228" s="7" t="s">
        <v>195</v>
      </c>
      <c r="P228" s="7" t="s">
        <v>102</v>
      </c>
      <c r="Q228" s="7" t="s">
        <v>248</v>
      </c>
      <c r="R228" s="7" t="s">
        <v>247</v>
      </c>
      <c r="S228" s="13">
        <v>0</v>
      </c>
      <c r="T228" s="13">
        <v>0</v>
      </c>
      <c r="U228" s="13">
        <v>0</v>
      </c>
      <c r="V228" s="13">
        <v>400000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/>
      <c r="AF228" s="13">
        <v>0</v>
      </c>
      <c r="AG228" s="13">
        <v>0</v>
      </c>
      <c r="AH228" s="13">
        <v>0</v>
      </c>
      <c r="AI228" s="13">
        <v>400000</v>
      </c>
      <c r="AJ228" s="13">
        <v>-400000</v>
      </c>
    </row>
    <row r="229" spans="1:36" hidden="1" x14ac:dyDescent="0.25">
      <c r="A229" s="7" t="str">
        <f t="shared" si="3"/>
        <v>1.1-00-1907_20643020_2033910</v>
      </c>
      <c r="B229" s="7" t="s">
        <v>50</v>
      </c>
      <c r="C229" s="7" t="s">
        <v>31</v>
      </c>
      <c r="D229" s="7" t="s">
        <v>52</v>
      </c>
      <c r="E229" s="7" t="s">
        <v>193</v>
      </c>
      <c r="F229" s="7">
        <v>6</v>
      </c>
      <c r="G229" s="7">
        <v>43</v>
      </c>
      <c r="H229" s="7" t="s">
        <v>250</v>
      </c>
      <c r="I229" s="7">
        <v>3391</v>
      </c>
      <c r="J229" s="7" t="s">
        <v>137</v>
      </c>
      <c r="K229" s="7">
        <v>0</v>
      </c>
      <c r="L229" s="7" t="s">
        <v>36</v>
      </c>
      <c r="M229" s="7">
        <v>3000</v>
      </c>
      <c r="N229" s="7" t="s">
        <v>56</v>
      </c>
      <c r="O229" s="7" t="s">
        <v>195</v>
      </c>
      <c r="P229" s="7" t="s">
        <v>102</v>
      </c>
      <c r="Q229" s="7" t="s">
        <v>251</v>
      </c>
      <c r="R229" s="7" t="s">
        <v>252</v>
      </c>
      <c r="S229" s="13">
        <v>0</v>
      </c>
      <c r="T229" s="13">
        <v>0</v>
      </c>
      <c r="U229" s="13">
        <v>0</v>
      </c>
      <c r="V229" s="13">
        <v>1000000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/>
      <c r="AF229" s="13">
        <v>0</v>
      </c>
      <c r="AG229" s="13">
        <v>0</v>
      </c>
      <c r="AH229" s="13">
        <v>0</v>
      </c>
      <c r="AI229" s="13">
        <v>1000000</v>
      </c>
      <c r="AJ229" s="13">
        <v>-1000000</v>
      </c>
    </row>
    <row r="230" spans="1:36" hidden="1" x14ac:dyDescent="0.25">
      <c r="A230" s="7" t="str">
        <f t="shared" si="3"/>
        <v>1.1-00-1907_20643020_2053110</v>
      </c>
      <c r="B230" s="7" t="s">
        <v>50</v>
      </c>
      <c r="C230" s="7" t="s">
        <v>31</v>
      </c>
      <c r="D230" s="7" t="s">
        <v>52</v>
      </c>
      <c r="E230" s="7" t="s">
        <v>193</v>
      </c>
      <c r="F230" s="7">
        <v>6</v>
      </c>
      <c r="G230" s="7">
        <v>43</v>
      </c>
      <c r="H230" s="7" t="s">
        <v>250</v>
      </c>
      <c r="I230" s="7">
        <v>5311</v>
      </c>
      <c r="J230" s="7" t="s">
        <v>203</v>
      </c>
      <c r="K230" s="7">
        <v>0</v>
      </c>
      <c r="L230" s="7" t="s">
        <v>36</v>
      </c>
      <c r="M230" s="7">
        <v>5000</v>
      </c>
      <c r="N230" s="7" t="s">
        <v>56</v>
      </c>
      <c r="O230" s="7" t="s">
        <v>195</v>
      </c>
      <c r="P230" s="7" t="s">
        <v>102</v>
      </c>
      <c r="Q230" s="7" t="s">
        <v>251</v>
      </c>
      <c r="R230" s="7" t="s">
        <v>252</v>
      </c>
      <c r="S230" s="13">
        <v>0</v>
      </c>
      <c r="T230" s="13">
        <v>0</v>
      </c>
      <c r="U230" s="13">
        <v>0</v>
      </c>
      <c r="V230" s="13">
        <v>300000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/>
      <c r="AF230" s="13">
        <v>0</v>
      </c>
      <c r="AG230" s="13">
        <v>0</v>
      </c>
      <c r="AH230" s="13">
        <v>0</v>
      </c>
      <c r="AI230" s="13">
        <v>300000</v>
      </c>
      <c r="AJ230" s="13">
        <v>-300000</v>
      </c>
    </row>
    <row r="231" spans="1:36" hidden="1" x14ac:dyDescent="0.25">
      <c r="A231" s="7" t="str">
        <f t="shared" si="3"/>
        <v>1.1-00-1907_20644021_2024110</v>
      </c>
      <c r="B231" s="7" t="s">
        <v>50</v>
      </c>
      <c r="C231" s="7" t="s">
        <v>31</v>
      </c>
      <c r="D231" s="7" t="s">
        <v>52</v>
      </c>
      <c r="E231" s="7" t="s">
        <v>193</v>
      </c>
      <c r="F231" s="7">
        <v>6</v>
      </c>
      <c r="G231" s="7">
        <v>44</v>
      </c>
      <c r="H231" s="7" t="s">
        <v>253</v>
      </c>
      <c r="I231" s="7">
        <v>2411</v>
      </c>
      <c r="J231" s="7" t="s">
        <v>254</v>
      </c>
      <c r="K231" s="7">
        <v>0</v>
      </c>
      <c r="L231" s="7" t="s">
        <v>36</v>
      </c>
      <c r="M231" s="7">
        <v>2000</v>
      </c>
      <c r="N231" s="7" t="s">
        <v>56</v>
      </c>
      <c r="O231" s="7" t="s">
        <v>195</v>
      </c>
      <c r="P231" s="7" t="s">
        <v>102</v>
      </c>
      <c r="Q231" s="7" t="s">
        <v>255</v>
      </c>
      <c r="R231" s="7" t="s">
        <v>256</v>
      </c>
      <c r="S231" s="13">
        <v>0</v>
      </c>
      <c r="T231" s="13">
        <v>0</v>
      </c>
      <c r="U231" s="13">
        <v>0</v>
      </c>
      <c r="V231" s="13">
        <v>6000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/>
      <c r="AF231" s="13">
        <v>0</v>
      </c>
      <c r="AG231" s="13">
        <v>0</v>
      </c>
      <c r="AH231" s="13">
        <v>0</v>
      </c>
      <c r="AI231" s="13">
        <v>6000</v>
      </c>
      <c r="AJ231" s="13">
        <v>-6000</v>
      </c>
    </row>
    <row r="232" spans="1:36" hidden="1" x14ac:dyDescent="0.25">
      <c r="A232" s="7" t="str">
        <f t="shared" si="3"/>
        <v>1.1-00-1907_20644021_2024210</v>
      </c>
      <c r="B232" s="7" t="s">
        <v>50</v>
      </c>
      <c r="C232" s="7" t="s">
        <v>31</v>
      </c>
      <c r="D232" s="7" t="s">
        <v>52</v>
      </c>
      <c r="E232" s="7" t="s">
        <v>193</v>
      </c>
      <c r="F232" s="7">
        <v>6</v>
      </c>
      <c r="G232" s="7">
        <v>44</v>
      </c>
      <c r="H232" s="7" t="s">
        <v>253</v>
      </c>
      <c r="I232" s="7">
        <v>2421</v>
      </c>
      <c r="J232" s="7" t="s">
        <v>161</v>
      </c>
      <c r="K232" s="7">
        <v>0</v>
      </c>
      <c r="L232" s="7" t="s">
        <v>36</v>
      </c>
      <c r="M232" s="7">
        <v>2000</v>
      </c>
      <c r="N232" s="7" t="s">
        <v>56</v>
      </c>
      <c r="O232" s="7" t="s">
        <v>195</v>
      </c>
      <c r="P232" s="7" t="s">
        <v>102</v>
      </c>
      <c r="Q232" s="7" t="s">
        <v>255</v>
      </c>
      <c r="R232" s="7" t="s">
        <v>256</v>
      </c>
      <c r="S232" s="13">
        <v>0</v>
      </c>
      <c r="T232" s="13">
        <v>0</v>
      </c>
      <c r="U232" s="13">
        <v>0</v>
      </c>
      <c r="V232" s="13">
        <v>6000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/>
      <c r="AF232" s="13">
        <v>0</v>
      </c>
      <c r="AG232" s="13">
        <v>0</v>
      </c>
      <c r="AH232" s="13">
        <v>0</v>
      </c>
      <c r="AI232" s="13">
        <v>6000</v>
      </c>
      <c r="AJ232" s="13">
        <v>-6000</v>
      </c>
    </row>
    <row r="233" spans="1:36" hidden="1" x14ac:dyDescent="0.25">
      <c r="A233" s="7" t="str">
        <f t="shared" si="3"/>
        <v>1.1-00-1907_20644021_2024310</v>
      </c>
      <c r="B233" s="7" t="s">
        <v>50</v>
      </c>
      <c r="C233" s="7" t="s">
        <v>31</v>
      </c>
      <c r="D233" s="7" t="s">
        <v>52</v>
      </c>
      <c r="E233" s="7" t="s">
        <v>193</v>
      </c>
      <c r="F233" s="7">
        <v>6</v>
      </c>
      <c r="G233" s="7">
        <v>44</v>
      </c>
      <c r="H233" s="7" t="s">
        <v>253</v>
      </c>
      <c r="I233" s="7">
        <v>2431</v>
      </c>
      <c r="J233" s="7" t="s">
        <v>166</v>
      </c>
      <c r="K233" s="7">
        <v>0</v>
      </c>
      <c r="L233" s="7" t="s">
        <v>36</v>
      </c>
      <c r="M233" s="7">
        <v>2000</v>
      </c>
      <c r="N233" s="7" t="s">
        <v>56</v>
      </c>
      <c r="O233" s="7" t="s">
        <v>195</v>
      </c>
      <c r="P233" s="7" t="s">
        <v>102</v>
      </c>
      <c r="Q233" s="7" t="s">
        <v>255</v>
      </c>
      <c r="R233" s="7" t="s">
        <v>256</v>
      </c>
      <c r="S233" s="13">
        <v>0</v>
      </c>
      <c r="T233" s="13">
        <v>0</v>
      </c>
      <c r="U233" s="13">
        <v>0</v>
      </c>
      <c r="V233" s="13">
        <v>6000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/>
      <c r="AF233" s="13">
        <v>0</v>
      </c>
      <c r="AG233" s="13">
        <v>0</v>
      </c>
      <c r="AH233" s="13">
        <v>0</v>
      </c>
      <c r="AI233" s="13">
        <v>6000</v>
      </c>
      <c r="AJ233" s="13">
        <v>-6000</v>
      </c>
    </row>
    <row r="234" spans="1:36" hidden="1" x14ac:dyDescent="0.25">
      <c r="A234" s="7" t="str">
        <f t="shared" si="3"/>
        <v>1.1-00-1907_20644021_2024610</v>
      </c>
      <c r="B234" s="7" t="s">
        <v>50</v>
      </c>
      <c r="C234" s="7" t="s">
        <v>31</v>
      </c>
      <c r="D234" s="7" t="s">
        <v>52</v>
      </c>
      <c r="E234" s="7" t="s">
        <v>193</v>
      </c>
      <c r="F234" s="7">
        <v>6</v>
      </c>
      <c r="G234" s="7">
        <v>44</v>
      </c>
      <c r="H234" s="7" t="s">
        <v>253</v>
      </c>
      <c r="I234" s="7">
        <v>2461</v>
      </c>
      <c r="J234" s="7" t="s">
        <v>168</v>
      </c>
      <c r="K234" s="7">
        <v>0</v>
      </c>
      <c r="L234" s="7" t="s">
        <v>36</v>
      </c>
      <c r="M234" s="7">
        <v>2000</v>
      </c>
      <c r="N234" s="7" t="s">
        <v>56</v>
      </c>
      <c r="O234" s="7" t="s">
        <v>195</v>
      </c>
      <c r="P234" s="7" t="s">
        <v>102</v>
      </c>
      <c r="Q234" s="7" t="s">
        <v>255</v>
      </c>
      <c r="R234" s="7" t="s">
        <v>256</v>
      </c>
      <c r="S234" s="13">
        <v>0</v>
      </c>
      <c r="T234" s="13">
        <v>0</v>
      </c>
      <c r="U234" s="13">
        <v>0</v>
      </c>
      <c r="V234" s="13">
        <v>18000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/>
      <c r="AF234" s="13">
        <v>0</v>
      </c>
      <c r="AG234" s="13">
        <v>0</v>
      </c>
      <c r="AH234" s="13">
        <v>0</v>
      </c>
      <c r="AI234" s="13">
        <v>18000</v>
      </c>
      <c r="AJ234" s="13">
        <v>-18000</v>
      </c>
    </row>
    <row r="235" spans="1:36" hidden="1" x14ac:dyDescent="0.25">
      <c r="A235" s="7" t="str">
        <f t="shared" si="3"/>
        <v>1.1-00-1907_20644021_2024710</v>
      </c>
      <c r="B235" s="7" t="s">
        <v>50</v>
      </c>
      <c r="C235" s="7" t="s">
        <v>31</v>
      </c>
      <c r="D235" s="7" t="s">
        <v>52</v>
      </c>
      <c r="E235" s="7" t="s">
        <v>193</v>
      </c>
      <c r="F235" s="7">
        <v>6</v>
      </c>
      <c r="G235" s="7">
        <v>44</v>
      </c>
      <c r="H235" s="7" t="s">
        <v>253</v>
      </c>
      <c r="I235" s="7">
        <v>2471</v>
      </c>
      <c r="J235" s="7" t="s">
        <v>169</v>
      </c>
      <c r="K235" s="7">
        <v>0</v>
      </c>
      <c r="L235" s="7" t="s">
        <v>36</v>
      </c>
      <c r="M235" s="7">
        <v>2000</v>
      </c>
      <c r="N235" s="7" t="s">
        <v>56</v>
      </c>
      <c r="O235" s="7" t="s">
        <v>195</v>
      </c>
      <c r="P235" s="7" t="s">
        <v>102</v>
      </c>
      <c r="Q235" s="7" t="s">
        <v>255</v>
      </c>
      <c r="R235" s="7" t="s">
        <v>256</v>
      </c>
      <c r="S235" s="13">
        <v>0</v>
      </c>
      <c r="T235" s="13">
        <v>0</v>
      </c>
      <c r="U235" s="13">
        <v>0</v>
      </c>
      <c r="V235" s="13">
        <v>6000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/>
      <c r="AF235" s="13">
        <v>0</v>
      </c>
      <c r="AG235" s="13">
        <v>0</v>
      </c>
      <c r="AH235" s="13">
        <v>0</v>
      </c>
      <c r="AI235" s="13">
        <v>6000</v>
      </c>
      <c r="AJ235" s="13">
        <v>-6000</v>
      </c>
    </row>
    <row r="236" spans="1:36" hidden="1" x14ac:dyDescent="0.25">
      <c r="A236" s="7" t="str">
        <f t="shared" si="3"/>
        <v>1.1-00-1907_20644021_2024810</v>
      </c>
      <c r="B236" s="7" t="s">
        <v>50</v>
      </c>
      <c r="C236" s="7" t="s">
        <v>31</v>
      </c>
      <c r="D236" s="7" t="s">
        <v>52</v>
      </c>
      <c r="E236" s="7" t="s">
        <v>193</v>
      </c>
      <c r="F236" s="7">
        <v>6</v>
      </c>
      <c r="G236" s="7">
        <v>44</v>
      </c>
      <c r="H236" s="7" t="s">
        <v>253</v>
      </c>
      <c r="I236" s="7">
        <v>2481</v>
      </c>
      <c r="J236" s="7" t="s">
        <v>170</v>
      </c>
      <c r="K236" s="7">
        <v>0</v>
      </c>
      <c r="L236" s="7" t="s">
        <v>36</v>
      </c>
      <c r="M236" s="7">
        <v>2000</v>
      </c>
      <c r="N236" s="7" t="s">
        <v>56</v>
      </c>
      <c r="O236" s="7" t="s">
        <v>195</v>
      </c>
      <c r="P236" s="7" t="s">
        <v>102</v>
      </c>
      <c r="Q236" s="7" t="s">
        <v>255</v>
      </c>
      <c r="R236" s="7" t="s">
        <v>256</v>
      </c>
      <c r="S236" s="13">
        <v>0</v>
      </c>
      <c r="T236" s="13">
        <v>0</v>
      </c>
      <c r="U236" s="13">
        <v>0</v>
      </c>
      <c r="V236" s="13">
        <v>20000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/>
      <c r="AF236" s="13">
        <v>0</v>
      </c>
      <c r="AG236" s="13">
        <v>0</v>
      </c>
      <c r="AH236" s="13">
        <v>0</v>
      </c>
      <c r="AI236" s="13">
        <v>20000</v>
      </c>
      <c r="AJ236" s="13">
        <v>-20000</v>
      </c>
    </row>
    <row r="237" spans="1:36" hidden="1" x14ac:dyDescent="0.25">
      <c r="A237" s="7" t="str">
        <f t="shared" si="3"/>
        <v>1.1-00-1907_20644021_2024910</v>
      </c>
      <c r="B237" s="7" t="s">
        <v>50</v>
      </c>
      <c r="C237" s="7" t="s">
        <v>31</v>
      </c>
      <c r="D237" s="7" t="s">
        <v>52</v>
      </c>
      <c r="E237" s="7" t="s">
        <v>193</v>
      </c>
      <c r="F237" s="7">
        <v>6</v>
      </c>
      <c r="G237" s="7">
        <v>44</v>
      </c>
      <c r="H237" s="7" t="s">
        <v>253</v>
      </c>
      <c r="I237" s="7">
        <v>2491</v>
      </c>
      <c r="J237" s="7" t="s">
        <v>62</v>
      </c>
      <c r="K237" s="7">
        <v>0</v>
      </c>
      <c r="L237" s="7" t="s">
        <v>36</v>
      </c>
      <c r="M237" s="7">
        <v>2000</v>
      </c>
      <c r="N237" s="7" t="s">
        <v>56</v>
      </c>
      <c r="O237" s="7" t="s">
        <v>195</v>
      </c>
      <c r="P237" s="7" t="s">
        <v>102</v>
      </c>
      <c r="Q237" s="7" t="s">
        <v>255</v>
      </c>
      <c r="R237" s="7" t="s">
        <v>256</v>
      </c>
      <c r="S237" s="13">
        <v>0</v>
      </c>
      <c r="T237" s="13">
        <v>0</v>
      </c>
      <c r="U237" s="13">
        <v>0</v>
      </c>
      <c r="V237" s="13">
        <v>20000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/>
      <c r="AF237" s="13">
        <v>0</v>
      </c>
      <c r="AG237" s="13">
        <v>0</v>
      </c>
      <c r="AH237" s="13">
        <v>0</v>
      </c>
      <c r="AI237" s="13">
        <v>20000</v>
      </c>
      <c r="AJ237" s="13">
        <v>-20000</v>
      </c>
    </row>
    <row r="238" spans="1:36" hidden="1" x14ac:dyDescent="0.25">
      <c r="A238" s="7" t="str">
        <f t="shared" si="3"/>
        <v>1.1-00-1907_20644021_2025210</v>
      </c>
      <c r="B238" s="7" t="s">
        <v>50</v>
      </c>
      <c r="C238" s="7" t="s">
        <v>31</v>
      </c>
      <c r="D238" s="7" t="s">
        <v>52</v>
      </c>
      <c r="E238" s="7" t="s">
        <v>193</v>
      </c>
      <c r="F238" s="7">
        <v>6</v>
      </c>
      <c r="G238" s="7">
        <v>44</v>
      </c>
      <c r="H238" s="7" t="s">
        <v>253</v>
      </c>
      <c r="I238" s="7">
        <v>2521</v>
      </c>
      <c r="J238" s="7" t="s">
        <v>87</v>
      </c>
      <c r="K238" s="7">
        <v>0</v>
      </c>
      <c r="L238" s="7" t="s">
        <v>36</v>
      </c>
      <c r="M238" s="7">
        <v>2000</v>
      </c>
      <c r="N238" s="7" t="s">
        <v>56</v>
      </c>
      <c r="O238" s="7" t="s">
        <v>195</v>
      </c>
      <c r="P238" s="7" t="s">
        <v>102</v>
      </c>
      <c r="Q238" s="7" t="s">
        <v>255</v>
      </c>
      <c r="R238" s="7" t="s">
        <v>256</v>
      </c>
      <c r="S238" s="13">
        <v>0</v>
      </c>
      <c r="T238" s="13">
        <v>0</v>
      </c>
      <c r="U238" s="13">
        <v>0</v>
      </c>
      <c r="V238" s="13">
        <v>280000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/>
      <c r="AF238" s="13">
        <v>0</v>
      </c>
      <c r="AG238" s="13">
        <v>0</v>
      </c>
      <c r="AH238" s="13">
        <v>0</v>
      </c>
      <c r="AI238" s="13">
        <v>280000</v>
      </c>
      <c r="AJ238" s="13">
        <v>-280000</v>
      </c>
    </row>
    <row r="239" spans="1:36" hidden="1" x14ac:dyDescent="0.25">
      <c r="A239" s="7" t="str">
        <f t="shared" si="3"/>
        <v>1.1-00-1907_20644021_2025310</v>
      </c>
      <c r="B239" s="7" t="s">
        <v>50</v>
      </c>
      <c r="C239" s="7" t="s">
        <v>31</v>
      </c>
      <c r="D239" s="7" t="s">
        <v>52</v>
      </c>
      <c r="E239" s="7" t="s">
        <v>193</v>
      </c>
      <c r="F239" s="7">
        <v>6</v>
      </c>
      <c r="G239" s="7">
        <v>44</v>
      </c>
      <c r="H239" s="7" t="s">
        <v>253</v>
      </c>
      <c r="I239" s="7">
        <v>2531</v>
      </c>
      <c r="J239" s="7" t="s">
        <v>114</v>
      </c>
      <c r="K239" s="7">
        <v>0</v>
      </c>
      <c r="L239" s="7" t="s">
        <v>36</v>
      </c>
      <c r="M239" s="7">
        <v>2000</v>
      </c>
      <c r="N239" s="7" t="s">
        <v>56</v>
      </c>
      <c r="O239" s="7" t="s">
        <v>195</v>
      </c>
      <c r="P239" s="7" t="s">
        <v>102</v>
      </c>
      <c r="Q239" s="7" t="s">
        <v>255</v>
      </c>
      <c r="R239" s="7" t="s">
        <v>256</v>
      </c>
      <c r="S239" s="13">
        <v>0</v>
      </c>
      <c r="T239" s="13">
        <v>0</v>
      </c>
      <c r="U239" s="13">
        <v>0</v>
      </c>
      <c r="V239" s="13">
        <v>4000000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/>
      <c r="AF239" s="13">
        <v>0</v>
      </c>
      <c r="AG239" s="13">
        <v>0</v>
      </c>
      <c r="AH239" s="13">
        <v>0</v>
      </c>
      <c r="AI239" s="13">
        <v>4000000</v>
      </c>
      <c r="AJ239" s="13">
        <v>-4000000</v>
      </c>
    </row>
    <row r="240" spans="1:36" hidden="1" x14ac:dyDescent="0.25">
      <c r="A240" s="7" t="str">
        <f t="shared" si="3"/>
        <v>1.1-00-1907_20644021_2025410</v>
      </c>
      <c r="B240" s="7" t="s">
        <v>50</v>
      </c>
      <c r="C240" s="7" t="s">
        <v>31</v>
      </c>
      <c r="D240" s="7" t="s">
        <v>52</v>
      </c>
      <c r="E240" s="7" t="s">
        <v>193</v>
      </c>
      <c r="F240" s="7">
        <v>6</v>
      </c>
      <c r="G240" s="7">
        <v>44</v>
      </c>
      <c r="H240" s="7" t="s">
        <v>253</v>
      </c>
      <c r="I240" s="7">
        <v>2541</v>
      </c>
      <c r="J240" s="7" t="s">
        <v>116</v>
      </c>
      <c r="K240" s="7">
        <v>0</v>
      </c>
      <c r="L240" s="7" t="s">
        <v>36</v>
      </c>
      <c r="M240" s="7">
        <v>2000</v>
      </c>
      <c r="N240" s="7" t="s">
        <v>56</v>
      </c>
      <c r="O240" s="7" t="s">
        <v>195</v>
      </c>
      <c r="P240" s="7" t="s">
        <v>102</v>
      </c>
      <c r="Q240" s="7" t="s">
        <v>255</v>
      </c>
      <c r="R240" s="7" t="s">
        <v>256</v>
      </c>
      <c r="S240" s="13">
        <v>0</v>
      </c>
      <c r="T240" s="13">
        <v>0</v>
      </c>
      <c r="U240" s="13">
        <v>0</v>
      </c>
      <c r="V240" s="13">
        <v>4000000</v>
      </c>
      <c r="W240" s="13">
        <v>150800</v>
      </c>
      <c r="X240" s="13">
        <v>150800</v>
      </c>
      <c r="Y240" s="13">
        <v>150800</v>
      </c>
      <c r="Z240" s="13">
        <v>0</v>
      </c>
      <c r="AA240" s="13">
        <v>0</v>
      </c>
      <c r="AB240" s="13">
        <v>-150800</v>
      </c>
      <c r="AC240" s="13">
        <v>150800</v>
      </c>
      <c r="AD240" s="13" t="s">
        <v>504</v>
      </c>
      <c r="AE240" s="13"/>
      <c r="AF240" s="13">
        <v>0</v>
      </c>
      <c r="AG240" s="13">
        <v>0</v>
      </c>
      <c r="AH240" s="13">
        <v>0</v>
      </c>
      <c r="AI240" s="13">
        <v>4000000</v>
      </c>
      <c r="AJ240" s="13">
        <v>-4000000</v>
      </c>
    </row>
    <row r="241" spans="1:36" hidden="1" x14ac:dyDescent="0.25">
      <c r="A241" s="7" t="str">
        <f t="shared" si="3"/>
        <v>1.1-00-1907_20644021_2027210</v>
      </c>
      <c r="B241" s="7" t="s">
        <v>50</v>
      </c>
      <c r="C241" s="7" t="s">
        <v>31</v>
      </c>
      <c r="D241" s="7" t="s">
        <v>52</v>
      </c>
      <c r="E241" s="7" t="s">
        <v>193</v>
      </c>
      <c r="F241" s="7">
        <v>6</v>
      </c>
      <c r="G241" s="7">
        <v>44</v>
      </c>
      <c r="H241" s="7" t="s">
        <v>253</v>
      </c>
      <c r="I241" s="7">
        <v>2721</v>
      </c>
      <c r="J241" s="7" t="s">
        <v>124</v>
      </c>
      <c r="K241" s="7">
        <v>0</v>
      </c>
      <c r="L241" s="7" t="s">
        <v>36</v>
      </c>
      <c r="M241" s="7">
        <v>2000</v>
      </c>
      <c r="N241" s="7" t="s">
        <v>56</v>
      </c>
      <c r="O241" s="7" t="s">
        <v>195</v>
      </c>
      <c r="P241" s="7" t="s">
        <v>102</v>
      </c>
      <c r="Q241" s="7" t="s">
        <v>255</v>
      </c>
      <c r="R241" s="7" t="s">
        <v>256</v>
      </c>
      <c r="S241" s="13">
        <v>0</v>
      </c>
      <c r="T241" s="13">
        <v>0</v>
      </c>
      <c r="U241" s="13">
        <v>0</v>
      </c>
      <c r="V241" s="13">
        <v>100000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/>
      <c r="AF241" s="13">
        <v>0</v>
      </c>
      <c r="AG241" s="13">
        <v>0</v>
      </c>
      <c r="AH241" s="13">
        <v>0</v>
      </c>
      <c r="AI241" s="13">
        <v>100000</v>
      </c>
      <c r="AJ241" s="13">
        <v>-100000</v>
      </c>
    </row>
    <row r="242" spans="1:36" hidden="1" x14ac:dyDescent="0.25">
      <c r="A242" s="7" t="str">
        <f t="shared" si="3"/>
        <v>1.1-00-1907_20644021_2029110</v>
      </c>
      <c r="B242" s="7" t="s">
        <v>50</v>
      </c>
      <c r="C242" s="7" t="s">
        <v>31</v>
      </c>
      <c r="D242" s="7" t="s">
        <v>52</v>
      </c>
      <c r="E242" s="7" t="s">
        <v>193</v>
      </c>
      <c r="F242" s="7">
        <v>6</v>
      </c>
      <c r="G242" s="7">
        <v>44</v>
      </c>
      <c r="H242" s="7" t="s">
        <v>253</v>
      </c>
      <c r="I242" s="7">
        <v>2911</v>
      </c>
      <c r="J242" s="7" t="s">
        <v>118</v>
      </c>
      <c r="K242" s="7">
        <v>0</v>
      </c>
      <c r="L242" s="7" t="s">
        <v>36</v>
      </c>
      <c r="M242" s="7">
        <v>2000</v>
      </c>
      <c r="N242" s="7" t="s">
        <v>56</v>
      </c>
      <c r="O242" s="7" t="s">
        <v>195</v>
      </c>
      <c r="P242" s="7" t="s">
        <v>102</v>
      </c>
      <c r="Q242" s="7" t="s">
        <v>255</v>
      </c>
      <c r="R242" s="7" t="s">
        <v>256</v>
      </c>
      <c r="S242" s="13">
        <v>0</v>
      </c>
      <c r="T242" s="13">
        <v>0</v>
      </c>
      <c r="U242" s="13">
        <v>0</v>
      </c>
      <c r="V242" s="13">
        <v>110740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/>
      <c r="AF242" s="13">
        <v>0</v>
      </c>
      <c r="AG242" s="13">
        <v>0</v>
      </c>
      <c r="AH242" s="13">
        <v>0</v>
      </c>
      <c r="AI242" s="13">
        <v>110740</v>
      </c>
      <c r="AJ242" s="13">
        <v>-110740</v>
      </c>
    </row>
    <row r="243" spans="1:36" hidden="1" x14ac:dyDescent="0.25">
      <c r="A243" s="7" t="str">
        <f t="shared" si="3"/>
        <v>1.1-00-1907_20644021_2029210</v>
      </c>
      <c r="B243" s="7" t="s">
        <v>50</v>
      </c>
      <c r="C243" s="7" t="s">
        <v>31</v>
      </c>
      <c r="D243" s="7" t="s">
        <v>52</v>
      </c>
      <c r="E243" s="7" t="s">
        <v>193</v>
      </c>
      <c r="F243" s="7">
        <v>6</v>
      </c>
      <c r="G243" s="7">
        <v>44</v>
      </c>
      <c r="H243" s="7" t="s">
        <v>253</v>
      </c>
      <c r="I243" s="7">
        <v>2921</v>
      </c>
      <c r="J243" s="7" t="s">
        <v>257</v>
      </c>
      <c r="K243" s="7">
        <v>0</v>
      </c>
      <c r="L243" s="7" t="s">
        <v>36</v>
      </c>
      <c r="M243" s="7">
        <v>2000</v>
      </c>
      <c r="N243" s="7" t="s">
        <v>56</v>
      </c>
      <c r="O243" s="7" t="s">
        <v>195</v>
      </c>
      <c r="P243" s="7" t="s">
        <v>102</v>
      </c>
      <c r="Q243" s="7" t="s">
        <v>255</v>
      </c>
      <c r="R243" s="7" t="s">
        <v>256</v>
      </c>
      <c r="S243" s="13">
        <v>0</v>
      </c>
      <c r="T243" s="13">
        <v>0</v>
      </c>
      <c r="U243" s="13">
        <v>0</v>
      </c>
      <c r="V243" s="13">
        <v>20000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/>
      <c r="AF243" s="13">
        <v>0</v>
      </c>
      <c r="AG243" s="13">
        <v>0</v>
      </c>
      <c r="AH243" s="13">
        <v>0</v>
      </c>
      <c r="AI243" s="13">
        <v>20000</v>
      </c>
      <c r="AJ243" s="13">
        <v>-20000</v>
      </c>
    </row>
    <row r="244" spans="1:36" hidden="1" x14ac:dyDescent="0.25">
      <c r="A244" s="7" t="str">
        <f t="shared" si="3"/>
        <v>1.1-00-1907_20644021_2033910</v>
      </c>
      <c r="B244" s="7" t="s">
        <v>50</v>
      </c>
      <c r="C244" s="7" t="s">
        <v>31</v>
      </c>
      <c r="D244" s="7" t="s">
        <v>52</v>
      </c>
      <c r="E244" s="7" t="s">
        <v>193</v>
      </c>
      <c r="F244" s="7">
        <v>6</v>
      </c>
      <c r="G244" s="7">
        <v>44</v>
      </c>
      <c r="H244" s="7" t="s">
        <v>253</v>
      </c>
      <c r="I244" s="7">
        <v>3391</v>
      </c>
      <c r="J244" s="7" t="s">
        <v>137</v>
      </c>
      <c r="K244" s="7">
        <v>0</v>
      </c>
      <c r="L244" s="7" t="s">
        <v>36</v>
      </c>
      <c r="M244" s="7">
        <v>3000</v>
      </c>
      <c r="N244" s="7" t="s">
        <v>56</v>
      </c>
      <c r="O244" s="7" t="s">
        <v>195</v>
      </c>
      <c r="P244" s="7" t="s">
        <v>102</v>
      </c>
      <c r="Q244" s="7" t="s">
        <v>255</v>
      </c>
      <c r="R244" s="7" t="s">
        <v>256</v>
      </c>
      <c r="S244" s="13">
        <v>0</v>
      </c>
      <c r="T244" s="13">
        <v>0</v>
      </c>
      <c r="U244" s="13">
        <v>0</v>
      </c>
      <c r="V244" s="13">
        <v>5000000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/>
      <c r="AF244" s="13">
        <v>0</v>
      </c>
      <c r="AG244" s="13">
        <v>0</v>
      </c>
      <c r="AH244" s="13">
        <v>0</v>
      </c>
      <c r="AI244" s="13">
        <v>5000000</v>
      </c>
      <c r="AJ244" s="13">
        <v>-5000000</v>
      </c>
    </row>
    <row r="245" spans="1:36" hidden="1" x14ac:dyDescent="0.25">
      <c r="A245" s="7" t="str">
        <f t="shared" si="3"/>
        <v>1.1-00-1907_20644021_2035410</v>
      </c>
      <c r="B245" s="7" t="s">
        <v>50</v>
      </c>
      <c r="C245" s="7" t="s">
        <v>31</v>
      </c>
      <c r="D245" s="7" t="s">
        <v>52</v>
      </c>
      <c r="E245" s="7" t="s">
        <v>193</v>
      </c>
      <c r="F245" s="7">
        <v>6</v>
      </c>
      <c r="G245" s="7">
        <v>44</v>
      </c>
      <c r="H245" s="7" t="s">
        <v>253</v>
      </c>
      <c r="I245" s="7">
        <v>3541</v>
      </c>
      <c r="J245" s="7" t="s">
        <v>69</v>
      </c>
      <c r="K245" s="7">
        <v>0</v>
      </c>
      <c r="L245" s="7" t="s">
        <v>36</v>
      </c>
      <c r="M245" s="7">
        <v>3000</v>
      </c>
      <c r="N245" s="7" t="s">
        <v>56</v>
      </c>
      <c r="O245" s="7" t="s">
        <v>195</v>
      </c>
      <c r="P245" s="7" t="s">
        <v>102</v>
      </c>
      <c r="Q245" s="7" t="s">
        <v>255</v>
      </c>
      <c r="R245" s="7" t="s">
        <v>256</v>
      </c>
      <c r="S245" s="13">
        <v>0</v>
      </c>
      <c r="T245" s="13">
        <v>0</v>
      </c>
      <c r="U245" s="13">
        <v>0</v>
      </c>
      <c r="V245" s="13">
        <v>400000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/>
      <c r="AF245" s="13">
        <v>0</v>
      </c>
      <c r="AG245" s="13">
        <v>0</v>
      </c>
      <c r="AH245" s="13">
        <v>0</v>
      </c>
      <c r="AI245" s="13">
        <v>400000</v>
      </c>
      <c r="AJ245" s="13">
        <v>-400000</v>
      </c>
    </row>
    <row r="246" spans="1:36" hidden="1" x14ac:dyDescent="0.25">
      <c r="A246" s="7" t="str">
        <f t="shared" si="3"/>
        <v>1.1-00-1907_20644021_2035810</v>
      </c>
      <c r="B246" s="7" t="s">
        <v>50</v>
      </c>
      <c r="C246" s="7" t="s">
        <v>31</v>
      </c>
      <c r="D246" s="7" t="s">
        <v>52</v>
      </c>
      <c r="E246" s="7" t="s">
        <v>193</v>
      </c>
      <c r="F246" s="7">
        <v>6</v>
      </c>
      <c r="G246" s="7">
        <v>44</v>
      </c>
      <c r="H246" s="7" t="s">
        <v>253</v>
      </c>
      <c r="I246" s="7">
        <v>3581</v>
      </c>
      <c r="J246" s="7" t="s">
        <v>178</v>
      </c>
      <c r="K246" s="7">
        <v>0</v>
      </c>
      <c r="L246" s="7" t="s">
        <v>36</v>
      </c>
      <c r="M246" s="7">
        <v>3000</v>
      </c>
      <c r="N246" s="7" t="s">
        <v>56</v>
      </c>
      <c r="O246" s="7" t="s">
        <v>195</v>
      </c>
      <c r="P246" s="7" t="s">
        <v>102</v>
      </c>
      <c r="Q246" s="7" t="s">
        <v>255</v>
      </c>
      <c r="R246" s="7" t="s">
        <v>256</v>
      </c>
      <c r="S246" s="13">
        <v>0</v>
      </c>
      <c r="T246" s="13">
        <v>0</v>
      </c>
      <c r="U246" s="13">
        <v>0</v>
      </c>
      <c r="V246" s="13">
        <v>300000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/>
      <c r="AF246" s="13">
        <v>0</v>
      </c>
      <c r="AG246" s="13">
        <v>0</v>
      </c>
      <c r="AH246" s="13">
        <v>0</v>
      </c>
      <c r="AI246" s="13">
        <v>300000</v>
      </c>
      <c r="AJ246" s="13">
        <v>-300000</v>
      </c>
    </row>
    <row r="247" spans="1:36" hidden="1" x14ac:dyDescent="0.25">
      <c r="A247" s="7" t="str">
        <f t="shared" si="3"/>
        <v>1.1-00-1907_20644021_2053110</v>
      </c>
      <c r="B247" s="7" t="s">
        <v>50</v>
      </c>
      <c r="C247" s="7" t="s">
        <v>31</v>
      </c>
      <c r="D247" s="7" t="s">
        <v>52</v>
      </c>
      <c r="E247" s="7" t="s">
        <v>193</v>
      </c>
      <c r="F247" s="7">
        <v>6</v>
      </c>
      <c r="G247" s="7">
        <v>44</v>
      </c>
      <c r="H247" s="7" t="s">
        <v>253</v>
      </c>
      <c r="I247" s="7">
        <v>5311</v>
      </c>
      <c r="J247" s="7" t="s">
        <v>203</v>
      </c>
      <c r="K247" s="7">
        <v>0</v>
      </c>
      <c r="L247" s="7" t="s">
        <v>36</v>
      </c>
      <c r="M247" s="7">
        <v>5000</v>
      </c>
      <c r="N247" s="7" t="s">
        <v>56</v>
      </c>
      <c r="O247" s="7" t="s">
        <v>195</v>
      </c>
      <c r="P247" s="7" t="s">
        <v>102</v>
      </c>
      <c r="Q247" s="7" t="s">
        <v>255</v>
      </c>
      <c r="R247" s="7" t="s">
        <v>256</v>
      </c>
      <c r="S247" s="13">
        <v>0</v>
      </c>
      <c r="T247" s="13">
        <v>0</v>
      </c>
      <c r="U247" s="13">
        <v>0</v>
      </c>
      <c r="V247" s="13">
        <v>3500000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/>
      <c r="AF247" s="13">
        <v>0</v>
      </c>
      <c r="AG247" s="13">
        <v>0</v>
      </c>
      <c r="AH247" s="13">
        <v>0</v>
      </c>
      <c r="AI247" s="13">
        <v>3500000</v>
      </c>
      <c r="AJ247" s="13">
        <v>-3500000</v>
      </c>
    </row>
    <row r="248" spans="1:36" hidden="1" x14ac:dyDescent="0.25">
      <c r="A248" s="7" t="str">
        <f t="shared" si="3"/>
        <v>1.1-00-1907_20644021_2053210</v>
      </c>
      <c r="B248" s="7" t="s">
        <v>50</v>
      </c>
      <c r="C248" s="7" t="s">
        <v>31</v>
      </c>
      <c r="D248" s="7" t="s">
        <v>52</v>
      </c>
      <c r="E248" s="7" t="s">
        <v>193</v>
      </c>
      <c r="F248" s="7">
        <v>6</v>
      </c>
      <c r="G248" s="7">
        <v>44</v>
      </c>
      <c r="H248" s="7" t="s">
        <v>253</v>
      </c>
      <c r="I248" s="7">
        <v>5321</v>
      </c>
      <c r="J248" s="7" t="s">
        <v>113</v>
      </c>
      <c r="K248" s="7">
        <v>0</v>
      </c>
      <c r="L248" s="7" t="s">
        <v>36</v>
      </c>
      <c r="M248" s="7">
        <v>5000</v>
      </c>
      <c r="N248" s="7" t="s">
        <v>56</v>
      </c>
      <c r="O248" s="7" t="s">
        <v>195</v>
      </c>
      <c r="P248" s="7" t="s">
        <v>102</v>
      </c>
      <c r="Q248" s="7" t="s">
        <v>255</v>
      </c>
      <c r="R248" s="7" t="s">
        <v>256</v>
      </c>
      <c r="S248" s="13">
        <v>0</v>
      </c>
      <c r="T248" s="13">
        <v>0</v>
      </c>
      <c r="U248" s="13">
        <v>0</v>
      </c>
      <c r="V248" s="13">
        <v>100000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/>
      <c r="AF248" s="13">
        <v>0</v>
      </c>
      <c r="AG248" s="13">
        <v>0</v>
      </c>
      <c r="AH248" s="13">
        <v>0</v>
      </c>
      <c r="AI248" s="13">
        <v>100000</v>
      </c>
      <c r="AJ248" s="13">
        <v>-100000</v>
      </c>
    </row>
    <row r="249" spans="1:36" hidden="1" x14ac:dyDescent="0.25">
      <c r="A249" s="7" t="str">
        <f t="shared" si="3"/>
        <v>1.1-00-1912_20266032_2033910</v>
      </c>
      <c r="B249" s="7" t="s">
        <v>50</v>
      </c>
      <c r="C249" s="7" t="s">
        <v>31</v>
      </c>
      <c r="D249" s="7" t="s">
        <v>52</v>
      </c>
      <c r="E249" s="7" t="s">
        <v>258</v>
      </c>
      <c r="F249" s="7">
        <v>2</v>
      </c>
      <c r="G249" s="7">
        <v>66</v>
      </c>
      <c r="H249" s="7" t="s">
        <v>259</v>
      </c>
      <c r="I249" s="7">
        <v>3391</v>
      </c>
      <c r="J249" s="7" t="s">
        <v>137</v>
      </c>
      <c r="K249" s="7">
        <v>0</v>
      </c>
      <c r="L249" s="7" t="s">
        <v>36</v>
      </c>
      <c r="M249" s="7">
        <v>3000</v>
      </c>
      <c r="N249" s="7" t="s">
        <v>56</v>
      </c>
      <c r="O249" s="7" t="s">
        <v>260</v>
      </c>
      <c r="P249" s="7" t="s">
        <v>261</v>
      </c>
      <c r="Q249" s="7" t="s">
        <v>262</v>
      </c>
      <c r="R249" s="7" t="s">
        <v>263</v>
      </c>
      <c r="S249" s="13">
        <v>0</v>
      </c>
      <c r="T249" s="13">
        <v>0</v>
      </c>
      <c r="U249" s="13">
        <v>0</v>
      </c>
      <c r="V249" s="13">
        <v>100000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/>
      <c r="AF249" s="13">
        <v>0</v>
      </c>
      <c r="AG249" s="13">
        <v>0</v>
      </c>
      <c r="AH249" s="13">
        <v>0</v>
      </c>
      <c r="AI249" s="13">
        <v>100000</v>
      </c>
      <c r="AJ249" s="13">
        <v>-100000</v>
      </c>
    </row>
    <row r="250" spans="1:36" hidden="1" x14ac:dyDescent="0.25">
      <c r="A250" s="7" t="str">
        <f t="shared" si="3"/>
        <v>1.1-00-1912_20266032_2053110</v>
      </c>
      <c r="B250" s="7" t="s">
        <v>50</v>
      </c>
      <c r="C250" s="7" t="s">
        <v>31</v>
      </c>
      <c r="D250" s="7" t="s">
        <v>52</v>
      </c>
      <c r="E250" s="7" t="s">
        <v>258</v>
      </c>
      <c r="F250" s="7">
        <v>2</v>
      </c>
      <c r="G250" s="7">
        <v>66</v>
      </c>
      <c r="H250" s="7" t="s">
        <v>259</v>
      </c>
      <c r="I250" s="7">
        <v>5311</v>
      </c>
      <c r="J250" s="7" t="s">
        <v>203</v>
      </c>
      <c r="K250" s="7">
        <v>0</v>
      </c>
      <c r="L250" s="7" t="s">
        <v>36</v>
      </c>
      <c r="M250" s="7">
        <v>5000</v>
      </c>
      <c r="N250" s="7" t="s">
        <v>56</v>
      </c>
      <c r="O250" s="7" t="s">
        <v>260</v>
      </c>
      <c r="P250" s="7" t="s">
        <v>261</v>
      </c>
      <c r="Q250" s="7" t="s">
        <v>262</v>
      </c>
      <c r="R250" s="7" t="s">
        <v>263</v>
      </c>
      <c r="S250" s="13">
        <v>0</v>
      </c>
      <c r="T250" s="13">
        <v>0</v>
      </c>
      <c r="U250" s="13">
        <v>0</v>
      </c>
      <c r="V250" s="13">
        <v>3000000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/>
      <c r="AF250" s="13">
        <v>0</v>
      </c>
      <c r="AG250" s="13">
        <v>0</v>
      </c>
      <c r="AH250" s="13">
        <v>0</v>
      </c>
      <c r="AI250" s="13">
        <v>3000000</v>
      </c>
      <c r="AJ250" s="13">
        <v>-3000000</v>
      </c>
    </row>
    <row r="251" spans="1:36" hidden="1" x14ac:dyDescent="0.25">
      <c r="A251" s="7" t="str">
        <f t="shared" si="3"/>
        <v>1.1-00-1912_20266032_2056710</v>
      </c>
      <c r="B251" s="7" t="s">
        <v>50</v>
      </c>
      <c r="C251" s="7" t="s">
        <v>31</v>
      </c>
      <c r="D251" s="7" t="s">
        <v>52</v>
      </c>
      <c r="E251" s="7" t="s">
        <v>258</v>
      </c>
      <c r="F251" s="7">
        <v>2</v>
      </c>
      <c r="G251" s="7">
        <v>66</v>
      </c>
      <c r="H251" s="7" t="s">
        <v>259</v>
      </c>
      <c r="I251" s="7">
        <v>5671</v>
      </c>
      <c r="J251" s="7" t="s">
        <v>122</v>
      </c>
      <c r="K251" s="7">
        <v>0</v>
      </c>
      <c r="L251" s="7" t="s">
        <v>36</v>
      </c>
      <c r="M251" s="7">
        <v>5000</v>
      </c>
      <c r="N251" s="7" t="s">
        <v>56</v>
      </c>
      <c r="O251" s="7" t="s">
        <v>260</v>
      </c>
      <c r="P251" s="7" t="s">
        <v>261</v>
      </c>
      <c r="Q251" s="7" t="s">
        <v>262</v>
      </c>
      <c r="R251" s="7" t="s">
        <v>263</v>
      </c>
      <c r="S251" s="13">
        <v>0</v>
      </c>
      <c r="T251" s="13">
        <v>0</v>
      </c>
      <c r="U251" s="13">
        <v>0</v>
      </c>
      <c r="V251" s="13">
        <v>100000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/>
      <c r="AF251" s="13">
        <v>0</v>
      </c>
      <c r="AG251" s="13">
        <v>0</v>
      </c>
      <c r="AH251" s="13">
        <v>0</v>
      </c>
      <c r="AI251" s="13">
        <v>100000</v>
      </c>
      <c r="AJ251" s="13">
        <v>-100000</v>
      </c>
    </row>
    <row r="252" spans="1:36" hidden="1" x14ac:dyDescent="0.25">
      <c r="A252" s="7" t="str">
        <f t="shared" si="3"/>
        <v>1.1-00-1912_20268034_2022110</v>
      </c>
      <c r="B252" s="7" t="s">
        <v>50</v>
      </c>
      <c r="C252" s="7" t="s">
        <v>31</v>
      </c>
      <c r="D252" s="7" t="s">
        <v>52</v>
      </c>
      <c r="E252" s="7" t="s">
        <v>258</v>
      </c>
      <c r="F252" s="7">
        <v>2</v>
      </c>
      <c r="G252" s="7">
        <v>68</v>
      </c>
      <c r="H252" s="7" t="s">
        <v>264</v>
      </c>
      <c r="I252" s="7">
        <v>2211</v>
      </c>
      <c r="J252" s="7" t="s">
        <v>55</v>
      </c>
      <c r="K252" s="7">
        <v>0</v>
      </c>
      <c r="L252" s="7" t="s">
        <v>36</v>
      </c>
      <c r="M252" s="7">
        <v>2000</v>
      </c>
      <c r="N252" s="7" t="s">
        <v>56</v>
      </c>
      <c r="O252" s="7" t="s">
        <v>260</v>
      </c>
      <c r="P252" s="7" t="s">
        <v>261</v>
      </c>
      <c r="Q252" s="7" t="s">
        <v>265</v>
      </c>
      <c r="R252" s="7" t="s">
        <v>266</v>
      </c>
      <c r="S252" s="13">
        <v>0</v>
      </c>
      <c r="T252" s="13">
        <v>0</v>
      </c>
      <c r="U252" s="13">
        <v>0</v>
      </c>
      <c r="V252" s="13">
        <v>40000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/>
      <c r="AF252" s="13">
        <v>0</v>
      </c>
      <c r="AG252" s="13">
        <v>0</v>
      </c>
      <c r="AH252" s="13">
        <v>0</v>
      </c>
      <c r="AI252" s="13">
        <v>40000</v>
      </c>
      <c r="AJ252" s="13">
        <v>-40000</v>
      </c>
    </row>
    <row r="253" spans="1:36" hidden="1" x14ac:dyDescent="0.25">
      <c r="A253" s="7" t="str">
        <f t="shared" si="3"/>
        <v>1.1-00-1912_20268034_2023510</v>
      </c>
      <c r="B253" s="7" t="s">
        <v>50</v>
      </c>
      <c r="C253" s="7" t="s">
        <v>31</v>
      </c>
      <c r="D253" s="7" t="s">
        <v>52</v>
      </c>
      <c r="E253" s="7" t="s">
        <v>258</v>
      </c>
      <c r="F253" s="7">
        <v>2</v>
      </c>
      <c r="G253" s="7">
        <v>68</v>
      </c>
      <c r="H253" s="7" t="s">
        <v>264</v>
      </c>
      <c r="I253" s="7">
        <v>2351</v>
      </c>
      <c r="J253" s="7" t="s">
        <v>267</v>
      </c>
      <c r="K253" s="7">
        <v>0</v>
      </c>
      <c r="L253" s="7" t="s">
        <v>36</v>
      </c>
      <c r="M253" s="7">
        <v>2000</v>
      </c>
      <c r="N253" s="7" t="s">
        <v>56</v>
      </c>
      <c r="O253" s="7" t="s">
        <v>260</v>
      </c>
      <c r="P253" s="7" t="s">
        <v>261</v>
      </c>
      <c r="Q253" s="7" t="s">
        <v>265</v>
      </c>
      <c r="R253" s="7" t="s">
        <v>266</v>
      </c>
      <c r="S253" s="13">
        <v>0</v>
      </c>
      <c r="T253" s="13">
        <v>0</v>
      </c>
      <c r="U253" s="13">
        <v>0</v>
      </c>
      <c r="V253" s="13">
        <v>15000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/>
      <c r="AF253" s="13">
        <v>0</v>
      </c>
      <c r="AG253" s="13">
        <v>0</v>
      </c>
      <c r="AH253" s="13">
        <v>0</v>
      </c>
      <c r="AI253" s="13">
        <v>15000</v>
      </c>
      <c r="AJ253" s="13">
        <v>-15000</v>
      </c>
    </row>
    <row r="254" spans="1:36" hidden="1" x14ac:dyDescent="0.25">
      <c r="A254" s="7" t="str">
        <f t="shared" si="3"/>
        <v>1.1-00-1912_20268034_2025210</v>
      </c>
      <c r="B254" s="7" t="s">
        <v>50</v>
      </c>
      <c r="C254" s="7" t="s">
        <v>31</v>
      </c>
      <c r="D254" s="7" t="s">
        <v>52</v>
      </c>
      <c r="E254" s="7" t="s">
        <v>258</v>
      </c>
      <c r="F254" s="7">
        <v>2</v>
      </c>
      <c r="G254" s="7">
        <v>68</v>
      </c>
      <c r="H254" s="7" t="s">
        <v>264</v>
      </c>
      <c r="I254" s="7">
        <v>2521</v>
      </c>
      <c r="J254" s="7" t="s">
        <v>87</v>
      </c>
      <c r="K254" s="7">
        <v>0</v>
      </c>
      <c r="L254" s="7" t="s">
        <v>36</v>
      </c>
      <c r="M254" s="7">
        <v>2000</v>
      </c>
      <c r="N254" s="7" t="s">
        <v>56</v>
      </c>
      <c r="O254" s="7" t="s">
        <v>260</v>
      </c>
      <c r="P254" s="7" t="s">
        <v>261</v>
      </c>
      <c r="Q254" s="7" t="s">
        <v>265</v>
      </c>
      <c r="R254" s="7" t="s">
        <v>266</v>
      </c>
      <c r="S254" s="13">
        <v>0</v>
      </c>
      <c r="T254" s="13">
        <v>0</v>
      </c>
      <c r="U254" s="13">
        <v>0</v>
      </c>
      <c r="V254" s="13">
        <v>80000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/>
      <c r="AF254" s="13">
        <v>0</v>
      </c>
      <c r="AG254" s="13">
        <v>0</v>
      </c>
      <c r="AH254" s="13">
        <v>0</v>
      </c>
      <c r="AI254" s="13">
        <v>80000</v>
      </c>
      <c r="AJ254" s="13">
        <v>-80000</v>
      </c>
    </row>
    <row r="255" spans="1:36" hidden="1" x14ac:dyDescent="0.25">
      <c r="A255" s="7" t="str">
        <f t="shared" si="3"/>
        <v>1.1-00-1912_20268034_2025610</v>
      </c>
      <c r="B255" s="7" t="s">
        <v>50</v>
      </c>
      <c r="C255" s="7" t="s">
        <v>31</v>
      </c>
      <c r="D255" s="7" t="s">
        <v>52</v>
      </c>
      <c r="E255" s="7" t="s">
        <v>258</v>
      </c>
      <c r="F255" s="7">
        <v>2</v>
      </c>
      <c r="G255" s="7">
        <v>68</v>
      </c>
      <c r="H255" s="7" t="s">
        <v>264</v>
      </c>
      <c r="I255" s="7">
        <v>2561</v>
      </c>
      <c r="J255" s="7" t="s">
        <v>64</v>
      </c>
      <c r="K255" s="7">
        <v>0</v>
      </c>
      <c r="L255" s="7" t="s">
        <v>36</v>
      </c>
      <c r="M255" s="7">
        <v>2000</v>
      </c>
      <c r="N255" s="7" t="s">
        <v>56</v>
      </c>
      <c r="O255" s="7" t="s">
        <v>260</v>
      </c>
      <c r="P255" s="7" t="s">
        <v>261</v>
      </c>
      <c r="Q255" s="7" t="s">
        <v>265</v>
      </c>
      <c r="R255" s="7" t="s">
        <v>266</v>
      </c>
      <c r="S255" s="13">
        <v>0</v>
      </c>
      <c r="T255" s="13">
        <v>0</v>
      </c>
      <c r="U255" s="13">
        <v>0</v>
      </c>
      <c r="V255" s="13">
        <v>20000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/>
      <c r="AF255" s="13">
        <v>0</v>
      </c>
      <c r="AG255" s="13">
        <v>0</v>
      </c>
      <c r="AH255" s="13">
        <v>0</v>
      </c>
      <c r="AI255" s="13">
        <v>20000</v>
      </c>
      <c r="AJ255" s="13">
        <v>-20000</v>
      </c>
    </row>
    <row r="256" spans="1:36" hidden="1" x14ac:dyDescent="0.25">
      <c r="A256" s="7" t="str">
        <f t="shared" si="3"/>
        <v>1.1-00-1912_20268034_2027210</v>
      </c>
      <c r="B256" s="7" t="s">
        <v>50</v>
      </c>
      <c r="C256" s="7" t="s">
        <v>31</v>
      </c>
      <c r="D256" s="7" t="s">
        <v>52</v>
      </c>
      <c r="E256" s="7" t="s">
        <v>258</v>
      </c>
      <c r="F256" s="7">
        <v>2</v>
      </c>
      <c r="G256" s="7">
        <v>68</v>
      </c>
      <c r="H256" s="7" t="s">
        <v>264</v>
      </c>
      <c r="I256" s="7">
        <v>2721</v>
      </c>
      <c r="J256" s="7" t="s">
        <v>124</v>
      </c>
      <c r="K256" s="7">
        <v>0</v>
      </c>
      <c r="L256" s="7" t="s">
        <v>36</v>
      </c>
      <c r="M256" s="7">
        <v>2000</v>
      </c>
      <c r="N256" s="7" t="s">
        <v>56</v>
      </c>
      <c r="O256" s="7" t="s">
        <v>260</v>
      </c>
      <c r="P256" s="7" t="s">
        <v>261</v>
      </c>
      <c r="Q256" s="7" t="s">
        <v>265</v>
      </c>
      <c r="R256" s="7" t="s">
        <v>266</v>
      </c>
      <c r="S256" s="13">
        <v>0</v>
      </c>
      <c r="T256" s="13">
        <v>0</v>
      </c>
      <c r="U256" s="13">
        <v>0</v>
      </c>
      <c r="V256" s="13">
        <v>80000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/>
      <c r="AF256" s="13">
        <v>0</v>
      </c>
      <c r="AG256" s="13">
        <v>0</v>
      </c>
      <c r="AH256" s="13">
        <v>0</v>
      </c>
      <c r="AI256" s="13">
        <v>80000</v>
      </c>
      <c r="AJ256" s="13">
        <v>-80000</v>
      </c>
    </row>
    <row r="257" spans="1:36" hidden="1" x14ac:dyDescent="0.25">
      <c r="A257" s="7" t="str">
        <f t="shared" si="3"/>
        <v>1.1-00-1912_20268034_2029110</v>
      </c>
      <c r="B257" s="7" t="s">
        <v>50</v>
      </c>
      <c r="C257" s="7" t="s">
        <v>31</v>
      </c>
      <c r="D257" s="7" t="s">
        <v>52</v>
      </c>
      <c r="E257" s="7" t="s">
        <v>258</v>
      </c>
      <c r="F257" s="7">
        <v>2</v>
      </c>
      <c r="G257" s="7">
        <v>68</v>
      </c>
      <c r="H257" s="7" t="s">
        <v>264</v>
      </c>
      <c r="I257" s="7">
        <v>2911</v>
      </c>
      <c r="J257" s="7" t="s">
        <v>118</v>
      </c>
      <c r="K257" s="7">
        <v>0</v>
      </c>
      <c r="L257" s="7" t="s">
        <v>36</v>
      </c>
      <c r="M257" s="7">
        <v>2000</v>
      </c>
      <c r="N257" s="7" t="s">
        <v>56</v>
      </c>
      <c r="O257" s="7" t="s">
        <v>260</v>
      </c>
      <c r="P257" s="7" t="s">
        <v>261</v>
      </c>
      <c r="Q257" s="7" t="s">
        <v>265</v>
      </c>
      <c r="R257" s="7" t="s">
        <v>266</v>
      </c>
      <c r="S257" s="13">
        <v>0</v>
      </c>
      <c r="T257" s="13">
        <v>0</v>
      </c>
      <c r="U257" s="13">
        <v>0</v>
      </c>
      <c r="V257" s="13">
        <v>50000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/>
      <c r="AF257" s="13">
        <v>0</v>
      </c>
      <c r="AG257" s="13">
        <v>0</v>
      </c>
      <c r="AH257" s="13">
        <v>0</v>
      </c>
      <c r="AI257" s="13">
        <v>50000</v>
      </c>
      <c r="AJ257" s="13">
        <v>-50000</v>
      </c>
    </row>
    <row r="258" spans="1:36" hidden="1" x14ac:dyDescent="0.25">
      <c r="A258" s="7" t="str">
        <f t="shared" si="3"/>
        <v>1.1-00-1912_20268034_2032510</v>
      </c>
      <c r="B258" s="7" t="s">
        <v>50</v>
      </c>
      <c r="C258" s="7" t="s">
        <v>31</v>
      </c>
      <c r="D258" s="7" t="s">
        <v>52</v>
      </c>
      <c r="E258" s="7" t="s">
        <v>258</v>
      </c>
      <c r="F258" s="7">
        <v>2</v>
      </c>
      <c r="G258" s="7">
        <v>68</v>
      </c>
      <c r="H258" s="7" t="s">
        <v>264</v>
      </c>
      <c r="I258" s="7">
        <v>3251</v>
      </c>
      <c r="J258" s="7" t="s">
        <v>65</v>
      </c>
      <c r="K258" s="7">
        <v>0</v>
      </c>
      <c r="L258" s="7" t="s">
        <v>36</v>
      </c>
      <c r="M258" s="7">
        <v>3000</v>
      </c>
      <c r="N258" s="7" t="s">
        <v>56</v>
      </c>
      <c r="O258" s="7" t="s">
        <v>260</v>
      </c>
      <c r="P258" s="7" t="s">
        <v>261</v>
      </c>
      <c r="Q258" s="7" t="s">
        <v>265</v>
      </c>
      <c r="R258" s="7" t="s">
        <v>266</v>
      </c>
      <c r="S258" s="13">
        <v>0</v>
      </c>
      <c r="T258" s="13">
        <v>0</v>
      </c>
      <c r="U258" s="13">
        <v>0</v>
      </c>
      <c r="V258" s="13">
        <v>40000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/>
      <c r="AF258" s="13">
        <v>0</v>
      </c>
      <c r="AG258" s="13">
        <v>0</v>
      </c>
      <c r="AH258" s="13">
        <v>0</v>
      </c>
      <c r="AI258" s="13">
        <v>40000</v>
      </c>
      <c r="AJ258" s="13">
        <v>-40000</v>
      </c>
    </row>
    <row r="259" spans="1:36" hidden="1" x14ac:dyDescent="0.25">
      <c r="A259" s="7" t="str">
        <f t="shared" ref="A259:A322" si="4">CONCATENATE(B259,E259,F259,G259,H259,I259,K259)</f>
        <v>1.1-00-1912_20268034_2033210</v>
      </c>
      <c r="B259" s="7" t="s">
        <v>50</v>
      </c>
      <c r="C259" s="7" t="s">
        <v>31</v>
      </c>
      <c r="D259" s="7" t="s">
        <v>52</v>
      </c>
      <c r="E259" s="7" t="s">
        <v>258</v>
      </c>
      <c r="F259" s="7">
        <v>2</v>
      </c>
      <c r="G259" s="7">
        <v>68</v>
      </c>
      <c r="H259" s="7" t="s">
        <v>264</v>
      </c>
      <c r="I259" s="7">
        <v>3321</v>
      </c>
      <c r="J259" s="7" t="s">
        <v>174</v>
      </c>
      <c r="K259" s="7">
        <v>0</v>
      </c>
      <c r="L259" s="7" t="s">
        <v>36</v>
      </c>
      <c r="M259" s="7">
        <v>3000</v>
      </c>
      <c r="N259" s="7" t="s">
        <v>56</v>
      </c>
      <c r="O259" s="7" t="s">
        <v>260</v>
      </c>
      <c r="P259" s="7" t="s">
        <v>261</v>
      </c>
      <c r="Q259" s="7" t="s">
        <v>265</v>
      </c>
      <c r="R259" s="7" t="s">
        <v>266</v>
      </c>
      <c r="S259" s="13">
        <v>0</v>
      </c>
      <c r="T259" s="13">
        <v>0</v>
      </c>
      <c r="U259" s="13">
        <v>0</v>
      </c>
      <c r="V259" s="13">
        <v>80000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/>
      <c r="AF259" s="13">
        <v>0</v>
      </c>
      <c r="AG259" s="13">
        <v>0</v>
      </c>
      <c r="AH259" s="13">
        <v>0</v>
      </c>
      <c r="AI259" s="13">
        <v>80000</v>
      </c>
      <c r="AJ259" s="13">
        <v>-80000</v>
      </c>
    </row>
    <row r="260" spans="1:36" hidden="1" x14ac:dyDescent="0.25">
      <c r="A260" s="7" t="str">
        <f t="shared" si="4"/>
        <v>1.1-00-1912_20268034_2033510</v>
      </c>
      <c r="B260" s="7" t="s">
        <v>50</v>
      </c>
      <c r="C260" s="7" t="s">
        <v>31</v>
      </c>
      <c r="D260" s="7" t="s">
        <v>52</v>
      </c>
      <c r="E260" s="7" t="s">
        <v>258</v>
      </c>
      <c r="F260" s="7">
        <v>2</v>
      </c>
      <c r="G260" s="7">
        <v>68</v>
      </c>
      <c r="H260" s="7" t="s">
        <v>264</v>
      </c>
      <c r="I260" s="7">
        <v>3351</v>
      </c>
      <c r="J260" s="7" t="s">
        <v>175</v>
      </c>
      <c r="K260" s="7">
        <v>0</v>
      </c>
      <c r="L260" s="7" t="s">
        <v>36</v>
      </c>
      <c r="M260" s="7">
        <v>3000</v>
      </c>
      <c r="N260" s="7" t="s">
        <v>56</v>
      </c>
      <c r="O260" s="7" t="s">
        <v>260</v>
      </c>
      <c r="P260" s="7" t="s">
        <v>261</v>
      </c>
      <c r="Q260" s="7" t="s">
        <v>265</v>
      </c>
      <c r="R260" s="7" t="s">
        <v>266</v>
      </c>
      <c r="S260" s="13">
        <v>0</v>
      </c>
      <c r="T260" s="13">
        <v>0</v>
      </c>
      <c r="U260" s="13">
        <v>0</v>
      </c>
      <c r="V260" s="13">
        <v>80000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/>
      <c r="AF260" s="13">
        <v>0</v>
      </c>
      <c r="AG260" s="13">
        <v>0</v>
      </c>
      <c r="AH260" s="13">
        <v>0</v>
      </c>
      <c r="AI260" s="13">
        <v>80000</v>
      </c>
      <c r="AJ260" s="13">
        <v>-80000</v>
      </c>
    </row>
    <row r="261" spans="1:36" hidden="1" x14ac:dyDescent="0.25">
      <c r="A261" s="7" t="str">
        <f t="shared" si="4"/>
        <v>1.1-00-1912_20268034_2033910</v>
      </c>
      <c r="B261" s="7" t="s">
        <v>50</v>
      </c>
      <c r="C261" s="7" t="s">
        <v>31</v>
      </c>
      <c r="D261" s="7" t="s">
        <v>52</v>
      </c>
      <c r="E261" s="7" t="s">
        <v>258</v>
      </c>
      <c r="F261" s="7">
        <v>2</v>
      </c>
      <c r="G261" s="7">
        <v>68</v>
      </c>
      <c r="H261" s="7" t="s">
        <v>264</v>
      </c>
      <c r="I261" s="7">
        <v>3391</v>
      </c>
      <c r="J261" s="7" t="s">
        <v>137</v>
      </c>
      <c r="K261" s="7">
        <v>0</v>
      </c>
      <c r="L261" s="7" t="s">
        <v>36</v>
      </c>
      <c r="M261" s="7">
        <v>3000</v>
      </c>
      <c r="N261" s="7" t="s">
        <v>56</v>
      </c>
      <c r="O261" s="7" t="s">
        <v>260</v>
      </c>
      <c r="P261" s="7" t="s">
        <v>261</v>
      </c>
      <c r="Q261" s="7" t="s">
        <v>265</v>
      </c>
      <c r="R261" s="7" t="s">
        <v>266</v>
      </c>
      <c r="S261" s="13">
        <v>0</v>
      </c>
      <c r="T261" s="13">
        <v>0</v>
      </c>
      <c r="U261" s="13">
        <v>0</v>
      </c>
      <c r="V261" s="13">
        <v>300000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/>
      <c r="AF261" s="13">
        <v>0</v>
      </c>
      <c r="AG261" s="13">
        <v>0</v>
      </c>
      <c r="AH261" s="13">
        <v>0</v>
      </c>
      <c r="AI261" s="13">
        <v>300000</v>
      </c>
      <c r="AJ261" s="13">
        <v>-300000</v>
      </c>
    </row>
    <row r="262" spans="1:36" hidden="1" x14ac:dyDescent="0.25">
      <c r="A262" s="7" t="str">
        <f t="shared" si="4"/>
        <v>1.1-00-1912_20268034_2035810</v>
      </c>
      <c r="B262" s="7" t="s">
        <v>50</v>
      </c>
      <c r="C262" s="7" t="s">
        <v>31</v>
      </c>
      <c r="D262" s="7" t="s">
        <v>52</v>
      </c>
      <c r="E262" s="7" t="s">
        <v>258</v>
      </c>
      <c r="F262" s="7">
        <v>2</v>
      </c>
      <c r="G262" s="7">
        <v>68</v>
      </c>
      <c r="H262" s="7" t="s">
        <v>264</v>
      </c>
      <c r="I262" s="7">
        <v>3581</v>
      </c>
      <c r="J262" s="7" t="s">
        <v>178</v>
      </c>
      <c r="K262" s="7">
        <v>0</v>
      </c>
      <c r="L262" s="7" t="s">
        <v>36</v>
      </c>
      <c r="M262" s="7">
        <v>3000</v>
      </c>
      <c r="N262" s="7" t="s">
        <v>56</v>
      </c>
      <c r="O262" s="7" t="s">
        <v>260</v>
      </c>
      <c r="P262" s="7" t="s">
        <v>261</v>
      </c>
      <c r="Q262" s="7" t="s">
        <v>265</v>
      </c>
      <c r="R262" s="7" t="s">
        <v>266</v>
      </c>
      <c r="S262" s="13">
        <v>0</v>
      </c>
      <c r="T262" s="13">
        <v>0</v>
      </c>
      <c r="U262" s="13">
        <v>0</v>
      </c>
      <c r="V262" s="13">
        <v>200000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/>
      <c r="AF262" s="13">
        <v>0</v>
      </c>
      <c r="AG262" s="13">
        <v>0</v>
      </c>
      <c r="AH262" s="13">
        <v>0</v>
      </c>
      <c r="AI262" s="13">
        <v>200000</v>
      </c>
      <c r="AJ262" s="13">
        <v>-200000</v>
      </c>
    </row>
    <row r="263" spans="1:36" hidden="1" x14ac:dyDescent="0.25">
      <c r="A263" s="7" t="str">
        <f t="shared" si="4"/>
        <v>1.1-00-1912_20268034_2039220</v>
      </c>
      <c r="B263" s="7" t="s">
        <v>50</v>
      </c>
      <c r="C263" s="7" t="s">
        <v>31</v>
      </c>
      <c r="D263" s="7" t="s">
        <v>52</v>
      </c>
      <c r="E263" s="7" t="s">
        <v>258</v>
      </c>
      <c r="F263" s="7">
        <v>2</v>
      </c>
      <c r="G263" s="7">
        <v>68</v>
      </c>
      <c r="H263" s="7" t="s">
        <v>264</v>
      </c>
      <c r="I263" s="7">
        <v>3922</v>
      </c>
      <c r="J263" s="7" t="s">
        <v>179</v>
      </c>
      <c r="K263" s="7">
        <v>0</v>
      </c>
      <c r="L263" s="7" t="s">
        <v>36</v>
      </c>
      <c r="M263" s="7">
        <v>3000</v>
      </c>
      <c r="N263" s="7" t="s">
        <v>56</v>
      </c>
      <c r="O263" s="7" t="s">
        <v>260</v>
      </c>
      <c r="P263" s="7" t="s">
        <v>261</v>
      </c>
      <c r="Q263" s="7" t="s">
        <v>265</v>
      </c>
      <c r="R263" s="7" t="s">
        <v>266</v>
      </c>
      <c r="S263" s="13">
        <v>0</v>
      </c>
      <c r="T263" s="13">
        <v>0</v>
      </c>
      <c r="U263" s="13">
        <v>0</v>
      </c>
      <c r="V263" s="13">
        <v>60000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/>
      <c r="AF263" s="13">
        <v>0</v>
      </c>
      <c r="AG263" s="13">
        <v>0</v>
      </c>
      <c r="AH263" s="13">
        <v>0</v>
      </c>
      <c r="AI263" s="13">
        <v>60000</v>
      </c>
      <c r="AJ263" s="13">
        <v>-60000</v>
      </c>
    </row>
    <row r="264" spans="1:36" hidden="1" x14ac:dyDescent="0.25">
      <c r="A264" s="7" t="str">
        <f t="shared" si="4"/>
        <v>1.1-00-1912_20268034_2042110</v>
      </c>
      <c r="B264" s="7" t="s">
        <v>50</v>
      </c>
      <c r="C264" s="7" t="s">
        <v>31</v>
      </c>
      <c r="D264" s="7" t="s">
        <v>52</v>
      </c>
      <c r="E264" s="7" t="s">
        <v>258</v>
      </c>
      <c r="F264" s="7">
        <v>2</v>
      </c>
      <c r="G264" s="7">
        <v>68</v>
      </c>
      <c r="H264" s="7" t="s">
        <v>264</v>
      </c>
      <c r="I264" s="7">
        <v>4211</v>
      </c>
      <c r="J264" s="7" t="s">
        <v>219</v>
      </c>
      <c r="K264" s="7">
        <v>0</v>
      </c>
      <c r="L264" s="7" t="s">
        <v>36</v>
      </c>
      <c r="M264" s="7">
        <v>4000</v>
      </c>
      <c r="N264" s="7" t="s">
        <v>56</v>
      </c>
      <c r="O264" s="7" t="s">
        <v>260</v>
      </c>
      <c r="P264" s="7" t="s">
        <v>261</v>
      </c>
      <c r="Q264" s="7" t="s">
        <v>265</v>
      </c>
      <c r="R264" s="7" t="s">
        <v>266</v>
      </c>
      <c r="S264" s="13">
        <v>0</v>
      </c>
      <c r="T264" s="13">
        <v>0</v>
      </c>
      <c r="U264" s="13">
        <v>0</v>
      </c>
      <c r="V264" s="13">
        <v>1300000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/>
      <c r="AF264" s="13">
        <v>0</v>
      </c>
      <c r="AG264" s="13">
        <v>0</v>
      </c>
      <c r="AH264" s="13">
        <v>0</v>
      </c>
      <c r="AI264" s="13">
        <v>1300000</v>
      </c>
      <c r="AJ264" s="13">
        <v>-1300000</v>
      </c>
    </row>
    <row r="265" spans="1:36" hidden="1" x14ac:dyDescent="0.25">
      <c r="A265" s="7" t="str">
        <f t="shared" si="4"/>
        <v>1.1-00-1912_20268034_2043110</v>
      </c>
      <c r="B265" s="7" t="s">
        <v>50</v>
      </c>
      <c r="C265" s="7" t="s">
        <v>31</v>
      </c>
      <c r="D265" s="7" t="s">
        <v>52</v>
      </c>
      <c r="E265" s="7" t="s">
        <v>258</v>
      </c>
      <c r="F265" s="7">
        <v>2</v>
      </c>
      <c r="G265" s="7">
        <v>68</v>
      </c>
      <c r="H265" s="7" t="s">
        <v>264</v>
      </c>
      <c r="I265" s="7">
        <v>4311</v>
      </c>
      <c r="J265" s="7" t="s">
        <v>80</v>
      </c>
      <c r="K265" s="7">
        <v>0</v>
      </c>
      <c r="L265" s="7" t="s">
        <v>36</v>
      </c>
      <c r="M265" s="7">
        <v>4000</v>
      </c>
      <c r="N265" s="7" t="s">
        <v>56</v>
      </c>
      <c r="O265" s="7" t="s">
        <v>260</v>
      </c>
      <c r="P265" s="7" t="s">
        <v>261</v>
      </c>
      <c r="Q265" s="7" t="s">
        <v>265</v>
      </c>
      <c r="R265" s="7" t="s">
        <v>266</v>
      </c>
      <c r="S265" s="13">
        <v>0</v>
      </c>
      <c r="T265" s="13">
        <v>0</v>
      </c>
      <c r="U265" s="13">
        <v>0</v>
      </c>
      <c r="V265" s="13">
        <v>1800000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/>
      <c r="AF265" s="13">
        <v>0</v>
      </c>
      <c r="AG265" s="13">
        <v>0</v>
      </c>
      <c r="AH265" s="13">
        <v>0</v>
      </c>
      <c r="AI265" s="13">
        <v>1800000</v>
      </c>
      <c r="AJ265" s="13">
        <v>-1800000</v>
      </c>
    </row>
    <row r="266" spans="1:36" hidden="1" x14ac:dyDescent="0.25">
      <c r="A266" s="7" t="str">
        <f t="shared" si="4"/>
        <v>1.1-00-1912_20268034_2044110</v>
      </c>
      <c r="B266" s="7" t="s">
        <v>50</v>
      </c>
      <c r="C266" s="7" t="s">
        <v>31</v>
      </c>
      <c r="D266" s="7" t="s">
        <v>52</v>
      </c>
      <c r="E266" s="7" t="s">
        <v>258</v>
      </c>
      <c r="F266" s="7">
        <v>2</v>
      </c>
      <c r="G266" s="7">
        <v>68</v>
      </c>
      <c r="H266" s="7" t="s">
        <v>264</v>
      </c>
      <c r="I266" s="7">
        <v>4411</v>
      </c>
      <c r="J266" s="7" t="s">
        <v>76</v>
      </c>
      <c r="K266" s="7">
        <v>0</v>
      </c>
      <c r="L266" s="7" t="s">
        <v>36</v>
      </c>
      <c r="M266" s="7">
        <v>4000</v>
      </c>
      <c r="N266" s="7" t="s">
        <v>56</v>
      </c>
      <c r="O266" s="7" t="s">
        <v>260</v>
      </c>
      <c r="P266" s="7" t="s">
        <v>261</v>
      </c>
      <c r="Q266" s="7" t="s">
        <v>265</v>
      </c>
      <c r="R266" s="7" t="s">
        <v>266</v>
      </c>
      <c r="S266" s="13">
        <v>0</v>
      </c>
      <c r="T266" s="13">
        <v>0</v>
      </c>
      <c r="U266" s="13">
        <v>0</v>
      </c>
      <c r="V266" s="13">
        <v>300000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/>
      <c r="AF266" s="13">
        <v>0</v>
      </c>
      <c r="AG266" s="13">
        <v>0</v>
      </c>
      <c r="AH266" s="13">
        <v>0</v>
      </c>
      <c r="AI266" s="13">
        <v>300000</v>
      </c>
      <c r="AJ266" s="13">
        <v>-300000</v>
      </c>
    </row>
    <row r="267" spans="1:36" hidden="1" x14ac:dyDescent="0.25">
      <c r="A267" s="7" t="str">
        <f t="shared" si="4"/>
        <v>1.1-00-1912_20268034_2052110</v>
      </c>
      <c r="B267" s="7" t="s">
        <v>50</v>
      </c>
      <c r="C267" s="7" t="s">
        <v>31</v>
      </c>
      <c r="D267" s="7" t="s">
        <v>52</v>
      </c>
      <c r="E267" s="7" t="s">
        <v>258</v>
      </c>
      <c r="F267" s="7">
        <v>2</v>
      </c>
      <c r="G267" s="7">
        <v>68</v>
      </c>
      <c r="H267" s="7" t="s">
        <v>264</v>
      </c>
      <c r="I267" s="7">
        <v>5211</v>
      </c>
      <c r="J267" s="7" t="s">
        <v>155</v>
      </c>
      <c r="K267" s="7">
        <v>0</v>
      </c>
      <c r="L267" s="7" t="s">
        <v>36</v>
      </c>
      <c r="M267" s="7">
        <v>5000</v>
      </c>
      <c r="N267" s="7" t="s">
        <v>56</v>
      </c>
      <c r="O267" s="7" t="s">
        <v>260</v>
      </c>
      <c r="P267" s="7" t="s">
        <v>261</v>
      </c>
      <c r="Q267" s="7" t="s">
        <v>265</v>
      </c>
      <c r="R267" s="7" t="s">
        <v>266</v>
      </c>
      <c r="S267" s="13">
        <v>0</v>
      </c>
      <c r="T267" s="13">
        <v>0</v>
      </c>
      <c r="U267" s="13">
        <v>0</v>
      </c>
      <c r="V267" s="13">
        <v>50000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/>
      <c r="AF267" s="13">
        <v>0</v>
      </c>
      <c r="AG267" s="13">
        <v>0</v>
      </c>
      <c r="AH267" s="13">
        <v>0</v>
      </c>
      <c r="AI267" s="13">
        <v>50000</v>
      </c>
      <c r="AJ267" s="13">
        <v>-50000</v>
      </c>
    </row>
    <row r="268" spans="1:36" hidden="1" x14ac:dyDescent="0.25">
      <c r="A268" s="7" t="str">
        <f t="shared" si="4"/>
        <v>1.1-00-1902_2019006_2038210</v>
      </c>
      <c r="B268" s="7" t="s">
        <v>50</v>
      </c>
      <c r="C268" s="7" t="s">
        <v>31</v>
      </c>
      <c r="D268" s="7" t="s">
        <v>207</v>
      </c>
      <c r="E268" s="7" t="s">
        <v>98</v>
      </c>
      <c r="F268" s="7">
        <v>1</v>
      </c>
      <c r="G268" s="7">
        <v>9</v>
      </c>
      <c r="H268" s="7" t="s">
        <v>268</v>
      </c>
      <c r="I268" s="7">
        <v>3821</v>
      </c>
      <c r="J268" s="7" t="s">
        <v>70</v>
      </c>
      <c r="K268" s="7">
        <v>0</v>
      </c>
      <c r="L268" s="7" t="s">
        <v>36</v>
      </c>
      <c r="M268" s="7">
        <v>3000</v>
      </c>
      <c r="N268" s="7" t="s">
        <v>56</v>
      </c>
      <c r="O268" s="7" t="s">
        <v>101</v>
      </c>
      <c r="P268" s="7" t="s">
        <v>212</v>
      </c>
      <c r="Q268" s="7" t="s">
        <v>269</v>
      </c>
      <c r="R268" s="7" t="s">
        <v>270</v>
      </c>
      <c r="S268" s="13">
        <v>0</v>
      </c>
      <c r="T268" s="13">
        <v>0</v>
      </c>
      <c r="U268" s="13">
        <v>0</v>
      </c>
      <c r="V268" s="13">
        <v>110000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/>
      <c r="AF268" s="13">
        <v>0</v>
      </c>
      <c r="AG268" s="13">
        <v>0</v>
      </c>
      <c r="AH268" s="13">
        <v>0</v>
      </c>
      <c r="AI268" s="13">
        <v>110000</v>
      </c>
      <c r="AJ268" s="13">
        <v>-110000</v>
      </c>
    </row>
    <row r="269" spans="1:36" hidden="1" x14ac:dyDescent="0.25">
      <c r="A269" s="7" t="str">
        <f t="shared" si="4"/>
        <v>1.1-00-1902_2019006_2038310</v>
      </c>
      <c r="B269" s="7" t="s">
        <v>50</v>
      </c>
      <c r="C269" s="7" t="s">
        <v>31</v>
      </c>
      <c r="D269" s="7" t="s">
        <v>207</v>
      </c>
      <c r="E269" s="7" t="s">
        <v>98</v>
      </c>
      <c r="F269" s="7">
        <v>1</v>
      </c>
      <c r="G269" s="7">
        <v>9</v>
      </c>
      <c r="H269" s="7" t="s">
        <v>268</v>
      </c>
      <c r="I269" s="7">
        <v>3831</v>
      </c>
      <c r="J269" s="7" t="s">
        <v>108</v>
      </c>
      <c r="K269" s="7">
        <v>0</v>
      </c>
      <c r="L269" s="7" t="s">
        <v>36</v>
      </c>
      <c r="M269" s="7">
        <v>3000</v>
      </c>
      <c r="N269" s="7" t="s">
        <v>56</v>
      </c>
      <c r="O269" s="7" t="s">
        <v>101</v>
      </c>
      <c r="P269" s="7" t="s">
        <v>212</v>
      </c>
      <c r="Q269" s="7" t="s">
        <v>269</v>
      </c>
      <c r="R269" s="7" t="s">
        <v>270</v>
      </c>
      <c r="S269" s="13">
        <v>0</v>
      </c>
      <c r="T269" s="13">
        <v>0</v>
      </c>
      <c r="U269" s="13">
        <v>0</v>
      </c>
      <c r="V269" s="13">
        <v>240000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/>
      <c r="AF269" s="13">
        <v>0</v>
      </c>
      <c r="AG269" s="13">
        <v>0</v>
      </c>
      <c r="AH269" s="13">
        <v>0</v>
      </c>
      <c r="AI269" s="13">
        <v>240000</v>
      </c>
      <c r="AJ269" s="13">
        <v>-240000</v>
      </c>
    </row>
    <row r="270" spans="1:36" hidden="1" x14ac:dyDescent="0.25">
      <c r="A270" s="7" t="str">
        <f t="shared" si="4"/>
        <v>1.1-00-1902_2019006_2058110</v>
      </c>
      <c r="B270" s="7" t="s">
        <v>50</v>
      </c>
      <c r="C270" s="7" t="s">
        <v>31</v>
      </c>
      <c r="D270" s="7" t="s">
        <v>207</v>
      </c>
      <c r="E270" s="7" t="s">
        <v>98</v>
      </c>
      <c r="F270" s="7">
        <v>1</v>
      </c>
      <c r="G270" s="7">
        <v>9</v>
      </c>
      <c r="H270" s="7" t="s">
        <v>268</v>
      </c>
      <c r="I270" s="7">
        <v>5811</v>
      </c>
      <c r="J270" s="7" t="s">
        <v>271</v>
      </c>
      <c r="K270" s="7">
        <v>0</v>
      </c>
      <c r="L270" s="7" t="s">
        <v>36</v>
      </c>
      <c r="M270" s="7">
        <v>5000</v>
      </c>
      <c r="N270" s="7" t="s">
        <v>56</v>
      </c>
      <c r="O270" s="7" t="s">
        <v>101</v>
      </c>
      <c r="P270" s="7" t="s">
        <v>212</v>
      </c>
      <c r="Q270" s="7" t="s">
        <v>269</v>
      </c>
      <c r="R270" s="7" t="s">
        <v>270</v>
      </c>
      <c r="S270" s="13">
        <v>0</v>
      </c>
      <c r="T270" s="13">
        <v>0</v>
      </c>
      <c r="U270" s="13">
        <v>0</v>
      </c>
      <c r="V270" s="13">
        <v>20000000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462081.48</v>
      </c>
      <c r="AD270" s="13" t="s">
        <v>505</v>
      </c>
      <c r="AE270" s="13"/>
      <c r="AF270" s="13">
        <v>0</v>
      </c>
      <c r="AG270" s="13">
        <v>0</v>
      </c>
      <c r="AH270" s="13">
        <v>0</v>
      </c>
      <c r="AI270" s="13">
        <v>20000000</v>
      </c>
      <c r="AJ270" s="13">
        <v>-20000000</v>
      </c>
    </row>
    <row r="271" spans="1:36" hidden="1" x14ac:dyDescent="0.25">
      <c r="A271" s="7" t="str">
        <f t="shared" si="4"/>
        <v>1.1-00-1902_20110007_2033510</v>
      </c>
      <c r="B271" s="7" t="s">
        <v>50</v>
      </c>
      <c r="C271" s="7" t="s">
        <v>31</v>
      </c>
      <c r="D271" s="7" t="s">
        <v>207</v>
      </c>
      <c r="E271" s="7" t="s">
        <v>98</v>
      </c>
      <c r="F271" s="7">
        <v>1</v>
      </c>
      <c r="G271" s="7">
        <v>10</v>
      </c>
      <c r="H271" s="7" t="s">
        <v>272</v>
      </c>
      <c r="I271" s="7">
        <v>3351</v>
      </c>
      <c r="J271" s="7" t="s">
        <v>175</v>
      </c>
      <c r="K271" s="7">
        <v>0</v>
      </c>
      <c r="L271" s="7" t="s">
        <v>36</v>
      </c>
      <c r="M271" s="7">
        <v>3000</v>
      </c>
      <c r="N271" s="7" t="s">
        <v>56</v>
      </c>
      <c r="O271" s="7" t="s">
        <v>101</v>
      </c>
      <c r="P271" s="7" t="s">
        <v>212</v>
      </c>
      <c r="Q271" s="7" t="s">
        <v>273</v>
      </c>
      <c r="R271" s="7" t="s">
        <v>274</v>
      </c>
      <c r="S271" s="13">
        <v>0</v>
      </c>
      <c r="T271" s="13">
        <v>0</v>
      </c>
      <c r="U271" s="13">
        <v>0</v>
      </c>
      <c r="V271" s="13">
        <v>100000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/>
      <c r="AF271" s="13">
        <v>0</v>
      </c>
      <c r="AG271" s="13">
        <v>0</v>
      </c>
      <c r="AH271" s="13">
        <v>0</v>
      </c>
      <c r="AI271" s="13">
        <v>100000</v>
      </c>
      <c r="AJ271" s="13">
        <v>-100000</v>
      </c>
    </row>
    <row r="272" spans="1:36" hidden="1" x14ac:dyDescent="0.25">
      <c r="A272" s="7" t="str">
        <f t="shared" si="4"/>
        <v>1.1-00-1902_20110007_2033910</v>
      </c>
      <c r="B272" s="7" t="s">
        <v>50</v>
      </c>
      <c r="C272" s="7" t="s">
        <v>31</v>
      </c>
      <c r="D272" s="7" t="s">
        <v>207</v>
      </c>
      <c r="E272" s="7" t="s">
        <v>98</v>
      </c>
      <c r="F272" s="7">
        <v>1</v>
      </c>
      <c r="G272" s="7">
        <v>10</v>
      </c>
      <c r="H272" s="7" t="s">
        <v>272</v>
      </c>
      <c r="I272" s="7">
        <v>3391</v>
      </c>
      <c r="J272" s="7" t="s">
        <v>137</v>
      </c>
      <c r="K272" s="7">
        <v>0</v>
      </c>
      <c r="L272" s="7" t="s">
        <v>36</v>
      </c>
      <c r="M272" s="7">
        <v>3000</v>
      </c>
      <c r="N272" s="7" t="s">
        <v>56</v>
      </c>
      <c r="O272" s="7" t="s">
        <v>101</v>
      </c>
      <c r="P272" s="7" t="s">
        <v>212</v>
      </c>
      <c r="Q272" s="7" t="s">
        <v>273</v>
      </c>
      <c r="R272" s="7" t="s">
        <v>274</v>
      </c>
      <c r="S272" s="13">
        <v>0</v>
      </c>
      <c r="T272" s="13">
        <v>0</v>
      </c>
      <c r="U272" s="13">
        <v>0</v>
      </c>
      <c r="V272" s="13">
        <v>300000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/>
      <c r="AF272" s="13">
        <v>0</v>
      </c>
      <c r="AG272" s="13">
        <v>0</v>
      </c>
      <c r="AH272" s="13">
        <v>0</v>
      </c>
      <c r="AI272" s="13">
        <v>300000</v>
      </c>
      <c r="AJ272" s="13">
        <v>-300000</v>
      </c>
    </row>
    <row r="273" spans="1:36" hidden="1" x14ac:dyDescent="0.25">
      <c r="A273" s="7" t="str">
        <f t="shared" si="4"/>
        <v>1.1-00-1902_20110007_2038110</v>
      </c>
      <c r="B273" s="7" t="s">
        <v>50</v>
      </c>
      <c r="C273" s="7" t="s">
        <v>31</v>
      </c>
      <c r="D273" s="7" t="s">
        <v>207</v>
      </c>
      <c r="E273" s="7" t="s">
        <v>98</v>
      </c>
      <c r="F273" s="7">
        <v>1</v>
      </c>
      <c r="G273" s="7">
        <v>10</v>
      </c>
      <c r="H273" s="7" t="s">
        <v>272</v>
      </c>
      <c r="I273" s="7">
        <v>3811</v>
      </c>
      <c r="J273" s="7" t="s">
        <v>230</v>
      </c>
      <c r="K273" s="7">
        <v>0</v>
      </c>
      <c r="L273" s="7" t="s">
        <v>36</v>
      </c>
      <c r="M273" s="7">
        <v>3000</v>
      </c>
      <c r="N273" s="7" t="s">
        <v>56</v>
      </c>
      <c r="O273" s="7" t="s">
        <v>101</v>
      </c>
      <c r="P273" s="7" t="s">
        <v>212</v>
      </c>
      <c r="Q273" s="7" t="s">
        <v>273</v>
      </c>
      <c r="R273" s="7" t="s">
        <v>274</v>
      </c>
      <c r="S273" s="13">
        <v>0</v>
      </c>
      <c r="T273" s="13">
        <v>0</v>
      </c>
      <c r="U273" s="13">
        <v>0</v>
      </c>
      <c r="V273" s="13">
        <v>300000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/>
      <c r="AF273" s="13">
        <v>0</v>
      </c>
      <c r="AG273" s="13">
        <v>0</v>
      </c>
      <c r="AH273" s="13">
        <v>0</v>
      </c>
      <c r="AI273" s="13">
        <v>300000</v>
      </c>
      <c r="AJ273" s="13">
        <v>-300000</v>
      </c>
    </row>
    <row r="274" spans="1:36" hidden="1" x14ac:dyDescent="0.25">
      <c r="A274" s="7" t="str">
        <f t="shared" si="4"/>
        <v>1.1-00-1902_20110007_2038210</v>
      </c>
      <c r="B274" s="7" t="s">
        <v>50</v>
      </c>
      <c r="C274" s="7" t="s">
        <v>31</v>
      </c>
      <c r="D274" s="7" t="s">
        <v>207</v>
      </c>
      <c r="E274" s="7" t="s">
        <v>98</v>
      </c>
      <c r="F274" s="7">
        <v>1</v>
      </c>
      <c r="G274" s="7">
        <v>10</v>
      </c>
      <c r="H274" s="7" t="s">
        <v>272</v>
      </c>
      <c r="I274" s="7">
        <v>3821</v>
      </c>
      <c r="J274" s="7" t="s">
        <v>70</v>
      </c>
      <c r="K274" s="7">
        <v>0</v>
      </c>
      <c r="L274" s="7" t="s">
        <v>36</v>
      </c>
      <c r="M274" s="7">
        <v>3000</v>
      </c>
      <c r="N274" s="7" t="s">
        <v>56</v>
      </c>
      <c r="O274" s="7" t="s">
        <v>101</v>
      </c>
      <c r="P274" s="7" t="s">
        <v>212</v>
      </c>
      <c r="Q274" s="7" t="s">
        <v>273</v>
      </c>
      <c r="R274" s="7" t="s">
        <v>274</v>
      </c>
      <c r="S274" s="13">
        <v>0</v>
      </c>
      <c r="T274" s="13">
        <v>0</v>
      </c>
      <c r="U274" s="13">
        <v>0</v>
      </c>
      <c r="V274" s="13">
        <v>250000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/>
      <c r="AF274" s="13">
        <v>0</v>
      </c>
      <c r="AG274" s="13">
        <v>0</v>
      </c>
      <c r="AH274" s="13">
        <v>0</v>
      </c>
      <c r="AI274" s="13">
        <v>250000</v>
      </c>
      <c r="AJ274" s="13">
        <v>-250000</v>
      </c>
    </row>
    <row r="275" spans="1:36" hidden="1" x14ac:dyDescent="0.25">
      <c r="A275" s="7" t="str">
        <f t="shared" si="4"/>
        <v>1.1-00-1902_20110007_2038310</v>
      </c>
      <c r="B275" s="7" t="s">
        <v>50</v>
      </c>
      <c r="C275" s="7" t="s">
        <v>31</v>
      </c>
      <c r="D275" s="7" t="s">
        <v>207</v>
      </c>
      <c r="E275" s="7" t="s">
        <v>98</v>
      </c>
      <c r="F275" s="7">
        <v>1</v>
      </c>
      <c r="G275" s="7">
        <v>10</v>
      </c>
      <c r="H275" s="7" t="s">
        <v>272</v>
      </c>
      <c r="I275" s="7">
        <v>3831</v>
      </c>
      <c r="J275" s="7" t="s">
        <v>108</v>
      </c>
      <c r="K275" s="7">
        <v>0</v>
      </c>
      <c r="L275" s="7" t="s">
        <v>36</v>
      </c>
      <c r="M275" s="7">
        <v>3000</v>
      </c>
      <c r="N275" s="7" t="s">
        <v>56</v>
      </c>
      <c r="O275" s="7" t="s">
        <v>101</v>
      </c>
      <c r="P275" s="7" t="s">
        <v>212</v>
      </c>
      <c r="Q275" s="7" t="s">
        <v>273</v>
      </c>
      <c r="R275" s="7" t="s">
        <v>274</v>
      </c>
      <c r="S275" s="13">
        <v>0</v>
      </c>
      <c r="T275" s="13">
        <v>0</v>
      </c>
      <c r="U275" s="13">
        <v>0</v>
      </c>
      <c r="V275" s="13">
        <v>300000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/>
      <c r="AF275" s="13">
        <v>0</v>
      </c>
      <c r="AG275" s="13">
        <v>0</v>
      </c>
      <c r="AH275" s="13">
        <v>0</v>
      </c>
      <c r="AI275" s="13">
        <v>300000</v>
      </c>
      <c r="AJ275" s="13">
        <v>-300000</v>
      </c>
    </row>
    <row r="276" spans="1:36" hidden="1" x14ac:dyDescent="0.25">
      <c r="A276" s="7" t="str">
        <f t="shared" si="4"/>
        <v>1.1-00-1902_20110007_2038410</v>
      </c>
      <c r="B276" s="7" t="s">
        <v>50</v>
      </c>
      <c r="C276" s="7" t="s">
        <v>31</v>
      </c>
      <c r="D276" s="7" t="s">
        <v>207</v>
      </c>
      <c r="E276" s="7" t="s">
        <v>98</v>
      </c>
      <c r="F276" s="7">
        <v>1</v>
      </c>
      <c r="G276" s="7">
        <v>10</v>
      </c>
      <c r="H276" s="7" t="s">
        <v>272</v>
      </c>
      <c r="I276" s="7">
        <v>3841</v>
      </c>
      <c r="J276" s="7" t="s">
        <v>275</v>
      </c>
      <c r="K276" s="7">
        <v>0</v>
      </c>
      <c r="L276" s="7" t="s">
        <v>36</v>
      </c>
      <c r="M276" s="7">
        <v>3000</v>
      </c>
      <c r="N276" s="7" t="s">
        <v>56</v>
      </c>
      <c r="O276" s="7" t="s">
        <v>101</v>
      </c>
      <c r="P276" s="7" t="s">
        <v>212</v>
      </c>
      <c r="Q276" s="7" t="s">
        <v>273</v>
      </c>
      <c r="R276" s="7" t="s">
        <v>274</v>
      </c>
      <c r="S276" s="13">
        <v>0</v>
      </c>
      <c r="T276" s="13">
        <v>0</v>
      </c>
      <c r="U276" s="13">
        <v>0</v>
      </c>
      <c r="V276" s="13">
        <v>150000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/>
      <c r="AF276" s="13">
        <v>0</v>
      </c>
      <c r="AG276" s="13">
        <v>0</v>
      </c>
      <c r="AH276" s="13">
        <v>0</v>
      </c>
      <c r="AI276" s="13">
        <v>150000</v>
      </c>
      <c r="AJ276" s="13">
        <v>-150000</v>
      </c>
    </row>
    <row r="277" spans="1:36" hidden="1" x14ac:dyDescent="0.25">
      <c r="A277" s="7" t="str">
        <f t="shared" si="4"/>
        <v>1.1-00-1902_20110007_2044310</v>
      </c>
      <c r="B277" s="7" t="s">
        <v>50</v>
      </c>
      <c r="C277" s="7" t="s">
        <v>31</v>
      </c>
      <c r="D277" s="7" t="s">
        <v>207</v>
      </c>
      <c r="E277" s="7" t="s">
        <v>98</v>
      </c>
      <c r="F277" s="7">
        <v>1</v>
      </c>
      <c r="G277" s="7">
        <v>10</v>
      </c>
      <c r="H277" s="7" t="s">
        <v>272</v>
      </c>
      <c r="I277" s="7">
        <v>4431</v>
      </c>
      <c r="J277" s="7" t="s">
        <v>276</v>
      </c>
      <c r="K277" s="7">
        <v>0</v>
      </c>
      <c r="L277" s="7" t="s">
        <v>36</v>
      </c>
      <c r="M277" s="7">
        <v>4000</v>
      </c>
      <c r="N277" s="7" t="s">
        <v>56</v>
      </c>
      <c r="O277" s="7" t="s">
        <v>101</v>
      </c>
      <c r="P277" s="7" t="s">
        <v>212</v>
      </c>
      <c r="Q277" s="7" t="s">
        <v>273</v>
      </c>
      <c r="R277" s="7" t="s">
        <v>274</v>
      </c>
      <c r="S277" s="13">
        <v>0</v>
      </c>
      <c r="T277" s="13">
        <v>0</v>
      </c>
      <c r="U277" s="13">
        <v>0</v>
      </c>
      <c r="V277" s="13">
        <v>50000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/>
      <c r="AF277" s="13">
        <v>0</v>
      </c>
      <c r="AG277" s="13">
        <v>0</v>
      </c>
      <c r="AH277" s="13">
        <v>0</v>
      </c>
      <c r="AI277" s="13">
        <v>50000</v>
      </c>
      <c r="AJ277" s="13">
        <v>-50000</v>
      </c>
    </row>
    <row r="278" spans="1:36" hidden="1" x14ac:dyDescent="0.25">
      <c r="A278" s="7" t="str">
        <f t="shared" si="4"/>
        <v>1.1-00-1902_20110007_2044510</v>
      </c>
      <c r="B278" s="7" t="s">
        <v>50</v>
      </c>
      <c r="C278" s="7" t="s">
        <v>31</v>
      </c>
      <c r="D278" s="7" t="s">
        <v>207</v>
      </c>
      <c r="E278" s="7" t="s">
        <v>98</v>
      </c>
      <c r="F278" s="7">
        <v>1</v>
      </c>
      <c r="G278" s="7">
        <v>10</v>
      </c>
      <c r="H278" s="7" t="s">
        <v>272</v>
      </c>
      <c r="I278" s="7">
        <v>4451</v>
      </c>
      <c r="J278" s="7" t="s">
        <v>188</v>
      </c>
      <c r="K278" s="7">
        <v>0</v>
      </c>
      <c r="L278" s="7" t="s">
        <v>36</v>
      </c>
      <c r="M278" s="7">
        <v>4000</v>
      </c>
      <c r="N278" s="7" t="s">
        <v>56</v>
      </c>
      <c r="O278" s="7" t="s">
        <v>101</v>
      </c>
      <c r="P278" s="7" t="s">
        <v>212</v>
      </c>
      <c r="Q278" s="7" t="s">
        <v>273</v>
      </c>
      <c r="R278" s="7" t="s">
        <v>274</v>
      </c>
      <c r="S278" s="13">
        <v>0</v>
      </c>
      <c r="T278" s="13">
        <v>0</v>
      </c>
      <c r="U278" s="13">
        <v>0</v>
      </c>
      <c r="V278" s="13">
        <v>250000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/>
      <c r="AF278" s="13">
        <v>0</v>
      </c>
      <c r="AG278" s="13">
        <v>0</v>
      </c>
      <c r="AH278" s="13">
        <v>0</v>
      </c>
      <c r="AI278" s="13">
        <v>250000</v>
      </c>
      <c r="AJ278" s="13">
        <v>-250000</v>
      </c>
    </row>
    <row r="279" spans="1:36" hidden="1" x14ac:dyDescent="0.25">
      <c r="A279" s="7" t="str">
        <f t="shared" si="4"/>
        <v>1.1-00-1902_20110007_2059110</v>
      </c>
      <c r="B279" s="7" t="s">
        <v>50</v>
      </c>
      <c r="C279" s="7" t="s">
        <v>31</v>
      </c>
      <c r="D279" s="7" t="s">
        <v>207</v>
      </c>
      <c r="E279" s="7" t="s">
        <v>98</v>
      </c>
      <c r="F279" s="7">
        <v>1</v>
      </c>
      <c r="G279" s="7">
        <v>10</v>
      </c>
      <c r="H279" s="7" t="s">
        <v>272</v>
      </c>
      <c r="I279" s="7">
        <v>5911</v>
      </c>
      <c r="J279" s="7" t="s">
        <v>157</v>
      </c>
      <c r="K279" s="7">
        <v>0</v>
      </c>
      <c r="L279" s="7" t="s">
        <v>36</v>
      </c>
      <c r="M279" s="7">
        <v>5000</v>
      </c>
      <c r="N279" s="7" t="s">
        <v>56</v>
      </c>
      <c r="O279" s="7" t="s">
        <v>101</v>
      </c>
      <c r="P279" s="7" t="s">
        <v>212</v>
      </c>
      <c r="Q279" s="7" t="s">
        <v>273</v>
      </c>
      <c r="R279" s="7" t="s">
        <v>274</v>
      </c>
      <c r="S279" s="13">
        <v>0</v>
      </c>
      <c r="T279" s="13">
        <v>0</v>
      </c>
      <c r="U279" s="13">
        <v>0</v>
      </c>
      <c r="V279" s="13">
        <v>50000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/>
      <c r="AF279" s="13">
        <v>0</v>
      </c>
      <c r="AG279" s="13">
        <v>0</v>
      </c>
      <c r="AH279" s="13">
        <v>0</v>
      </c>
      <c r="AI279" s="13">
        <v>50000</v>
      </c>
      <c r="AJ279" s="13">
        <v>-50000</v>
      </c>
    </row>
    <row r="280" spans="1:36" hidden="1" x14ac:dyDescent="0.25">
      <c r="A280" s="7" t="str">
        <f t="shared" si="4"/>
        <v>1.1-00-1902_20111007_2033310</v>
      </c>
      <c r="B280" s="7" t="s">
        <v>50</v>
      </c>
      <c r="C280" s="7" t="s">
        <v>31</v>
      </c>
      <c r="D280" s="7" t="s">
        <v>207</v>
      </c>
      <c r="E280" s="7" t="s">
        <v>98</v>
      </c>
      <c r="F280" s="7">
        <v>1</v>
      </c>
      <c r="G280" s="7">
        <v>11</v>
      </c>
      <c r="H280" s="7" t="s">
        <v>272</v>
      </c>
      <c r="I280" s="7">
        <v>3331</v>
      </c>
      <c r="J280" s="7" t="s">
        <v>148</v>
      </c>
      <c r="K280" s="7">
        <v>0</v>
      </c>
      <c r="L280" s="7" t="s">
        <v>36</v>
      </c>
      <c r="M280" s="7">
        <v>3000</v>
      </c>
      <c r="N280" s="7" t="s">
        <v>56</v>
      </c>
      <c r="O280" s="7" t="s">
        <v>101</v>
      </c>
      <c r="P280" s="7" t="s">
        <v>212</v>
      </c>
      <c r="Q280" s="7" t="s">
        <v>277</v>
      </c>
      <c r="R280" s="7" t="s">
        <v>274</v>
      </c>
      <c r="S280" s="13">
        <v>0</v>
      </c>
      <c r="T280" s="13">
        <v>0</v>
      </c>
      <c r="U280" s="13">
        <v>0</v>
      </c>
      <c r="V280" s="13">
        <v>200000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/>
      <c r="AF280" s="13">
        <v>0</v>
      </c>
      <c r="AG280" s="13">
        <v>0</v>
      </c>
      <c r="AH280" s="13">
        <v>0</v>
      </c>
      <c r="AI280" s="13">
        <v>200000</v>
      </c>
      <c r="AJ280" s="13">
        <v>-200000</v>
      </c>
    </row>
    <row r="281" spans="1:36" hidden="1" x14ac:dyDescent="0.25">
      <c r="A281" s="7" t="str">
        <f t="shared" si="4"/>
        <v>1.1-00-1902_20111007_2051510</v>
      </c>
      <c r="B281" s="7" t="s">
        <v>50</v>
      </c>
      <c r="C281" s="7" t="s">
        <v>31</v>
      </c>
      <c r="D281" s="7" t="s">
        <v>207</v>
      </c>
      <c r="E281" s="7" t="s">
        <v>98</v>
      </c>
      <c r="F281" s="7">
        <v>1</v>
      </c>
      <c r="G281" s="7">
        <v>11</v>
      </c>
      <c r="H281" s="7" t="s">
        <v>272</v>
      </c>
      <c r="I281" s="7">
        <v>5151</v>
      </c>
      <c r="J281" s="7" t="s">
        <v>112</v>
      </c>
      <c r="K281" s="7">
        <v>0</v>
      </c>
      <c r="L281" s="7" t="s">
        <v>36</v>
      </c>
      <c r="M281" s="7">
        <v>5000</v>
      </c>
      <c r="N281" s="7" t="s">
        <v>56</v>
      </c>
      <c r="O281" s="7" t="s">
        <v>101</v>
      </c>
      <c r="P281" s="7" t="s">
        <v>212</v>
      </c>
      <c r="Q281" s="7" t="s">
        <v>277</v>
      </c>
      <c r="R281" s="7" t="s">
        <v>274</v>
      </c>
      <c r="S281" s="13">
        <v>0</v>
      </c>
      <c r="T281" s="13">
        <v>0</v>
      </c>
      <c r="U281" s="13">
        <v>0</v>
      </c>
      <c r="V281" s="13">
        <v>100000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/>
      <c r="AF281" s="13">
        <v>0</v>
      </c>
      <c r="AG281" s="13">
        <v>0</v>
      </c>
      <c r="AH281" s="13">
        <v>0</v>
      </c>
      <c r="AI281" s="13">
        <v>100000</v>
      </c>
      <c r="AJ281" s="13">
        <v>-100000</v>
      </c>
    </row>
    <row r="282" spans="1:36" hidden="1" x14ac:dyDescent="0.25">
      <c r="A282" s="7" t="str">
        <f t="shared" si="4"/>
        <v>1.1-00-1902_20116009_2033110</v>
      </c>
      <c r="B282" s="7" t="s">
        <v>50</v>
      </c>
      <c r="C282" s="7" t="s">
        <v>31</v>
      </c>
      <c r="D282" s="7" t="s">
        <v>207</v>
      </c>
      <c r="E282" s="7" t="s">
        <v>98</v>
      </c>
      <c r="F282" s="7">
        <v>1</v>
      </c>
      <c r="G282" s="7">
        <v>16</v>
      </c>
      <c r="H282" s="7" t="s">
        <v>278</v>
      </c>
      <c r="I282" s="7">
        <v>3311</v>
      </c>
      <c r="J282" s="7" t="s">
        <v>216</v>
      </c>
      <c r="K282" s="7">
        <v>0</v>
      </c>
      <c r="L282" s="7" t="s">
        <v>36</v>
      </c>
      <c r="M282" s="7">
        <v>3000</v>
      </c>
      <c r="N282" s="7" t="s">
        <v>56</v>
      </c>
      <c r="O282" s="7" t="s">
        <v>101</v>
      </c>
      <c r="P282" s="7" t="s">
        <v>212</v>
      </c>
      <c r="Q282" s="7" t="s">
        <v>279</v>
      </c>
      <c r="R282" s="7" t="s">
        <v>280</v>
      </c>
      <c r="S282" s="13">
        <v>0</v>
      </c>
      <c r="T282" s="13">
        <v>0</v>
      </c>
      <c r="U282" s="13">
        <v>0</v>
      </c>
      <c r="V282" s="13">
        <v>300000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/>
      <c r="AF282" s="13">
        <v>0</v>
      </c>
      <c r="AG282" s="13">
        <v>0</v>
      </c>
      <c r="AH282" s="13">
        <v>0</v>
      </c>
      <c r="AI282" s="13">
        <v>300000</v>
      </c>
      <c r="AJ282" s="13">
        <v>-300000</v>
      </c>
    </row>
    <row r="283" spans="1:36" hidden="1" x14ac:dyDescent="0.25">
      <c r="A283" s="7" t="str">
        <f t="shared" si="4"/>
        <v>1.1-00-1902_20116009_2034110</v>
      </c>
      <c r="B283" s="7" t="s">
        <v>50</v>
      </c>
      <c r="C283" s="7" t="s">
        <v>31</v>
      </c>
      <c r="D283" s="7" t="s">
        <v>207</v>
      </c>
      <c r="E283" s="7" t="s">
        <v>98</v>
      </c>
      <c r="F283" s="7">
        <v>1</v>
      </c>
      <c r="G283" s="7">
        <v>16</v>
      </c>
      <c r="H283" s="7" t="s">
        <v>278</v>
      </c>
      <c r="I283" s="7">
        <v>3411</v>
      </c>
      <c r="J283" s="7" t="s">
        <v>281</v>
      </c>
      <c r="K283" s="7">
        <v>0</v>
      </c>
      <c r="L283" s="7" t="s">
        <v>36</v>
      </c>
      <c r="M283" s="7">
        <v>3000</v>
      </c>
      <c r="N283" s="7" t="s">
        <v>56</v>
      </c>
      <c r="O283" s="7" t="s">
        <v>101</v>
      </c>
      <c r="P283" s="7" t="s">
        <v>212</v>
      </c>
      <c r="Q283" s="7" t="s">
        <v>279</v>
      </c>
      <c r="R283" s="7" t="s">
        <v>280</v>
      </c>
      <c r="S283" s="13">
        <v>0</v>
      </c>
      <c r="T283" s="13">
        <v>0</v>
      </c>
      <c r="U283" s="13">
        <v>0</v>
      </c>
      <c r="V283" s="13">
        <v>1000000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/>
      <c r="AF283" s="13">
        <v>0</v>
      </c>
      <c r="AG283" s="13">
        <v>0</v>
      </c>
      <c r="AH283" s="13">
        <v>0</v>
      </c>
      <c r="AI283" s="13">
        <v>1000000</v>
      </c>
      <c r="AJ283" s="13">
        <v>-1000000</v>
      </c>
    </row>
    <row r="284" spans="1:36" hidden="1" x14ac:dyDescent="0.25">
      <c r="A284" s="7" t="str">
        <f t="shared" si="4"/>
        <v>1.1-00-1902_20116009_2039220</v>
      </c>
      <c r="B284" s="7" t="s">
        <v>50</v>
      </c>
      <c r="C284" s="7" t="s">
        <v>31</v>
      </c>
      <c r="D284" s="7" t="s">
        <v>207</v>
      </c>
      <c r="E284" s="7" t="s">
        <v>98</v>
      </c>
      <c r="F284" s="7">
        <v>1</v>
      </c>
      <c r="G284" s="7">
        <v>16</v>
      </c>
      <c r="H284" s="7" t="s">
        <v>278</v>
      </c>
      <c r="I284" s="7">
        <v>3922</v>
      </c>
      <c r="J284" s="7" t="s">
        <v>179</v>
      </c>
      <c r="K284" s="7">
        <v>0</v>
      </c>
      <c r="L284" s="7" t="s">
        <v>36</v>
      </c>
      <c r="M284" s="7">
        <v>3000</v>
      </c>
      <c r="N284" s="7" t="s">
        <v>56</v>
      </c>
      <c r="O284" s="7" t="s">
        <v>101</v>
      </c>
      <c r="P284" s="7" t="s">
        <v>212</v>
      </c>
      <c r="Q284" s="7" t="s">
        <v>279</v>
      </c>
      <c r="R284" s="7" t="s">
        <v>280</v>
      </c>
      <c r="S284" s="13">
        <v>0</v>
      </c>
      <c r="T284" s="13">
        <v>0</v>
      </c>
      <c r="U284" s="13">
        <v>0</v>
      </c>
      <c r="V284" s="13">
        <v>400000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/>
      <c r="AF284" s="13">
        <v>0</v>
      </c>
      <c r="AG284" s="13">
        <v>0</v>
      </c>
      <c r="AH284" s="13">
        <v>0</v>
      </c>
      <c r="AI284" s="13">
        <v>400000</v>
      </c>
      <c r="AJ284" s="13">
        <v>-400000</v>
      </c>
    </row>
    <row r="285" spans="1:36" hidden="1" x14ac:dyDescent="0.25">
      <c r="A285" s="7" t="str">
        <f t="shared" si="4"/>
        <v>1.1-00-1911_20864030_2037510</v>
      </c>
      <c r="B285" s="7" t="s">
        <v>50</v>
      </c>
      <c r="C285" s="7" t="s">
        <v>31</v>
      </c>
      <c r="D285" s="7" t="s">
        <v>207</v>
      </c>
      <c r="E285" s="7" t="s">
        <v>282</v>
      </c>
      <c r="F285" s="7">
        <v>8</v>
      </c>
      <c r="G285" s="7">
        <v>64</v>
      </c>
      <c r="H285" s="7" t="s">
        <v>283</v>
      </c>
      <c r="I285" s="7">
        <v>3751</v>
      </c>
      <c r="J285" s="7" t="s">
        <v>139</v>
      </c>
      <c r="K285" s="7">
        <v>0</v>
      </c>
      <c r="L285" s="7" t="s">
        <v>36</v>
      </c>
      <c r="M285" s="7">
        <v>3000</v>
      </c>
      <c r="N285" s="7" t="s">
        <v>56</v>
      </c>
      <c r="O285" s="7" t="s">
        <v>284</v>
      </c>
      <c r="P285" s="7" t="s">
        <v>39</v>
      </c>
      <c r="Q285" s="7" t="s">
        <v>285</v>
      </c>
      <c r="R285" s="7" t="s">
        <v>284</v>
      </c>
      <c r="S285" s="13">
        <v>0</v>
      </c>
      <c r="T285" s="13">
        <v>0</v>
      </c>
      <c r="U285" s="13">
        <v>0</v>
      </c>
      <c r="V285" s="13">
        <v>50000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/>
      <c r="AF285" s="13">
        <v>0</v>
      </c>
      <c r="AG285" s="13">
        <v>0</v>
      </c>
      <c r="AH285" s="13">
        <v>0</v>
      </c>
      <c r="AI285" s="13">
        <v>50000</v>
      </c>
      <c r="AJ285" s="13">
        <v>-50000</v>
      </c>
    </row>
    <row r="286" spans="1:36" hidden="1" x14ac:dyDescent="0.25">
      <c r="A286" s="7" t="str">
        <f t="shared" si="4"/>
        <v>1.1-00-1901_2081001_2022110</v>
      </c>
      <c r="B286" s="7" t="s">
        <v>50</v>
      </c>
      <c r="C286" s="7" t="s">
        <v>31</v>
      </c>
      <c r="D286" s="7" t="s">
        <v>286</v>
      </c>
      <c r="E286" s="7" t="s">
        <v>146</v>
      </c>
      <c r="F286" s="7">
        <v>8</v>
      </c>
      <c r="G286" s="7">
        <v>1</v>
      </c>
      <c r="H286" s="7" t="s">
        <v>287</v>
      </c>
      <c r="I286" s="7">
        <v>2211</v>
      </c>
      <c r="J286" s="7" t="s">
        <v>55</v>
      </c>
      <c r="K286" s="7">
        <v>0</v>
      </c>
      <c r="L286" s="7" t="s">
        <v>36</v>
      </c>
      <c r="M286" s="7">
        <v>2000</v>
      </c>
      <c r="N286" s="7" t="s">
        <v>56</v>
      </c>
      <c r="O286" s="7" t="s">
        <v>149</v>
      </c>
      <c r="P286" s="7" t="s">
        <v>39</v>
      </c>
      <c r="Q286" s="7" t="s">
        <v>288</v>
      </c>
      <c r="R286" s="7" t="s">
        <v>289</v>
      </c>
      <c r="S286" s="13">
        <v>0</v>
      </c>
      <c r="T286" s="13">
        <v>0</v>
      </c>
      <c r="U286" s="13">
        <v>0</v>
      </c>
      <c r="V286" s="13">
        <v>50000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/>
      <c r="AF286" s="13">
        <v>0</v>
      </c>
      <c r="AG286" s="13">
        <v>0</v>
      </c>
      <c r="AH286" s="13">
        <v>0</v>
      </c>
      <c r="AI286" s="13">
        <v>50000</v>
      </c>
      <c r="AJ286" s="13">
        <v>-50000</v>
      </c>
    </row>
    <row r="287" spans="1:36" hidden="1" x14ac:dyDescent="0.25">
      <c r="A287" s="7" t="str">
        <f t="shared" si="4"/>
        <v>1.1-00-1901_2081001_2033610</v>
      </c>
      <c r="B287" s="7" t="s">
        <v>50</v>
      </c>
      <c r="C287" s="7" t="s">
        <v>31</v>
      </c>
      <c r="D287" s="7" t="s">
        <v>286</v>
      </c>
      <c r="E287" s="7" t="s">
        <v>146</v>
      </c>
      <c r="F287" s="7">
        <v>8</v>
      </c>
      <c r="G287" s="7">
        <v>1</v>
      </c>
      <c r="H287" s="7" t="s">
        <v>287</v>
      </c>
      <c r="I287" s="7">
        <v>3361</v>
      </c>
      <c r="J287" s="7" t="s">
        <v>290</v>
      </c>
      <c r="K287" s="7">
        <v>0</v>
      </c>
      <c r="L287" s="7" t="s">
        <v>36</v>
      </c>
      <c r="M287" s="7">
        <v>3000</v>
      </c>
      <c r="N287" s="7" t="s">
        <v>56</v>
      </c>
      <c r="O287" s="7" t="s">
        <v>149</v>
      </c>
      <c r="P287" s="7" t="s">
        <v>39</v>
      </c>
      <c r="Q287" s="7" t="s">
        <v>288</v>
      </c>
      <c r="R287" s="7" t="s">
        <v>289</v>
      </c>
      <c r="S287" s="13">
        <v>0</v>
      </c>
      <c r="T287" s="13">
        <v>0</v>
      </c>
      <c r="U287" s="13">
        <v>0</v>
      </c>
      <c r="V287" s="13">
        <v>15000000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/>
      <c r="AF287" s="13">
        <v>0</v>
      </c>
      <c r="AG287" s="13">
        <v>0</v>
      </c>
      <c r="AH287" s="13">
        <v>0</v>
      </c>
      <c r="AI287" s="13">
        <v>15000000</v>
      </c>
      <c r="AJ287" s="13">
        <v>-15000000</v>
      </c>
    </row>
    <row r="288" spans="1:36" hidden="1" x14ac:dyDescent="0.25">
      <c r="A288" s="7" t="str">
        <f t="shared" si="4"/>
        <v>1.1-00-1901_2081001_2033910</v>
      </c>
      <c r="B288" s="7" t="s">
        <v>50</v>
      </c>
      <c r="C288" s="7" t="s">
        <v>31</v>
      </c>
      <c r="D288" s="7" t="s">
        <v>286</v>
      </c>
      <c r="E288" s="7" t="s">
        <v>146</v>
      </c>
      <c r="F288" s="7">
        <v>8</v>
      </c>
      <c r="G288" s="7">
        <v>1</v>
      </c>
      <c r="H288" s="7" t="s">
        <v>287</v>
      </c>
      <c r="I288" s="7">
        <v>3391</v>
      </c>
      <c r="J288" s="7" t="s">
        <v>137</v>
      </c>
      <c r="K288" s="7">
        <v>0</v>
      </c>
      <c r="L288" s="7" t="s">
        <v>36</v>
      </c>
      <c r="M288" s="7">
        <v>3000</v>
      </c>
      <c r="N288" s="7" t="s">
        <v>56</v>
      </c>
      <c r="O288" s="7" t="s">
        <v>149</v>
      </c>
      <c r="P288" s="7" t="s">
        <v>39</v>
      </c>
      <c r="Q288" s="7" t="s">
        <v>288</v>
      </c>
      <c r="R288" s="7" t="s">
        <v>289</v>
      </c>
      <c r="S288" s="13">
        <v>0</v>
      </c>
      <c r="T288" s="13">
        <v>0</v>
      </c>
      <c r="U288" s="13">
        <v>0</v>
      </c>
      <c r="V288" s="13">
        <v>2000000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/>
      <c r="AF288" s="13">
        <v>0</v>
      </c>
      <c r="AG288" s="13">
        <v>0</v>
      </c>
      <c r="AH288" s="13">
        <v>0</v>
      </c>
      <c r="AI288" s="13">
        <v>2000000</v>
      </c>
      <c r="AJ288" s="13">
        <v>-2000000</v>
      </c>
    </row>
    <row r="289" spans="1:36" hidden="1" x14ac:dyDescent="0.25">
      <c r="A289" s="7" t="str">
        <f t="shared" si="4"/>
        <v>1.1-00-1901_2081001_2038210</v>
      </c>
      <c r="B289" s="7" t="s">
        <v>50</v>
      </c>
      <c r="C289" s="7" t="s">
        <v>31</v>
      </c>
      <c r="D289" s="7" t="s">
        <v>286</v>
      </c>
      <c r="E289" s="7" t="s">
        <v>146</v>
      </c>
      <c r="F289" s="7">
        <v>8</v>
      </c>
      <c r="G289" s="7">
        <v>1</v>
      </c>
      <c r="H289" s="7" t="s">
        <v>287</v>
      </c>
      <c r="I289" s="7">
        <v>3821</v>
      </c>
      <c r="J289" s="7" t="s">
        <v>70</v>
      </c>
      <c r="K289" s="7">
        <v>0</v>
      </c>
      <c r="L289" s="7" t="s">
        <v>36</v>
      </c>
      <c r="M289" s="7">
        <v>3000</v>
      </c>
      <c r="N289" s="7" t="s">
        <v>56</v>
      </c>
      <c r="O289" s="7" t="s">
        <v>149</v>
      </c>
      <c r="P289" s="7" t="s">
        <v>39</v>
      </c>
      <c r="Q289" s="7" t="s">
        <v>288</v>
      </c>
      <c r="R289" s="7" t="s">
        <v>289</v>
      </c>
      <c r="S289" s="13">
        <v>0</v>
      </c>
      <c r="T289" s="13">
        <v>0</v>
      </c>
      <c r="U289" s="13">
        <v>0</v>
      </c>
      <c r="V289" s="13">
        <v>250000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/>
      <c r="AF289" s="13">
        <v>0</v>
      </c>
      <c r="AG289" s="13">
        <v>0</v>
      </c>
      <c r="AH289" s="13">
        <v>0</v>
      </c>
      <c r="AI289" s="13">
        <v>250000</v>
      </c>
      <c r="AJ289" s="13">
        <v>-250000</v>
      </c>
    </row>
    <row r="290" spans="1:36" hidden="1" x14ac:dyDescent="0.25">
      <c r="A290" s="7" t="str">
        <f t="shared" si="4"/>
        <v>1.1-00-1901_2081001_2059110</v>
      </c>
      <c r="B290" s="7" t="s">
        <v>50</v>
      </c>
      <c r="C290" s="7" t="s">
        <v>31</v>
      </c>
      <c r="D290" s="7" t="s">
        <v>286</v>
      </c>
      <c r="E290" s="7" t="s">
        <v>146</v>
      </c>
      <c r="F290" s="7">
        <v>8</v>
      </c>
      <c r="G290" s="7">
        <v>1</v>
      </c>
      <c r="H290" s="7" t="s">
        <v>287</v>
      </c>
      <c r="I290" s="7">
        <v>5911</v>
      </c>
      <c r="J290" s="7" t="s">
        <v>157</v>
      </c>
      <c r="K290" s="7">
        <v>0</v>
      </c>
      <c r="L290" s="7" t="s">
        <v>36</v>
      </c>
      <c r="M290" s="7">
        <v>5000</v>
      </c>
      <c r="N290" s="7" t="s">
        <v>56</v>
      </c>
      <c r="O290" s="7" t="s">
        <v>149</v>
      </c>
      <c r="P290" s="7" t="s">
        <v>39</v>
      </c>
      <c r="Q290" s="7" t="s">
        <v>288</v>
      </c>
      <c r="R290" s="7" t="s">
        <v>289</v>
      </c>
      <c r="S290" s="13">
        <v>0</v>
      </c>
      <c r="T290" s="13">
        <v>0</v>
      </c>
      <c r="U290" s="13">
        <v>0</v>
      </c>
      <c r="V290" s="13">
        <v>3000000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/>
      <c r="AF290" s="13">
        <v>0</v>
      </c>
      <c r="AG290" s="13">
        <v>0</v>
      </c>
      <c r="AH290" s="13">
        <v>0</v>
      </c>
      <c r="AI290" s="13">
        <v>3000000</v>
      </c>
      <c r="AJ290" s="13">
        <v>-3000000</v>
      </c>
    </row>
    <row r="291" spans="1:36" hidden="1" x14ac:dyDescent="0.25">
      <c r="A291" s="7" t="str">
        <f t="shared" si="4"/>
        <v>1.1-00-1901_2082001_2036510</v>
      </c>
      <c r="B291" s="7" t="s">
        <v>50</v>
      </c>
      <c r="C291" s="7" t="s">
        <v>31</v>
      </c>
      <c r="D291" s="7" t="s">
        <v>286</v>
      </c>
      <c r="E291" s="7" t="s">
        <v>146</v>
      </c>
      <c r="F291" s="7">
        <v>8</v>
      </c>
      <c r="G291" s="7">
        <v>2</v>
      </c>
      <c r="H291" s="7" t="s">
        <v>287</v>
      </c>
      <c r="I291" s="7">
        <v>3651</v>
      </c>
      <c r="J291" s="7" t="s">
        <v>291</v>
      </c>
      <c r="K291" s="7">
        <v>0</v>
      </c>
      <c r="L291" s="7" t="s">
        <v>36</v>
      </c>
      <c r="M291" s="7">
        <v>3000</v>
      </c>
      <c r="N291" s="7" t="s">
        <v>56</v>
      </c>
      <c r="O291" s="7" t="s">
        <v>149</v>
      </c>
      <c r="P291" s="7" t="s">
        <v>39</v>
      </c>
      <c r="Q291" s="7" t="s">
        <v>292</v>
      </c>
      <c r="R291" s="7" t="s">
        <v>289</v>
      </c>
      <c r="S291" s="13">
        <v>0</v>
      </c>
      <c r="T291" s="13">
        <v>0</v>
      </c>
      <c r="U291" s="13">
        <v>0</v>
      </c>
      <c r="V291" s="13">
        <v>2000000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/>
      <c r="AF291" s="13">
        <v>0</v>
      </c>
      <c r="AG291" s="13">
        <v>0</v>
      </c>
      <c r="AH291" s="13">
        <v>0</v>
      </c>
      <c r="AI291" s="13">
        <v>2000000</v>
      </c>
      <c r="AJ291" s="13">
        <v>-2000000</v>
      </c>
    </row>
    <row r="292" spans="1:36" hidden="1" x14ac:dyDescent="0.25">
      <c r="A292" s="7" t="str">
        <f t="shared" si="4"/>
        <v>1.1-00-1901_2082001_2036610</v>
      </c>
      <c r="B292" s="7" t="s">
        <v>50</v>
      </c>
      <c r="C292" s="7" t="s">
        <v>31</v>
      </c>
      <c r="D292" s="7" t="s">
        <v>286</v>
      </c>
      <c r="E292" s="7" t="s">
        <v>146</v>
      </c>
      <c r="F292" s="7">
        <v>8</v>
      </c>
      <c r="G292" s="7">
        <v>2</v>
      </c>
      <c r="H292" s="7" t="s">
        <v>287</v>
      </c>
      <c r="I292" s="7">
        <v>3661</v>
      </c>
      <c r="J292" s="7" t="s">
        <v>293</v>
      </c>
      <c r="K292" s="7">
        <v>0</v>
      </c>
      <c r="L292" s="7" t="s">
        <v>36</v>
      </c>
      <c r="M292" s="7">
        <v>3000</v>
      </c>
      <c r="N292" s="7" t="s">
        <v>56</v>
      </c>
      <c r="O292" s="7" t="s">
        <v>149</v>
      </c>
      <c r="P292" s="7" t="s">
        <v>39</v>
      </c>
      <c r="Q292" s="7" t="s">
        <v>292</v>
      </c>
      <c r="R292" s="7" t="s">
        <v>289</v>
      </c>
      <c r="S292" s="13">
        <v>0</v>
      </c>
      <c r="T292" s="13">
        <v>0</v>
      </c>
      <c r="U292" s="13">
        <v>0</v>
      </c>
      <c r="V292" s="13">
        <v>5000000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/>
      <c r="AF292" s="13">
        <v>0</v>
      </c>
      <c r="AG292" s="13">
        <v>0</v>
      </c>
      <c r="AH292" s="13">
        <v>0</v>
      </c>
      <c r="AI292" s="13">
        <v>5000000</v>
      </c>
      <c r="AJ292" s="13">
        <v>-5000000</v>
      </c>
    </row>
    <row r="293" spans="1:36" hidden="1" x14ac:dyDescent="0.25">
      <c r="A293" s="7" t="str">
        <f t="shared" si="4"/>
        <v>1.1-00-1901_2083002_2033910</v>
      </c>
      <c r="B293" s="7" t="s">
        <v>50</v>
      </c>
      <c r="C293" s="7" t="s">
        <v>31</v>
      </c>
      <c r="D293" s="7" t="s">
        <v>286</v>
      </c>
      <c r="E293" s="7" t="s">
        <v>146</v>
      </c>
      <c r="F293" s="7">
        <v>8</v>
      </c>
      <c r="G293" s="7">
        <v>3</v>
      </c>
      <c r="H293" s="7" t="s">
        <v>294</v>
      </c>
      <c r="I293" s="7">
        <v>3391</v>
      </c>
      <c r="J293" s="7" t="s">
        <v>137</v>
      </c>
      <c r="K293" s="7">
        <v>0</v>
      </c>
      <c r="L293" s="7" t="s">
        <v>36</v>
      </c>
      <c r="M293" s="7">
        <v>3000</v>
      </c>
      <c r="N293" s="7" t="s">
        <v>56</v>
      </c>
      <c r="O293" s="7" t="s">
        <v>149</v>
      </c>
      <c r="P293" s="7" t="s">
        <v>39</v>
      </c>
      <c r="Q293" s="7" t="s">
        <v>295</v>
      </c>
      <c r="R293" s="7" t="s">
        <v>296</v>
      </c>
      <c r="S293" s="13">
        <v>0</v>
      </c>
      <c r="T293" s="13">
        <v>0</v>
      </c>
      <c r="U293" s="13">
        <v>0</v>
      </c>
      <c r="V293" s="13">
        <v>360000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/>
      <c r="AF293" s="13">
        <v>0</v>
      </c>
      <c r="AG293" s="13">
        <v>0</v>
      </c>
      <c r="AH293" s="13">
        <v>0</v>
      </c>
      <c r="AI293" s="13">
        <v>360000</v>
      </c>
      <c r="AJ293" s="13">
        <v>-360000</v>
      </c>
    </row>
    <row r="294" spans="1:36" hidden="1" x14ac:dyDescent="0.25">
      <c r="A294" s="7" t="str">
        <f t="shared" si="4"/>
        <v>1.1-00-1901_2083002_2036110</v>
      </c>
      <c r="B294" s="7" t="s">
        <v>50</v>
      </c>
      <c r="C294" s="7" t="s">
        <v>31</v>
      </c>
      <c r="D294" s="7" t="s">
        <v>286</v>
      </c>
      <c r="E294" s="7" t="s">
        <v>146</v>
      </c>
      <c r="F294" s="7">
        <v>8</v>
      </c>
      <c r="G294" s="7">
        <v>3</v>
      </c>
      <c r="H294" s="7" t="s">
        <v>294</v>
      </c>
      <c r="I294" s="7">
        <v>3611</v>
      </c>
      <c r="J294" s="7" t="s">
        <v>297</v>
      </c>
      <c r="K294" s="7">
        <v>0</v>
      </c>
      <c r="L294" s="7" t="s">
        <v>36</v>
      </c>
      <c r="M294" s="7">
        <v>3000</v>
      </c>
      <c r="N294" s="7" t="s">
        <v>56</v>
      </c>
      <c r="O294" s="7" t="s">
        <v>149</v>
      </c>
      <c r="P294" s="7" t="s">
        <v>39</v>
      </c>
      <c r="Q294" s="7" t="s">
        <v>295</v>
      </c>
      <c r="R294" s="7" t="s">
        <v>296</v>
      </c>
      <c r="S294" s="13">
        <v>0</v>
      </c>
      <c r="T294" s="13">
        <v>0</v>
      </c>
      <c r="U294" s="13">
        <v>0</v>
      </c>
      <c r="V294" s="13">
        <v>12000000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/>
      <c r="AF294" s="13">
        <v>0</v>
      </c>
      <c r="AG294" s="13">
        <v>0</v>
      </c>
      <c r="AH294" s="13">
        <v>0</v>
      </c>
      <c r="AI294" s="13">
        <v>12000000</v>
      </c>
      <c r="AJ294" s="13">
        <v>-12000000</v>
      </c>
    </row>
    <row r="295" spans="1:36" hidden="1" x14ac:dyDescent="0.25">
      <c r="A295" s="7" t="str">
        <f t="shared" si="4"/>
        <v>1.1-00-1901_2083002_2052110</v>
      </c>
      <c r="B295" s="7" t="s">
        <v>50</v>
      </c>
      <c r="C295" s="7" t="s">
        <v>31</v>
      </c>
      <c r="D295" s="7" t="s">
        <v>286</v>
      </c>
      <c r="E295" s="7" t="s">
        <v>146</v>
      </c>
      <c r="F295" s="7">
        <v>8</v>
      </c>
      <c r="G295" s="7">
        <v>3</v>
      </c>
      <c r="H295" s="7" t="s">
        <v>294</v>
      </c>
      <c r="I295" s="7">
        <v>5211</v>
      </c>
      <c r="J295" s="7" t="s">
        <v>155</v>
      </c>
      <c r="K295" s="7">
        <v>0</v>
      </c>
      <c r="L295" s="7" t="s">
        <v>36</v>
      </c>
      <c r="M295" s="7">
        <v>5000</v>
      </c>
      <c r="N295" s="7" t="s">
        <v>56</v>
      </c>
      <c r="O295" s="7" t="s">
        <v>149</v>
      </c>
      <c r="P295" s="7" t="s">
        <v>39</v>
      </c>
      <c r="Q295" s="7" t="s">
        <v>295</v>
      </c>
      <c r="R295" s="7" t="s">
        <v>296</v>
      </c>
      <c r="S295" s="13">
        <v>0</v>
      </c>
      <c r="T295" s="13">
        <v>0</v>
      </c>
      <c r="U295" s="13">
        <v>0</v>
      </c>
      <c r="V295" s="13">
        <v>100000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/>
      <c r="AF295" s="13">
        <v>0</v>
      </c>
      <c r="AG295" s="13">
        <v>0</v>
      </c>
      <c r="AH295" s="13">
        <v>0</v>
      </c>
      <c r="AI295" s="13">
        <v>100000</v>
      </c>
      <c r="AJ295" s="13">
        <v>-100000</v>
      </c>
    </row>
    <row r="296" spans="1:36" hidden="1" x14ac:dyDescent="0.25">
      <c r="A296" s="7" t="str">
        <f t="shared" si="4"/>
        <v>1.1-00-1901_2083002_2052310</v>
      </c>
      <c r="B296" s="7" t="s">
        <v>50</v>
      </c>
      <c r="C296" s="7" t="s">
        <v>31</v>
      </c>
      <c r="D296" s="7" t="s">
        <v>286</v>
      </c>
      <c r="E296" s="7" t="s">
        <v>146</v>
      </c>
      <c r="F296" s="7">
        <v>8</v>
      </c>
      <c r="G296" s="7">
        <v>3</v>
      </c>
      <c r="H296" s="7" t="s">
        <v>294</v>
      </c>
      <c r="I296" s="7">
        <v>5231</v>
      </c>
      <c r="J296" s="7" t="s">
        <v>185</v>
      </c>
      <c r="K296" s="7">
        <v>0</v>
      </c>
      <c r="L296" s="7" t="s">
        <v>36</v>
      </c>
      <c r="M296" s="7">
        <v>5000</v>
      </c>
      <c r="N296" s="7" t="s">
        <v>56</v>
      </c>
      <c r="O296" s="7" t="s">
        <v>149</v>
      </c>
      <c r="P296" s="7" t="s">
        <v>39</v>
      </c>
      <c r="Q296" s="7" t="s">
        <v>295</v>
      </c>
      <c r="R296" s="7" t="s">
        <v>296</v>
      </c>
      <c r="S296" s="13">
        <v>0</v>
      </c>
      <c r="T296" s="13">
        <v>0</v>
      </c>
      <c r="U296" s="13">
        <v>0</v>
      </c>
      <c r="V296" s="13">
        <v>200000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/>
      <c r="AF296" s="13">
        <v>0</v>
      </c>
      <c r="AG296" s="13">
        <v>0</v>
      </c>
      <c r="AH296" s="13">
        <v>0</v>
      </c>
      <c r="AI296" s="13">
        <v>200000</v>
      </c>
      <c r="AJ296" s="13">
        <v>-200000</v>
      </c>
    </row>
    <row r="297" spans="1:36" hidden="1" x14ac:dyDescent="0.25">
      <c r="A297" s="7" t="str">
        <f t="shared" si="4"/>
        <v>1.1-00-1912_20267033_2027210</v>
      </c>
      <c r="B297" s="7" t="s">
        <v>50</v>
      </c>
      <c r="C297" s="7" t="s">
        <v>31</v>
      </c>
      <c r="D297" s="7" t="s">
        <v>298</v>
      </c>
      <c r="E297" s="7" t="s">
        <v>258</v>
      </c>
      <c r="F297" s="7">
        <v>2</v>
      </c>
      <c r="G297" s="7">
        <v>67</v>
      </c>
      <c r="H297" s="7" t="s">
        <v>299</v>
      </c>
      <c r="I297" s="7">
        <v>2721</v>
      </c>
      <c r="J297" s="7" t="s">
        <v>124</v>
      </c>
      <c r="K297" s="7">
        <v>0</v>
      </c>
      <c r="L297" s="7" t="s">
        <v>36</v>
      </c>
      <c r="M297" s="7">
        <v>2000</v>
      </c>
      <c r="N297" s="7" t="s">
        <v>56</v>
      </c>
      <c r="O297" s="7" t="s">
        <v>260</v>
      </c>
      <c r="P297" s="7" t="s">
        <v>261</v>
      </c>
      <c r="Q297" s="7" t="s">
        <v>300</v>
      </c>
      <c r="R297" s="7" t="s">
        <v>301</v>
      </c>
      <c r="S297" s="13">
        <v>0</v>
      </c>
      <c r="T297" s="13">
        <v>0</v>
      </c>
      <c r="U297" s="13">
        <v>0</v>
      </c>
      <c r="V297" s="13">
        <v>65000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/>
      <c r="AF297" s="13">
        <v>0</v>
      </c>
      <c r="AG297" s="13">
        <v>0</v>
      </c>
      <c r="AH297" s="13">
        <v>0</v>
      </c>
      <c r="AI297" s="13">
        <v>65000</v>
      </c>
      <c r="AJ297" s="13">
        <v>-65000</v>
      </c>
    </row>
    <row r="298" spans="1:36" hidden="1" x14ac:dyDescent="0.25">
      <c r="A298" s="7" t="str">
        <f t="shared" si="4"/>
        <v>1.1-00-1912_20267033_2033210</v>
      </c>
      <c r="B298" s="7" t="s">
        <v>50</v>
      </c>
      <c r="C298" s="7" t="s">
        <v>31</v>
      </c>
      <c r="D298" s="7" t="s">
        <v>298</v>
      </c>
      <c r="E298" s="7" t="s">
        <v>258</v>
      </c>
      <c r="F298" s="7">
        <v>2</v>
      </c>
      <c r="G298" s="7">
        <v>67</v>
      </c>
      <c r="H298" s="7" t="s">
        <v>299</v>
      </c>
      <c r="I298" s="7">
        <v>3321</v>
      </c>
      <c r="J298" s="7" t="s">
        <v>174</v>
      </c>
      <c r="K298" s="7">
        <v>0</v>
      </c>
      <c r="L298" s="7" t="s">
        <v>36</v>
      </c>
      <c r="M298" s="7">
        <v>3000</v>
      </c>
      <c r="N298" s="7" t="s">
        <v>56</v>
      </c>
      <c r="O298" s="7" t="s">
        <v>260</v>
      </c>
      <c r="P298" s="7" t="s">
        <v>261</v>
      </c>
      <c r="Q298" s="7" t="s">
        <v>300</v>
      </c>
      <c r="R298" s="7" t="s">
        <v>301</v>
      </c>
      <c r="S298" s="13">
        <v>0</v>
      </c>
      <c r="T298" s="13">
        <v>0</v>
      </c>
      <c r="U298" s="13">
        <v>0</v>
      </c>
      <c r="V298" s="13">
        <v>2500000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/>
      <c r="AF298" s="13">
        <v>0</v>
      </c>
      <c r="AG298" s="13">
        <v>0</v>
      </c>
      <c r="AH298" s="13">
        <v>0</v>
      </c>
      <c r="AI298" s="13">
        <v>2500000</v>
      </c>
      <c r="AJ298" s="13">
        <v>-2500000</v>
      </c>
    </row>
    <row r="299" spans="1:36" hidden="1" x14ac:dyDescent="0.25">
      <c r="A299" s="7" t="str">
        <f t="shared" si="4"/>
        <v>1.1-00-1912_20267033_2033310</v>
      </c>
      <c r="B299" s="7" t="s">
        <v>50</v>
      </c>
      <c r="C299" s="7" t="s">
        <v>31</v>
      </c>
      <c r="D299" s="7" t="s">
        <v>298</v>
      </c>
      <c r="E299" s="7" t="s">
        <v>258</v>
      </c>
      <c r="F299" s="7">
        <v>2</v>
      </c>
      <c r="G299" s="7">
        <v>67</v>
      </c>
      <c r="H299" s="7" t="s">
        <v>299</v>
      </c>
      <c r="I299" s="7">
        <v>3331</v>
      </c>
      <c r="J299" s="7" t="s">
        <v>148</v>
      </c>
      <c r="K299" s="7">
        <v>0</v>
      </c>
      <c r="L299" s="7" t="s">
        <v>36</v>
      </c>
      <c r="M299" s="7">
        <v>3000</v>
      </c>
      <c r="N299" s="7" t="s">
        <v>56</v>
      </c>
      <c r="O299" s="7" t="s">
        <v>260</v>
      </c>
      <c r="P299" s="7" t="s">
        <v>261</v>
      </c>
      <c r="Q299" s="7" t="s">
        <v>300</v>
      </c>
      <c r="R299" s="7" t="s">
        <v>301</v>
      </c>
      <c r="S299" s="13">
        <v>0</v>
      </c>
      <c r="T299" s="13">
        <v>0</v>
      </c>
      <c r="U299" s="13">
        <v>0</v>
      </c>
      <c r="V299" s="13">
        <v>300000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/>
      <c r="AF299" s="13">
        <v>0</v>
      </c>
      <c r="AG299" s="13">
        <v>0</v>
      </c>
      <c r="AH299" s="13">
        <v>0</v>
      </c>
      <c r="AI299" s="13">
        <v>300000</v>
      </c>
      <c r="AJ299" s="13">
        <v>-300000</v>
      </c>
    </row>
    <row r="300" spans="1:36" hidden="1" x14ac:dyDescent="0.25">
      <c r="A300" s="7" t="str">
        <f t="shared" si="4"/>
        <v>1.1-00-1912_20267033_2052310</v>
      </c>
      <c r="B300" s="7" t="s">
        <v>50</v>
      </c>
      <c r="C300" s="7" t="s">
        <v>31</v>
      </c>
      <c r="D300" s="7" t="s">
        <v>298</v>
      </c>
      <c r="E300" s="7" t="s">
        <v>258</v>
      </c>
      <c r="F300" s="7">
        <v>2</v>
      </c>
      <c r="G300" s="7">
        <v>67</v>
      </c>
      <c r="H300" s="7" t="s">
        <v>299</v>
      </c>
      <c r="I300" s="7">
        <v>5231</v>
      </c>
      <c r="J300" s="7" t="s">
        <v>185</v>
      </c>
      <c r="K300" s="7">
        <v>0</v>
      </c>
      <c r="L300" s="7" t="s">
        <v>36</v>
      </c>
      <c r="M300" s="7">
        <v>5000</v>
      </c>
      <c r="N300" s="7" t="s">
        <v>56</v>
      </c>
      <c r="O300" s="7" t="s">
        <v>260</v>
      </c>
      <c r="P300" s="7" t="s">
        <v>261</v>
      </c>
      <c r="Q300" s="7" t="s">
        <v>300</v>
      </c>
      <c r="R300" s="7" t="s">
        <v>301</v>
      </c>
      <c r="S300" s="13">
        <v>0</v>
      </c>
      <c r="T300" s="13">
        <v>0</v>
      </c>
      <c r="U300" s="13">
        <v>0</v>
      </c>
      <c r="V300" s="13">
        <v>25000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/>
      <c r="AF300" s="13">
        <v>0</v>
      </c>
      <c r="AG300" s="13">
        <v>0</v>
      </c>
      <c r="AH300" s="13">
        <v>0</v>
      </c>
      <c r="AI300" s="13">
        <v>25000</v>
      </c>
      <c r="AJ300" s="13">
        <v>-25000</v>
      </c>
    </row>
    <row r="301" spans="1:36" hidden="1" x14ac:dyDescent="0.25">
      <c r="A301" s="7" t="str">
        <f t="shared" si="4"/>
        <v>1.1-00-1912_20267033_2056710</v>
      </c>
      <c r="B301" s="7" t="s">
        <v>50</v>
      </c>
      <c r="C301" s="7" t="s">
        <v>31</v>
      </c>
      <c r="D301" s="7" t="s">
        <v>298</v>
      </c>
      <c r="E301" s="7" t="s">
        <v>258</v>
      </c>
      <c r="F301" s="7">
        <v>2</v>
      </c>
      <c r="G301" s="7">
        <v>67</v>
      </c>
      <c r="H301" s="7" t="s">
        <v>299</v>
      </c>
      <c r="I301" s="7">
        <v>5671</v>
      </c>
      <c r="J301" s="7" t="s">
        <v>122</v>
      </c>
      <c r="K301" s="7">
        <v>0</v>
      </c>
      <c r="L301" s="7" t="s">
        <v>36</v>
      </c>
      <c r="M301" s="7">
        <v>5000</v>
      </c>
      <c r="N301" s="7" t="s">
        <v>56</v>
      </c>
      <c r="O301" s="7" t="s">
        <v>260</v>
      </c>
      <c r="P301" s="7" t="s">
        <v>261</v>
      </c>
      <c r="Q301" s="7" t="s">
        <v>300</v>
      </c>
      <c r="R301" s="7" t="s">
        <v>301</v>
      </c>
      <c r="S301" s="13">
        <v>0</v>
      </c>
      <c r="T301" s="13">
        <v>0</v>
      </c>
      <c r="U301" s="13">
        <v>0</v>
      </c>
      <c r="V301" s="13">
        <v>1000000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/>
      <c r="AF301" s="13">
        <v>0</v>
      </c>
      <c r="AG301" s="13">
        <v>0</v>
      </c>
      <c r="AH301" s="13">
        <v>0</v>
      </c>
      <c r="AI301" s="13">
        <v>1000000</v>
      </c>
      <c r="AJ301" s="13">
        <v>-1000000</v>
      </c>
    </row>
    <row r="302" spans="1:36" hidden="1" x14ac:dyDescent="0.25">
      <c r="A302" s="7" t="str">
        <f t="shared" si="4"/>
        <v>1.1-00-1912_20267033_2061510</v>
      </c>
      <c r="B302" s="7" t="s">
        <v>50</v>
      </c>
      <c r="C302" s="7" t="s">
        <v>31</v>
      </c>
      <c r="D302" s="7" t="s">
        <v>298</v>
      </c>
      <c r="E302" s="7" t="s">
        <v>258</v>
      </c>
      <c r="F302" s="7">
        <v>2</v>
      </c>
      <c r="G302" s="7">
        <v>67</v>
      </c>
      <c r="H302" s="7" t="s">
        <v>299</v>
      </c>
      <c r="I302" s="7">
        <v>6151</v>
      </c>
      <c r="J302" s="7" t="s">
        <v>302</v>
      </c>
      <c r="K302" s="7">
        <v>0</v>
      </c>
      <c r="L302" s="7" t="s">
        <v>36</v>
      </c>
      <c r="M302" s="7">
        <v>6000</v>
      </c>
      <c r="N302" s="7" t="s">
        <v>56</v>
      </c>
      <c r="O302" s="7" t="s">
        <v>260</v>
      </c>
      <c r="P302" s="7" t="s">
        <v>261</v>
      </c>
      <c r="Q302" s="7" t="s">
        <v>300</v>
      </c>
      <c r="R302" s="7" t="s">
        <v>301</v>
      </c>
      <c r="S302" s="13">
        <v>0</v>
      </c>
      <c r="T302" s="13">
        <v>0</v>
      </c>
      <c r="U302" s="13">
        <v>0</v>
      </c>
      <c r="V302" s="13">
        <v>28750000.02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/>
      <c r="AF302" s="13">
        <v>0</v>
      </c>
      <c r="AG302" s="13">
        <v>0</v>
      </c>
      <c r="AH302" s="13">
        <v>0</v>
      </c>
      <c r="AI302" s="13">
        <v>28750000.02</v>
      </c>
      <c r="AJ302" s="13">
        <v>-28750000.02</v>
      </c>
    </row>
    <row r="303" spans="1:36" hidden="1" x14ac:dyDescent="0.25">
      <c r="A303" s="7" t="str">
        <f t="shared" si="4"/>
        <v>1.1-00-1901_2018005_2022110</v>
      </c>
      <c r="B303" s="7" t="s">
        <v>50</v>
      </c>
      <c r="C303" s="7" t="s">
        <v>31</v>
      </c>
      <c r="D303" s="7" t="s">
        <v>32</v>
      </c>
      <c r="E303" s="7" t="s">
        <v>146</v>
      </c>
      <c r="F303" s="7">
        <v>1</v>
      </c>
      <c r="G303" s="7">
        <v>8</v>
      </c>
      <c r="H303" s="7" t="s">
        <v>303</v>
      </c>
      <c r="I303" s="7">
        <v>2211</v>
      </c>
      <c r="J303" s="7" t="s">
        <v>55</v>
      </c>
      <c r="K303" s="7">
        <v>0</v>
      </c>
      <c r="L303" s="7" t="s">
        <v>36</v>
      </c>
      <c r="M303" s="7">
        <v>2000</v>
      </c>
      <c r="N303" s="7" t="s">
        <v>56</v>
      </c>
      <c r="O303" s="7" t="s">
        <v>149</v>
      </c>
      <c r="P303" s="7" t="s">
        <v>212</v>
      </c>
      <c r="Q303" s="7" t="s">
        <v>304</v>
      </c>
      <c r="R303" s="7" t="s">
        <v>305</v>
      </c>
      <c r="S303" s="13">
        <v>0</v>
      </c>
      <c r="T303" s="13">
        <v>0</v>
      </c>
      <c r="U303" s="13">
        <v>0</v>
      </c>
      <c r="V303" s="13">
        <v>50000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/>
      <c r="AF303" s="13">
        <v>0</v>
      </c>
      <c r="AG303" s="13">
        <v>0</v>
      </c>
      <c r="AH303" s="13">
        <v>0</v>
      </c>
      <c r="AI303" s="13">
        <v>50000</v>
      </c>
      <c r="AJ303" s="13">
        <v>-50000</v>
      </c>
    </row>
    <row r="304" spans="1:36" hidden="1" x14ac:dyDescent="0.25">
      <c r="A304" s="7" t="str">
        <f t="shared" si="4"/>
        <v>1.1-00-1901_2018005_2037110</v>
      </c>
      <c r="B304" s="7" t="s">
        <v>50</v>
      </c>
      <c r="C304" s="7" t="s">
        <v>31</v>
      </c>
      <c r="D304" s="7" t="s">
        <v>32</v>
      </c>
      <c r="E304" s="7" t="s">
        <v>146</v>
      </c>
      <c r="F304" s="7">
        <v>1</v>
      </c>
      <c r="G304" s="7">
        <v>8</v>
      </c>
      <c r="H304" s="7" t="s">
        <v>303</v>
      </c>
      <c r="I304" s="7">
        <v>3711</v>
      </c>
      <c r="J304" s="7" t="s">
        <v>138</v>
      </c>
      <c r="K304" s="7">
        <v>0</v>
      </c>
      <c r="L304" s="7" t="s">
        <v>36</v>
      </c>
      <c r="M304" s="7">
        <v>3000</v>
      </c>
      <c r="N304" s="7" t="s">
        <v>56</v>
      </c>
      <c r="O304" s="7" t="s">
        <v>149</v>
      </c>
      <c r="P304" s="7" t="s">
        <v>212</v>
      </c>
      <c r="Q304" s="7" t="s">
        <v>304</v>
      </c>
      <c r="R304" s="7" t="s">
        <v>305</v>
      </c>
      <c r="S304" s="13">
        <v>0</v>
      </c>
      <c r="T304" s="13">
        <v>0</v>
      </c>
      <c r="U304" s="13">
        <v>0</v>
      </c>
      <c r="V304" s="13">
        <v>80000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/>
      <c r="AF304" s="13">
        <v>0</v>
      </c>
      <c r="AG304" s="13">
        <v>0</v>
      </c>
      <c r="AH304" s="13">
        <v>0</v>
      </c>
      <c r="AI304" s="13">
        <v>80000</v>
      </c>
      <c r="AJ304" s="13">
        <v>-80000</v>
      </c>
    </row>
    <row r="305" spans="1:36" hidden="1" x14ac:dyDescent="0.25">
      <c r="A305" s="7" t="str">
        <f t="shared" si="4"/>
        <v>1.1-00-1901_2018005_2037510</v>
      </c>
      <c r="B305" s="7" t="s">
        <v>50</v>
      </c>
      <c r="C305" s="7" t="s">
        <v>31</v>
      </c>
      <c r="D305" s="7" t="s">
        <v>32</v>
      </c>
      <c r="E305" s="7" t="s">
        <v>146</v>
      </c>
      <c r="F305" s="7">
        <v>1</v>
      </c>
      <c r="G305" s="7">
        <v>8</v>
      </c>
      <c r="H305" s="7" t="s">
        <v>303</v>
      </c>
      <c r="I305" s="7">
        <v>3751</v>
      </c>
      <c r="J305" s="7" t="s">
        <v>139</v>
      </c>
      <c r="K305" s="7">
        <v>0</v>
      </c>
      <c r="L305" s="7" t="s">
        <v>36</v>
      </c>
      <c r="M305" s="7">
        <v>3000</v>
      </c>
      <c r="N305" s="7" t="s">
        <v>56</v>
      </c>
      <c r="O305" s="7" t="s">
        <v>149</v>
      </c>
      <c r="P305" s="7" t="s">
        <v>212</v>
      </c>
      <c r="Q305" s="7" t="s">
        <v>304</v>
      </c>
      <c r="R305" s="7" t="s">
        <v>305</v>
      </c>
      <c r="S305" s="13">
        <v>0</v>
      </c>
      <c r="T305" s="13">
        <v>0</v>
      </c>
      <c r="U305" s="13">
        <v>0</v>
      </c>
      <c r="V305" s="13">
        <v>40000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/>
      <c r="AF305" s="13">
        <v>0</v>
      </c>
      <c r="AG305" s="13">
        <v>0</v>
      </c>
      <c r="AH305" s="13">
        <v>0</v>
      </c>
      <c r="AI305" s="13">
        <v>40000</v>
      </c>
      <c r="AJ305" s="13">
        <v>-40000</v>
      </c>
    </row>
    <row r="306" spans="1:36" hidden="1" x14ac:dyDescent="0.25">
      <c r="A306" s="7" t="str">
        <f t="shared" si="4"/>
        <v>1.1-00-1901_2018005_2044110</v>
      </c>
      <c r="B306" s="7" t="s">
        <v>50</v>
      </c>
      <c r="C306" s="7" t="s">
        <v>31</v>
      </c>
      <c r="D306" s="7" t="s">
        <v>32</v>
      </c>
      <c r="E306" s="7" t="s">
        <v>146</v>
      </c>
      <c r="F306" s="7">
        <v>1</v>
      </c>
      <c r="G306" s="7">
        <v>8</v>
      </c>
      <c r="H306" s="7" t="s">
        <v>303</v>
      </c>
      <c r="I306" s="7">
        <v>4411</v>
      </c>
      <c r="J306" s="7" t="s">
        <v>76</v>
      </c>
      <c r="K306" s="7">
        <v>0</v>
      </c>
      <c r="L306" s="7" t="s">
        <v>36</v>
      </c>
      <c r="M306" s="7">
        <v>4000</v>
      </c>
      <c r="N306" s="7" t="s">
        <v>56</v>
      </c>
      <c r="O306" s="7" t="s">
        <v>149</v>
      </c>
      <c r="P306" s="7" t="s">
        <v>212</v>
      </c>
      <c r="Q306" s="7" t="s">
        <v>304</v>
      </c>
      <c r="R306" s="7" t="s">
        <v>305</v>
      </c>
      <c r="S306" s="13">
        <v>0</v>
      </c>
      <c r="T306" s="13">
        <v>0</v>
      </c>
      <c r="U306" s="13">
        <v>0</v>
      </c>
      <c r="V306" s="13">
        <v>1800000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/>
      <c r="AF306" s="13">
        <v>0</v>
      </c>
      <c r="AG306" s="13">
        <v>0</v>
      </c>
      <c r="AH306" s="13">
        <v>0</v>
      </c>
      <c r="AI306" s="13">
        <v>1800000</v>
      </c>
      <c r="AJ306" s="13">
        <v>-1800000</v>
      </c>
    </row>
    <row r="307" spans="1:36" hidden="1" x14ac:dyDescent="0.25">
      <c r="A307" s="7" t="str">
        <f t="shared" si="4"/>
        <v>1.1-00-1901_2018005_2044510</v>
      </c>
      <c r="B307" s="7" t="s">
        <v>50</v>
      </c>
      <c r="C307" s="7" t="s">
        <v>31</v>
      </c>
      <c r="D307" s="7" t="s">
        <v>32</v>
      </c>
      <c r="E307" s="7" t="s">
        <v>146</v>
      </c>
      <c r="F307" s="7">
        <v>1</v>
      </c>
      <c r="G307" s="7">
        <v>8</v>
      </c>
      <c r="H307" s="7" t="s">
        <v>303</v>
      </c>
      <c r="I307" s="7">
        <v>4451</v>
      </c>
      <c r="J307" s="7" t="s">
        <v>188</v>
      </c>
      <c r="K307" s="7">
        <v>0</v>
      </c>
      <c r="L307" s="7" t="s">
        <v>36</v>
      </c>
      <c r="M307" s="7">
        <v>4000</v>
      </c>
      <c r="N307" s="7" t="s">
        <v>56</v>
      </c>
      <c r="O307" s="7" t="s">
        <v>149</v>
      </c>
      <c r="P307" s="7" t="s">
        <v>212</v>
      </c>
      <c r="Q307" s="7" t="s">
        <v>304</v>
      </c>
      <c r="R307" s="7" t="s">
        <v>305</v>
      </c>
      <c r="S307" s="13">
        <v>0</v>
      </c>
      <c r="T307" s="13">
        <v>0</v>
      </c>
      <c r="U307" s="13">
        <v>0</v>
      </c>
      <c r="V307" s="13">
        <v>1800000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/>
      <c r="AF307" s="13">
        <v>0</v>
      </c>
      <c r="AG307" s="13">
        <v>0</v>
      </c>
      <c r="AH307" s="13">
        <v>0</v>
      </c>
      <c r="AI307" s="13">
        <v>1800000</v>
      </c>
      <c r="AJ307" s="13">
        <v>-1800000</v>
      </c>
    </row>
    <row r="308" spans="1:36" hidden="1" x14ac:dyDescent="0.25">
      <c r="A308" s="7" t="str">
        <f t="shared" si="4"/>
        <v>1.1-00-1904_20818011_2021810</v>
      </c>
      <c r="B308" s="7" t="s">
        <v>50</v>
      </c>
      <c r="C308" s="7" t="s">
        <v>31</v>
      </c>
      <c r="D308" s="7" t="s">
        <v>32</v>
      </c>
      <c r="E308" s="7" t="s">
        <v>33</v>
      </c>
      <c r="F308" s="7">
        <v>8</v>
      </c>
      <c r="G308" s="7">
        <v>18</v>
      </c>
      <c r="H308" s="7" t="s">
        <v>34</v>
      </c>
      <c r="I308" s="7">
        <v>2181</v>
      </c>
      <c r="J308" s="7" t="s">
        <v>210</v>
      </c>
      <c r="K308" s="7">
        <v>0</v>
      </c>
      <c r="L308" s="7" t="s">
        <v>36</v>
      </c>
      <c r="M308" s="7">
        <v>2000</v>
      </c>
      <c r="N308" s="7" t="s">
        <v>56</v>
      </c>
      <c r="O308" s="7" t="s">
        <v>38</v>
      </c>
      <c r="P308" s="7" t="s">
        <v>39</v>
      </c>
      <c r="Q308" s="7" t="s">
        <v>306</v>
      </c>
      <c r="R308" s="7" t="s">
        <v>41</v>
      </c>
      <c r="S308" s="13">
        <v>0</v>
      </c>
      <c r="T308" s="13">
        <v>0</v>
      </c>
      <c r="U308" s="13">
        <v>0</v>
      </c>
      <c r="V308" s="13">
        <v>3000000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/>
      <c r="AF308" s="13">
        <v>0</v>
      </c>
      <c r="AG308" s="13">
        <v>0</v>
      </c>
      <c r="AH308" s="13">
        <v>0</v>
      </c>
      <c r="AI308" s="13">
        <v>3000000</v>
      </c>
      <c r="AJ308" s="13">
        <v>-3000000</v>
      </c>
    </row>
    <row r="309" spans="1:36" hidden="1" x14ac:dyDescent="0.25">
      <c r="A309" s="7" t="str">
        <f t="shared" si="4"/>
        <v>1.1-00-1904_20818011_2024610</v>
      </c>
      <c r="B309" s="7" t="s">
        <v>50</v>
      </c>
      <c r="C309" s="7" t="s">
        <v>31</v>
      </c>
      <c r="D309" s="7" t="s">
        <v>32</v>
      </c>
      <c r="E309" s="7" t="s">
        <v>33</v>
      </c>
      <c r="F309" s="7">
        <v>8</v>
      </c>
      <c r="G309" s="7">
        <v>18</v>
      </c>
      <c r="H309" s="7" t="s">
        <v>34</v>
      </c>
      <c r="I309" s="7">
        <v>2461</v>
      </c>
      <c r="J309" s="7" t="s">
        <v>168</v>
      </c>
      <c r="K309" s="7">
        <v>0</v>
      </c>
      <c r="L309" s="7" t="s">
        <v>36</v>
      </c>
      <c r="M309" s="7">
        <v>2000</v>
      </c>
      <c r="N309" s="7" t="s">
        <v>56</v>
      </c>
      <c r="O309" s="7" t="s">
        <v>38</v>
      </c>
      <c r="P309" s="7" t="s">
        <v>39</v>
      </c>
      <c r="Q309" s="7" t="s">
        <v>306</v>
      </c>
      <c r="R309" s="7" t="s">
        <v>41</v>
      </c>
      <c r="S309" s="13">
        <v>0</v>
      </c>
      <c r="T309" s="13">
        <v>0</v>
      </c>
      <c r="U309" s="13">
        <v>0</v>
      </c>
      <c r="V309" s="13">
        <v>1000.17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/>
      <c r="AF309" s="13">
        <v>0</v>
      </c>
      <c r="AG309" s="13">
        <v>0</v>
      </c>
      <c r="AH309" s="13">
        <v>0</v>
      </c>
      <c r="AI309" s="13">
        <v>1000.17</v>
      </c>
      <c r="AJ309" s="13">
        <v>-1000.17</v>
      </c>
    </row>
    <row r="310" spans="1:36" hidden="1" x14ac:dyDescent="0.25">
      <c r="A310" s="7" t="str">
        <f t="shared" si="4"/>
        <v>1.1-00-1904_20818011_2027210</v>
      </c>
      <c r="B310" s="7" t="s">
        <v>50</v>
      </c>
      <c r="C310" s="7" t="s">
        <v>31</v>
      </c>
      <c r="D310" s="7" t="s">
        <v>32</v>
      </c>
      <c r="E310" s="7" t="s">
        <v>33</v>
      </c>
      <c r="F310" s="7">
        <v>8</v>
      </c>
      <c r="G310" s="7">
        <v>18</v>
      </c>
      <c r="H310" s="7" t="s">
        <v>34</v>
      </c>
      <c r="I310" s="7">
        <v>2721</v>
      </c>
      <c r="J310" s="7" t="s">
        <v>124</v>
      </c>
      <c r="K310" s="7">
        <v>0</v>
      </c>
      <c r="L310" s="7" t="s">
        <v>36</v>
      </c>
      <c r="M310" s="7">
        <v>2000</v>
      </c>
      <c r="N310" s="7" t="s">
        <v>56</v>
      </c>
      <c r="O310" s="7" t="s">
        <v>38</v>
      </c>
      <c r="P310" s="7" t="s">
        <v>39</v>
      </c>
      <c r="Q310" s="7" t="s">
        <v>306</v>
      </c>
      <c r="R310" s="7" t="s">
        <v>41</v>
      </c>
      <c r="S310" s="13">
        <v>0</v>
      </c>
      <c r="T310" s="13">
        <v>0</v>
      </c>
      <c r="U310" s="13">
        <v>0</v>
      </c>
      <c r="V310" s="13">
        <v>5000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/>
      <c r="AF310" s="13">
        <v>0</v>
      </c>
      <c r="AG310" s="13">
        <v>0</v>
      </c>
      <c r="AH310" s="13">
        <v>0</v>
      </c>
      <c r="AI310" s="13">
        <v>5000</v>
      </c>
      <c r="AJ310" s="13">
        <v>-5000</v>
      </c>
    </row>
    <row r="311" spans="1:36" hidden="1" x14ac:dyDescent="0.25">
      <c r="A311" s="7" t="str">
        <f t="shared" si="4"/>
        <v>1.1-00-1904_20819011_2031810</v>
      </c>
      <c r="B311" s="7" t="s">
        <v>50</v>
      </c>
      <c r="C311" s="7" t="s">
        <v>31</v>
      </c>
      <c r="D311" s="7" t="s">
        <v>32</v>
      </c>
      <c r="E311" s="7" t="s">
        <v>33</v>
      </c>
      <c r="F311" s="7">
        <v>8</v>
      </c>
      <c r="G311" s="7">
        <v>19</v>
      </c>
      <c r="H311" s="7" t="s">
        <v>34</v>
      </c>
      <c r="I311" s="7">
        <v>3181</v>
      </c>
      <c r="J311" s="7" t="s">
        <v>132</v>
      </c>
      <c r="K311" s="7">
        <v>0</v>
      </c>
      <c r="L311" s="7" t="s">
        <v>36</v>
      </c>
      <c r="M311" s="7">
        <v>3000</v>
      </c>
      <c r="N311" s="7" t="s">
        <v>56</v>
      </c>
      <c r="O311" s="7" t="s">
        <v>38</v>
      </c>
      <c r="P311" s="7" t="s">
        <v>39</v>
      </c>
      <c r="Q311" s="7" t="s">
        <v>40</v>
      </c>
      <c r="R311" s="7" t="s">
        <v>41</v>
      </c>
      <c r="S311" s="13">
        <v>0</v>
      </c>
      <c r="T311" s="13">
        <v>0</v>
      </c>
      <c r="U311" s="13">
        <v>0</v>
      </c>
      <c r="V311" s="13">
        <v>5000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/>
      <c r="AF311" s="13">
        <v>0</v>
      </c>
      <c r="AG311" s="13">
        <v>0</v>
      </c>
      <c r="AH311" s="13">
        <v>0</v>
      </c>
      <c r="AI311" s="13">
        <v>5000</v>
      </c>
      <c r="AJ311" s="13">
        <v>-5000</v>
      </c>
    </row>
    <row r="312" spans="1:36" hidden="1" x14ac:dyDescent="0.25">
      <c r="A312" s="7" t="str">
        <f t="shared" si="4"/>
        <v>1.1-00-1904_20819011_2033110</v>
      </c>
      <c r="B312" s="7" t="s">
        <v>50</v>
      </c>
      <c r="C312" s="7" t="s">
        <v>31</v>
      </c>
      <c r="D312" s="7" t="s">
        <v>32</v>
      </c>
      <c r="E312" s="7" t="s">
        <v>33</v>
      </c>
      <c r="F312" s="7">
        <v>8</v>
      </c>
      <c r="G312" s="7">
        <v>19</v>
      </c>
      <c r="H312" s="7" t="s">
        <v>34</v>
      </c>
      <c r="I312" s="7">
        <v>3311</v>
      </c>
      <c r="J312" s="7" t="s">
        <v>216</v>
      </c>
      <c r="K312" s="7">
        <v>0</v>
      </c>
      <c r="L312" s="7" t="s">
        <v>36</v>
      </c>
      <c r="M312" s="7">
        <v>3000</v>
      </c>
      <c r="N312" s="7" t="s">
        <v>56</v>
      </c>
      <c r="O312" s="7" t="s">
        <v>38</v>
      </c>
      <c r="P312" s="7" t="s">
        <v>39</v>
      </c>
      <c r="Q312" s="7" t="s">
        <v>40</v>
      </c>
      <c r="R312" s="7" t="s">
        <v>41</v>
      </c>
      <c r="S312" s="13">
        <v>0</v>
      </c>
      <c r="T312" s="13">
        <v>0</v>
      </c>
      <c r="U312" s="13">
        <v>0</v>
      </c>
      <c r="V312" s="13">
        <v>6000000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/>
      <c r="AF312" s="13">
        <v>0</v>
      </c>
      <c r="AG312" s="13">
        <v>0</v>
      </c>
      <c r="AH312" s="13">
        <v>0</v>
      </c>
      <c r="AI312" s="13">
        <v>6000000</v>
      </c>
      <c r="AJ312" s="13">
        <v>-6000000</v>
      </c>
    </row>
    <row r="313" spans="1:36" hidden="1" x14ac:dyDescent="0.25">
      <c r="A313" s="7" t="str">
        <f t="shared" si="4"/>
        <v>1.1-00-1904_20819011_2033310</v>
      </c>
      <c r="B313" s="7" t="s">
        <v>50</v>
      </c>
      <c r="C313" s="7" t="s">
        <v>31</v>
      </c>
      <c r="D313" s="7" t="s">
        <v>32</v>
      </c>
      <c r="E313" s="7" t="s">
        <v>33</v>
      </c>
      <c r="F313" s="7">
        <v>8</v>
      </c>
      <c r="G313" s="7">
        <v>19</v>
      </c>
      <c r="H313" s="7" t="s">
        <v>34</v>
      </c>
      <c r="I313" s="7">
        <v>3331</v>
      </c>
      <c r="J313" s="7" t="s">
        <v>148</v>
      </c>
      <c r="K313" s="7">
        <v>0</v>
      </c>
      <c r="L313" s="7" t="s">
        <v>36</v>
      </c>
      <c r="M313" s="7">
        <v>3000</v>
      </c>
      <c r="N313" s="7" t="s">
        <v>56</v>
      </c>
      <c r="O313" s="7" t="s">
        <v>38</v>
      </c>
      <c r="P313" s="7" t="s">
        <v>39</v>
      </c>
      <c r="Q313" s="7" t="s">
        <v>40</v>
      </c>
      <c r="R313" s="7" t="s">
        <v>41</v>
      </c>
      <c r="S313" s="13">
        <v>0</v>
      </c>
      <c r="T313" s="13">
        <v>0</v>
      </c>
      <c r="U313" s="13">
        <v>0</v>
      </c>
      <c r="V313" s="13">
        <v>700000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/>
      <c r="AF313" s="13">
        <v>0</v>
      </c>
      <c r="AG313" s="13">
        <v>0</v>
      </c>
      <c r="AH313" s="13">
        <v>0</v>
      </c>
      <c r="AI313" s="13">
        <v>700000</v>
      </c>
      <c r="AJ313" s="13">
        <v>-700000</v>
      </c>
    </row>
    <row r="314" spans="1:36" hidden="1" x14ac:dyDescent="0.25">
      <c r="A314" s="7" t="str">
        <f t="shared" si="4"/>
        <v>1.1-00-1904_20820011_2032910</v>
      </c>
      <c r="B314" s="7" t="s">
        <v>50</v>
      </c>
      <c r="C314" s="7" t="s">
        <v>31</v>
      </c>
      <c r="D314" s="7" t="s">
        <v>32</v>
      </c>
      <c r="E314" s="7" t="s">
        <v>33</v>
      </c>
      <c r="F314" s="7">
        <v>8</v>
      </c>
      <c r="G314" s="7">
        <v>20</v>
      </c>
      <c r="H314" s="7" t="s">
        <v>34</v>
      </c>
      <c r="I314" s="7">
        <v>3291</v>
      </c>
      <c r="J314" s="7" t="s">
        <v>127</v>
      </c>
      <c r="K314" s="7">
        <v>0</v>
      </c>
      <c r="L314" s="7" t="s">
        <v>36</v>
      </c>
      <c r="M314" s="7">
        <v>3000</v>
      </c>
      <c r="N314" s="7" t="s">
        <v>56</v>
      </c>
      <c r="O314" s="7" t="s">
        <v>38</v>
      </c>
      <c r="P314" s="7" t="s">
        <v>39</v>
      </c>
      <c r="Q314" s="7" t="s">
        <v>307</v>
      </c>
      <c r="R314" s="7" t="s">
        <v>41</v>
      </c>
      <c r="S314" s="13">
        <v>0</v>
      </c>
      <c r="T314" s="13">
        <v>0</v>
      </c>
      <c r="U314" s="13">
        <v>0</v>
      </c>
      <c r="V314" s="13">
        <v>360000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/>
      <c r="AF314" s="13">
        <v>0</v>
      </c>
      <c r="AG314" s="13">
        <v>0</v>
      </c>
      <c r="AH314" s="13">
        <v>0</v>
      </c>
      <c r="AI314" s="13">
        <v>360000</v>
      </c>
      <c r="AJ314" s="13">
        <v>-360000</v>
      </c>
    </row>
    <row r="315" spans="1:36" hidden="1" x14ac:dyDescent="0.25">
      <c r="A315" s="7" t="str">
        <f t="shared" si="4"/>
        <v>1.1-00-1904_20820011_2034110</v>
      </c>
      <c r="B315" s="7" t="s">
        <v>50</v>
      </c>
      <c r="C315" s="7" t="s">
        <v>31</v>
      </c>
      <c r="D315" s="7" t="s">
        <v>32</v>
      </c>
      <c r="E315" s="7" t="s">
        <v>33</v>
      </c>
      <c r="F315" s="7">
        <v>8</v>
      </c>
      <c r="G315" s="7">
        <v>20</v>
      </c>
      <c r="H315" s="7" t="s">
        <v>34</v>
      </c>
      <c r="I315" s="7">
        <v>3411</v>
      </c>
      <c r="J315" s="7" t="s">
        <v>281</v>
      </c>
      <c r="K315" s="7">
        <v>0</v>
      </c>
      <c r="L315" s="7" t="s">
        <v>36</v>
      </c>
      <c r="M315" s="7">
        <v>3000</v>
      </c>
      <c r="N315" s="7" t="s">
        <v>56</v>
      </c>
      <c r="O315" s="7" t="s">
        <v>38</v>
      </c>
      <c r="P315" s="7" t="s">
        <v>39</v>
      </c>
      <c r="Q315" s="7" t="s">
        <v>307</v>
      </c>
      <c r="R315" s="7" t="s">
        <v>41</v>
      </c>
      <c r="S315" s="13">
        <v>0</v>
      </c>
      <c r="T315" s="13">
        <v>0</v>
      </c>
      <c r="U315" s="13">
        <v>0</v>
      </c>
      <c r="V315" s="13">
        <v>3000000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/>
      <c r="AF315" s="13">
        <v>0</v>
      </c>
      <c r="AG315" s="13">
        <v>0</v>
      </c>
      <c r="AH315" s="13">
        <v>0</v>
      </c>
      <c r="AI315" s="13">
        <v>3000000</v>
      </c>
      <c r="AJ315" s="13">
        <v>-3000000</v>
      </c>
    </row>
    <row r="316" spans="1:36" hidden="1" x14ac:dyDescent="0.25">
      <c r="A316" s="7" t="str">
        <f t="shared" si="4"/>
        <v>1.1-00-1904_20820011_2034210</v>
      </c>
      <c r="B316" s="7" t="s">
        <v>50</v>
      </c>
      <c r="C316" s="7" t="s">
        <v>31</v>
      </c>
      <c r="D316" s="7" t="s">
        <v>32</v>
      </c>
      <c r="E316" s="7" t="s">
        <v>33</v>
      </c>
      <c r="F316" s="7">
        <v>8</v>
      </c>
      <c r="G316" s="7">
        <v>20</v>
      </c>
      <c r="H316" s="7" t="s">
        <v>34</v>
      </c>
      <c r="I316" s="7">
        <v>3421</v>
      </c>
      <c r="J316" s="7" t="s">
        <v>308</v>
      </c>
      <c r="K316" s="7">
        <v>0</v>
      </c>
      <c r="L316" s="7" t="s">
        <v>36</v>
      </c>
      <c r="M316" s="7">
        <v>3000</v>
      </c>
      <c r="N316" s="7" t="s">
        <v>56</v>
      </c>
      <c r="O316" s="7" t="s">
        <v>38</v>
      </c>
      <c r="P316" s="7" t="s">
        <v>39</v>
      </c>
      <c r="Q316" s="7" t="s">
        <v>307</v>
      </c>
      <c r="R316" s="7" t="s">
        <v>41</v>
      </c>
      <c r="S316" s="13">
        <v>0</v>
      </c>
      <c r="T316" s="13">
        <v>0</v>
      </c>
      <c r="U316" s="13">
        <v>0</v>
      </c>
      <c r="V316" s="13">
        <v>30000000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/>
      <c r="AF316" s="13">
        <v>0</v>
      </c>
      <c r="AG316" s="13">
        <v>0</v>
      </c>
      <c r="AH316" s="13">
        <v>0</v>
      </c>
      <c r="AI316" s="13">
        <v>30000000</v>
      </c>
      <c r="AJ316" s="13">
        <v>-30000000</v>
      </c>
    </row>
    <row r="317" spans="1:36" hidden="1" x14ac:dyDescent="0.25">
      <c r="A317" s="7" t="str">
        <f t="shared" si="4"/>
        <v>1.1-00-1904_20820011_2035110</v>
      </c>
      <c r="B317" s="7" t="s">
        <v>50</v>
      </c>
      <c r="C317" s="7" t="s">
        <v>31</v>
      </c>
      <c r="D317" s="7" t="s">
        <v>32</v>
      </c>
      <c r="E317" s="7" t="s">
        <v>33</v>
      </c>
      <c r="F317" s="7">
        <v>8</v>
      </c>
      <c r="G317" s="7">
        <v>20</v>
      </c>
      <c r="H317" s="7" t="s">
        <v>34</v>
      </c>
      <c r="I317" s="7">
        <v>3511</v>
      </c>
      <c r="J317" s="7" t="s">
        <v>68</v>
      </c>
      <c r="K317" s="7">
        <v>0</v>
      </c>
      <c r="L317" s="7" t="s">
        <v>36</v>
      </c>
      <c r="M317" s="7">
        <v>3000</v>
      </c>
      <c r="N317" s="7" t="s">
        <v>56</v>
      </c>
      <c r="O317" s="7" t="s">
        <v>38</v>
      </c>
      <c r="P317" s="7" t="s">
        <v>39</v>
      </c>
      <c r="Q317" s="7" t="s">
        <v>307</v>
      </c>
      <c r="R317" s="7" t="s">
        <v>41</v>
      </c>
      <c r="S317" s="13">
        <v>0</v>
      </c>
      <c r="T317" s="13">
        <v>0</v>
      </c>
      <c r="U317" s="13">
        <v>0</v>
      </c>
      <c r="V317" s="13">
        <v>10000000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/>
      <c r="AF317" s="13">
        <v>0</v>
      </c>
      <c r="AG317" s="13">
        <v>0</v>
      </c>
      <c r="AH317" s="13">
        <v>0</v>
      </c>
      <c r="AI317" s="13">
        <v>10000000</v>
      </c>
      <c r="AJ317" s="13">
        <v>-10000000</v>
      </c>
    </row>
    <row r="318" spans="1:36" hidden="1" x14ac:dyDescent="0.25">
      <c r="A318" s="7" t="str">
        <f t="shared" si="4"/>
        <v>1.1-00-1904_20820011_2035310</v>
      </c>
      <c r="B318" s="7" t="s">
        <v>50</v>
      </c>
      <c r="C318" s="7" t="s">
        <v>31</v>
      </c>
      <c r="D318" s="7" t="s">
        <v>32</v>
      </c>
      <c r="E318" s="7" t="s">
        <v>33</v>
      </c>
      <c r="F318" s="7">
        <v>8</v>
      </c>
      <c r="G318" s="7">
        <v>20</v>
      </c>
      <c r="H318" s="7" t="s">
        <v>34</v>
      </c>
      <c r="I318" s="7">
        <v>3531</v>
      </c>
      <c r="J318" s="7" t="s">
        <v>154</v>
      </c>
      <c r="K318" s="7">
        <v>0</v>
      </c>
      <c r="L318" s="7" t="s">
        <v>36</v>
      </c>
      <c r="M318" s="7">
        <v>3000</v>
      </c>
      <c r="N318" s="7" t="s">
        <v>56</v>
      </c>
      <c r="O318" s="7" t="s">
        <v>38</v>
      </c>
      <c r="P318" s="7" t="s">
        <v>39</v>
      </c>
      <c r="Q318" s="7" t="s">
        <v>307</v>
      </c>
      <c r="R318" s="7" t="s">
        <v>41</v>
      </c>
      <c r="S318" s="13">
        <v>0</v>
      </c>
      <c r="T318" s="13">
        <v>0</v>
      </c>
      <c r="U318" s="13">
        <v>0</v>
      </c>
      <c r="V318" s="13">
        <v>10000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/>
      <c r="AF318" s="13">
        <v>0</v>
      </c>
      <c r="AG318" s="13">
        <v>0</v>
      </c>
      <c r="AH318" s="13">
        <v>0</v>
      </c>
      <c r="AI318" s="13">
        <v>10000</v>
      </c>
      <c r="AJ318" s="13">
        <v>-10000</v>
      </c>
    </row>
    <row r="319" spans="1:36" hidden="1" x14ac:dyDescent="0.25">
      <c r="A319" s="7" t="str">
        <f t="shared" si="4"/>
        <v>1.1-00-1904_20820011_2038210</v>
      </c>
      <c r="B319" s="7" t="s">
        <v>50</v>
      </c>
      <c r="C319" s="7" t="s">
        <v>31</v>
      </c>
      <c r="D319" s="7" t="s">
        <v>32</v>
      </c>
      <c r="E319" s="7" t="s">
        <v>33</v>
      </c>
      <c r="F319" s="7">
        <v>8</v>
      </c>
      <c r="G319" s="7">
        <v>20</v>
      </c>
      <c r="H319" s="7" t="s">
        <v>34</v>
      </c>
      <c r="I319" s="7">
        <v>3821</v>
      </c>
      <c r="J319" s="7" t="s">
        <v>70</v>
      </c>
      <c r="K319" s="7">
        <v>0</v>
      </c>
      <c r="L319" s="7" t="s">
        <v>36</v>
      </c>
      <c r="M319" s="7">
        <v>3000</v>
      </c>
      <c r="N319" s="7" t="s">
        <v>56</v>
      </c>
      <c r="O319" s="7" t="s">
        <v>38</v>
      </c>
      <c r="P319" s="7" t="s">
        <v>39</v>
      </c>
      <c r="Q319" s="7" t="s">
        <v>307</v>
      </c>
      <c r="R319" s="7" t="s">
        <v>41</v>
      </c>
      <c r="S319" s="13">
        <v>0</v>
      </c>
      <c r="T319" s="13">
        <v>0</v>
      </c>
      <c r="U319" s="13">
        <v>0</v>
      </c>
      <c r="V319" s="13">
        <v>1200000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/>
      <c r="AF319" s="13">
        <v>0</v>
      </c>
      <c r="AG319" s="13">
        <v>0</v>
      </c>
      <c r="AH319" s="13">
        <v>0</v>
      </c>
      <c r="AI319" s="13">
        <v>1200000</v>
      </c>
      <c r="AJ319" s="13">
        <v>-1200000</v>
      </c>
    </row>
    <row r="320" spans="1:36" hidden="1" x14ac:dyDescent="0.25">
      <c r="A320" s="7" t="str">
        <f t="shared" si="4"/>
        <v>1.1-00-1904_20820011_2039420</v>
      </c>
      <c r="B320" s="7" t="s">
        <v>50</v>
      </c>
      <c r="C320" s="7" t="s">
        <v>31</v>
      </c>
      <c r="D320" s="7" t="s">
        <v>32</v>
      </c>
      <c r="E320" s="7" t="s">
        <v>33</v>
      </c>
      <c r="F320" s="7">
        <v>8</v>
      </c>
      <c r="G320" s="7">
        <v>20</v>
      </c>
      <c r="H320" s="7" t="s">
        <v>34</v>
      </c>
      <c r="I320" s="7">
        <v>3942</v>
      </c>
      <c r="J320" s="7" t="s">
        <v>309</v>
      </c>
      <c r="K320" s="7">
        <v>0</v>
      </c>
      <c r="L320" s="7" t="s">
        <v>36</v>
      </c>
      <c r="M320" s="7">
        <v>3000</v>
      </c>
      <c r="N320" s="7" t="s">
        <v>56</v>
      </c>
      <c r="O320" s="7" t="s">
        <v>38</v>
      </c>
      <c r="P320" s="7" t="s">
        <v>39</v>
      </c>
      <c r="Q320" s="7" t="s">
        <v>307</v>
      </c>
      <c r="R320" s="7" t="s">
        <v>41</v>
      </c>
      <c r="S320" s="13">
        <v>0</v>
      </c>
      <c r="T320" s="13">
        <v>0</v>
      </c>
      <c r="U320" s="13">
        <v>0</v>
      </c>
      <c r="V320" s="13">
        <v>2000000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/>
      <c r="AF320" s="13">
        <v>0</v>
      </c>
      <c r="AG320" s="13">
        <v>0</v>
      </c>
      <c r="AH320" s="13">
        <v>0</v>
      </c>
      <c r="AI320" s="13">
        <v>2000000</v>
      </c>
      <c r="AJ320" s="13">
        <v>-2000000</v>
      </c>
    </row>
    <row r="321" spans="1:36" hidden="1" x14ac:dyDescent="0.25">
      <c r="A321" s="7" t="str">
        <f t="shared" si="4"/>
        <v>1.1-00-1904_20820011_2039510</v>
      </c>
      <c r="B321" s="7" t="s">
        <v>50</v>
      </c>
      <c r="C321" s="7" t="s">
        <v>31</v>
      </c>
      <c r="D321" s="7" t="s">
        <v>32</v>
      </c>
      <c r="E321" s="7" t="s">
        <v>33</v>
      </c>
      <c r="F321" s="7">
        <v>8</v>
      </c>
      <c r="G321" s="7">
        <v>20</v>
      </c>
      <c r="H321" s="7" t="s">
        <v>34</v>
      </c>
      <c r="I321" s="7">
        <v>3951</v>
      </c>
      <c r="J321" s="7" t="s">
        <v>310</v>
      </c>
      <c r="K321" s="7">
        <v>0</v>
      </c>
      <c r="L321" s="7" t="s">
        <v>36</v>
      </c>
      <c r="M321" s="7">
        <v>3000</v>
      </c>
      <c r="N321" s="7" t="s">
        <v>56</v>
      </c>
      <c r="O321" s="7" t="s">
        <v>38</v>
      </c>
      <c r="P321" s="7" t="s">
        <v>39</v>
      </c>
      <c r="Q321" s="7" t="s">
        <v>307</v>
      </c>
      <c r="R321" s="7" t="s">
        <v>41</v>
      </c>
      <c r="S321" s="13">
        <v>0</v>
      </c>
      <c r="T321" s="13">
        <v>0</v>
      </c>
      <c r="U321" s="13">
        <v>0</v>
      </c>
      <c r="V321" s="13">
        <v>300000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/>
      <c r="AF321" s="13">
        <v>0</v>
      </c>
      <c r="AG321" s="13">
        <v>0</v>
      </c>
      <c r="AH321" s="13">
        <v>0</v>
      </c>
      <c r="AI321" s="13">
        <v>300000</v>
      </c>
      <c r="AJ321" s="13">
        <v>-300000</v>
      </c>
    </row>
    <row r="322" spans="1:36" hidden="1" x14ac:dyDescent="0.25">
      <c r="A322" s="7" t="str">
        <f t="shared" si="4"/>
        <v>1.1-00-1904_20820011_2039610</v>
      </c>
      <c r="B322" s="7" t="s">
        <v>50</v>
      </c>
      <c r="C322" s="7" t="s">
        <v>31</v>
      </c>
      <c r="D322" s="7" t="s">
        <v>32</v>
      </c>
      <c r="E322" s="7" t="s">
        <v>33</v>
      </c>
      <c r="F322" s="7">
        <v>8</v>
      </c>
      <c r="G322" s="7">
        <v>20</v>
      </c>
      <c r="H322" s="7" t="s">
        <v>34</v>
      </c>
      <c r="I322" s="7">
        <v>3961</v>
      </c>
      <c r="J322" s="7" t="s">
        <v>311</v>
      </c>
      <c r="K322" s="7">
        <v>0</v>
      </c>
      <c r="L322" s="7" t="s">
        <v>36</v>
      </c>
      <c r="M322" s="7">
        <v>3000</v>
      </c>
      <c r="N322" s="7" t="s">
        <v>56</v>
      </c>
      <c r="O322" s="7" t="s">
        <v>38</v>
      </c>
      <c r="P322" s="7" t="s">
        <v>39</v>
      </c>
      <c r="Q322" s="7" t="s">
        <v>307</v>
      </c>
      <c r="R322" s="7" t="s">
        <v>41</v>
      </c>
      <c r="S322" s="13">
        <v>0</v>
      </c>
      <c r="T322" s="13">
        <v>0</v>
      </c>
      <c r="U322" s="13">
        <v>0</v>
      </c>
      <c r="V322" s="13">
        <v>300000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/>
      <c r="AF322" s="13">
        <v>0</v>
      </c>
      <c r="AG322" s="13">
        <v>0</v>
      </c>
      <c r="AH322" s="13">
        <v>0</v>
      </c>
      <c r="AI322" s="13">
        <v>300000</v>
      </c>
      <c r="AJ322" s="13">
        <v>-300000</v>
      </c>
    </row>
    <row r="323" spans="1:36" hidden="1" x14ac:dyDescent="0.25">
      <c r="A323" s="7" t="str">
        <f t="shared" ref="A323:A386" si="5">CONCATENATE(B323,E323,F323,G323,H323,I323,K323)</f>
        <v>1.1-00-1904_20820011_2039630</v>
      </c>
      <c r="B323" s="7" t="s">
        <v>50</v>
      </c>
      <c r="C323" s="7" t="s">
        <v>31</v>
      </c>
      <c r="D323" s="7" t="s">
        <v>32</v>
      </c>
      <c r="E323" s="7" t="s">
        <v>33</v>
      </c>
      <c r="F323" s="7">
        <v>8</v>
      </c>
      <c r="G323" s="7">
        <v>20</v>
      </c>
      <c r="H323" s="7" t="s">
        <v>34</v>
      </c>
      <c r="I323" s="7">
        <v>3963</v>
      </c>
      <c r="J323" s="7" t="s">
        <v>312</v>
      </c>
      <c r="K323" s="7">
        <v>0</v>
      </c>
      <c r="L323" s="7" t="s">
        <v>36</v>
      </c>
      <c r="M323" s="7">
        <v>3000</v>
      </c>
      <c r="N323" s="7" t="s">
        <v>56</v>
      </c>
      <c r="O323" s="7" t="s">
        <v>38</v>
      </c>
      <c r="P323" s="7" t="s">
        <v>39</v>
      </c>
      <c r="Q323" s="7" t="s">
        <v>307</v>
      </c>
      <c r="R323" s="7" t="s">
        <v>41</v>
      </c>
      <c r="S323" s="13">
        <v>0</v>
      </c>
      <c r="T323" s="13">
        <v>0</v>
      </c>
      <c r="U323" s="13">
        <v>0</v>
      </c>
      <c r="V323" s="13">
        <v>100000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/>
      <c r="AF323" s="13">
        <v>0</v>
      </c>
      <c r="AG323" s="13">
        <v>0</v>
      </c>
      <c r="AH323" s="13">
        <v>0</v>
      </c>
      <c r="AI323" s="13">
        <v>100000</v>
      </c>
      <c r="AJ323" s="13">
        <v>-100000</v>
      </c>
    </row>
    <row r="324" spans="1:36" hidden="1" x14ac:dyDescent="0.25">
      <c r="A324" s="7" t="str">
        <f t="shared" si="5"/>
        <v>1.1-00-1904_20820011_2042110</v>
      </c>
      <c r="B324" s="7" t="s">
        <v>50</v>
      </c>
      <c r="C324" s="7" t="s">
        <v>31</v>
      </c>
      <c r="D324" s="7" t="s">
        <v>32</v>
      </c>
      <c r="E324" s="7" t="s">
        <v>33</v>
      </c>
      <c r="F324" s="7">
        <v>8</v>
      </c>
      <c r="G324" s="7">
        <v>20</v>
      </c>
      <c r="H324" s="7" t="s">
        <v>34</v>
      </c>
      <c r="I324" s="7">
        <v>4211</v>
      </c>
      <c r="J324" s="7" t="s">
        <v>219</v>
      </c>
      <c r="K324" s="7">
        <v>0</v>
      </c>
      <c r="L324" s="7" t="s">
        <v>36</v>
      </c>
      <c r="M324" s="7">
        <v>4000</v>
      </c>
      <c r="N324" s="7" t="s">
        <v>56</v>
      </c>
      <c r="O324" s="7" t="s">
        <v>38</v>
      </c>
      <c r="P324" s="7" t="s">
        <v>39</v>
      </c>
      <c r="Q324" s="7" t="s">
        <v>307</v>
      </c>
      <c r="R324" s="7" t="s">
        <v>41</v>
      </c>
      <c r="S324" s="13">
        <v>0</v>
      </c>
      <c r="T324" s="13">
        <v>0</v>
      </c>
      <c r="U324" s="13">
        <v>0</v>
      </c>
      <c r="V324" s="13">
        <v>2000000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/>
      <c r="AF324" s="13">
        <v>0</v>
      </c>
      <c r="AG324" s="13">
        <v>0</v>
      </c>
      <c r="AH324" s="13">
        <v>0</v>
      </c>
      <c r="AI324" s="13">
        <v>2000000</v>
      </c>
      <c r="AJ324" s="13">
        <v>-2000000</v>
      </c>
    </row>
    <row r="325" spans="1:36" hidden="1" x14ac:dyDescent="0.25">
      <c r="A325" s="7" t="str">
        <f t="shared" si="5"/>
        <v>1.1-00-1904_20820011_2042510</v>
      </c>
      <c r="B325" s="7" t="s">
        <v>50</v>
      </c>
      <c r="C325" s="7" t="s">
        <v>31</v>
      </c>
      <c r="D325" s="7" t="s">
        <v>32</v>
      </c>
      <c r="E325" s="7" t="s">
        <v>33</v>
      </c>
      <c r="F325" s="7">
        <v>8</v>
      </c>
      <c r="G325" s="7">
        <v>20</v>
      </c>
      <c r="H325" s="7" t="s">
        <v>34</v>
      </c>
      <c r="I325" s="7">
        <v>4251</v>
      </c>
      <c r="J325" s="7" t="s">
        <v>313</v>
      </c>
      <c r="K325" s="7">
        <v>0</v>
      </c>
      <c r="L325" s="7" t="s">
        <v>36</v>
      </c>
      <c r="M325" s="7">
        <v>4000</v>
      </c>
      <c r="N325" s="7" t="s">
        <v>56</v>
      </c>
      <c r="O325" s="7" t="s">
        <v>38</v>
      </c>
      <c r="P325" s="7" t="s">
        <v>39</v>
      </c>
      <c r="Q325" s="7" t="s">
        <v>307</v>
      </c>
      <c r="R325" s="7" t="s">
        <v>41</v>
      </c>
      <c r="S325" s="13">
        <v>0</v>
      </c>
      <c r="T325" s="13">
        <v>0</v>
      </c>
      <c r="U325" s="13">
        <v>0</v>
      </c>
      <c r="V325" s="13">
        <v>2000000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/>
      <c r="AF325" s="13">
        <v>0</v>
      </c>
      <c r="AG325" s="13">
        <v>0</v>
      </c>
      <c r="AH325" s="13">
        <v>0</v>
      </c>
      <c r="AI325" s="13">
        <v>2000000</v>
      </c>
      <c r="AJ325" s="13">
        <v>-2000000</v>
      </c>
    </row>
    <row r="326" spans="1:36" hidden="1" x14ac:dyDescent="0.25">
      <c r="A326" s="7" t="str">
        <f t="shared" si="5"/>
        <v>1.1-00-1904_20820011_2063210</v>
      </c>
      <c r="B326" s="7" t="s">
        <v>50</v>
      </c>
      <c r="C326" s="7" t="s">
        <v>31</v>
      </c>
      <c r="D326" s="7" t="s">
        <v>32</v>
      </c>
      <c r="E326" s="7" t="s">
        <v>33</v>
      </c>
      <c r="F326" s="7">
        <v>8</v>
      </c>
      <c r="G326" s="7">
        <v>20</v>
      </c>
      <c r="H326" s="7" t="s">
        <v>34</v>
      </c>
      <c r="I326" s="7">
        <v>6321</v>
      </c>
      <c r="J326" s="7" t="s">
        <v>314</v>
      </c>
      <c r="K326" s="7">
        <v>0</v>
      </c>
      <c r="L326" s="7" t="s">
        <v>36</v>
      </c>
      <c r="M326" s="7">
        <v>6000</v>
      </c>
      <c r="N326" s="7" t="s">
        <v>56</v>
      </c>
      <c r="O326" s="7" t="s">
        <v>38</v>
      </c>
      <c r="P326" s="7" t="s">
        <v>39</v>
      </c>
      <c r="Q326" s="7" t="s">
        <v>307</v>
      </c>
      <c r="R326" s="7" t="s">
        <v>41</v>
      </c>
      <c r="S326" s="13">
        <v>0</v>
      </c>
      <c r="T326" s="13">
        <v>0</v>
      </c>
      <c r="U326" s="13">
        <v>0</v>
      </c>
      <c r="V326" s="13">
        <v>2170719.02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/>
      <c r="AF326" s="13">
        <v>0</v>
      </c>
      <c r="AG326" s="13">
        <v>0</v>
      </c>
      <c r="AH326" s="13">
        <v>0</v>
      </c>
      <c r="AI326" s="13">
        <v>2170719.02</v>
      </c>
      <c r="AJ326" s="13">
        <v>-2170719.02</v>
      </c>
    </row>
    <row r="327" spans="1:36" hidden="1" x14ac:dyDescent="0.25">
      <c r="A327" s="7" t="str">
        <f t="shared" si="5"/>
        <v>1.1-00-1905_20821012_2021410</v>
      </c>
      <c r="B327" s="7" t="s">
        <v>50</v>
      </c>
      <c r="C327" s="7" t="s">
        <v>31</v>
      </c>
      <c r="D327" s="7" t="s">
        <v>32</v>
      </c>
      <c r="E327" s="7" t="s">
        <v>43</v>
      </c>
      <c r="F327" s="7">
        <v>8</v>
      </c>
      <c r="G327" s="7">
        <v>21</v>
      </c>
      <c r="H327" s="7" t="s">
        <v>44</v>
      </c>
      <c r="I327" s="7">
        <v>2141</v>
      </c>
      <c r="J327" s="7" t="s">
        <v>106</v>
      </c>
      <c r="K327" s="7">
        <v>0</v>
      </c>
      <c r="L327" s="7" t="s">
        <v>36</v>
      </c>
      <c r="M327" s="7">
        <v>2000</v>
      </c>
      <c r="N327" s="7" t="s">
        <v>56</v>
      </c>
      <c r="O327" s="7" t="s">
        <v>47</v>
      </c>
      <c r="P327" s="7" t="s">
        <v>39</v>
      </c>
      <c r="Q327" s="7" t="s">
        <v>315</v>
      </c>
      <c r="R327" s="7" t="s">
        <v>49</v>
      </c>
      <c r="S327" s="13">
        <v>0</v>
      </c>
      <c r="T327" s="13">
        <v>0</v>
      </c>
      <c r="U327" s="13">
        <v>0</v>
      </c>
      <c r="V327" s="13">
        <v>400000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/>
      <c r="AF327" s="13">
        <v>0</v>
      </c>
      <c r="AG327" s="13">
        <v>0</v>
      </c>
      <c r="AH327" s="13">
        <v>0</v>
      </c>
      <c r="AI327" s="13">
        <v>400000</v>
      </c>
      <c r="AJ327" s="13">
        <v>-400000</v>
      </c>
    </row>
    <row r="328" spans="1:36" hidden="1" x14ac:dyDescent="0.25">
      <c r="A328" s="7" t="str">
        <f t="shared" si="5"/>
        <v>1.1-00-1905_20821012_2021610</v>
      </c>
      <c r="B328" s="7" t="s">
        <v>50</v>
      </c>
      <c r="C328" s="7" t="s">
        <v>31</v>
      </c>
      <c r="D328" s="7" t="s">
        <v>32</v>
      </c>
      <c r="E328" s="7" t="s">
        <v>43</v>
      </c>
      <c r="F328" s="7">
        <v>8</v>
      </c>
      <c r="G328" s="7">
        <v>21</v>
      </c>
      <c r="H328" s="7" t="s">
        <v>44</v>
      </c>
      <c r="I328" s="7">
        <v>2161</v>
      </c>
      <c r="J328" s="7" t="s">
        <v>316</v>
      </c>
      <c r="K328" s="7">
        <v>0</v>
      </c>
      <c r="L328" s="7" t="s">
        <v>36</v>
      </c>
      <c r="M328" s="7">
        <v>2000</v>
      </c>
      <c r="N328" s="7" t="s">
        <v>56</v>
      </c>
      <c r="O328" s="7" t="s">
        <v>47</v>
      </c>
      <c r="P328" s="7" t="s">
        <v>39</v>
      </c>
      <c r="Q328" s="7" t="s">
        <v>315</v>
      </c>
      <c r="R328" s="7" t="s">
        <v>49</v>
      </c>
      <c r="S328" s="13">
        <v>0</v>
      </c>
      <c r="T328" s="13">
        <v>0</v>
      </c>
      <c r="U328" s="13">
        <v>0</v>
      </c>
      <c r="V328" s="13">
        <v>2500000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/>
      <c r="AF328" s="13">
        <v>0</v>
      </c>
      <c r="AG328" s="13">
        <v>0</v>
      </c>
      <c r="AH328" s="13">
        <v>0</v>
      </c>
      <c r="AI328" s="13">
        <v>2500000</v>
      </c>
      <c r="AJ328" s="13">
        <v>-2500000</v>
      </c>
    </row>
    <row r="329" spans="1:36" hidden="1" x14ac:dyDescent="0.25">
      <c r="A329" s="7" t="str">
        <f t="shared" si="5"/>
        <v>1.1-00-1905_20821012_2022110</v>
      </c>
      <c r="B329" s="7" t="s">
        <v>50</v>
      </c>
      <c r="C329" s="7" t="s">
        <v>31</v>
      </c>
      <c r="D329" s="7" t="s">
        <v>32</v>
      </c>
      <c r="E329" s="7" t="s">
        <v>43</v>
      </c>
      <c r="F329" s="7">
        <v>8</v>
      </c>
      <c r="G329" s="7">
        <v>21</v>
      </c>
      <c r="H329" s="7" t="s">
        <v>44</v>
      </c>
      <c r="I329" s="7">
        <v>2211</v>
      </c>
      <c r="J329" s="7" t="s">
        <v>55</v>
      </c>
      <c r="K329" s="7">
        <v>0</v>
      </c>
      <c r="L329" s="7" t="s">
        <v>36</v>
      </c>
      <c r="M329" s="7">
        <v>2000</v>
      </c>
      <c r="N329" s="7" t="s">
        <v>56</v>
      </c>
      <c r="O329" s="7" t="s">
        <v>47</v>
      </c>
      <c r="P329" s="7" t="s">
        <v>39</v>
      </c>
      <c r="Q329" s="7" t="s">
        <v>315</v>
      </c>
      <c r="R329" s="7" t="s">
        <v>49</v>
      </c>
      <c r="S329" s="13">
        <v>0</v>
      </c>
      <c r="T329" s="13">
        <v>0</v>
      </c>
      <c r="U329" s="13">
        <v>0</v>
      </c>
      <c r="V329" s="13">
        <v>306000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/>
      <c r="AF329" s="13">
        <v>0</v>
      </c>
      <c r="AG329" s="13">
        <v>0</v>
      </c>
      <c r="AH329" s="13">
        <v>0</v>
      </c>
      <c r="AI329" s="13">
        <v>306000</v>
      </c>
      <c r="AJ329" s="13">
        <v>-306000</v>
      </c>
    </row>
    <row r="330" spans="1:36" hidden="1" x14ac:dyDescent="0.25">
      <c r="A330" s="7" t="str">
        <f t="shared" si="5"/>
        <v>1.1-00-1905_20821012_2024110</v>
      </c>
      <c r="B330" s="7" t="s">
        <v>50</v>
      </c>
      <c r="C330" s="7" t="s">
        <v>31</v>
      </c>
      <c r="D330" s="7" t="s">
        <v>32</v>
      </c>
      <c r="E330" s="7" t="s">
        <v>43</v>
      </c>
      <c r="F330" s="7">
        <v>8</v>
      </c>
      <c r="G330" s="7">
        <v>21</v>
      </c>
      <c r="H330" s="7" t="s">
        <v>44</v>
      </c>
      <c r="I330" s="7">
        <v>2411</v>
      </c>
      <c r="J330" s="7" t="s">
        <v>254</v>
      </c>
      <c r="K330" s="7">
        <v>0</v>
      </c>
      <c r="L330" s="7" t="s">
        <v>36</v>
      </c>
      <c r="M330" s="7">
        <v>2000</v>
      </c>
      <c r="N330" s="7" t="s">
        <v>56</v>
      </c>
      <c r="O330" s="7" t="s">
        <v>47</v>
      </c>
      <c r="P330" s="7" t="s">
        <v>39</v>
      </c>
      <c r="Q330" s="7" t="s">
        <v>315</v>
      </c>
      <c r="R330" s="7" t="s">
        <v>49</v>
      </c>
      <c r="S330" s="13">
        <v>0</v>
      </c>
      <c r="T330" s="13">
        <v>0</v>
      </c>
      <c r="U330" s="13">
        <v>0</v>
      </c>
      <c r="V330" s="13">
        <v>1500000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/>
      <c r="AF330" s="13">
        <v>0</v>
      </c>
      <c r="AG330" s="13">
        <v>0</v>
      </c>
      <c r="AH330" s="13">
        <v>0</v>
      </c>
      <c r="AI330" s="13">
        <v>1500000</v>
      </c>
      <c r="AJ330" s="13">
        <v>-1500000</v>
      </c>
    </row>
    <row r="331" spans="1:36" hidden="1" x14ac:dyDescent="0.25">
      <c r="A331" s="7" t="str">
        <f t="shared" si="5"/>
        <v>1.1-00-1905_20821012_2024210</v>
      </c>
      <c r="B331" s="7" t="s">
        <v>50</v>
      </c>
      <c r="C331" s="7" t="s">
        <v>31</v>
      </c>
      <c r="D331" s="7" t="s">
        <v>32</v>
      </c>
      <c r="E331" s="7" t="s">
        <v>43</v>
      </c>
      <c r="F331" s="7">
        <v>8</v>
      </c>
      <c r="G331" s="7">
        <v>21</v>
      </c>
      <c r="H331" s="7" t="s">
        <v>44</v>
      </c>
      <c r="I331" s="7">
        <v>2421</v>
      </c>
      <c r="J331" s="7" t="s">
        <v>161</v>
      </c>
      <c r="K331" s="7">
        <v>0</v>
      </c>
      <c r="L331" s="7" t="s">
        <v>36</v>
      </c>
      <c r="M331" s="7">
        <v>2000</v>
      </c>
      <c r="N331" s="7" t="s">
        <v>56</v>
      </c>
      <c r="O331" s="7" t="s">
        <v>47</v>
      </c>
      <c r="P331" s="7" t="s">
        <v>39</v>
      </c>
      <c r="Q331" s="7" t="s">
        <v>315</v>
      </c>
      <c r="R331" s="7" t="s">
        <v>49</v>
      </c>
      <c r="S331" s="13">
        <v>0</v>
      </c>
      <c r="T331" s="13">
        <v>0</v>
      </c>
      <c r="U331" s="13">
        <v>0</v>
      </c>
      <c r="V331" s="13">
        <v>300000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/>
      <c r="AF331" s="13">
        <v>0</v>
      </c>
      <c r="AG331" s="13">
        <v>0</v>
      </c>
      <c r="AH331" s="13">
        <v>0</v>
      </c>
      <c r="AI331" s="13">
        <v>300000</v>
      </c>
      <c r="AJ331" s="13">
        <v>-300000</v>
      </c>
    </row>
    <row r="332" spans="1:36" hidden="1" x14ac:dyDescent="0.25">
      <c r="A332" s="7" t="str">
        <f t="shared" si="5"/>
        <v>1.1-00-1905_20821012_2024310</v>
      </c>
      <c r="B332" s="7" t="s">
        <v>50</v>
      </c>
      <c r="C332" s="7" t="s">
        <v>31</v>
      </c>
      <c r="D332" s="7" t="s">
        <v>32</v>
      </c>
      <c r="E332" s="7" t="s">
        <v>43</v>
      </c>
      <c r="F332" s="7">
        <v>8</v>
      </c>
      <c r="G332" s="7">
        <v>21</v>
      </c>
      <c r="H332" s="7" t="s">
        <v>44</v>
      </c>
      <c r="I332" s="7">
        <v>2431</v>
      </c>
      <c r="J332" s="7" t="s">
        <v>166</v>
      </c>
      <c r="K332" s="7">
        <v>0</v>
      </c>
      <c r="L332" s="7" t="s">
        <v>36</v>
      </c>
      <c r="M332" s="7">
        <v>2000</v>
      </c>
      <c r="N332" s="7" t="s">
        <v>56</v>
      </c>
      <c r="O332" s="7" t="s">
        <v>47</v>
      </c>
      <c r="P332" s="7" t="s">
        <v>39</v>
      </c>
      <c r="Q332" s="7" t="s">
        <v>315</v>
      </c>
      <c r="R332" s="7" t="s">
        <v>49</v>
      </c>
      <c r="S332" s="13">
        <v>0</v>
      </c>
      <c r="T332" s="13">
        <v>0</v>
      </c>
      <c r="U332" s="13">
        <v>0</v>
      </c>
      <c r="V332" s="13">
        <v>300000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/>
      <c r="AF332" s="13">
        <v>0</v>
      </c>
      <c r="AG332" s="13">
        <v>0</v>
      </c>
      <c r="AH332" s="13">
        <v>0</v>
      </c>
      <c r="AI332" s="13">
        <v>300000</v>
      </c>
      <c r="AJ332" s="13">
        <v>-300000</v>
      </c>
    </row>
    <row r="333" spans="1:36" hidden="1" x14ac:dyDescent="0.25">
      <c r="A333" s="7" t="str">
        <f t="shared" si="5"/>
        <v>1.1-00-1905_20821012_2024510</v>
      </c>
      <c r="B333" s="7" t="s">
        <v>50</v>
      </c>
      <c r="C333" s="7" t="s">
        <v>31</v>
      </c>
      <c r="D333" s="7" t="s">
        <v>32</v>
      </c>
      <c r="E333" s="7" t="s">
        <v>43</v>
      </c>
      <c r="F333" s="7">
        <v>8</v>
      </c>
      <c r="G333" s="7">
        <v>21</v>
      </c>
      <c r="H333" s="7" t="s">
        <v>44</v>
      </c>
      <c r="I333" s="7">
        <v>2451</v>
      </c>
      <c r="J333" s="7" t="s">
        <v>240</v>
      </c>
      <c r="K333" s="7">
        <v>0</v>
      </c>
      <c r="L333" s="7" t="s">
        <v>36</v>
      </c>
      <c r="M333" s="7">
        <v>2000</v>
      </c>
      <c r="N333" s="7" t="s">
        <v>56</v>
      </c>
      <c r="O333" s="7" t="s">
        <v>47</v>
      </c>
      <c r="P333" s="7" t="s">
        <v>39</v>
      </c>
      <c r="Q333" s="7" t="s">
        <v>315</v>
      </c>
      <c r="R333" s="7" t="s">
        <v>49</v>
      </c>
      <c r="S333" s="13">
        <v>0</v>
      </c>
      <c r="T333" s="13">
        <v>0</v>
      </c>
      <c r="U333" s="13">
        <v>0</v>
      </c>
      <c r="V333" s="13">
        <v>300000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/>
      <c r="AF333" s="13">
        <v>0</v>
      </c>
      <c r="AG333" s="13">
        <v>0</v>
      </c>
      <c r="AH333" s="13">
        <v>0</v>
      </c>
      <c r="AI333" s="13">
        <v>300000</v>
      </c>
      <c r="AJ333" s="13">
        <v>-300000</v>
      </c>
    </row>
    <row r="334" spans="1:36" hidden="1" x14ac:dyDescent="0.25">
      <c r="A334" s="7" t="str">
        <f t="shared" si="5"/>
        <v>1.1-00-1905_20821012_2024610</v>
      </c>
      <c r="B334" s="7" t="s">
        <v>50</v>
      </c>
      <c r="C334" s="7" t="s">
        <v>31</v>
      </c>
      <c r="D334" s="7" t="s">
        <v>32</v>
      </c>
      <c r="E334" s="7" t="s">
        <v>43</v>
      </c>
      <c r="F334" s="7">
        <v>8</v>
      </c>
      <c r="G334" s="7">
        <v>21</v>
      </c>
      <c r="H334" s="7" t="s">
        <v>44</v>
      </c>
      <c r="I334" s="7">
        <v>2461</v>
      </c>
      <c r="J334" s="7" t="s">
        <v>168</v>
      </c>
      <c r="K334" s="7">
        <v>0</v>
      </c>
      <c r="L334" s="7" t="s">
        <v>36</v>
      </c>
      <c r="M334" s="7">
        <v>2000</v>
      </c>
      <c r="N334" s="7" t="s">
        <v>56</v>
      </c>
      <c r="O334" s="7" t="s">
        <v>47</v>
      </c>
      <c r="P334" s="7" t="s">
        <v>39</v>
      </c>
      <c r="Q334" s="7" t="s">
        <v>315</v>
      </c>
      <c r="R334" s="7" t="s">
        <v>49</v>
      </c>
      <c r="S334" s="13">
        <v>0</v>
      </c>
      <c r="T334" s="13">
        <v>0</v>
      </c>
      <c r="U334" s="13">
        <v>0</v>
      </c>
      <c r="V334" s="13">
        <v>400000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/>
      <c r="AF334" s="13">
        <v>0</v>
      </c>
      <c r="AG334" s="13">
        <v>0</v>
      </c>
      <c r="AH334" s="13">
        <v>0</v>
      </c>
      <c r="AI334" s="13">
        <v>400000</v>
      </c>
      <c r="AJ334" s="13">
        <v>-400000</v>
      </c>
    </row>
    <row r="335" spans="1:36" hidden="1" x14ac:dyDescent="0.25">
      <c r="A335" s="7" t="str">
        <f t="shared" si="5"/>
        <v>1.1-00-1905_20821012_2024710</v>
      </c>
      <c r="B335" s="7" t="s">
        <v>50</v>
      </c>
      <c r="C335" s="7" t="s">
        <v>31</v>
      </c>
      <c r="D335" s="7" t="s">
        <v>32</v>
      </c>
      <c r="E335" s="7" t="s">
        <v>43</v>
      </c>
      <c r="F335" s="7">
        <v>8</v>
      </c>
      <c r="G335" s="7">
        <v>21</v>
      </c>
      <c r="H335" s="7" t="s">
        <v>44</v>
      </c>
      <c r="I335" s="7">
        <v>2471</v>
      </c>
      <c r="J335" s="7" t="s">
        <v>169</v>
      </c>
      <c r="K335" s="7">
        <v>0</v>
      </c>
      <c r="L335" s="7" t="s">
        <v>36</v>
      </c>
      <c r="M335" s="7">
        <v>2000</v>
      </c>
      <c r="N335" s="7" t="s">
        <v>56</v>
      </c>
      <c r="O335" s="7" t="s">
        <v>47</v>
      </c>
      <c r="P335" s="7" t="s">
        <v>39</v>
      </c>
      <c r="Q335" s="7" t="s">
        <v>315</v>
      </c>
      <c r="R335" s="7" t="s">
        <v>49</v>
      </c>
      <c r="S335" s="13">
        <v>0</v>
      </c>
      <c r="T335" s="13">
        <v>0</v>
      </c>
      <c r="U335" s="13">
        <v>0</v>
      </c>
      <c r="V335" s="13">
        <v>300000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/>
      <c r="AF335" s="13">
        <v>0</v>
      </c>
      <c r="AG335" s="13">
        <v>0</v>
      </c>
      <c r="AH335" s="13">
        <v>0</v>
      </c>
      <c r="AI335" s="13">
        <v>300000</v>
      </c>
      <c r="AJ335" s="13">
        <v>-300000</v>
      </c>
    </row>
    <row r="336" spans="1:36" hidden="1" x14ac:dyDescent="0.25">
      <c r="A336" s="7" t="str">
        <f t="shared" si="5"/>
        <v>1.1-00-1905_20821012_2024910</v>
      </c>
      <c r="B336" s="7" t="s">
        <v>50</v>
      </c>
      <c r="C336" s="7" t="s">
        <v>31</v>
      </c>
      <c r="D336" s="7" t="s">
        <v>32</v>
      </c>
      <c r="E336" s="7" t="s">
        <v>43</v>
      </c>
      <c r="F336" s="7">
        <v>8</v>
      </c>
      <c r="G336" s="7">
        <v>21</v>
      </c>
      <c r="H336" s="7" t="s">
        <v>44</v>
      </c>
      <c r="I336" s="7">
        <v>2491</v>
      </c>
      <c r="J336" s="7" t="s">
        <v>62</v>
      </c>
      <c r="K336" s="7">
        <v>0</v>
      </c>
      <c r="L336" s="7" t="s">
        <v>36</v>
      </c>
      <c r="M336" s="7">
        <v>2000</v>
      </c>
      <c r="N336" s="7" t="s">
        <v>56</v>
      </c>
      <c r="O336" s="7" t="s">
        <v>47</v>
      </c>
      <c r="P336" s="7" t="s">
        <v>39</v>
      </c>
      <c r="Q336" s="7" t="s">
        <v>315</v>
      </c>
      <c r="R336" s="7" t="s">
        <v>49</v>
      </c>
      <c r="S336" s="13">
        <v>0</v>
      </c>
      <c r="T336" s="13">
        <v>0</v>
      </c>
      <c r="U336" s="13">
        <v>0</v>
      </c>
      <c r="V336" s="13">
        <v>400000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/>
      <c r="AF336" s="13">
        <v>0</v>
      </c>
      <c r="AG336" s="13">
        <v>0</v>
      </c>
      <c r="AH336" s="13">
        <v>0</v>
      </c>
      <c r="AI336" s="13">
        <v>400000</v>
      </c>
      <c r="AJ336" s="13">
        <v>-400000</v>
      </c>
    </row>
    <row r="337" spans="1:36" hidden="1" x14ac:dyDescent="0.25">
      <c r="A337" s="7" t="str">
        <f t="shared" si="5"/>
        <v>1.1-00-1905_20821012_2025210</v>
      </c>
      <c r="B337" s="7" t="s">
        <v>50</v>
      </c>
      <c r="C337" s="7" t="s">
        <v>31</v>
      </c>
      <c r="D337" s="7" t="s">
        <v>32</v>
      </c>
      <c r="E337" s="7" t="s">
        <v>43</v>
      </c>
      <c r="F337" s="7">
        <v>8</v>
      </c>
      <c r="G337" s="7">
        <v>21</v>
      </c>
      <c r="H337" s="7" t="s">
        <v>44</v>
      </c>
      <c r="I337" s="7">
        <v>2521</v>
      </c>
      <c r="J337" s="7" t="s">
        <v>87</v>
      </c>
      <c r="K337" s="7">
        <v>0</v>
      </c>
      <c r="L337" s="7" t="s">
        <v>36</v>
      </c>
      <c r="M337" s="7">
        <v>2000</v>
      </c>
      <c r="N337" s="7" t="s">
        <v>56</v>
      </c>
      <c r="O337" s="7" t="s">
        <v>47</v>
      </c>
      <c r="P337" s="7" t="s">
        <v>39</v>
      </c>
      <c r="Q337" s="7" t="s">
        <v>315</v>
      </c>
      <c r="R337" s="7" t="s">
        <v>49</v>
      </c>
      <c r="S337" s="13">
        <v>0</v>
      </c>
      <c r="T337" s="13">
        <v>0</v>
      </c>
      <c r="U337" s="13">
        <v>0</v>
      </c>
      <c r="V337" s="13">
        <v>300000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/>
      <c r="AF337" s="13">
        <v>0</v>
      </c>
      <c r="AG337" s="13">
        <v>0</v>
      </c>
      <c r="AH337" s="13">
        <v>0</v>
      </c>
      <c r="AI337" s="13">
        <v>300000</v>
      </c>
      <c r="AJ337" s="13">
        <v>-300000</v>
      </c>
    </row>
    <row r="338" spans="1:36" hidden="1" x14ac:dyDescent="0.25">
      <c r="A338" s="7" t="str">
        <f t="shared" si="5"/>
        <v>1.1-00-1905_20821012_2026110</v>
      </c>
      <c r="B338" s="7" t="s">
        <v>50</v>
      </c>
      <c r="C338" s="7" t="s">
        <v>31</v>
      </c>
      <c r="D338" s="7" t="s">
        <v>32</v>
      </c>
      <c r="E338" s="7" t="s">
        <v>43</v>
      </c>
      <c r="F338" s="7">
        <v>8</v>
      </c>
      <c r="G338" s="7">
        <v>21</v>
      </c>
      <c r="H338" s="7" t="s">
        <v>44</v>
      </c>
      <c r="I338" s="7">
        <v>2611</v>
      </c>
      <c r="J338" s="7" t="s">
        <v>317</v>
      </c>
      <c r="K338" s="7">
        <v>0</v>
      </c>
      <c r="L338" s="7" t="s">
        <v>36</v>
      </c>
      <c r="M338" s="7">
        <v>2000</v>
      </c>
      <c r="N338" s="7" t="s">
        <v>56</v>
      </c>
      <c r="O338" s="7" t="s">
        <v>47</v>
      </c>
      <c r="P338" s="7" t="s">
        <v>39</v>
      </c>
      <c r="Q338" s="7" t="s">
        <v>315</v>
      </c>
      <c r="R338" s="7" t="s">
        <v>49</v>
      </c>
      <c r="S338" s="13">
        <v>0</v>
      </c>
      <c r="T338" s="13">
        <v>0</v>
      </c>
      <c r="U338" s="13">
        <v>0</v>
      </c>
      <c r="V338" s="13">
        <v>37762000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/>
      <c r="AF338" s="13">
        <v>0</v>
      </c>
      <c r="AG338" s="13">
        <v>238000</v>
      </c>
      <c r="AH338" s="13">
        <v>0</v>
      </c>
      <c r="AI338" s="13">
        <v>38000000</v>
      </c>
      <c r="AJ338" s="13">
        <v>-37762000</v>
      </c>
    </row>
    <row r="339" spans="1:36" hidden="1" x14ac:dyDescent="0.25">
      <c r="A339" s="7" t="str">
        <f t="shared" si="5"/>
        <v>1.1-00-1905_20821012_2027210</v>
      </c>
      <c r="B339" s="7" t="s">
        <v>50</v>
      </c>
      <c r="C339" s="7" t="s">
        <v>31</v>
      </c>
      <c r="D339" s="7" t="s">
        <v>32</v>
      </c>
      <c r="E339" s="7" t="s">
        <v>43</v>
      </c>
      <c r="F339" s="7">
        <v>8</v>
      </c>
      <c r="G339" s="7">
        <v>21</v>
      </c>
      <c r="H339" s="7" t="s">
        <v>44</v>
      </c>
      <c r="I339" s="7">
        <v>2721</v>
      </c>
      <c r="J339" s="7" t="s">
        <v>124</v>
      </c>
      <c r="K339" s="7">
        <v>0</v>
      </c>
      <c r="L339" s="7" t="s">
        <v>36</v>
      </c>
      <c r="M339" s="7">
        <v>2000</v>
      </c>
      <c r="N339" s="7" t="s">
        <v>56</v>
      </c>
      <c r="O339" s="7" t="s">
        <v>47</v>
      </c>
      <c r="P339" s="7" t="s">
        <v>39</v>
      </c>
      <c r="Q339" s="7" t="s">
        <v>315</v>
      </c>
      <c r="R339" s="7" t="s">
        <v>49</v>
      </c>
      <c r="S339" s="13">
        <v>0</v>
      </c>
      <c r="T339" s="13">
        <v>0</v>
      </c>
      <c r="U339" s="13">
        <v>0</v>
      </c>
      <c r="V339" s="13">
        <v>189996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/>
      <c r="AF339" s="13">
        <v>0</v>
      </c>
      <c r="AG339" s="13">
        <v>0</v>
      </c>
      <c r="AH339" s="13">
        <v>0</v>
      </c>
      <c r="AI339" s="13">
        <v>189996</v>
      </c>
      <c r="AJ339" s="13">
        <v>-189996</v>
      </c>
    </row>
    <row r="340" spans="1:36" hidden="1" x14ac:dyDescent="0.25">
      <c r="A340" s="7" t="str">
        <f t="shared" si="5"/>
        <v>1.1-00-1905_20821012_2029110</v>
      </c>
      <c r="B340" s="7" t="s">
        <v>50</v>
      </c>
      <c r="C340" s="7" t="s">
        <v>31</v>
      </c>
      <c r="D340" s="7" t="s">
        <v>32</v>
      </c>
      <c r="E340" s="7" t="s">
        <v>43</v>
      </c>
      <c r="F340" s="7">
        <v>8</v>
      </c>
      <c r="G340" s="7">
        <v>21</v>
      </c>
      <c r="H340" s="7" t="s">
        <v>44</v>
      </c>
      <c r="I340" s="7">
        <v>2911</v>
      </c>
      <c r="J340" s="7" t="s">
        <v>118</v>
      </c>
      <c r="K340" s="7">
        <v>0</v>
      </c>
      <c r="L340" s="7" t="s">
        <v>36</v>
      </c>
      <c r="M340" s="7">
        <v>2000</v>
      </c>
      <c r="N340" s="7" t="s">
        <v>56</v>
      </c>
      <c r="O340" s="7" t="s">
        <v>47</v>
      </c>
      <c r="P340" s="7" t="s">
        <v>39</v>
      </c>
      <c r="Q340" s="7" t="s">
        <v>315</v>
      </c>
      <c r="R340" s="7" t="s">
        <v>49</v>
      </c>
      <c r="S340" s="13">
        <v>0</v>
      </c>
      <c r="T340" s="13">
        <v>0</v>
      </c>
      <c r="U340" s="13">
        <v>0</v>
      </c>
      <c r="V340" s="13">
        <v>400000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/>
      <c r="AF340" s="13">
        <v>0</v>
      </c>
      <c r="AG340" s="13">
        <v>0</v>
      </c>
      <c r="AH340" s="13">
        <v>0</v>
      </c>
      <c r="AI340" s="13">
        <v>400000</v>
      </c>
      <c r="AJ340" s="13">
        <v>-400000</v>
      </c>
    </row>
    <row r="341" spans="1:36" hidden="1" x14ac:dyDescent="0.25">
      <c r="A341" s="7" t="str">
        <f t="shared" si="5"/>
        <v>1.1-00-1905_20821012_2029210</v>
      </c>
      <c r="B341" s="7" t="s">
        <v>50</v>
      </c>
      <c r="C341" s="7" t="s">
        <v>31</v>
      </c>
      <c r="D341" s="7" t="s">
        <v>32</v>
      </c>
      <c r="E341" s="7" t="s">
        <v>43</v>
      </c>
      <c r="F341" s="7">
        <v>8</v>
      </c>
      <c r="G341" s="7">
        <v>21</v>
      </c>
      <c r="H341" s="7" t="s">
        <v>44</v>
      </c>
      <c r="I341" s="7">
        <v>2921</v>
      </c>
      <c r="J341" s="7" t="s">
        <v>257</v>
      </c>
      <c r="K341" s="7">
        <v>0</v>
      </c>
      <c r="L341" s="7" t="s">
        <v>36</v>
      </c>
      <c r="M341" s="7">
        <v>2000</v>
      </c>
      <c r="N341" s="7" t="s">
        <v>56</v>
      </c>
      <c r="O341" s="7" t="s">
        <v>47</v>
      </c>
      <c r="P341" s="7" t="s">
        <v>39</v>
      </c>
      <c r="Q341" s="7" t="s">
        <v>315</v>
      </c>
      <c r="R341" s="7" t="s">
        <v>49</v>
      </c>
      <c r="S341" s="13">
        <v>0</v>
      </c>
      <c r="T341" s="13">
        <v>0</v>
      </c>
      <c r="U341" s="13">
        <v>0</v>
      </c>
      <c r="V341" s="13">
        <v>40000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/>
      <c r="AF341" s="13">
        <v>0</v>
      </c>
      <c r="AG341" s="13">
        <v>0</v>
      </c>
      <c r="AH341" s="13">
        <v>0</v>
      </c>
      <c r="AI341" s="13">
        <v>40000</v>
      </c>
      <c r="AJ341" s="13">
        <v>-40000</v>
      </c>
    </row>
    <row r="342" spans="1:36" hidden="1" x14ac:dyDescent="0.25">
      <c r="A342" s="7" t="str">
        <f t="shared" si="5"/>
        <v>1.1-00-1905_20821012_2029410</v>
      </c>
      <c r="B342" s="7" t="s">
        <v>50</v>
      </c>
      <c r="C342" s="7" t="s">
        <v>31</v>
      </c>
      <c r="D342" s="7" t="s">
        <v>32</v>
      </c>
      <c r="E342" s="7" t="s">
        <v>43</v>
      </c>
      <c r="F342" s="7">
        <v>8</v>
      </c>
      <c r="G342" s="7">
        <v>21</v>
      </c>
      <c r="H342" s="7" t="s">
        <v>44</v>
      </c>
      <c r="I342" s="7">
        <v>2941</v>
      </c>
      <c r="J342" s="7" t="s">
        <v>318</v>
      </c>
      <c r="K342" s="7">
        <v>0</v>
      </c>
      <c r="L342" s="7" t="s">
        <v>36</v>
      </c>
      <c r="M342" s="7">
        <v>2000</v>
      </c>
      <c r="N342" s="7" t="s">
        <v>56</v>
      </c>
      <c r="O342" s="7" t="s">
        <v>47</v>
      </c>
      <c r="P342" s="7" t="s">
        <v>39</v>
      </c>
      <c r="Q342" s="7" t="s">
        <v>315</v>
      </c>
      <c r="R342" s="7" t="s">
        <v>49</v>
      </c>
      <c r="S342" s="13">
        <v>0</v>
      </c>
      <c r="T342" s="13">
        <v>0</v>
      </c>
      <c r="U342" s="13">
        <v>0</v>
      </c>
      <c r="V342" s="13">
        <v>300000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/>
      <c r="AF342" s="13">
        <v>0</v>
      </c>
      <c r="AG342" s="13">
        <v>0</v>
      </c>
      <c r="AH342" s="13">
        <v>0</v>
      </c>
      <c r="AI342" s="13">
        <v>300000</v>
      </c>
      <c r="AJ342" s="13">
        <v>-300000</v>
      </c>
    </row>
    <row r="343" spans="1:36" hidden="1" x14ac:dyDescent="0.25">
      <c r="A343" s="7" t="str">
        <f t="shared" si="5"/>
        <v>1.1-00-1905_20821012_2029610</v>
      </c>
      <c r="B343" s="7" t="s">
        <v>50</v>
      </c>
      <c r="C343" s="7" t="s">
        <v>31</v>
      </c>
      <c r="D343" s="7" t="s">
        <v>32</v>
      </c>
      <c r="E343" s="7" t="s">
        <v>43</v>
      </c>
      <c r="F343" s="7">
        <v>8</v>
      </c>
      <c r="G343" s="7">
        <v>21</v>
      </c>
      <c r="H343" s="7" t="s">
        <v>44</v>
      </c>
      <c r="I343" s="7">
        <v>2961</v>
      </c>
      <c r="J343" s="7" t="s">
        <v>107</v>
      </c>
      <c r="K343" s="7">
        <v>0</v>
      </c>
      <c r="L343" s="7" t="s">
        <v>36</v>
      </c>
      <c r="M343" s="7">
        <v>2000</v>
      </c>
      <c r="N343" s="7" t="s">
        <v>56</v>
      </c>
      <c r="O343" s="7" t="s">
        <v>47</v>
      </c>
      <c r="P343" s="7" t="s">
        <v>39</v>
      </c>
      <c r="Q343" s="7" t="s">
        <v>315</v>
      </c>
      <c r="R343" s="7" t="s">
        <v>49</v>
      </c>
      <c r="S343" s="13">
        <v>0</v>
      </c>
      <c r="T343" s="13">
        <v>0</v>
      </c>
      <c r="U343" s="13">
        <v>0</v>
      </c>
      <c r="V343" s="13">
        <v>5000000</v>
      </c>
      <c r="W343" s="13">
        <v>15556.99</v>
      </c>
      <c r="X343" s="13">
        <v>0</v>
      </c>
      <c r="Y343" s="13">
        <v>0</v>
      </c>
      <c r="Z343" s="13">
        <v>0</v>
      </c>
      <c r="AA343" s="13">
        <v>0</v>
      </c>
      <c r="AB343" s="13">
        <v>-15556.99</v>
      </c>
      <c r="AC343" s="13">
        <v>15556.99</v>
      </c>
      <c r="AD343" s="13" t="s">
        <v>504</v>
      </c>
      <c r="AE343" s="13"/>
      <c r="AF343" s="13">
        <v>0</v>
      </c>
      <c r="AG343" s="13">
        <v>0</v>
      </c>
      <c r="AH343" s="13">
        <v>0</v>
      </c>
      <c r="AI343" s="13">
        <v>5000000</v>
      </c>
      <c r="AJ343" s="13">
        <v>-5000000</v>
      </c>
    </row>
    <row r="344" spans="1:36" hidden="1" x14ac:dyDescent="0.25">
      <c r="A344" s="7" t="str">
        <f t="shared" si="5"/>
        <v>1.1-00-1905_20821012_2029810</v>
      </c>
      <c r="B344" s="7" t="s">
        <v>50</v>
      </c>
      <c r="C344" s="7" t="s">
        <v>31</v>
      </c>
      <c r="D344" s="7" t="s">
        <v>32</v>
      </c>
      <c r="E344" s="7" t="s">
        <v>43</v>
      </c>
      <c r="F344" s="7">
        <v>8</v>
      </c>
      <c r="G344" s="7">
        <v>21</v>
      </c>
      <c r="H344" s="7" t="s">
        <v>44</v>
      </c>
      <c r="I344" s="7">
        <v>2981</v>
      </c>
      <c r="J344" s="7" t="s">
        <v>172</v>
      </c>
      <c r="K344" s="7">
        <v>0</v>
      </c>
      <c r="L344" s="7" t="s">
        <v>36</v>
      </c>
      <c r="M344" s="7">
        <v>2000</v>
      </c>
      <c r="N344" s="7" t="s">
        <v>56</v>
      </c>
      <c r="O344" s="7" t="s">
        <v>47</v>
      </c>
      <c r="P344" s="7" t="s">
        <v>39</v>
      </c>
      <c r="Q344" s="7" t="s">
        <v>315</v>
      </c>
      <c r="R344" s="7" t="s">
        <v>49</v>
      </c>
      <c r="S344" s="13">
        <v>0</v>
      </c>
      <c r="T344" s="13">
        <v>0</v>
      </c>
      <c r="U344" s="13">
        <v>0</v>
      </c>
      <c r="V344" s="13">
        <v>4617600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/>
      <c r="AF344" s="13">
        <v>0</v>
      </c>
      <c r="AG344" s="13">
        <v>0</v>
      </c>
      <c r="AH344" s="13">
        <v>0</v>
      </c>
      <c r="AI344" s="13">
        <v>4617600</v>
      </c>
      <c r="AJ344" s="13">
        <v>-4617600</v>
      </c>
    </row>
    <row r="345" spans="1:36" hidden="1" x14ac:dyDescent="0.25">
      <c r="A345" s="7" t="str">
        <f t="shared" si="5"/>
        <v>1.1-00-1905_20821012_2031110</v>
      </c>
      <c r="B345" s="7" t="s">
        <v>50</v>
      </c>
      <c r="C345" s="7" t="s">
        <v>31</v>
      </c>
      <c r="D345" s="7" t="s">
        <v>32</v>
      </c>
      <c r="E345" s="7" t="s">
        <v>43</v>
      </c>
      <c r="F345" s="7">
        <v>8</v>
      </c>
      <c r="G345" s="7">
        <v>21</v>
      </c>
      <c r="H345" s="7" t="s">
        <v>44</v>
      </c>
      <c r="I345" s="7">
        <v>3111</v>
      </c>
      <c r="J345" s="7" t="s">
        <v>173</v>
      </c>
      <c r="K345" s="7">
        <v>0</v>
      </c>
      <c r="L345" s="7" t="s">
        <v>36</v>
      </c>
      <c r="M345" s="7">
        <v>3000</v>
      </c>
      <c r="N345" s="7" t="s">
        <v>56</v>
      </c>
      <c r="O345" s="7" t="s">
        <v>47</v>
      </c>
      <c r="P345" s="7" t="s">
        <v>39</v>
      </c>
      <c r="Q345" s="7" t="s">
        <v>315</v>
      </c>
      <c r="R345" s="7" t="s">
        <v>49</v>
      </c>
      <c r="S345" s="13">
        <v>0</v>
      </c>
      <c r="T345" s="13">
        <v>0</v>
      </c>
      <c r="U345" s="13">
        <v>0</v>
      </c>
      <c r="V345" s="13">
        <v>4802400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/>
      <c r="AF345" s="13">
        <v>0</v>
      </c>
      <c r="AG345" s="13">
        <v>0</v>
      </c>
      <c r="AH345" s="13">
        <v>0</v>
      </c>
      <c r="AI345" s="13">
        <v>4802400</v>
      </c>
      <c r="AJ345" s="13">
        <v>-4802400</v>
      </c>
    </row>
    <row r="346" spans="1:36" hidden="1" x14ac:dyDescent="0.25">
      <c r="A346" s="7" t="str">
        <f t="shared" si="5"/>
        <v>1.1-00-1905_20821012_2031410</v>
      </c>
      <c r="B346" s="7" t="s">
        <v>50</v>
      </c>
      <c r="C346" s="7" t="s">
        <v>31</v>
      </c>
      <c r="D346" s="7" t="s">
        <v>32</v>
      </c>
      <c r="E346" s="7" t="s">
        <v>43</v>
      </c>
      <c r="F346" s="7">
        <v>8</v>
      </c>
      <c r="G346" s="7">
        <v>21</v>
      </c>
      <c r="H346" s="7" t="s">
        <v>44</v>
      </c>
      <c r="I346" s="7">
        <v>3141</v>
      </c>
      <c r="J346" s="7" t="s">
        <v>319</v>
      </c>
      <c r="K346" s="7">
        <v>0</v>
      </c>
      <c r="L346" s="7" t="s">
        <v>36</v>
      </c>
      <c r="M346" s="7">
        <v>3000</v>
      </c>
      <c r="N346" s="7" t="s">
        <v>56</v>
      </c>
      <c r="O346" s="7" t="s">
        <v>47</v>
      </c>
      <c r="P346" s="7" t="s">
        <v>39</v>
      </c>
      <c r="Q346" s="7" t="s">
        <v>315</v>
      </c>
      <c r="R346" s="7" t="s">
        <v>49</v>
      </c>
      <c r="S346" s="13">
        <v>0</v>
      </c>
      <c r="T346" s="13">
        <v>0</v>
      </c>
      <c r="U346" s="13">
        <v>0</v>
      </c>
      <c r="V346" s="13">
        <v>1224000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/>
      <c r="AF346" s="13">
        <v>0</v>
      </c>
      <c r="AG346" s="13">
        <v>0</v>
      </c>
      <c r="AH346" s="13">
        <v>0</v>
      </c>
      <c r="AI346" s="13">
        <v>1224000</v>
      </c>
      <c r="AJ346" s="13">
        <v>-1224000</v>
      </c>
    </row>
    <row r="347" spans="1:36" hidden="1" x14ac:dyDescent="0.25">
      <c r="A347" s="7" t="str">
        <f t="shared" si="5"/>
        <v>1.1-00-1905_20821012_2031610</v>
      </c>
      <c r="B347" s="7" t="s">
        <v>50</v>
      </c>
      <c r="C347" s="7" t="s">
        <v>31</v>
      </c>
      <c r="D347" s="7" t="s">
        <v>32</v>
      </c>
      <c r="E347" s="7" t="s">
        <v>43</v>
      </c>
      <c r="F347" s="7">
        <v>8</v>
      </c>
      <c r="G347" s="7">
        <v>21</v>
      </c>
      <c r="H347" s="7" t="s">
        <v>44</v>
      </c>
      <c r="I347" s="7">
        <v>3161</v>
      </c>
      <c r="J347" s="7" t="s">
        <v>320</v>
      </c>
      <c r="K347" s="7">
        <v>0</v>
      </c>
      <c r="L347" s="7" t="s">
        <v>36</v>
      </c>
      <c r="M347" s="7">
        <v>3000</v>
      </c>
      <c r="N347" s="7" t="s">
        <v>56</v>
      </c>
      <c r="O347" s="7" t="s">
        <v>47</v>
      </c>
      <c r="P347" s="7" t="s">
        <v>39</v>
      </c>
      <c r="Q347" s="7" t="s">
        <v>315</v>
      </c>
      <c r="R347" s="7" t="s">
        <v>49</v>
      </c>
      <c r="S347" s="13">
        <v>0</v>
      </c>
      <c r="T347" s="13">
        <v>0</v>
      </c>
      <c r="U347" s="13">
        <v>0</v>
      </c>
      <c r="V347" s="13">
        <v>1152132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/>
      <c r="AF347" s="13">
        <v>0</v>
      </c>
      <c r="AG347" s="13">
        <v>0</v>
      </c>
      <c r="AH347" s="13">
        <v>0</v>
      </c>
      <c r="AI347" s="13">
        <v>1152132</v>
      </c>
      <c r="AJ347" s="13">
        <v>-1152132</v>
      </c>
    </row>
    <row r="348" spans="1:36" hidden="1" x14ac:dyDescent="0.25">
      <c r="A348" s="7" t="str">
        <f t="shared" si="5"/>
        <v>1.1-00-1905_20821012_2032210</v>
      </c>
      <c r="B348" s="7" t="s">
        <v>50</v>
      </c>
      <c r="C348" s="7" t="s">
        <v>31</v>
      </c>
      <c r="D348" s="7" t="s">
        <v>32</v>
      </c>
      <c r="E348" s="7" t="s">
        <v>43</v>
      </c>
      <c r="F348" s="7">
        <v>8</v>
      </c>
      <c r="G348" s="7">
        <v>21</v>
      </c>
      <c r="H348" s="7" t="s">
        <v>44</v>
      </c>
      <c r="I348" s="7">
        <v>3221</v>
      </c>
      <c r="J348" s="7" t="s">
        <v>321</v>
      </c>
      <c r="K348" s="7">
        <v>0</v>
      </c>
      <c r="L348" s="7" t="s">
        <v>36</v>
      </c>
      <c r="M348" s="7">
        <v>3000</v>
      </c>
      <c r="N348" s="7" t="s">
        <v>56</v>
      </c>
      <c r="O348" s="7" t="s">
        <v>47</v>
      </c>
      <c r="P348" s="7" t="s">
        <v>39</v>
      </c>
      <c r="Q348" s="7" t="s">
        <v>315</v>
      </c>
      <c r="R348" s="7" t="s">
        <v>49</v>
      </c>
      <c r="S348" s="13">
        <v>0</v>
      </c>
      <c r="T348" s="13">
        <v>0</v>
      </c>
      <c r="U348" s="13">
        <v>0</v>
      </c>
      <c r="V348" s="13">
        <v>2321508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/>
      <c r="AF348" s="13">
        <v>0</v>
      </c>
      <c r="AG348" s="13">
        <v>0</v>
      </c>
      <c r="AH348" s="13">
        <v>0</v>
      </c>
      <c r="AI348" s="13">
        <v>2321508</v>
      </c>
      <c r="AJ348" s="13">
        <v>-2321508</v>
      </c>
    </row>
    <row r="349" spans="1:36" hidden="1" x14ac:dyDescent="0.25">
      <c r="A349" s="7" t="str">
        <f t="shared" si="5"/>
        <v>1.1-00-1905_20821012_2032610</v>
      </c>
      <c r="B349" s="7" t="s">
        <v>50</v>
      </c>
      <c r="C349" s="7" t="s">
        <v>31</v>
      </c>
      <c r="D349" s="7" t="s">
        <v>32</v>
      </c>
      <c r="E349" s="7" t="s">
        <v>43</v>
      </c>
      <c r="F349" s="7">
        <v>8</v>
      </c>
      <c r="G349" s="7">
        <v>21</v>
      </c>
      <c r="H349" s="7" t="s">
        <v>44</v>
      </c>
      <c r="I349" s="7">
        <v>3261</v>
      </c>
      <c r="J349" s="7" t="s">
        <v>67</v>
      </c>
      <c r="K349" s="7">
        <v>0</v>
      </c>
      <c r="L349" s="7" t="s">
        <v>36</v>
      </c>
      <c r="M349" s="7">
        <v>3000</v>
      </c>
      <c r="N349" s="7" t="s">
        <v>56</v>
      </c>
      <c r="O349" s="7" t="s">
        <v>47</v>
      </c>
      <c r="P349" s="7" t="s">
        <v>39</v>
      </c>
      <c r="Q349" s="7" t="s">
        <v>315</v>
      </c>
      <c r="R349" s="7" t="s">
        <v>49</v>
      </c>
      <c r="S349" s="13">
        <v>0</v>
      </c>
      <c r="T349" s="13">
        <v>0</v>
      </c>
      <c r="U349" s="13">
        <v>0</v>
      </c>
      <c r="V349" s="13">
        <v>300000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/>
      <c r="AF349" s="13">
        <v>0</v>
      </c>
      <c r="AG349" s="13">
        <v>0</v>
      </c>
      <c r="AH349" s="13">
        <v>0</v>
      </c>
      <c r="AI349" s="13">
        <v>300000</v>
      </c>
      <c r="AJ349" s="13">
        <v>-300000</v>
      </c>
    </row>
    <row r="350" spans="1:36" hidden="1" x14ac:dyDescent="0.25">
      <c r="A350" s="7" t="str">
        <f t="shared" si="5"/>
        <v>1.1-00-1905_20821012_2033110</v>
      </c>
      <c r="B350" s="7" t="s">
        <v>50</v>
      </c>
      <c r="C350" s="7" t="s">
        <v>31</v>
      </c>
      <c r="D350" s="7" t="s">
        <v>32</v>
      </c>
      <c r="E350" s="7" t="s">
        <v>43</v>
      </c>
      <c r="F350" s="7">
        <v>8</v>
      </c>
      <c r="G350" s="7">
        <v>21</v>
      </c>
      <c r="H350" s="7" t="s">
        <v>44</v>
      </c>
      <c r="I350" s="7">
        <v>3311</v>
      </c>
      <c r="J350" s="7" t="s">
        <v>216</v>
      </c>
      <c r="K350" s="7">
        <v>0</v>
      </c>
      <c r="L350" s="7" t="s">
        <v>36</v>
      </c>
      <c r="M350" s="7">
        <v>3000</v>
      </c>
      <c r="N350" s="7" t="s">
        <v>56</v>
      </c>
      <c r="O350" s="7" t="s">
        <v>47</v>
      </c>
      <c r="P350" s="7" t="s">
        <v>39</v>
      </c>
      <c r="Q350" s="7" t="s">
        <v>315</v>
      </c>
      <c r="R350" s="7" t="s">
        <v>49</v>
      </c>
      <c r="S350" s="13">
        <v>0</v>
      </c>
      <c r="T350" s="13">
        <v>0</v>
      </c>
      <c r="U350" s="13">
        <v>0</v>
      </c>
      <c r="V350" s="13">
        <v>226200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/>
      <c r="AF350" s="13">
        <v>0</v>
      </c>
      <c r="AG350" s="13">
        <v>0</v>
      </c>
      <c r="AH350" s="13">
        <v>0</v>
      </c>
      <c r="AI350" s="13">
        <v>226200</v>
      </c>
      <c r="AJ350" s="13">
        <v>-226200</v>
      </c>
    </row>
    <row r="351" spans="1:36" hidden="1" x14ac:dyDescent="0.25">
      <c r="A351" s="7" t="str">
        <f t="shared" si="5"/>
        <v>1.1-00-1905_20821012_2033310</v>
      </c>
      <c r="B351" s="7" t="s">
        <v>50</v>
      </c>
      <c r="C351" s="7" t="s">
        <v>31</v>
      </c>
      <c r="D351" s="7" t="s">
        <v>32</v>
      </c>
      <c r="E351" s="7" t="s">
        <v>43</v>
      </c>
      <c r="F351" s="7">
        <v>8</v>
      </c>
      <c r="G351" s="7">
        <v>21</v>
      </c>
      <c r="H351" s="7" t="s">
        <v>44</v>
      </c>
      <c r="I351" s="7">
        <v>3331</v>
      </c>
      <c r="J351" s="7" t="s">
        <v>148</v>
      </c>
      <c r="K351" s="7">
        <v>0</v>
      </c>
      <c r="L351" s="7" t="s">
        <v>36</v>
      </c>
      <c r="M351" s="7">
        <v>3000</v>
      </c>
      <c r="N351" s="7" t="s">
        <v>56</v>
      </c>
      <c r="O351" s="7" t="s">
        <v>47</v>
      </c>
      <c r="P351" s="7" t="s">
        <v>39</v>
      </c>
      <c r="Q351" s="7" t="s">
        <v>315</v>
      </c>
      <c r="R351" s="7" t="s">
        <v>49</v>
      </c>
      <c r="S351" s="13">
        <v>0</v>
      </c>
      <c r="T351" s="13">
        <v>0</v>
      </c>
      <c r="U351" s="13">
        <v>0</v>
      </c>
      <c r="V351" s="13">
        <v>449086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/>
      <c r="AF351" s="13">
        <v>0</v>
      </c>
      <c r="AG351" s="13">
        <v>0</v>
      </c>
      <c r="AH351" s="13">
        <v>0</v>
      </c>
      <c r="AI351" s="13">
        <v>449086</v>
      </c>
      <c r="AJ351" s="13">
        <v>-449086</v>
      </c>
    </row>
    <row r="352" spans="1:36" hidden="1" x14ac:dyDescent="0.25">
      <c r="A352" s="7" t="str">
        <f t="shared" si="5"/>
        <v>1.1-00-1905_20821012_2033410</v>
      </c>
      <c r="B352" s="7" t="s">
        <v>50</v>
      </c>
      <c r="C352" s="7" t="s">
        <v>31</v>
      </c>
      <c r="D352" s="7" t="s">
        <v>32</v>
      </c>
      <c r="E352" s="7" t="s">
        <v>43</v>
      </c>
      <c r="F352" s="7">
        <v>8</v>
      </c>
      <c r="G352" s="7">
        <v>21</v>
      </c>
      <c r="H352" s="7" t="s">
        <v>44</v>
      </c>
      <c r="I352" s="7">
        <v>3341</v>
      </c>
      <c r="J352" s="7" t="s">
        <v>322</v>
      </c>
      <c r="K352" s="7">
        <v>0</v>
      </c>
      <c r="L352" s="7" t="s">
        <v>36</v>
      </c>
      <c r="M352" s="7">
        <v>3000</v>
      </c>
      <c r="N352" s="7" t="s">
        <v>56</v>
      </c>
      <c r="O352" s="7" t="s">
        <v>47</v>
      </c>
      <c r="P352" s="7" t="s">
        <v>39</v>
      </c>
      <c r="Q352" s="7" t="s">
        <v>315</v>
      </c>
      <c r="R352" s="7" t="s">
        <v>49</v>
      </c>
      <c r="S352" s="13">
        <v>0</v>
      </c>
      <c r="T352" s="13">
        <v>0</v>
      </c>
      <c r="U352" s="13">
        <v>0</v>
      </c>
      <c r="V352" s="13">
        <v>6000000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/>
      <c r="AF352" s="13">
        <v>0</v>
      </c>
      <c r="AG352" s="13">
        <v>0</v>
      </c>
      <c r="AH352" s="13">
        <v>0</v>
      </c>
      <c r="AI352" s="13">
        <v>6000000</v>
      </c>
      <c r="AJ352" s="13">
        <v>-6000000</v>
      </c>
    </row>
    <row r="353" spans="1:36" hidden="1" x14ac:dyDescent="0.25">
      <c r="A353" s="7" t="str">
        <f t="shared" si="5"/>
        <v>1.1-00-1905_20821012_2034410</v>
      </c>
      <c r="B353" s="7" t="s">
        <v>50</v>
      </c>
      <c r="C353" s="7" t="s">
        <v>31</v>
      </c>
      <c r="D353" s="7" t="s">
        <v>32</v>
      </c>
      <c r="E353" s="7" t="s">
        <v>43</v>
      </c>
      <c r="F353" s="7">
        <v>8</v>
      </c>
      <c r="G353" s="7">
        <v>21</v>
      </c>
      <c r="H353" s="7" t="s">
        <v>44</v>
      </c>
      <c r="I353" s="7">
        <v>3441</v>
      </c>
      <c r="J353" s="7" t="s">
        <v>323</v>
      </c>
      <c r="K353" s="7">
        <v>0</v>
      </c>
      <c r="L353" s="7" t="s">
        <v>36</v>
      </c>
      <c r="M353" s="7">
        <v>3000</v>
      </c>
      <c r="N353" s="7" t="s">
        <v>56</v>
      </c>
      <c r="O353" s="7" t="s">
        <v>47</v>
      </c>
      <c r="P353" s="7" t="s">
        <v>39</v>
      </c>
      <c r="Q353" s="7" t="s">
        <v>315</v>
      </c>
      <c r="R353" s="7" t="s">
        <v>49</v>
      </c>
      <c r="S353" s="13">
        <v>0</v>
      </c>
      <c r="T353" s="13">
        <v>0</v>
      </c>
      <c r="U353" s="13">
        <v>0</v>
      </c>
      <c r="V353" s="13">
        <v>95871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/>
      <c r="AF353" s="13">
        <v>0</v>
      </c>
      <c r="AG353" s="13">
        <v>0</v>
      </c>
      <c r="AH353" s="13">
        <v>0</v>
      </c>
      <c r="AI353" s="13">
        <v>95871</v>
      </c>
      <c r="AJ353" s="13">
        <v>-95871</v>
      </c>
    </row>
    <row r="354" spans="1:36" hidden="1" x14ac:dyDescent="0.25">
      <c r="A354" s="7" t="str">
        <f t="shared" si="5"/>
        <v>1.1-00-1905_20821012_2034510</v>
      </c>
      <c r="B354" s="7" t="s">
        <v>50</v>
      </c>
      <c r="C354" s="7" t="s">
        <v>31</v>
      </c>
      <c r="D354" s="7" t="s">
        <v>32</v>
      </c>
      <c r="E354" s="7" t="s">
        <v>43</v>
      </c>
      <c r="F354" s="7">
        <v>8</v>
      </c>
      <c r="G354" s="7">
        <v>21</v>
      </c>
      <c r="H354" s="7" t="s">
        <v>44</v>
      </c>
      <c r="I354" s="7">
        <v>3451</v>
      </c>
      <c r="J354" s="7" t="s">
        <v>324</v>
      </c>
      <c r="K354" s="7">
        <v>0</v>
      </c>
      <c r="L354" s="7" t="s">
        <v>36</v>
      </c>
      <c r="M354" s="7">
        <v>3000</v>
      </c>
      <c r="N354" s="7" t="s">
        <v>56</v>
      </c>
      <c r="O354" s="7" t="s">
        <v>47</v>
      </c>
      <c r="P354" s="7" t="s">
        <v>39</v>
      </c>
      <c r="Q354" s="7" t="s">
        <v>315</v>
      </c>
      <c r="R354" s="7" t="s">
        <v>49</v>
      </c>
      <c r="S354" s="13">
        <v>0</v>
      </c>
      <c r="T354" s="13">
        <v>0</v>
      </c>
      <c r="U354" s="13">
        <v>0</v>
      </c>
      <c r="V354" s="13">
        <v>5592492</v>
      </c>
      <c r="W354" s="13">
        <v>45294.6</v>
      </c>
      <c r="X354" s="13">
        <v>45294.6</v>
      </c>
      <c r="Y354" s="13">
        <v>0</v>
      </c>
      <c r="Z354" s="13">
        <v>0</v>
      </c>
      <c r="AA354" s="13">
        <v>0</v>
      </c>
      <c r="AB354" s="13">
        <v>-45294.6</v>
      </c>
      <c r="AC354" s="13">
        <v>45294</v>
      </c>
      <c r="AD354" s="13" t="s">
        <v>504</v>
      </c>
      <c r="AE354" s="13"/>
      <c r="AF354" s="13">
        <v>0</v>
      </c>
      <c r="AG354" s="13">
        <v>0</v>
      </c>
      <c r="AH354" s="13">
        <v>0</v>
      </c>
      <c r="AI354" s="13">
        <v>5592492</v>
      </c>
      <c r="AJ354" s="13">
        <v>-5592492</v>
      </c>
    </row>
    <row r="355" spans="1:36" hidden="1" x14ac:dyDescent="0.25">
      <c r="A355" s="7" t="str">
        <f t="shared" si="5"/>
        <v>1.1-00-1905_20821012_2034810</v>
      </c>
      <c r="B355" s="7" t="s">
        <v>50</v>
      </c>
      <c r="C355" s="7" t="s">
        <v>31</v>
      </c>
      <c r="D355" s="7" t="s">
        <v>32</v>
      </c>
      <c r="E355" s="7" t="s">
        <v>43</v>
      </c>
      <c r="F355" s="7">
        <v>8</v>
      </c>
      <c r="G355" s="7">
        <v>21</v>
      </c>
      <c r="H355" s="7" t="s">
        <v>44</v>
      </c>
      <c r="I355" s="7">
        <v>3481</v>
      </c>
      <c r="J355" s="7" t="s">
        <v>325</v>
      </c>
      <c r="K355" s="7">
        <v>0</v>
      </c>
      <c r="L355" s="7" t="s">
        <v>36</v>
      </c>
      <c r="M355" s="7">
        <v>3000</v>
      </c>
      <c r="N355" s="7" t="s">
        <v>56</v>
      </c>
      <c r="O355" s="7" t="s">
        <v>47</v>
      </c>
      <c r="P355" s="7" t="s">
        <v>39</v>
      </c>
      <c r="Q355" s="7" t="s">
        <v>315</v>
      </c>
      <c r="R355" s="7" t="s">
        <v>49</v>
      </c>
      <c r="S355" s="13">
        <v>0</v>
      </c>
      <c r="T355" s="13">
        <v>0</v>
      </c>
      <c r="U355" s="13">
        <v>0</v>
      </c>
      <c r="V355" s="13">
        <v>400000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/>
      <c r="AF355" s="13">
        <v>0</v>
      </c>
      <c r="AG355" s="13">
        <v>0</v>
      </c>
      <c r="AH355" s="13">
        <v>0</v>
      </c>
      <c r="AI355" s="13">
        <v>400000</v>
      </c>
      <c r="AJ355" s="13">
        <v>-400000</v>
      </c>
    </row>
    <row r="356" spans="1:36" hidden="1" x14ac:dyDescent="0.25">
      <c r="A356" s="7" t="str">
        <f t="shared" si="5"/>
        <v>1.1-00-1905_20821012_2035110</v>
      </c>
      <c r="B356" s="7" t="s">
        <v>50</v>
      </c>
      <c r="C356" s="7" t="s">
        <v>31</v>
      </c>
      <c r="D356" s="7" t="s">
        <v>32</v>
      </c>
      <c r="E356" s="7" t="s">
        <v>43</v>
      </c>
      <c r="F356" s="7">
        <v>8</v>
      </c>
      <c r="G356" s="7">
        <v>21</v>
      </c>
      <c r="H356" s="7" t="s">
        <v>44</v>
      </c>
      <c r="I356" s="7">
        <v>3511</v>
      </c>
      <c r="J356" s="7" t="s">
        <v>68</v>
      </c>
      <c r="K356" s="7">
        <v>0</v>
      </c>
      <c r="L356" s="7" t="s">
        <v>36</v>
      </c>
      <c r="M356" s="7">
        <v>3000</v>
      </c>
      <c r="N356" s="7" t="s">
        <v>56</v>
      </c>
      <c r="O356" s="7" t="s">
        <v>47</v>
      </c>
      <c r="P356" s="7" t="s">
        <v>39</v>
      </c>
      <c r="Q356" s="7" t="s">
        <v>315</v>
      </c>
      <c r="R356" s="7" t="s">
        <v>49</v>
      </c>
      <c r="S356" s="13">
        <v>0</v>
      </c>
      <c r="T356" s="13">
        <v>0</v>
      </c>
      <c r="U356" s="13">
        <v>0</v>
      </c>
      <c r="V356" s="13">
        <v>480000</v>
      </c>
      <c r="W356" s="13">
        <v>8536.61</v>
      </c>
      <c r="X356" s="13">
        <v>0</v>
      </c>
      <c r="Y356" s="13">
        <v>0</v>
      </c>
      <c r="Z356" s="13">
        <v>0</v>
      </c>
      <c r="AA356" s="13">
        <v>0</v>
      </c>
      <c r="AB356" s="13">
        <v>-8536.61</v>
      </c>
      <c r="AC356" s="13">
        <v>8536.61</v>
      </c>
      <c r="AD356" s="13" t="s">
        <v>504</v>
      </c>
      <c r="AE356" s="13"/>
      <c r="AF356" s="13">
        <v>0</v>
      </c>
      <c r="AG356" s="13">
        <v>0</v>
      </c>
      <c r="AH356" s="13">
        <v>0</v>
      </c>
      <c r="AI356" s="13">
        <v>480000</v>
      </c>
      <c r="AJ356" s="13">
        <v>-480000</v>
      </c>
    </row>
    <row r="357" spans="1:36" hidden="1" x14ac:dyDescent="0.25">
      <c r="A357" s="7" t="str">
        <f t="shared" si="5"/>
        <v>1.1-00-1905_20821012_2035310</v>
      </c>
      <c r="B357" s="7" t="s">
        <v>50</v>
      </c>
      <c r="C357" s="7" t="s">
        <v>31</v>
      </c>
      <c r="D357" s="7" t="s">
        <v>32</v>
      </c>
      <c r="E357" s="7" t="s">
        <v>43</v>
      </c>
      <c r="F357" s="7">
        <v>8</v>
      </c>
      <c r="G357" s="7">
        <v>21</v>
      </c>
      <c r="H357" s="7" t="s">
        <v>44</v>
      </c>
      <c r="I357" s="7">
        <v>3531</v>
      </c>
      <c r="J357" s="7" t="s">
        <v>154</v>
      </c>
      <c r="K357" s="7">
        <v>0</v>
      </c>
      <c r="L357" s="7" t="s">
        <v>36</v>
      </c>
      <c r="M357" s="7">
        <v>3000</v>
      </c>
      <c r="N357" s="7" t="s">
        <v>56</v>
      </c>
      <c r="O357" s="7" t="s">
        <v>47</v>
      </c>
      <c r="P357" s="7" t="s">
        <v>39</v>
      </c>
      <c r="Q357" s="7" t="s">
        <v>315</v>
      </c>
      <c r="R357" s="7" t="s">
        <v>49</v>
      </c>
      <c r="S357" s="13">
        <v>0</v>
      </c>
      <c r="T357" s="13">
        <v>0</v>
      </c>
      <c r="U357" s="13">
        <v>0</v>
      </c>
      <c r="V357" s="13">
        <v>15000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/>
      <c r="AF357" s="13">
        <v>0</v>
      </c>
      <c r="AG357" s="13">
        <v>0</v>
      </c>
      <c r="AH357" s="13">
        <v>0</v>
      </c>
      <c r="AI357" s="13">
        <v>15000</v>
      </c>
      <c r="AJ357" s="13">
        <v>-15000</v>
      </c>
    </row>
    <row r="358" spans="1:36" hidden="1" x14ac:dyDescent="0.25">
      <c r="A358" s="7" t="str">
        <f t="shared" si="5"/>
        <v>1.1-00-1905_20821012_2035510</v>
      </c>
      <c r="B358" s="7" t="s">
        <v>50</v>
      </c>
      <c r="C358" s="7" t="s">
        <v>31</v>
      </c>
      <c r="D358" s="7" t="s">
        <v>32</v>
      </c>
      <c r="E358" s="7" t="s">
        <v>43</v>
      </c>
      <c r="F358" s="7">
        <v>8</v>
      </c>
      <c r="G358" s="7">
        <v>21</v>
      </c>
      <c r="H358" s="7" t="s">
        <v>44</v>
      </c>
      <c r="I358" s="7">
        <v>3551</v>
      </c>
      <c r="J358" s="7" t="s">
        <v>326</v>
      </c>
      <c r="K358" s="7">
        <v>0</v>
      </c>
      <c r="L358" s="7" t="s">
        <v>36</v>
      </c>
      <c r="M358" s="7">
        <v>3000</v>
      </c>
      <c r="N358" s="7" t="s">
        <v>56</v>
      </c>
      <c r="O358" s="7" t="s">
        <v>47</v>
      </c>
      <c r="P358" s="7" t="s">
        <v>39</v>
      </c>
      <c r="Q358" s="7" t="s">
        <v>315</v>
      </c>
      <c r="R358" s="7" t="s">
        <v>49</v>
      </c>
      <c r="S358" s="13">
        <v>0</v>
      </c>
      <c r="T358" s="13">
        <v>0</v>
      </c>
      <c r="U358" s="13">
        <v>0</v>
      </c>
      <c r="V358" s="13">
        <v>5000000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/>
      <c r="AF358" s="13">
        <v>0</v>
      </c>
      <c r="AG358" s="13">
        <v>0</v>
      </c>
      <c r="AH358" s="13">
        <v>0</v>
      </c>
      <c r="AI358" s="13">
        <v>5000000</v>
      </c>
      <c r="AJ358" s="13">
        <v>-5000000</v>
      </c>
    </row>
    <row r="359" spans="1:36" hidden="1" x14ac:dyDescent="0.25">
      <c r="A359" s="7" t="str">
        <f t="shared" si="5"/>
        <v>1.1-00-1905_20821012_2035710</v>
      </c>
      <c r="B359" s="7" t="s">
        <v>50</v>
      </c>
      <c r="C359" s="7" t="s">
        <v>31</v>
      </c>
      <c r="D359" s="7" t="s">
        <v>32</v>
      </c>
      <c r="E359" s="7" t="s">
        <v>43</v>
      </c>
      <c r="F359" s="7">
        <v>8</v>
      </c>
      <c r="G359" s="7">
        <v>21</v>
      </c>
      <c r="H359" s="7" t="s">
        <v>44</v>
      </c>
      <c r="I359" s="7">
        <v>3571</v>
      </c>
      <c r="J359" s="7" t="s">
        <v>177</v>
      </c>
      <c r="K359" s="7">
        <v>0</v>
      </c>
      <c r="L359" s="7" t="s">
        <v>36</v>
      </c>
      <c r="M359" s="7">
        <v>3000</v>
      </c>
      <c r="N359" s="7" t="s">
        <v>56</v>
      </c>
      <c r="O359" s="7" t="s">
        <v>47</v>
      </c>
      <c r="P359" s="7" t="s">
        <v>39</v>
      </c>
      <c r="Q359" s="7" t="s">
        <v>315</v>
      </c>
      <c r="R359" s="7" t="s">
        <v>49</v>
      </c>
      <c r="S359" s="13">
        <v>0</v>
      </c>
      <c r="T359" s="13">
        <v>0</v>
      </c>
      <c r="U359" s="13">
        <v>0</v>
      </c>
      <c r="V359" s="13">
        <v>8000000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/>
      <c r="AF359" s="13">
        <v>0</v>
      </c>
      <c r="AG359" s="13">
        <v>0</v>
      </c>
      <c r="AH359" s="13">
        <v>0</v>
      </c>
      <c r="AI359" s="13">
        <v>8000000</v>
      </c>
      <c r="AJ359" s="13">
        <v>-8000000</v>
      </c>
    </row>
    <row r="360" spans="1:36" hidden="1" x14ac:dyDescent="0.25">
      <c r="A360" s="7" t="str">
        <f t="shared" si="5"/>
        <v>1.1-00-1905_20821012_2036310</v>
      </c>
      <c r="B360" s="7" t="s">
        <v>50</v>
      </c>
      <c r="C360" s="7" t="s">
        <v>31</v>
      </c>
      <c r="D360" s="7" t="s">
        <v>32</v>
      </c>
      <c r="E360" s="7" t="s">
        <v>43</v>
      </c>
      <c r="F360" s="7">
        <v>8</v>
      </c>
      <c r="G360" s="7">
        <v>21</v>
      </c>
      <c r="H360" s="7" t="s">
        <v>44</v>
      </c>
      <c r="I360" s="7">
        <v>3631</v>
      </c>
      <c r="J360" s="7" t="s">
        <v>184</v>
      </c>
      <c r="K360" s="7">
        <v>0</v>
      </c>
      <c r="L360" s="7" t="s">
        <v>36</v>
      </c>
      <c r="M360" s="7">
        <v>3000</v>
      </c>
      <c r="N360" s="7" t="s">
        <v>56</v>
      </c>
      <c r="O360" s="7" t="s">
        <v>47</v>
      </c>
      <c r="P360" s="7" t="s">
        <v>39</v>
      </c>
      <c r="Q360" s="7" t="s">
        <v>315</v>
      </c>
      <c r="R360" s="7" t="s">
        <v>49</v>
      </c>
      <c r="S360" s="13">
        <v>0</v>
      </c>
      <c r="T360" s="13">
        <v>0</v>
      </c>
      <c r="U360" s="13">
        <v>0</v>
      </c>
      <c r="V360" s="13">
        <v>1900800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/>
      <c r="AF360" s="13">
        <v>0</v>
      </c>
      <c r="AG360" s="13">
        <v>0</v>
      </c>
      <c r="AH360" s="13">
        <v>0</v>
      </c>
      <c r="AI360" s="13">
        <v>1900800</v>
      </c>
      <c r="AJ360" s="13">
        <v>-1900800</v>
      </c>
    </row>
    <row r="361" spans="1:36" hidden="1" x14ac:dyDescent="0.25">
      <c r="A361" s="7" t="str">
        <f t="shared" si="5"/>
        <v>1.1-00-1905_20821012_2039110</v>
      </c>
      <c r="B361" s="7" t="s">
        <v>50</v>
      </c>
      <c r="C361" s="7" t="s">
        <v>31</v>
      </c>
      <c r="D361" s="7" t="s">
        <v>32</v>
      </c>
      <c r="E361" s="7" t="s">
        <v>43</v>
      </c>
      <c r="F361" s="7">
        <v>8</v>
      </c>
      <c r="G361" s="7">
        <v>21</v>
      </c>
      <c r="H361" s="7" t="s">
        <v>44</v>
      </c>
      <c r="I361" s="7">
        <v>3911</v>
      </c>
      <c r="J361" s="7" t="s">
        <v>327</v>
      </c>
      <c r="K361" s="7">
        <v>0</v>
      </c>
      <c r="L361" s="7" t="s">
        <v>36</v>
      </c>
      <c r="M361" s="7">
        <v>3000</v>
      </c>
      <c r="N361" s="7" t="s">
        <v>56</v>
      </c>
      <c r="O361" s="7" t="s">
        <v>47</v>
      </c>
      <c r="P361" s="7" t="s">
        <v>39</v>
      </c>
      <c r="Q361" s="7" t="s">
        <v>315</v>
      </c>
      <c r="R361" s="7" t="s">
        <v>49</v>
      </c>
      <c r="S361" s="13">
        <v>0</v>
      </c>
      <c r="T361" s="13">
        <v>0</v>
      </c>
      <c r="U361" s="13">
        <v>0</v>
      </c>
      <c r="V361" s="13">
        <v>380000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/>
      <c r="AF361" s="13">
        <v>0</v>
      </c>
      <c r="AG361" s="13">
        <v>0</v>
      </c>
      <c r="AH361" s="13">
        <v>0</v>
      </c>
      <c r="AI361" s="13">
        <v>380000</v>
      </c>
      <c r="AJ361" s="13">
        <v>-380000</v>
      </c>
    </row>
    <row r="362" spans="1:36" hidden="1" x14ac:dyDescent="0.25">
      <c r="A362" s="7" t="str">
        <f t="shared" si="5"/>
        <v>1.1-00-1905_20821012_2039410</v>
      </c>
      <c r="B362" s="7" t="s">
        <v>50</v>
      </c>
      <c r="C362" s="7" t="s">
        <v>31</v>
      </c>
      <c r="D362" s="7" t="s">
        <v>32</v>
      </c>
      <c r="E362" s="7" t="s">
        <v>43</v>
      </c>
      <c r="F362" s="7">
        <v>8</v>
      </c>
      <c r="G362" s="7">
        <v>21</v>
      </c>
      <c r="H362" s="7" t="s">
        <v>44</v>
      </c>
      <c r="I362" s="7">
        <v>3941</v>
      </c>
      <c r="J362" s="7" t="s">
        <v>328</v>
      </c>
      <c r="K362" s="7">
        <v>0</v>
      </c>
      <c r="L362" s="7" t="s">
        <v>36</v>
      </c>
      <c r="M362" s="7">
        <v>3000</v>
      </c>
      <c r="N362" s="7" t="s">
        <v>56</v>
      </c>
      <c r="O362" s="7" t="s">
        <v>47</v>
      </c>
      <c r="P362" s="7" t="s">
        <v>39</v>
      </c>
      <c r="Q362" s="7" t="s">
        <v>315</v>
      </c>
      <c r="R362" s="7" t="s">
        <v>49</v>
      </c>
      <c r="S362" s="13">
        <v>0</v>
      </c>
      <c r="T362" s="13">
        <v>0</v>
      </c>
      <c r="U362" s="13">
        <v>0</v>
      </c>
      <c r="V362" s="13">
        <v>15000000</v>
      </c>
      <c r="W362" s="13">
        <v>-19993.330000000002</v>
      </c>
      <c r="X362" s="13">
        <v>-19993.330000000002</v>
      </c>
      <c r="Y362" s="13">
        <v>-19993.330000000002</v>
      </c>
      <c r="Z362" s="13">
        <v>-19993.330000000002</v>
      </c>
      <c r="AA362" s="13">
        <v>-19993.330000000002</v>
      </c>
      <c r="AB362" s="13">
        <v>19993.330000000002</v>
      </c>
      <c r="AC362" s="13">
        <v>0</v>
      </c>
      <c r="AD362" s="13">
        <v>0</v>
      </c>
      <c r="AE362" s="13"/>
      <c r="AF362" s="13">
        <v>0</v>
      </c>
      <c r="AG362" s="13">
        <v>0</v>
      </c>
      <c r="AH362" s="13">
        <v>0</v>
      </c>
      <c r="AI362" s="13">
        <v>15000000</v>
      </c>
      <c r="AJ362" s="13">
        <v>-15000000</v>
      </c>
    </row>
    <row r="363" spans="1:36" hidden="1" x14ac:dyDescent="0.25">
      <c r="A363" s="7" t="str">
        <f t="shared" si="5"/>
        <v>1.1-00-1905_20821012_2039620</v>
      </c>
      <c r="B363" s="7" t="s">
        <v>50</v>
      </c>
      <c r="C363" s="7" t="s">
        <v>31</v>
      </c>
      <c r="D363" s="7" t="s">
        <v>32</v>
      </c>
      <c r="E363" s="7" t="s">
        <v>43</v>
      </c>
      <c r="F363" s="7">
        <v>8</v>
      </c>
      <c r="G363" s="7">
        <v>21</v>
      </c>
      <c r="H363" s="7" t="s">
        <v>44</v>
      </c>
      <c r="I363" s="7">
        <v>3962</v>
      </c>
      <c r="J363" s="7" t="s">
        <v>143</v>
      </c>
      <c r="K363" s="7">
        <v>0</v>
      </c>
      <c r="L363" s="7" t="s">
        <v>36</v>
      </c>
      <c r="M363" s="7">
        <v>3000</v>
      </c>
      <c r="N363" s="7" t="s">
        <v>56</v>
      </c>
      <c r="O363" s="7" t="s">
        <v>47</v>
      </c>
      <c r="P363" s="7" t="s">
        <v>39</v>
      </c>
      <c r="Q363" s="7" t="s">
        <v>315</v>
      </c>
      <c r="R363" s="7" t="s">
        <v>49</v>
      </c>
      <c r="S363" s="13">
        <v>0</v>
      </c>
      <c r="T363" s="13">
        <v>0</v>
      </c>
      <c r="U363" s="13">
        <v>0</v>
      </c>
      <c r="V363" s="13">
        <v>12912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/>
      <c r="AF363" s="13">
        <v>0</v>
      </c>
      <c r="AG363" s="13">
        <v>0</v>
      </c>
      <c r="AH363" s="13">
        <v>0</v>
      </c>
      <c r="AI363" s="13">
        <v>12912</v>
      </c>
      <c r="AJ363" s="13">
        <v>-12912</v>
      </c>
    </row>
    <row r="364" spans="1:36" hidden="1" x14ac:dyDescent="0.25">
      <c r="A364" s="7" t="str">
        <f t="shared" si="5"/>
        <v>1.1-00-1905_20821012_2051110</v>
      </c>
      <c r="B364" s="7" t="s">
        <v>50</v>
      </c>
      <c r="C364" s="7" t="s">
        <v>31</v>
      </c>
      <c r="D364" s="7" t="s">
        <v>32</v>
      </c>
      <c r="E364" s="7" t="s">
        <v>43</v>
      </c>
      <c r="F364" s="7">
        <v>8</v>
      </c>
      <c r="G364" s="7">
        <v>21</v>
      </c>
      <c r="H364" s="7" t="s">
        <v>44</v>
      </c>
      <c r="I364" s="7">
        <v>5111</v>
      </c>
      <c r="J364" s="7" t="s">
        <v>110</v>
      </c>
      <c r="K364" s="7">
        <v>0</v>
      </c>
      <c r="L364" s="7" t="s">
        <v>36</v>
      </c>
      <c r="M364" s="7">
        <v>5000</v>
      </c>
      <c r="N364" s="7" t="s">
        <v>56</v>
      </c>
      <c r="O364" s="7" t="s">
        <v>47</v>
      </c>
      <c r="P364" s="7" t="s">
        <v>39</v>
      </c>
      <c r="Q364" s="7" t="s">
        <v>315</v>
      </c>
      <c r="R364" s="7" t="s">
        <v>49</v>
      </c>
      <c r="S364" s="13">
        <v>0</v>
      </c>
      <c r="T364" s="13">
        <v>0</v>
      </c>
      <c r="U364" s="13">
        <v>0</v>
      </c>
      <c r="V364" s="13">
        <v>1000000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/>
      <c r="AF364" s="13">
        <v>0</v>
      </c>
      <c r="AG364" s="13">
        <v>0</v>
      </c>
      <c r="AH364" s="13">
        <v>0</v>
      </c>
      <c r="AI364" s="13">
        <v>1000000</v>
      </c>
      <c r="AJ364" s="13">
        <v>-1000000</v>
      </c>
    </row>
    <row r="365" spans="1:36" hidden="1" x14ac:dyDescent="0.25">
      <c r="A365" s="7" t="str">
        <f t="shared" si="5"/>
        <v>1.1-00-1905_20821012_2051210</v>
      </c>
      <c r="B365" s="7" t="s">
        <v>50</v>
      </c>
      <c r="C365" s="7" t="s">
        <v>31</v>
      </c>
      <c r="D365" s="7" t="s">
        <v>32</v>
      </c>
      <c r="E365" s="7" t="s">
        <v>43</v>
      </c>
      <c r="F365" s="7">
        <v>8</v>
      </c>
      <c r="G365" s="7">
        <v>21</v>
      </c>
      <c r="H365" s="7" t="s">
        <v>44</v>
      </c>
      <c r="I365" s="7">
        <v>5121</v>
      </c>
      <c r="J365" s="7" t="s">
        <v>111</v>
      </c>
      <c r="K365" s="7">
        <v>0</v>
      </c>
      <c r="L365" s="7" t="s">
        <v>36</v>
      </c>
      <c r="M365" s="7">
        <v>5000</v>
      </c>
      <c r="N365" s="7" t="s">
        <v>56</v>
      </c>
      <c r="O365" s="7" t="s">
        <v>47</v>
      </c>
      <c r="P365" s="7" t="s">
        <v>39</v>
      </c>
      <c r="Q365" s="7" t="s">
        <v>315</v>
      </c>
      <c r="R365" s="7" t="s">
        <v>49</v>
      </c>
      <c r="S365" s="13">
        <v>0</v>
      </c>
      <c r="T365" s="13">
        <v>0</v>
      </c>
      <c r="U365" s="13">
        <v>0</v>
      </c>
      <c r="V365" s="13">
        <v>87840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/>
      <c r="AF365" s="13">
        <v>0</v>
      </c>
      <c r="AG365" s="13">
        <v>0</v>
      </c>
      <c r="AH365" s="13">
        <v>0</v>
      </c>
      <c r="AI365" s="13">
        <v>87840</v>
      </c>
      <c r="AJ365" s="13">
        <v>-87840</v>
      </c>
    </row>
    <row r="366" spans="1:36" hidden="1" x14ac:dyDescent="0.25">
      <c r="A366" s="7" t="str">
        <f t="shared" si="5"/>
        <v>1.1-00-1905_20821012_2051510</v>
      </c>
      <c r="B366" s="7" t="s">
        <v>50</v>
      </c>
      <c r="C366" s="7" t="s">
        <v>31</v>
      </c>
      <c r="D366" s="7" t="s">
        <v>32</v>
      </c>
      <c r="E366" s="7" t="s">
        <v>43</v>
      </c>
      <c r="F366" s="7">
        <v>8</v>
      </c>
      <c r="G366" s="7">
        <v>21</v>
      </c>
      <c r="H366" s="7" t="s">
        <v>44</v>
      </c>
      <c r="I366" s="7">
        <v>5151</v>
      </c>
      <c r="J366" s="7" t="s">
        <v>112</v>
      </c>
      <c r="K366" s="7">
        <v>0</v>
      </c>
      <c r="L366" s="7" t="s">
        <v>36</v>
      </c>
      <c r="M366" s="7">
        <v>5000</v>
      </c>
      <c r="N366" s="7" t="s">
        <v>56</v>
      </c>
      <c r="O366" s="7" t="s">
        <v>47</v>
      </c>
      <c r="P366" s="7" t="s">
        <v>39</v>
      </c>
      <c r="Q366" s="7" t="s">
        <v>315</v>
      </c>
      <c r="R366" s="7" t="s">
        <v>49</v>
      </c>
      <c r="S366" s="13">
        <v>0</v>
      </c>
      <c r="T366" s="13">
        <v>0</v>
      </c>
      <c r="U366" s="13">
        <v>0</v>
      </c>
      <c r="V366" s="13">
        <v>3000000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/>
      <c r="AF366" s="13">
        <v>0</v>
      </c>
      <c r="AG366" s="13">
        <v>0</v>
      </c>
      <c r="AH366" s="13">
        <v>0</v>
      </c>
      <c r="AI366" s="13">
        <v>3000000</v>
      </c>
      <c r="AJ366" s="13">
        <v>-3000000</v>
      </c>
    </row>
    <row r="367" spans="1:36" hidden="1" x14ac:dyDescent="0.25">
      <c r="A367" s="7" t="str">
        <f t="shared" si="5"/>
        <v>1.1-00-1905_20821012_2054110</v>
      </c>
      <c r="B367" s="7" t="s">
        <v>50</v>
      </c>
      <c r="C367" s="7" t="s">
        <v>31</v>
      </c>
      <c r="D367" s="7" t="s">
        <v>32</v>
      </c>
      <c r="E367" s="7" t="s">
        <v>43</v>
      </c>
      <c r="F367" s="7">
        <v>8</v>
      </c>
      <c r="G367" s="7">
        <v>21</v>
      </c>
      <c r="H367" s="7" t="s">
        <v>44</v>
      </c>
      <c r="I367" s="7">
        <v>5411</v>
      </c>
      <c r="J367" s="7" t="s">
        <v>329</v>
      </c>
      <c r="K367" s="7">
        <v>0</v>
      </c>
      <c r="L367" s="7" t="s">
        <v>36</v>
      </c>
      <c r="M367" s="7">
        <v>5000</v>
      </c>
      <c r="N367" s="7" t="s">
        <v>56</v>
      </c>
      <c r="O367" s="7" t="s">
        <v>47</v>
      </c>
      <c r="P367" s="7" t="s">
        <v>39</v>
      </c>
      <c r="Q367" s="7" t="s">
        <v>315</v>
      </c>
      <c r="R367" s="7" t="s">
        <v>49</v>
      </c>
      <c r="S367" s="13">
        <v>0</v>
      </c>
      <c r="T367" s="13">
        <v>0</v>
      </c>
      <c r="U367" s="13">
        <v>0</v>
      </c>
      <c r="V367" s="13">
        <v>4763272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/>
      <c r="AF367" s="13">
        <v>0</v>
      </c>
      <c r="AG367" s="13">
        <v>0</v>
      </c>
      <c r="AH367" s="13">
        <v>0</v>
      </c>
      <c r="AI367" s="13">
        <v>4763272</v>
      </c>
      <c r="AJ367" s="13">
        <v>-4763272</v>
      </c>
    </row>
    <row r="368" spans="1:36" hidden="1" x14ac:dyDescent="0.25">
      <c r="A368" s="7" t="str">
        <f t="shared" si="5"/>
        <v>1.1-00-1905_20821012_2054210</v>
      </c>
      <c r="B368" s="7" t="s">
        <v>50</v>
      </c>
      <c r="C368" s="7" t="s">
        <v>31</v>
      </c>
      <c r="D368" s="7" t="s">
        <v>32</v>
      </c>
      <c r="E368" s="7" t="s">
        <v>43</v>
      </c>
      <c r="F368" s="7">
        <v>8</v>
      </c>
      <c r="G368" s="7">
        <v>21</v>
      </c>
      <c r="H368" s="7" t="s">
        <v>44</v>
      </c>
      <c r="I368" s="7">
        <v>5421</v>
      </c>
      <c r="J368" s="7" t="s">
        <v>204</v>
      </c>
      <c r="K368" s="7">
        <v>0</v>
      </c>
      <c r="L368" s="7" t="s">
        <v>36</v>
      </c>
      <c r="M368" s="7">
        <v>5000</v>
      </c>
      <c r="N368" s="7" t="s">
        <v>56</v>
      </c>
      <c r="O368" s="7" t="s">
        <v>47</v>
      </c>
      <c r="P368" s="7" t="s">
        <v>39</v>
      </c>
      <c r="Q368" s="7" t="s">
        <v>315</v>
      </c>
      <c r="R368" s="7" t="s">
        <v>49</v>
      </c>
      <c r="S368" s="13">
        <v>0</v>
      </c>
      <c r="T368" s="13">
        <v>0</v>
      </c>
      <c r="U368" s="13">
        <v>0</v>
      </c>
      <c r="V368" s="13">
        <v>100000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/>
      <c r="AF368" s="13">
        <v>0</v>
      </c>
      <c r="AG368" s="13">
        <v>0</v>
      </c>
      <c r="AH368" s="13">
        <v>0</v>
      </c>
      <c r="AI368" s="13">
        <v>100000</v>
      </c>
      <c r="AJ368" s="13">
        <v>-100000</v>
      </c>
    </row>
    <row r="369" spans="1:36" hidden="1" x14ac:dyDescent="0.25">
      <c r="A369" s="7" t="str">
        <f t="shared" si="5"/>
        <v>1.1-00-1905_20821012_2056210</v>
      </c>
      <c r="B369" s="7" t="s">
        <v>50</v>
      </c>
      <c r="C369" s="7" t="s">
        <v>31</v>
      </c>
      <c r="D369" s="7" t="s">
        <v>32</v>
      </c>
      <c r="E369" s="7" t="s">
        <v>43</v>
      </c>
      <c r="F369" s="7">
        <v>8</v>
      </c>
      <c r="G369" s="7">
        <v>21</v>
      </c>
      <c r="H369" s="7" t="s">
        <v>44</v>
      </c>
      <c r="I369" s="7">
        <v>5621</v>
      </c>
      <c r="J369" s="7" t="s">
        <v>119</v>
      </c>
      <c r="K369" s="7">
        <v>0</v>
      </c>
      <c r="L369" s="7" t="s">
        <v>36</v>
      </c>
      <c r="M369" s="7">
        <v>5000</v>
      </c>
      <c r="N369" s="7" t="s">
        <v>56</v>
      </c>
      <c r="O369" s="7" t="s">
        <v>47</v>
      </c>
      <c r="P369" s="7" t="s">
        <v>39</v>
      </c>
      <c r="Q369" s="7" t="s">
        <v>315</v>
      </c>
      <c r="R369" s="7" t="s">
        <v>49</v>
      </c>
      <c r="S369" s="13">
        <v>0</v>
      </c>
      <c r="T369" s="13">
        <v>0</v>
      </c>
      <c r="U369" s="13">
        <v>0</v>
      </c>
      <c r="V369" s="13">
        <v>12000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/>
      <c r="AF369" s="13">
        <v>0</v>
      </c>
      <c r="AG369" s="13">
        <v>0</v>
      </c>
      <c r="AH369" s="13">
        <v>0</v>
      </c>
      <c r="AI369" s="13">
        <v>12000</v>
      </c>
      <c r="AJ369" s="13">
        <v>-12000</v>
      </c>
    </row>
    <row r="370" spans="1:36" hidden="1" x14ac:dyDescent="0.25">
      <c r="A370" s="7" t="str">
        <f t="shared" si="5"/>
        <v>1.1-00-1905_20821012_2056710</v>
      </c>
      <c r="B370" s="7" t="s">
        <v>50</v>
      </c>
      <c r="C370" s="7" t="s">
        <v>31</v>
      </c>
      <c r="D370" s="7" t="s">
        <v>32</v>
      </c>
      <c r="E370" s="7" t="s">
        <v>43</v>
      </c>
      <c r="F370" s="7">
        <v>8</v>
      </c>
      <c r="G370" s="7">
        <v>21</v>
      </c>
      <c r="H370" s="7" t="s">
        <v>44</v>
      </c>
      <c r="I370" s="7">
        <v>5671</v>
      </c>
      <c r="J370" s="7" t="s">
        <v>122</v>
      </c>
      <c r="K370" s="7">
        <v>0</v>
      </c>
      <c r="L370" s="7" t="s">
        <v>36</v>
      </c>
      <c r="M370" s="7">
        <v>5000</v>
      </c>
      <c r="N370" s="7" t="s">
        <v>56</v>
      </c>
      <c r="O370" s="7" t="s">
        <v>47</v>
      </c>
      <c r="P370" s="7" t="s">
        <v>39</v>
      </c>
      <c r="Q370" s="7" t="s">
        <v>315</v>
      </c>
      <c r="R370" s="7" t="s">
        <v>49</v>
      </c>
      <c r="S370" s="13">
        <v>0</v>
      </c>
      <c r="T370" s="13">
        <v>0</v>
      </c>
      <c r="U370" s="13">
        <v>0</v>
      </c>
      <c r="V370" s="13">
        <v>99897</v>
      </c>
      <c r="W370" s="13">
        <v>72307.44</v>
      </c>
      <c r="X370" s="13">
        <v>72307.44</v>
      </c>
      <c r="Y370" s="13">
        <v>72307.44</v>
      </c>
      <c r="Z370" s="13">
        <v>0</v>
      </c>
      <c r="AA370" s="13">
        <v>0</v>
      </c>
      <c r="AB370" s="13">
        <v>-72307.44</v>
      </c>
      <c r="AC370" s="13">
        <v>72307.44</v>
      </c>
      <c r="AD370" s="13" t="s">
        <v>504</v>
      </c>
      <c r="AE370" s="13"/>
      <c r="AF370" s="13">
        <v>0</v>
      </c>
      <c r="AG370" s="13">
        <v>0</v>
      </c>
      <c r="AH370" s="13">
        <v>0</v>
      </c>
      <c r="AI370" s="13">
        <v>99897</v>
      </c>
      <c r="AJ370" s="13">
        <v>-99897</v>
      </c>
    </row>
    <row r="371" spans="1:36" hidden="1" x14ac:dyDescent="0.25">
      <c r="A371" s="7" t="str">
        <f t="shared" si="5"/>
        <v>1.1-00-1905_20822012_2012210</v>
      </c>
      <c r="B371" s="7" t="s">
        <v>50</v>
      </c>
      <c r="C371" s="7" t="s">
        <v>31</v>
      </c>
      <c r="D371" s="7" t="s">
        <v>32</v>
      </c>
      <c r="E371" s="7" t="s">
        <v>43</v>
      </c>
      <c r="F371" s="7">
        <v>8</v>
      </c>
      <c r="G371" s="7">
        <v>22</v>
      </c>
      <c r="H371" s="7" t="s">
        <v>44</v>
      </c>
      <c r="I371" s="7">
        <v>1221</v>
      </c>
      <c r="J371" s="7" t="s">
        <v>330</v>
      </c>
      <c r="K371" s="7">
        <v>0</v>
      </c>
      <c r="L371" s="7" t="s">
        <v>36</v>
      </c>
      <c r="M371" s="7">
        <v>1000</v>
      </c>
      <c r="N371" s="7" t="s">
        <v>56</v>
      </c>
      <c r="O371" s="7" t="s">
        <v>47</v>
      </c>
      <c r="P371" s="7" t="s">
        <v>39</v>
      </c>
      <c r="Q371" s="7" t="s">
        <v>48</v>
      </c>
      <c r="R371" s="7" t="s">
        <v>49</v>
      </c>
      <c r="S371" s="13">
        <v>0</v>
      </c>
      <c r="T371" s="13">
        <v>0</v>
      </c>
      <c r="U371" s="13">
        <v>0</v>
      </c>
      <c r="V371" s="13">
        <v>160000000</v>
      </c>
      <c r="W371" s="13">
        <v>-2341.59</v>
      </c>
      <c r="X371" s="13">
        <v>-2341.59</v>
      </c>
      <c r="Y371" s="13">
        <v>-2341.59</v>
      </c>
      <c r="Z371" s="13">
        <v>-2341.59</v>
      </c>
      <c r="AA371" s="13">
        <v>-2341.59</v>
      </c>
      <c r="AB371" s="13">
        <v>2341.59</v>
      </c>
      <c r="AC371" s="13">
        <v>0</v>
      </c>
      <c r="AD371" s="13">
        <v>0</v>
      </c>
      <c r="AE371" s="13"/>
      <c r="AF371" s="13">
        <v>0</v>
      </c>
      <c r="AG371" s="13">
        <v>0</v>
      </c>
      <c r="AH371" s="13">
        <v>0</v>
      </c>
      <c r="AI371" s="13">
        <v>160000000</v>
      </c>
      <c r="AJ371" s="13">
        <v>-160000000</v>
      </c>
    </row>
    <row r="372" spans="1:36" hidden="1" x14ac:dyDescent="0.25">
      <c r="A372" s="7" t="str">
        <f t="shared" si="5"/>
        <v>1.1-00-1905_20822012_2012310</v>
      </c>
      <c r="B372" s="7" t="s">
        <v>50</v>
      </c>
      <c r="C372" s="7" t="s">
        <v>31</v>
      </c>
      <c r="D372" s="7" t="s">
        <v>32</v>
      </c>
      <c r="E372" s="7" t="s">
        <v>43</v>
      </c>
      <c r="F372" s="7">
        <v>8</v>
      </c>
      <c r="G372" s="7">
        <v>22</v>
      </c>
      <c r="H372" s="7" t="s">
        <v>44</v>
      </c>
      <c r="I372" s="7">
        <v>1231</v>
      </c>
      <c r="J372" s="7" t="s">
        <v>331</v>
      </c>
      <c r="K372" s="7">
        <v>0</v>
      </c>
      <c r="L372" s="7" t="s">
        <v>36</v>
      </c>
      <c r="M372" s="7">
        <v>1000</v>
      </c>
      <c r="N372" s="7" t="s">
        <v>56</v>
      </c>
      <c r="O372" s="7" t="s">
        <v>47</v>
      </c>
      <c r="P372" s="7" t="s">
        <v>39</v>
      </c>
      <c r="Q372" s="7" t="s">
        <v>48</v>
      </c>
      <c r="R372" s="7" t="s">
        <v>49</v>
      </c>
      <c r="S372" s="13">
        <v>0</v>
      </c>
      <c r="T372" s="13">
        <v>0</v>
      </c>
      <c r="U372" s="13">
        <v>0</v>
      </c>
      <c r="V372" s="13">
        <v>26400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/>
      <c r="AF372" s="13">
        <v>0</v>
      </c>
      <c r="AG372" s="13">
        <v>0</v>
      </c>
      <c r="AH372" s="13">
        <v>0</v>
      </c>
      <c r="AI372" s="13">
        <v>26400</v>
      </c>
      <c r="AJ372" s="13">
        <v>-26400</v>
      </c>
    </row>
    <row r="373" spans="1:36" hidden="1" x14ac:dyDescent="0.25">
      <c r="A373" s="7" t="str">
        <f t="shared" si="5"/>
        <v>1.1-00-1905_20822012_2013210</v>
      </c>
      <c r="B373" s="7" t="s">
        <v>50</v>
      </c>
      <c r="C373" s="7" t="s">
        <v>31</v>
      </c>
      <c r="D373" s="7" t="s">
        <v>32</v>
      </c>
      <c r="E373" s="7" t="s">
        <v>43</v>
      </c>
      <c r="F373" s="7">
        <v>8</v>
      </c>
      <c r="G373" s="7">
        <v>22</v>
      </c>
      <c r="H373" s="7" t="s">
        <v>44</v>
      </c>
      <c r="I373" s="7">
        <v>1321</v>
      </c>
      <c r="J373" s="7" t="s">
        <v>332</v>
      </c>
      <c r="K373" s="7">
        <v>0</v>
      </c>
      <c r="L373" s="7" t="s">
        <v>36</v>
      </c>
      <c r="M373" s="7">
        <v>1000</v>
      </c>
      <c r="N373" s="7" t="s">
        <v>56</v>
      </c>
      <c r="O373" s="7" t="s">
        <v>47</v>
      </c>
      <c r="P373" s="7" t="s">
        <v>39</v>
      </c>
      <c r="Q373" s="7" t="s">
        <v>48</v>
      </c>
      <c r="R373" s="7" t="s">
        <v>49</v>
      </c>
      <c r="S373" s="13">
        <v>0</v>
      </c>
      <c r="T373" s="13">
        <v>0</v>
      </c>
      <c r="U373" s="13">
        <v>0</v>
      </c>
      <c r="V373" s="13">
        <v>12854760.93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/>
      <c r="AF373" s="13">
        <v>0</v>
      </c>
      <c r="AG373" s="13">
        <v>0</v>
      </c>
      <c r="AH373" s="13">
        <v>0</v>
      </c>
      <c r="AI373" s="13">
        <v>12854760.93</v>
      </c>
      <c r="AJ373" s="13">
        <v>-12854760.93</v>
      </c>
    </row>
    <row r="374" spans="1:36" hidden="1" x14ac:dyDescent="0.25">
      <c r="A374" s="7" t="str">
        <f t="shared" si="5"/>
        <v>1.1-00-1905_20822012_2013220</v>
      </c>
      <c r="B374" s="7" t="s">
        <v>50</v>
      </c>
      <c r="C374" s="7" t="s">
        <v>31</v>
      </c>
      <c r="D374" s="7" t="s">
        <v>32</v>
      </c>
      <c r="E374" s="7" t="s">
        <v>43</v>
      </c>
      <c r="F374" s="7">
        <v>8</v>
      </c>
      <c r="G374" s="7">
        <v>22</v>
      </c>
      <c r="H374" s="7" t="s">
        <v>44</v>
      </c>
      <c r="I374" s="7">
        <v>1322</v>
      </c>
      <c r="J374" s="7" t="s">
        <v>333</v>
      </c>
      <c r="K374" s="7">
        <v>0</v>
      </c>
      <c r="L374" s="7" t="s">
        <v>36</v>
      </c>
      <c r="M374" s="7">
        <v>1000</v>
      </c>
      <c r="N374" s="7" t="s">
        <v>56</v>
      </c>
      <c r="O374" s="7" t="s">
        <v>47</v>
      </c>
      <c r="P374" s="7" t="s">
        <v>39</v>
      </c>
      <c r="Q374" s="7" t="s">
        <v>48</v>
      </c>
      <c r="R374" s="7" t="s">
        <v>49</v>
      </c>
      <c r="S374" s="13">
        <v>0</v>
      </c>
      <c r="T374" s="13">
        <v>0</v>
      </c>
      <c r="U374" s="13">
        <v>0</v>
      </c>
      <c r="V374" s="13">
        <v>119859351.44</v>
      </c>
      <c r="W374" s="13">
        <v>18920.07</v>
      </c>
      <c r="X374" s="13">
        <v>18920.07</v>
      </c>
      <c r="Y374" s="13">
        <v>18920.07</v>
      </c>
      <c r="Z374" s="13">
        <v>18920.07</v>
      </c>
      <c r="AA374" s="13">
        <v>18920.07</v>
      </c>
      <c r="AB374" s="13">
        <v>-18920.07</v>
      </c>
      <c r="AC374" s="13">
        <v>18920.07</v>
      </c>
      <c r="AD374" s="13" t="s">
        <v>504</v>
      </c>
      <c r="AE374" s="13"/>
      <c r="AF374" s="13">
        <v>0</v>
      </c>
      <c r="AG374" s="13">
        <v>0</v>
      </c>
      <c r="AH374" s="13">
        <v>0</v>
      </c>
      <c r="AI374" s="13">
        <v>119859351.44</v>
      </c>
      <c r="AJ374" s="13">
        <v>-119859351.44</v>
      </c>
    </row>
    <row r="375" spans="1:36" hidden="1" x14ac:dyDescent="0.25">
      <c r="A375" s="7" t="str">
        <f t="shared" si="5"/>
        <v>1.1-00-1905_20822012_2013310</v>
      </c>
      <c r="B375" s="7" t="s">
        <v>50</v>
      </c>
      <c r="C375" s="7" t="s">
        <v>31</v>
      </c>
      <c r="D375" s="7" t="s">
        <v>32</v>
      </c>
      <c r="E375" s="7" t="s">
        <v>43</v>
      </c>
      <c r="F375" s="7">
        <v>8</v>
      </c>
      <c r="G375" s="7">
        <v>22</v>
      </c>
      <c r="H375" s="7" t="s">
        <v>44</v>
      </c>
      <c r="I375" s="7">
        <v>1331</v>
      </c>
      <c r="J375" s="7" t="s">
        <v>334</v>
      </c>
      <c r="K375" s="7">
        <v>0</v>
      </c>
      <c r="L375" s="7" t="s">
        <v>36</v>
      </c>
      <c r="M375" s="7">
        <v>1000</v>
      </c>
      <c r="N375" s="7" t="s">
        <v>56</v>
      </c>
      <c r="O375" s="7" t="s">
        <v>47</v>
      </c>
      <c r="P375" s="7" t="s">
        <v>39</v>
      </c>
      <c r="Q375" s="7" t="s">
        <v>48</v>
      </c>
      <c r="R375" s="7" t="s">
        <v>49</v>
      </c>
      <c r="S375" s="13">
        <v>0</v>
      </c>
      <c r="T375" s="13">
        <v>0</v>
      </c>
      <c r="U375" s="13">
        <v>0</v>
      </c>
      <c r="V375" s="13">
        <v>1042936.98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/>
      <c r="AF375" s="13">
        <v>0</v>
      </c>
      <c r="AG375" s="13">
        <v>0</v>
      </c>
      <c r="AH375" s="13">
        <v>0</v>
      </c>
      <c r="AI375" s="13">
        <v>1042936.98</v>
      </c>
      <c r="AJ375" s="13">
        <v>-1042936.98</v>
      </c>
    </row>
    <row r="376" spans="1:36" hidden="1" x14ac:dyDescent="0.25">
      <c r="A376" s="7" t="str">
        <f t="shared" si="5"/>
        <v>1.1-00-1905_20822012_2013410</v>
      </c>
      <c r="B376" s="7" t="s">
        <v>50</v>
      </c>
      <c r="C376" s="7" t="s">
        <v>31</v>
      </c>
      <c r="D376" s="7" t="s">
        <v>32</v>
      </c>
      <c r="E376" s="7" t="s">
        <v>43</v>
      </c>
      <c r="F376" s="7">
        <v>8</v>
      </c>
      <c r="G376" s="7">
        <v>22</v>
      </c>
      <c r="H376" s="7" t="s">
        <v>44</v>
      </c>
      <c r="I376" s="7">
        <v>1341</v>
      </c>
      <c r="J376" s="7" t="s">
        <v>335</v>
      </c>
      <c r="K376" s="7">
        <v>0</v>
      </c>
      <c r="L376" s="7" t="s">
        <v>36</v>
      </c>
      <c r="M376" s="7">
        <v>1000</v>
      </c>
      <c r="N376" s="7" t="s">
        <v>56</v>
      </c>
      <c r="O376" s="7" t="s">
        <v>47</v>
      </c>
      <c r="P376" s="7" t="s">
        <v>39</v>
      </c>
      <c r="Q376" s="7" t="s">
        <v>48</v>
      </c>
      <c r="R376" s="7" t="s">
        <v>49</v>
      </c>
      <c r="S376" s="13">
        <v>0</v>
      </c>
      <c r="T376" s="13">
        <v>0</v>
      </c>
      <c r="U376" s="13">
        <v>0</v>
      </c>
      <c r="V376" s="13">
        <v>6307200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/>
      <c r="AF376" s="13">
        <v>0</v>
      </c>
      <c r="AG376" s="13">
        <v>0</v>
      </c>
      <c r="AH376" s="13">
        <v>0</v>
      </c>
      <c r="AI376" s="13">
        <v>6307200</v>
      </c>
      <c r="AJ376" s="13">
        <v>-6307200</v>
      </c>
    </row>
    <row r="377" spans="1:36" hidden="1" x14ac:dyDescent="0.25">
      <c r="A377" s="7" t="str">
        <f t="shared" si="5"/>
        <v>1.1-00-1905_20822012_2014110</v>
      </c>
      <c r="B377" s="7" t="s">
        <v>50</v>
      </c>
      <c r="C377" s="7" t="s">
        <v>31</v>
      </c>
      <c r="D377" s="7" t="s">
        <v>32</v>
      </c>
      <c r="E377" s="7" t="s">
        <v>43</v>
      </c>
      <c r="F377" s="7">
        <v>8</v>
      </c>
      <c r="G377" s="7">
        <v>22</v>
      </c>
      <c r="H377" s="7" t="s">
        <v>44</v>
      </c>
      <c r="I377" s="7">
        <v>1411</v>
      </c>
      <c r="J377" s="7" t="s">
        <v>336</v>
      </c>
      <c r="K377" s="7">
        <v>0</v>
      </c>
      <c r="L377" s="7" t="s">
        <v>36</v>
      </c>
      <c r="M377" s="7">
        <v>1000</v>
      </c>
      <c r="N377" s="7" t="s">
        <v>56</v>
      </c>
      <c r="O377" s="7" t="s">
        <v>47</v>
      </c>
      <c r="P377" s="7" t="s">
        <v>39</v>
      </c>
      <c r="Q377" s="7" t="s">
        <v>48</v>
      </c>
      <c r="R377" s="7" t="s">
        <v>49</v>
      </c>
      <c r="S377" s="13">
        <v>0</v>
      </c>
      <c r="T377" s="13">
        <v>0</v>
      </c>
      <c r="U377" s="13">
        <v>0</v>
      </c>
      <c r="V377" s="13">
        <v>59439080.689999998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/>
      <c r="AF377" s="13">
        <v>0</v>
      </c>
      <c r="AG377" s="13">
        <v>0</v>
      </c>
      <c r="AH377" s="13">
        <v>0</v>
      </c>
      <c r="AI377" s="13">
        <v>59439080.689999998</v>
      </c>
      <c r="AJ377" s="13">
        <v>-59439080.689999998</v>
      </c>
    </row>
    <row r="378" spans="1:36" hidden="1" x14ac:dyDescent="0.25">
      <c r="A378" s="7" t="str">
        <f t="shared" si="5"/>
        <v>1.1-00-1905_20822012_2014320</v>
      </c>
      <c r="B378" s="7" t="s">
        <v>50</v>
      </c>
      <c r="C378" s="7" t="s">
        <v>31</v>
      </c>
      <c r="D378" s="7" t="s">
        <v>32</v>
      </c>
      <c r="E378" s="7" t="s">
        <v>43</v>
      </c>
      <c r="F378" s="7">
        <v>8</v>
      </c>
      <c r="G378" s="7">
        <v>22</v>
      </c>
      <c r="H378" s="7" t="s">
        <v>44</v>
      </c>
      <c r="I378" s="7">
        <v>1432</v>
      </c>
      <c r="J378" s="7" t="s">
        <v>337</v>
      </c>
      <c r="K378" s="7">
        <v>0</v>
      </c>
      <c r="L378" s="7" t="s">
        <v>36</v>
      </c>
      <c r="M378" s="7">
        <v>1000</v>
      </c>
      <c r="N378" s="7" t="s">
        <v>56</v>
      </c>
      <c r="O378" s="7" t="s">
        <v>47</v>
      </c>
      <c r="P378" s="7" t="s">
        <v>39</v>
      </c>
      <c r="Q378" s="7" t="s">
        <v>48</v>
      </c>
      <c r="R378" s="7" t="s">
        <v>49</v>
      </c>
      <c r="S378" s="13">
        <v>0</v>
      </c>
      <c r="T378" s="13">
        <v>0</v>
      </c>
      <c r="U378" s="13">
        <v>0</v>
      </c>
      <c r="V378" s="13">
        <v>115395870.61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/>
      <c r="AF378" s="13">
        <v>0</v>
      </c>
      <c r="AG378" s="13">
        <v>0</v>
      </c>
      <c r="AH378" s="13">
        <v>0</v>
      </c>
      <c r="AI378" s="13">
        <v>115395870.61</v>
      </c>
      <c r="AJ378" s="13">
        <v>-115395870.61</v>
      </c>
    </row>
    <row r="379" spans="1:36" hidden="1" x14ac:dyDescent="0.25">
      <c r="A379" s="7" t="str">
        <f t="shared" si="5"/>
        <v>1.1-00-1905_20822012_2014410</v>
      </c>
      <c r="B379" s="7" t="s">
        <v>50</v>
      </c>
      <c r="C379" s="7" t="s">
        <v>31</v>
      </c>
      <c r="D379" s="7" t="s">
        <v>32</v>
      </c>
      <c r="E379" s="7" t="s">
        <v>43</v>
      </c>
      <c r="F379" s="7">
        <v>8</v>
      </c>
      <c r="G379" s="7">
        <v>22</v>
      </c>
      <c r="H379" s="7" t="s">
        <v>44</v>
      </c>
      <c r="I379" s="7">
        <v>1441</v>
      </c>
      <c r="J379" s="7" t="s">
        <v>338</v>
      </c>
      <c r="K379" s="7">
        <v>0</v>
      </c>
      <c r="L379" s="7" t="s">
        <v>36</v>
      </c>
      <c r="M379" s="7">
        <v>1000</v>
      </c>
      <c r="N379" s="7" t="s">
        <v>56</v>
      </c>
      <c r="O379" s="7" t="s">
        <v>47</v>
      </c>
      <c r="P379" s="7" t="s">
        <v>39</v>
      </c>
      <c r="Q379" s="7" t="s">
        <v>48</v>
      </c>
      <c r="R379" s="7" t="s">
        <v>49</v>
      </c>
      <c r="S379" s="13">
        <v>0</v>
      </c>
      <c r="T379" s="13">
        <v>0</v>
      </c>
      <c r="U379" s="13">
        <v>0</v>
      </c>
      <c r="V379" s="13">
        <v>8000000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/>
      <c r="AF379" s="13">
        <v>0</v>
      </c>
      <c r="AG379" s="13">
        <v>0</v>
      </c>
      <c r="AH379" s="13">
        <v>0</v>
      </c>
      <c r="AI379" s="13">
        <v>8000000</v>
      </c>
      <c r="AJ379" s="13">
        <v>-8000000</v>
      </c>
    </row>
    <row r="380" spans="1:36" hidden="1" x14ac:dyDescent="0.25">
      <c r="A380" s="7" t="str">
        <f t="shared" si="5"/>
        <v>1.1-00-1905_20822012_2015210</v>
      </c>
      <c r="B380" s="7" t="s">
        <v>50</v>
      </c>
      <c r="C380" s="7" t="s">
        <v>31</v>
      </c>
      <c r="D380" s="7" t="s">
        <v>32</v>
      </c>
      <c r="E380" s="7" t="s">
        <v>43</v>
      </c>
      <c r="F380" s="7">
        <v>8</v>
      </c>
      <c r="G380" s="7">
        <v>22</v>
      </c>
      <c r="H380" s="7" t="s">
        <v>44</v>
      </c>
      <c r="I380" s="7">
        <v>1521</v>
      </c>
      <c r="J380" s="7" t="s">
        <v>339</v>
      </c>
      <c r="K380" s="7">
        <v>0</v>
      </c>
      <c r="L380" s="7" t="s">
        <v>36</v>
      </c>
      <c r="M380" s="7">
        <v>1000</v>
      </c>
      <c r="N380" s="7" t="s">
        <v>56</v>
      </c>
      <c r="O380" s="7" t="s">
        <v>47</v>
      </c>
      <c r="P380" s="7" t="s">
        <v>39</v>
      </c>
      <c r="Q380" s="7" t="s">
        <v>48</v>
      </c>
      <c r="R380" s="7" t="s">
        <v>49</v>
      </c>
      <c r="S380" s="13">
        <v>0</v>
      </c>
      <c r="T380" s="13">
        <v>0</v>
      </c>
      <c r="U380" s="13">
        <v>0</v>
      </c>
      <c r="V380" s="13">
        <v>1000000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/>
      <c r="AF380" s="13">
        <v>0</v>
      </c>
      <c r="AG380" s="13">
        <v>0</v>
      </c>
      <c r="AH380" s="13">
        <v>0</v>
      </c>
      <c r="AI380" s="13">
        <v>1000000</v>
      </c>
      <c r="AJ380" s="13">
        <v>-1000000</v>
      </c>
    </row>
    <row r="381" spans="1:36" hidden="1" x14ac:dyDescent="0.25">
      <c r="A381" s="7" t="str">
        <f t="shared" si="5"/>
        <v>1.1-00-1905_20822012_2015910</v>
      </c>
      <c r="B381" s="7" t="s">
        <v>50</v>
      </c>
      <c r="C381" s="7" t="s">
        <v>31</v>
      </c>
      <c r="D381" s="7" t="s">
        <v>32</v>
      </c>
      <c r="E381" s="7" t="s">
        <v>43</v>
      </c>
      <c r="F381" s="7">
        <v>8</v>
      </c>
      <c r="G381" s="7">
        <v>22</v>
      </c>
      <c r="H381" s="7" t="s">
        <v>44</v>
      </c>
      <c r="I381" s="7">
        <v>1591</v>
      </c>
      <c r="J381" s="7" t="s">
        <v>340</v>
      </c>
      <c r="K381" s="7">
        <v>0</v>
      </c>
      <c r="L381" s="7" t="s">
        <v>36</v>
      </c>
      <c r="M381" s="7">
        <v>1000</v>
      </c>
      <c r="N381" s="7" t="s">
        <v>56</v>
      </c>
      <c r="O381" s="7" t="s">
        <v>47</v>
      </c>
      <c r="P381" s="7" t="s">
        <v>39</v>
      </c>
      <c r="Q381" s="7" t="s">
        <v>48</v>
      </c>
      <c r="R381" s="7" t="s">
        <v>49</v>
      </c>
      <c r="S381" s="13">
        <v>0</v>
      </c>
      <c r="T381" s="13">
        <v>0</v>
      </c>
      <c r="U381" s="13">
        <v>0</v>
      </c>
      <c r="V381" s="13">
        <v>77812801.409999996</v>
      </c>
      <c r="W381" s="13">
        <v>-2519.16</v>
      </c>
      <c r="X381" s="13">
        <v>-2519.16</v>
      </c>
      <c r="Y381" s="13">
        <v>-2519.16</v>
      </c>
      <c r="Z381" s="13">
        <v>-2519.16</v>
      </c>
      <c r="AA381" s="13">
        <v>-2519.16</v>
      </c>
      <c r="AB381" s="13">
        <v>2519.16</v>
      </c>
      <c r="AC381" s="13">
        <v>0</v>
      </c>
      <c r="AD381" s="13">
        <v>0</v>
      </c>
      <c r="AE381" s="13"/>
      <c r="AF381" s="13">
        <v>0</v>
      </c>
      <c r="AG381" s="13">
        <v>0</v>
      </c>
      <c r="AH381" s="13">
        <v>0</v>
      </c>
      <c r="AI381" s="13">
        <v>77812801.409999996</v>
      </c>
      <c r="AJ381" s="13">
        <v>-77812801.409999996</v>
      </c>
    </row>
    <row r="382" spans="1:36" hidden="1" x14ac:dyDescent="0.25">
      <c r="A382" s="7" t="str">
        <f t="shared" si="5"/>
        <v>1.1-00-1905_20822012_2016110</v>
      </c>
      <c r="B382" s="7" t="s">
        <v>50</v>
      </c>
      <c r="C382" s="7" t="s">
        <v>31</v>
      </c>
      <c r="D382" s="7" t="s">
        <v>32</v>
      </c>
      <c r="E382" s="7" t="s">
        <v>43</v>
      </c>
      <c r="F382" s="7">
        <v>8</v>
      </c>
      <c r="G382" s="7">
        <v>22</v>
      </c>
      <c r="H382" s="7" t="s">
        <v>44</v>
      </c>
      <c r="I382" s="7">
        <v>1611</v>
      </c>
      <c r="J382" s="7" t="s">
        <v>341</v>
      </c>
      <c r="K382" s="7">
        <v>0</v>
      </c>
      <c r="L382" s="7" t="s">
        <v>36</v>
      </c>
      <c r="M382" s="7">
        <v>1000</v>
      </c>
      <c r="N382" s="7" t="s">
        <v>56</v>
      </c>
      <c r="O382" s="7" t="s">
        <v>47</v>
      </c>
      <c r="P382" s="7" t="s">
        <v>39</v>
      </c>
      <c r="Q382" s="7" t="s">
        <v>48</v>
      </c>
      <c r="R382" s="7" t="s">
        <v>49</v>
      </c>
      <c r="S382" s="13">
        <v>0</v>
      </c>
      <c r="T382" s="13">
        <v>0</v>
      </c>
      <c r="U382" s="13">
        <v>0</v>
      </c>
      <c r="V382" s="13">
        <v>10000000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/>
      <c r="AF382" s="13">
        <v>0</v>
      </c>
      <c r="AG382" s="13">
        <v>0</v>
      </c>
      <c r="AH382" s="13">
        <v>0</v>
      </c>
      <c r="AI382" s="13">
        <v>10000000</v>
      </c>
      <c r="AJ382" s="13">
        <v>-10000000</v>
      </c>
    </row>
    <row r="383" spans="1:36" hidden="1" x14ac:dyDescent="0.25">
      <c r="A383" s="7" t="str">
        <f t="shared" si="5"/>
        <v>1.1-00-1905_20822012_2021110</v>
      </c>
      <c r="B383" s="7" t="s">
        <v>50</v>
      </c>
      <c r="C383" s="7" t="s">
        <v>31</v>
      </c>
      <c r="D383" s="7" t="s">
        <v>32</v>
      </c>
      <c r="E383" s="7" t="s">
        <v>43</v>
      </c>
      <c r="F383" s="7">
        <v>8</v>
      </c>
      <c r="G383" s="7">
        <v>22</v>
      </c>
      <c r="H383" s="7" t="s">
        <v>44</v>
      </c>
      <c r="I383" s="7">
        <v>2111</v>
      </c>
      <c r="J383" s="7" t="s">
        <v>100</v>
      </c>
      <c r="K383" s="7">
        <v>0</v>
      </c>
      <c r="L383" s="7" t="s">
        <v>36</v>
      </c>
      <c r="M383" s="7">
        <v>2000</v>
      </c>
      <c r="N383" s="7" t="s">
        <v>56</v>
      </c>
      <c r="O383" s="7" t="s">
        <v>47</v>
      </c>
      <c r="P383" s="7" t="s">
        <v>39</v>
      </c>
      <c r="Q383" s="7" t="s">
        <v>48</v>
      </c>
      <c r="R383" s="7" t="s">
        <v>49</v>
      </c>
      <c r="S383" s="13">
        <v>0</v>
      </c>
      <c r="T383" s="13">
        <v>0</v>
      </c>
      <c r="U383" s="13">
        <v>0</v>
      </c>
      <c r="V383" s="13">
        <v>2149730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/>
      <c r="AF383" s="13">
        <v>0</v>
      </c>
      <c r="AG383" s="13">
        <v>0</v>
      </c>
      <c r="AH383" s="13">
        <v>0</v>
      </c>
      <c r="AI383" s="13">
        <v>2149730</v>
      </c>
      <c r="AJ383" s="13">
        <v>-2149730</v>
      </c>
    </row>
    <row r="384" spans="1:36" hidden="1" x14ac:dyDescent="0.25">
      <c r="A384" s="7" t="str">
        <f t="shared" si="5"/>
        <v>1.1-00-1905_20822012_2032910</v>
      </c>
      <c r="B384" s="7" t="s">
        <v>50</v>
      </c>
      <c r="C384" s="7" t="s">
        <v>31</v>
      </c>
      <c r="D384" s="7" t="s">
        <v>32</v>
      </c>
      <c r="E384" s="7" t="s">
        <v>43</v>
      </c>
      <c r="F384" s="7">
        <v>8</v>
      </c>
      <c r="G384" s="7">
        <v>22</v>
      </c>
      <c r="H384" s="7" t="s">
        <v>44</v>
      </c>
      <c r="I384" s="7">
        <v>3291</v>
      </c>
      <c r="J384" s="7" t="s">
        <v>127</v>
      </c>
      <c r="K384" s="7">
        <v>0</v>
      </c>
      <c r="L384" s="7" t="s">
        <v>36</v>
      </c>
      <c r="M384" s="7">
        <v>3000</v>
      </c>
      <c r="N384" s="7" t="s">
        <v>56</v>
      </c>
      <c r="O384" s="7" t="s">
        <v>47</v>
      </c>
      <c r="P384" s="7" t="s">
        <v>39</v>
      </c>
      <c r="Q384" s="7" t="s">
        <v>48</v>
      </c>
      <c r="R384" s="7" t="s">
        <v>49</v>
      </c>
      <c r="S384" s="13">
        <v>0</v>
      </c>
      <c r="T384" s="13">
        <v>0</v>
      </c>
      <c r="U384" s="13">
        <v>0</v>
      </c>
      <c r="V384" s="13">
        <v>103880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/>
      <c r="AF384" s="13">
        <v>0</v>
      </c>
      <c r="AG384" s="13">
        <v>0</v>
      </c>
      <c r="AH384" s="13">
        <v>0</v>
      </c>
      <c r="AI384" s="13">
        <v>103880</v>
      </c>
      <c r="AJ384" s="13">
        <v>-103880</v>
      </c>
    </row>
    <row r="385" spans="1:36" hidden="1" x14ac:dyDescent="0.25">
      <c r="A385" s="7" t="str">
        <f t="shared" si="5"/>
        <v>1.1-00-1916_20172038_2042110</v>
      </c>
      <c r="B385" s="7" t="s">
        <v>50</v>
      </c>
      <c r="C385" s="7" t="s">
        <v>342</v>
      </c>
      <c r="D385" s="7" t="s">
        <v>97</v>
      </c>
      <c r="E385" s="7" t="s">
        <v>343</v>
      </c>
      <c r="F385" s="7">
        <v>1</v>
      </c>
      <c r="G385" s="7">
        <v>72</v>
      </c>
      <c r="H385" s="7" t="s">
        <v>344</v>
      </c>
      <c r="I385" s="7">
        <v>4211</v>
      </c>
      <c r="J385" s="7" t="s">
        <v>219</v>
      </c>
      <c r="K385" s="7">
        <v>0</v>
      </c>
      <c r="L385" s="7" t="s">
        <v>36</v>
      </c>
      <c r="M385" s="7">
        <v>4000</v>
      </c>
      <c r="N385" s="7" t="s">
        <v>56</v>
      </c>
      <c r="O385" s="7" t="s">
        <v>345</v>
      </c>
      <c r="P385" s="7" t="s">
        <v>212</v>
      </c>
      <c r="Q385" s="7" t="s">
        <v>346</v>
      </c>
      <c r="R385" s="7" t="s">
        <v>347</v>
      </c>
      <c r="S385" s="13">
        <v>0</v>
      </c>
      <c r="T385" s="13">
        <v>0</v>
      </c>
      <c r="U385" s="13">
        <v>0</v>
      </c>
      <c r="V385" s="13">
        <v>12137279.470000001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/>
      <c r="AF385" s="13">
        <v>0</v>
      </c>
      <c r="AG385" s="13">
        <v>0</v>
      </c>
      <c r="AH385" s="13">
        <v>0</v>
      </c>
      <c r="AI385" s="13">
        <v>12137279.470000001</v>
      </c>
      <c r="AJ385" s="13">
        <v>-12137279.470000001</v>
      </c>
    </row>
    <row r="386" spans="1:36" hidden="1" x14ac:dyDescent="0.25">
      <c r="A386" s="7" t="str">
        <f t="shared" si="5"/>
        <v>1.1-00-1906_20923013_2038210</v>
      </c>
      <c r="B386" s="7" t="s">
        <v>50</v>
      </c>
      <c r="C386" s="7" t="s">
        <v>342</v>
      </c>
      <c r="D386" s="7" t="s">
        <v>348</v>
      </c>
      <c r="E386" s="7" t="s">
        <v>349</v>
      </c>
      <c r="F386" s="7">
        <v>9</v>
      </c>
      <c r="G386" s="7">
        <v>23</v>
      </c>
      <c r="H386" s="7" t="s">
        <v>350</v>
      </c>
      <c r="I386" s="7">
        <v>3821</v>
      </c>
      <c r="J386" s="7" t="s">
        <v>70</v>
      </c>
      <c r="K386" s="7">
        <v>0</v>
      </c>
      <c r="L386" s="7" t="s">
        <v>36</v>
      </c>
      <c r="M386" s="7">
        <v>3000</v>
      </c>
      <c r="N386" s="7" t="s">
        <v>56</v>
      </c>
      <c r="O386" s="7" t="s">
        <v>351</v>
      </c>
      <c r="P386" s="7" t="s">
        <v>224</v>
      </c>
      <c r="Q386" s="7" t="s">
        <v>352</v>
      </c>
      <c r="R386" s="7" t="s">
        <v>353</v>
      </c>
      <c r="S386" s="13">
        <v>0</v>
      </c>
      <c r="T386" s="13">
        <v>0</v>
      </c>
      <c r="U386" s="13">
        <v>0</v>
      </c>
      <c r="V386" s="13">
        <v>1000000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/>
      <c r="AF386" s="13">
        <v>0</v>
      </c>
      <c r="AG386" s="13">
        <v>0</v>
      </c>
      <c r="AH386" s="13">
        <v>0</v>
      </c>
      <c r="AI386" s="13">
        <v>1000000</v>
      </c>
      <c r="AJ386" s="13">
        <v>-1000000</v>
      </c>
    </row>
    <row r="387" spans="1:36" hidden="1" x14ac:dyDescent="0.25">
      <c r="A387" s="7" t="str">
        <f t="shared" ref="A387:A450" si="6">CONCATENATE(B387,E387,F387,G387,H387,I387,K387)</f>
        <v>1.1-00-1906_20923013_2044110</v>
      </c>
      <c r="B387" s="7" t="s">
        <v>50</v>
      </c>
      <c r="C387" s="7" t="s">
        <v>342</v>
      </c>
      <c r="D387" s="7" t="s">
        <v>348</v>
      </c>
      <c r="E387" s="7" t="s">
        <v>349</v>
      </c>
      <c r="F387" s="7">
        <v>9</v>
      </c>
      <c r="G387" s="7">
        <v>23</v>
      </c>
      <c r="H387" s="7" t="s">
        <v>350</v>
      </c>
      <c r="I387" s="7">
        <v>4411</v>
      </c>
      <c r="J387" s="7" t="s">
        <v>76</v>
      </c>
      <c r="K387" s="7">
        <v>0</v>
      </c>
      <c r="L387" s="7" t="s">
        <v>36</v>
      </c>
      <c r="M387" s="7">
        <v>4000</v>
      </c>
      <c r="N387" s="7" t="s">
        <v>56</v>
      </c>
      <c r="O387" s="7" t="s">
        <v>351</v>
      </c>
      <c r="P387" s="7" t="s">
        <v>224</v>
      </c>
      <c r="Q387" s="7" t="s">
        <v>352</v>
      </c>
      <c r="R387" s="7" t="s">
        <v>353</v>
      </c>
      <c r="S387" s="13">
        <v>0</v>
      </c>
      <c r="T387" s="13">
        <v>0</v>
      </c>
      <c r="U387" s="13">
        <v>0</v>
      </c>
      <c r="V387" s="13">
        <v>10000000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/>
      <c r="AF387" s="13">
        <v>0</v>
      </c>
      <c r="AG387" s="13">
        <v>0</v>
      </c>
      <c r="AH387" s="13">
        <v>0</v>
      </c>
      <c r="AI387" s="13">
        <v>10000000</v>
      </c>
      <c r="AJ387" s="13">
        <v>-10000000</v>
      </c>
    </row>
    <row r="388" spans="1:36" hidden="1" x14ac:dyDescent="0.25">
      <c r="A388" s="7" t="str">
        <f t="shared" si="6"/>
        <v>1.1-00-1906_20924013_2022110</v>
      </c>
      <c r="B388" s="7" t="s">
        <v>50</v>
      </c>
      <c r="C388" s="7" t="s">
        <v>342</v>
      </c>
      <c r="D388" s="7" t="s">
        <v>348</v>
      </c>
      <c r="E388" s="7" t="s">
        <v>349</v>
      </c>
      <c r="F388" s="7">
        <v>9</v>
      </c>
      <c r="G388" s="7">
        <v>24</v>
      </c>
      <c r="H388" s="7" t="s">
        <v>350</v>
      </c>
      <c r="I388" s="7">
        <v>2211</v>
      </c>
      <c r="J388" s="7" t="s">
        <v>55</v>
      </c>
      <c r="K388" s="7">
        <v>0</v>
      </c>
      <c r="L388" s="7" t="s">
        <v>36</v>
      </c>
      <c r="M388" s="7">
        <v>2000</v>
      </c>
      <c r="N388" s="7" t="s">
        <v>56</v>
      </c>
      <c r="O388" s="7" t="s">
        <v>351</v>
      </c>
      <c r="P388" s="7" t="s">
        <v>224</v>
      </c>
      <c r="Q388" s="7" t="s">
        <v>354</v>
      </c>
      <c r="R388" s="7" t="s">
        <v>353</v>
      </c>
      <c r="S388" s="13">
        <v>0</v>
      </c>
      <c r="T388" s="13">
        <v>0</v>
      </c>
      <c r="U388" s="13">
        <v>0</v>
      </c>
      <c r="V388" s="13">
        <v>30000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/>
      <c r="AF388" s="13">
        <v>0</v>
      </c>
      <c r="AG388" s="13">
        <v>0</v>
      </c>
      <c r="AH388" s="13">
        <v>0</v>
      </c>
      <c r="AI388" s="13">
        <v>30000</v>
      </c>
      <c r="AJ388" s="13">
        <v>-30000</v>
      </c>
    </row>
    <row r="389" spans="1:36" hidden="1" x14ac:dyDescent="0.25">
      <c r="A389" s="7" t="str">
        <f t="shared" si="6"/>
        <v>1.1-00-1906_20924013_2032510</v>
      </c>
      <c r="B389" s="7" t="s">
        <v>50</v>
      </c>
      <c r="C389" s="7" t="s">
        <v>342</v>
      </c>
      <c r="D389" s="7" t="s">
        <v>348</v>
      </c>
      <c r="E389" s="7" t="s">
        <v>349</v>
      </c>
      <c r="F389" s="7">
        <v>9</v>
      </c>
      <c r="G389" s="7">
        <v>24</v>
      </c>
      <c r="H389" s="7" t="s">
        <v>350</v>
      </c>
      <c r="I389" s="7">
        <v>3251</v>
      </c>
      <c r="J389" s="7" t="s">
        <v>65</v>
      </c>
      <c r="K389" s="7">
        <v>0</v>
      </c>
      <c r="L389" s="7" t="s">
        <v>36</v>
      </c>
      <c r="M389" s="7">
        <v>3000</v>
      </c>
      <c r="N389" s="7" t="s">
        <v>56</v>
      </c>
      <c r="O389" s="7" t="s">
        <v>351</v>
      </c>
      <c r="P389" s="7" t="s">
        <v>224</v>
      </c>
      <c r="Q389" s="7" t="s">
        <v>354</v>
      </c>
      <c r="R389" s="7" t="s">
        <v>353</v>
      </c>
      <c r="S389" s="13">
        <v>0</v>
      </c>
      <c r="T389" s="13">
        <v>0</v>
      </c>
      <c r="U389" s="13">
        <v>0</v>
      </c>
      <c r="V389" s="13">
        <v>50000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/>
      <c r="AF389" s="13">
        <v>0</v>
      </c>
      <c r="AG389" s="13">
        <v>0</v>
      </c>
      <c r="AH389" s="13">
        <v>0</v>
      </c>
      <c r="AI389" s="13">
        <v>50000</v>
      </c>
      <c r="AJ389" s="13">
        <v>-50000</v>
      </c>
    </row>
    <row r="390" spans="1:36" hidden="1" x14ac:dyDescent="0.25">
      <c r="A390" s="7" t="str">
        <f t="shared" si="6"/>
        <v>1.1-00-1906_20924013_2033510</v>
      </c>
      <c r="B390" s="7" t="s">
        <v>50</v>
      </c>
      <c r="C390" s="7" t="s">
        <v>342</v>
      </c>
      <c r="D390" s="7" t="s">
        <v>348</v>
      </c>
      <c r="E390" s="7" t="s">
        <v>349</v>
      </c>
      <c r="F390" s="7">
        <v>9</v>
      </c>
      <c r="G390" s="7">
        <v>24</v>
      </c>
      <c r="H390" s="7" t="s">
        <v>350</v>
      </c>
      <c r="I390" s="7">
        <v>3351</v>
      </c>
      <c r="J390" s="7" t="s">
        <v>175</v>
      </c>
      <c r="K390" s="7">
        <v>0</v>
      </c>
      <c r="L390" s="7" t="s">
        <v>36</v>
      </c>
      <c r="M390" s="7">
        <v>3000</v>
      </c>
      <c r="N390" s="7" t="s">
        <v>56</v>
      </c>
      <c r="O390" s="7" t="s">
        <v>351</v>
      </c>
      <c r="P390" s="7" t="s">
        <v>224</v>
      </c>
      <c r="Q390" s="7" t="s">
        <v>354</v>
      </c>
      <c r="R390" s="7" t="s">
        <v>353</v>
      </c>
      <c r="S390" s="13">
        <v>0</v>
      </c>
      <c r="T390" s="13">
        <v>0</v>
      </c>
      <c r="U390" s="13">
        <v>0</v>
      </c>
      <c r="V390" s="13">
        <v>200000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/>
      <c r="AF390" s="13">
        <v>0</v>
      </c>
      <c r="AG390" s="13">
        <v>0</v>
      </c>
      <c r="AH390" s="13">
        <v>0</v>
      </c>
      <c r="AI390" s="13">
        <v>200000</v>
      </c>
      <c r="AJ390" s="13">
        <v>-200000</v>
      </c>
    </row>
    <row r="391" spans="1:36" hidden="1" x14ac:dyDescent="0.25">
      <c r="A391" s="7" t="str">
        <f t="shared" si="6"/>
        <v>1.1-00-1906_20924013_2038210</v>
      </c>
      <c r="B391" s="7" t="s">
        <v>50</v>
      </c>
      <c r="C391" s="7" t="s">
        <v>342</v>
      </c>
      <c r="D391" s="7" t="s">
        <v>348</v>
      </c>
      <c r="E391" s="7" t="s">
        <v>349</v>
      </c>
      <c r="F391" s="7">
        <v>9</v>
      </c>
      <c r="G391" s="7">
        <v>24</v>
      </c>
      <c r="H391" s="7" t="s">
        <v>350</v>
      </c>
      <c r="I391" s="7">
        <v>3821</v>
      </c>
      <c r="J391" s="7" t="s">
        <v>70</v>
      </c>
      <c r="K391" s="7">
        <v>0</v>
      </c>
      <c r="L391" s="7" t="s">
        <v>36</v>
      </c>
      <c r="M391" s="7">
        <v>3000</v>
      </c>
      <c r="N391" s="7" t="s">
        <v>56</v>
      </c>
      <c r="O391" s="7" t="s">
        <v>351</v>
      </c>
      <c r="P391" s="7" t="s">
        <v>224</v>
      </c>
      <c r="Q391" s="7" t="s">
        <v>354</v>
      </c>
      <c r="R391" s="7" t="s">
        <v>353</v>
      </c>
      <c r="S391" s="13">
        <v>0</v>
      </c>
      <c r="T391" s="13">
        <v>0</v>
      </c>
      <c r="U391" s="13">
        <v>0</v>
      </c>
      <c r="V391" s="13">
        <v>1000000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/>
      <c r="AF391" s="13">
        <v>0</v>
      </c>
      <c r="AG391" s="13">
        <v>0</v>
      </c>
      <c r="AH391" s="13">
        <v>0</v>
      </c>
      <c r="AI391" s="13">
        <v>1000000</v>
      </c>
      <c r="AJ391" s="13">
        <v>-1000000</v>
      </c>
    </row>
    <row r="392" spans="1:36" hidden="1" x14ac:dyDescent="0.25">
      <c r="A392" s="7" t="str">
        <f t="shared" si="6"/>
        <v>1.1-00-1906_20924013_2044510</v>
      </c>
      <c r="B392" s="7" t="s">
        <v>50</v>
      </c>
      <c r="C392" s="7" t="s">
        <v>342</v>
      </c>
      <c r="D392" s="7" t="s">
        <v>348</v>
      </c>
      <c r="E392" s="7" t="s">
        <v>349</v>
      </c>
      <c r="F392" s="7">
        <v>9</v>
      </c>
      <c r="G392" s="7">
        <v>24</v>
      </c>
      <c r="H392" s="7" t="s">
        <v>350</v>
      </c>
      <c r="I392" s="7">
        <v>4451</v>
      </c>
      <c r="J392" s="7" t="s">
        <v>188</v>
      </c>
      <c r="K392" s="7">
        <v>0</v>
      </c>
      <c r="L392" s="7" t="s">
        <v>36</v>
      </c>
      <c r="M392" s="7">
        <v>4000</v>
      </c>
      <c r="N392" s="7" t="s">
        <v>56</v>
      </c>
      <c r="O392" s="7" t="s">
        <v>351</v>
      </c>
      <c r="P392" s="7" t="s">
        <v>224</v>
      </c>
      <c r="Q392" s="7" t="s">
        <v>354</v>
      </c>
      <c r="R392" s="7" t="s">
        <v>353</v>
      </c>
      <c r="S392" s="13">
        <v>0</v>
      </c>
      <c r="T392" s="13">
        <v>0</v>
      </c>
      <c r="U392" s="13">
        <v>0</v>
      </c>
      <c r="V392" s="13">
        <v>1000000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/>
      <c r="AF392" s="13">
        <v>0</v>
      </c>
      <c r="AG392" s="13">
        <v>0</v>
      </c>
      <c r="AH392" s="13">
        <v>0</v>
      </c>
      <c r="AI392" s="13">
        <v>1000000</v>
      </c>
      <c r="AJ392" s="13">
        <v>-1000000</v>
      </c>
    </row>
    <row r="393" spans="1:36" hidden="1" x14ac:dyDescent="0.25">
      <c r="A393" s="7" t="str">
        <f t="shared" si="6"/>
        <v>1.1-00-1906_20924013_2056710</v>
      </c>
      <c r="B393" s="7" t="s">
        <v>50</v>
      </c>
      <c r="C393" s="7" t="s">
        <v>342</v>
      </c>
      <c r="D393" s="7" t="s">
        <v>348</v>
      </c>
      <c r="E393" s="7" t="s">
        <v>349</v>
      </c>
      <c r="F393" s="7">
        <v>9</v>
      </c>
      <c r="G393" s="7">
        <v>24</v>
      </c>
      <c r="H393" s="7" t="s">
        <v>350</v>
      </c>
      <c r="I393" s="7">
        <v>5671</v>
      </c>
      <c r="J393" s="7" t="s">
        <v>122</v>
      </c>
      <c r="K393" s="7">
        <v>0</v>
      </c>
      <c r="L393" s="7" t="s">
        <v>36</v>
      </c>
      <c r="M393" s="7">
        <v>5000</v>
      </c>
      <c r="N393" s="7" t="s">
        <v>56</v>
      </c>
      <c r="O393" s="7" t="s">
        <v>351</v>
      </c>
      <c r="P393" s="7" t="s">
        <v>224</v>
      </c>
      <c r="Q393" s="7" t="s">
        <v>354</v>
      </c>
      <c r="R393" s="7" t="s">
        <v>353</v>
      </c>
      <c r="S393" s="13">
        <v>0</v>
      </c>
      <c r="T393" s="13">
        <v>0</v>
      </c>
      <c r="U393" s="13">
        <v>0</v>
      </c>
      <c r="V393" s="13">
        <v>40000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/>
      <c r="AF393" s="13">
        <v>0</v>
      </c>
      <c r="AG393" s="13">
        <v>0</v>
      </c>
      <c r="AH393" s="13">
        <v>0</v>
      </c>
      <c r="AI393" s="13">
        <v>40000</v>
      </c>
      <c r="AJ393" s="13">
        <v>-40000</v>
      </c>
    </row>
    <row r="394" spans="1:36" hidden="1" x14ac:dyDescent="0.25">
      <c r="A394" s="7" t="str">
        <f t="shared" si="6"/>
        <v>1.1-00-1906_20925013_2044110</v>
      </c>
      <c r="B394" s="7" t="s">
        <v>50</v>
      </c>
      <c r="C394" s="7" t="s">
        <v>342</v>
      </c>
      <c r="D394" s="7" t="s">
        <v>348</v>
      </c>
      <c r="E394" s="7" t="s">
        <v>349</v>
      </c>
      <c r="F394" s="7">
        <v>9</v>
      </c>
      <c r="G394" s="7">
        <v>25</v>
      </c>
      <c r="H394" s="7" t="s">
        <v>350</v>
      </c>
      <c r="I394" s="7">
        <v>4411</v>
      </c>
      <c r="J394" s="7" t="s">
        <v>76</v>
      </c>
      <c r="K394" s="7">
        <v>0</v>
      </c>
      <c r="L394" s="7" t="s">
        <v>36</v>
      </c>
      <c r="M394" s="7">
        <v>4000</v>
      </c>
      <c r="N394" s="7" t="s">
        <v>56</v>
      </c>
      <c r="O394" s="7" t="s">
        <v>351</v>
      </c>
      <c r="P394" s="7" t="s">
        <v>224</v>
      </c>
      <c r="Q394" s="7" t="s">
        <v>355</v>
      </c>
      <c r="R394" s="7" t="s">
        <v>353</v>
      </c>
      <c r="S394" s="13">
        <v>0</v>
      </c>
      <c r="T394" s="13">
        <v>0</v>
      </c>
      <c r="U394" s="13">
        <v>0</v>
      </c>
      <c r="V394" s="13">
        <v>3000000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/>
      <c r="AF394" s="13">
        <v>0</v>
      </c>
      <c r="AG394" s="13">
        <v>0</v>
      </c>
      <c r="AH394" s="13">
        <v>0</v>
      </c>
      <c r="AI394" s="13">
        <v>3000000</v>
      </c>
      <c r="AJ394" s="13">
        <v>-3000000</v>
      </c>
    </row>
    <row r="395" spans="1:36" hidden="1" x14ac:dyDescent="0.25">
      <c r="A395" s="7" t="str">
        <f t="shared" si="6"/>
        <v>1.1-00-1906_20926013_2044310</v>
      </c>
      <c r="B395" s="7" t="s">
        <v>50</v>
      </c>
      <c r="C395" s="7" t="s">
        <v>342</v>
      </c>
      <c r="D395" s="7" t="s">
        <v>348</v>
      </c>
      <c r="E395" s="7" t="s">
        <v>349</v>
      </c>
      <c r="F395" s="7">
        <v>9</v>
      </c>
      <c r="G395" s="7">
        <v>26</v>
      </c>
      <c r="H395" s="7" t="s">
        <v>350</v>
      </c>
      <c r="I395" s="7">
        <v>4431</v>
      </c>
      <c r="J395" s="7" t="s">
        <v>276</v>
      </c>
      <c r="K395" s="7">
        <v>0</v>
      </c>
      <c r="L395" s="7" t="s">
        <v>36</v>
      </c>
      <c r="M395" s="7">
        <v>4000</v>
      </c>
      <c r="N395" s="7" t="s">
        <v>56</v>
      </c>
      <c r="O395" s="7" t="s">
        <v>351</v>
      </c>
      <c r="P395" s="7" t="s">
        <v>224</v>
      </c>
      <c r="Q395" s="7" t="s">
        <v>356</v>
      </c>
      <c r="R395" s="7" t="s">
        <v>353</v>
      </c>
      <c r="S395" s="13">
        <v>0</v>
      </c>
      <c r="T395" s="13">
        <v>0</v>
      </c>
      <c r="U395" s="13">
        <v>0</v>
      </c>
      <c r="V395" s="13">
        <v>3000000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/>
      <c r="AF395" s="13">
        <v>0</v>
      </c>
      <c r="AG395" s="13">
        <v>0</v>
      </c>
      <c r="AH395" s="13">
        <v>0</v>
      </c>
      <c r="AI395" s="13">
        <v>3000000</v>
      </c>
      <c r="AJ395" s="13">
        <v>-3000000</v>
      </c>
    </row>
    <row r="396" spans="1:36" hidden="1" x14ac:dyDescent="0.25">
      <c r="A396" s="7" t="str">
        <f t="shared" si="6"/>
        <v>1.1-00-1906_20927013_2044210</v>
      </c>
      <c r="B396" s="7" t="s">
        <v>50</v>
      </c>
      <c r="C396" s="7" t="s">
        <v>342</v>
      </c>
      <c r="D396" s="7" t="s">
        <v>348</v>
      </c>
      <c r="E396" s="7" t="s">
        <v>349</v>
      </c>
      <c r="F396" s="7">
        <v>9</v>
      </c>
      <c r="G396" s="7">
        <v>27</v>
      </c>
      <c r="H396" s="7" t="s">
        <v>350</v>
      </c>
      <c r="I396" s="7">
        <v>4421</v>
      </c>
      <c r="J396" s="7" t="s">
        <v>72</v>
      </c>
      <c r="K396" s="7">
        <v>0</v>
      </c>
      <c r="L396" s="7" t="s">
        <v>36</v>
      </c>
      <c r="M396" s="7">
        <v>4000</v>
      </c>
      <c r="N396" s="7" t="s">
        <v>56</v>
      </c>
      <c r="O396" s="7" t="s">
        <v>351</v>
      </c>
      <c r="P396" s="7" t="s">
        <v>224</v>
      </c>
      <c r="Q396" s="7" t="s">
        <v>357</v>
      </c>
      <c r="R396" s="7" t="s">
        <v>353</v>
      </c>
      <c r="S396" s="13">
        <v>0</v>
      </c>
      <c r="T396" s="13">
        <v>0</v>
      </c>
      <c r="U396" s="13">
        <v>0</v>
      </c>
      <c r="V396" s="13">
        <v>200000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/>
      <c r="AF396" s="13">
        <v>0</v>
      </c>
      <c r="AG396" s="13">
        <v>0</v>
      </c>
      <c r="AH396" s="13">
        <v>0</v>
      </c>
      <c r="AI396" s="13">
        <v>200000</v>
      </c>
      <c r="AJ396" s="13">
        <v>-200000</v>
      </c>
    </row>
    <row r="397" spans="1:36" hidden="1" x14ac:dyDescent="0.25">
      <c r="A397" s="7" t="str">
        <f t="shared" si="6"/>
        <v>1.1-00-1906_20928013_2044510</v>
      </c>
      <c r="B397" s="7" t="s">
        <v>50</v>
      </c>
      <c r="C397" s="7" t="s">
        <v>342</v>
      </c>
      <c r="D397" s="7" t="s">
        <v>348</v>
      </c>
      <c r="E397" s="7" t="s">
        <v>349</v>
      </c>
      <c r="F397" s="7">
        <v>9</v>
      </c>
      <c r="G397" s="7">
        <v>28</v>
      </c>
      <c r="H397" s="7" t="s">
        <v>350</v>
      </c>
      <c r="I397" s="7">
        <v>4451</v>
      </c>
      <c r="J397" s="7" t="s">
        <v>188</v>
      </c>
      <c r="K397" s="7">
        <v>0</v>
      </c>
      <c r="L397" s="7" t="s">
        <v>36</v>
      </c>
      <c r="M397" s="7">
        <v>4000</v>
      </c>
      <c r="N397" s="7" t="s">
        <v>56</v>
      </c>
      <c r="O397" s="7" t="s">
        <v>351</v>
      </c>
      <c r="P397" s="7" t="s">
        <v>224</v>
      </c>
      <c r="Q397" s="7" t="s">
        <v>358</v>
      </c>
      <c r="R397" s="7" t="s">
        <v>353</v>
      </c>
      <c r="S397" s="13">
        <v>0</v>
      </c>
      <c r="T397" s="13">
        <v>0</v>
      </c>
      <c r="U397" s="13">
        <v>0</v>
      </c>
      <c r="V397" s="13">
        <v>200000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/>
      <c r="AF397" s="13">
        <v>0</v>
      </c>
      <c r="AG397" s="13">
        <v>0</v>
      </c>
      <c r="AH397" s="13">
        <v>0</v>
      </c>
      <c r="AI397" s="13">
        <v>200000</v>
      </c>
      <c r="AJ397" s="13">
        <v>-200000</v>
      </c>
    </row>
    <row r="398" spans="1:36" hidden="1" x14ac:dyDescent="0.25">
      <c r="A398" s="7" t="str">
        <f t="shared" si="6"/>
        <v>1.1-00-1906_20929013_2024610</v>
      </c>
      <c r="B398" s="7" t="s">
        <v>50</v>
      </c>
      <c r="C398" s="7" t="s">
        <v>342</v>
      </c>
      <c r="D398" s="7" t="s">
        <v>348</v>
      </c>
      <c r="E398" s="7" t="s">
        <v>349</v>
      </c>
      <c r="F398" s="7">
        <v>9</v>
      </c>
      <c r="G398" s="7">
        <v>29</v>
      </c>
      <c r="H398" s="7" t="s">
        <v>350</v>
      </c>
      <c r="I398" s="7">
        <v>2461</v>
      </c>
      <c r="J398" s="7" t="s">
        <v>168</v>
      </c>
      <c r="K398" s="7">
        <v>0</v>
      </c>
      <c r="L398" s="7" t="s">
        <v>36</v>
      </c>
      <c r="M398" s="7">
        <v>2000</v>
      </c>
      <c r="N398" s="7" t="s">
        <v>56</v>
      </c>
      <c r="O398" s="7" t="s">
        <v>351</v>
      </c>
      <c r="P398" s="7" t="s">
        <v>224</v>
      </c>
      <c r="Q398" s="7" t="s">
        <v>359</v>
      </c>
      <c r="R398" s="7" t="s">
        <v>353</v>
      </c>
      <c r="S398" s="13">
        <v>0</v>
      </c>
      <c r="T398" s="13">
        <v>0</v>
      </c>
      <c r="U398" s="13">
        <v>0</v>
      </c>
      <c r="V398" s="13">
        <v>50000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/>
      <c r="AF398" s="13">
        <v>0</v>
      </c>
      <c r="AG398" s="13">
        <v>0</v>
      </c>
      <c r="AH398" s="13">
        <v>0</v>
      </c>
      <c r="AI398" s="13">
        <v>50000</v>
      </c>
      <c r="AJ398" s="13">
        <v>-50000</v>
      </c>
    </row>
    <row r="399" spans="1:36" hidden="1" x14ac:dyDescent="0.25">
      <c r="A399" s="7" t="str">
        <f t="shared" si="6"/>
        <v>1.1-00-1906_20929013_2024910</v>
      </c>
      <c r="B399" s="7" t="s">
        <v>50</v>
      </c>
      <c r="C399" s="7" t="s">
        <v>342</v>
      </c>
      <c r="D399" s="7" t="s">
        <v>348</v>
      </c>
      <c r="E399" s="7" t="s">
        <v>349</v>
      </c>
      <c r="F399" s="7">
        <v>9</v>
      </c>
      <c r="G399" s="7">
        <v>29</v>
      </c>
      <c r="H399" s="7" t="s">
        <v>350</v>
      </c>
      <c r="I399" s="7">
        <v>2491</v>
      </c>
      <c r="J399" s="7" t="s">
        <v>62</v>
      </c>
      <c r="K399" s="7">
        <v>0</v>
      </c>
      <c r="L399" s="7" t="s">
        <v>36</v>
      </c>
      <c r="M399" s="7">
        <v>2000</v>
      </c>
      <c r="N399" s="7" t="s">
        <v>56</v>
      </c>
      <c r="O399" s="7" t="s">
        <v>351</v>
      </c>
      <c r="P399" s="7" t="s">
        <v>224</v>
      </c>
      <c r="Q399" s="7" t="s">
        <v>359</v>
      </c>
      <c r="R399" s="7" t="s">
        <v>353</v>
      </c>
      <c r="S399" s="13">
        <v>0</v>
      </c>
      <c r="T399" s="13">
        <v>0</v>
      </c>
      <c r="U399" s="13">
        <v>0</v>
      </c>
      <c r="V399" s="13">
        <v>400000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/>
      <c r="AF399" s="13">
        <v>0</v>
      </c>
      <c r="AG399" s="13">
        <v>0</v>
      </c>
      <c r="AH399" s="13">
        <v>0</v>
      </c>
      <c r="AI399" s="13">
        <v>400000</v>
      </c>
      <c r="AJ399" s="13">
        <v>-400000</v>
      </c>
    </row>
    <row r="400" spans="1:36" hidden="1" x14ac:dyDescent="0.25">
      <c r="A400" s="7" t="str">
        <f t="shared" si="6"/>
        <v>1.1-00-1906_20929013_2027210</v>
      </c>
      <c r="B400" s="7" t="s">
        <v>50</v>
      </c>
      <c r="C400" s="7" t="s">
        <v>342</v>
      </c>
      <c r="D400" s="7" t="s">
        <v>348</v>
      </c>
      <c r="E400" s="7" t="s">
        <v>349</v>
      </c>
      <c r="F400" s="7">
        <v>9</v>
      </c>
      <c r="G400" s="7">
        <v>29</v>
      </c>
      <c r="H400" s="7" t="s">
        <v>350</v>
      </c>
      <c r="I400" s="7">
        <v>2721</v>
      </c>
      <c r="J400" s="7" t="s">
        <v>124</v>
      </c>
      <c r="K400" s="7">
        <v>0</v>
      </c>
      <c r="L400" s="7" t="s">
        <v>36</v>
      </c>
      <c r="M400" s="7">
        <v>2000</v>
      </c>
      <c r="N400" s="7" t="s">
        <v>56</v>
      </c>
      <c r="O400" s="7" t="s">
        <v>351</v>
      </c>
      <c r="P400" s="7" t="s">
        <v>224</v>
      </c>
      <c r="Q400" s="7" t="s">
        <v>359</v>
      </c>
      <c r="R400" s="7" t="s">
        <v>353</v>
      </c>
      <c r="S400" s="13">
        <v>0</v>
      </c>
      <c r="T400" s="13">
        <v>0</v>
      </c>
      <c r="U400" s="13">
        <v>0</v>
      </c>
      <c r="V400" s="13">
        <v>39531.730000000003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/>
      <c r="AF400" s="13">
        <v>0</v>
      </c>
      <c r="AG400" s="13">
        <v>0</v>
      </c>
      <c r="AH400" s="13">
        <v>0</v>
      </c>
      <c r="AI400" s="13">
        <v>39531.730000000003</v>
      </c>
      <c r="AJ400" s="13">
        <v>-39531.730000000003</v>
      </c>
    </row>
    <row r="401" spans="1:36" hidden="1" x14ac:dyDescent="0.25">
      <c r="A401" s="7" t="str">
        <f t="shared" si="6"/>
        <v>1.1-00-1906_20929013_2029110</v>
      </c>
      <c r="B401" s="7" t="s">
        <v>50</v>
      </c>
      <c r="C401" s="7" t="s">
        <v>342</v>
      </c>
      <c r="D401" s="7" t="s">
        <v>348</v>
      </c>
      <c r="E401" s="7" t="s">
        <v>349</v>
      </c>
      <c r="F401" s="7">
        <v>9</v>
      </c>
      <c r="G401" s="7">
        <v>29</v>
      </c>
      <c r="H401" s="7" t="s">
        <v>350</v>
      </c>
      <c r="I401" s="7">
        <v>2911</v>
      </c>
      <c r="J401" s="7" t="s">
        <v>118</v>
      </c>
      <c r="K401" s="7">
        <v>0</v>
      </c>
      <c r="L401" s="7" t="s">
        <v>36</v>
      </c>
      <c r="M401" s="7">
        <v>2000</v>
      </c>
      <c r="N401" s="7" t="s">
        <v>56</v>
      </c>
      <c r="O401" s="7" t="s">
        <v>351</v>
      </c>
      <c r="P401" s="7" t="s">
        <v>224</v>
      </c>
      <c r="Q401" s="7" t="s">
        <v>359</v>
      </c>
      <c r="R401" s="7" t="s">
        <v>353</v>
      </c>
      <c r="S401" s="13">
        <v>0</v>
      </c>
      <c r="T401" s="13">
        <v>0</v>
      </c>
      <c r="U401" s="13">
        <v>0</v>
      </c>
      <c r="V401" s="13">
        <v>150000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/>
      <c r="AF401" s="13">
        <v>0</v>
      </c>
      <c r="AG401" s="13">
        <v>0</v>
      </c>
      <c r="AH401" s="13">
        <v>0</v>
      </c>
      <c r="AI401" s="13">
        <v>150000</v>
      </c>
      <c r="AJ401" s="13">
        <v>-150000</v>
      </c>
    </row>
    <row r="402" spans="1:36" hidden="1" x14ac:dyDescent="0.25">
      <c r="A402" s="7" t="str">
        <f t="shared" si="6"/>
        <v>1.1-00-1906_20929013_2044310</v>
      </c>
      <c r="B402" s="7" t="s">
        <v>50</v>
      </c>
      <c r="C402" s="7" t="s">
        <v>342</v>
      </c>
      <c r="D402" s="7" t="s">
        <v>348</v>
      </c>
      <c r="E402" s="7" t="s">
        <v>349</v>
      </c>
      <c r="F402" s="7">
        <v>9</v>
      </c>
      <c r="G402" s="7">
        <v>29</v>
      </c>
      <c r="H402" s="7" t="s">
        <v>350</v>
      </c>
      <c r="I402" s="7">
        <v>4431</v>
      </c>
      <c r="J402" s="7" t="s">
        <v>276</v>
      </c>
      <c r="K402" s="7">
        <v>0</v>
      </c>
      <c r="L402" s="7" t="s">
        <v>36</v>
      </c>
      <c r="M402" s="7">
        <v>4000</v>
      </c>
      <c r="N402" s="7" t="s">
        <v>56</v>
      </c>
      <c r="O402" s="7" t="s">
        <v>351</v>
      </c>
      <c r="P402" s="7" t="s">
        <v>224</v>
      </c>
      <c r="Q402" s="7" t="s">
        <v>359</v>
      </c>
      <c r="R402" s="7" t="s">
        <v>353</v>
      </c>
      <c r="S402" s="13">
        <v>0</v>
      </c>
      <c r="T402" s="13">
        <v>0</v>
      </c>
      <c r="U402" s="13">
        <v>0</v>
      </c>
      <c r="V402" s="13">
        <v>200000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/>
      <c r="AF402" s="13">
        <v>0</v>
      </c>
      <c r="AG402" s="13">
        <v>0</v>
      </c>
      <c r="AH402" s="13">
        <v>0</v>
      </c>
      <c r="AI402" s="13">
        <v>200000</v>
      </c>
      <c r="AJ402" s="13">
        <v>-200000</v>
      </c>
    </row>
    <row r="403" spans="1:36" hidden="1" x14ac:dyDescent="0.25">
      <c r="A403" s="7" t="str">
        <f t="shared" si="6"/>
        <v>1.1-00-1906_20930014_2024910</v>
      </c>
      <c r="B403" s="7" t="s">
        <v>50</v>
      </c>
      <c r="C403" s="7" t="s">
        <v>342</v>
      </c>
      <c r="D403" s="7" t="s">
        <v>348</v>
      </c>
      <c r="E403" s="7" t="s">
        <v>349</v>
      </c>
      <c r="F403" s="7">
        <v>9</v>
      </c>
      <c r="G403" s="7">
        <v>30</v>
      </c>
      <c r="H403" s="7" t="s">
        <v>360</v>
      </c>
      <c r="I403" s="7">
        <v>2491</v>
      </c>
      <c r="J403" s="7" t="s">
        <v>62</v>
      </c>
      <c r="K403" s="7">
        <v>0</v>
      </c>
      <c r="L403" s="7" t="s">
        <v>36</v>
      </c>
      <c r="M403" s="7">
        <v>2000</v>
      </c>
      <c r="N403" s="7" t="s">
        <v>56</v>
      </c>
      <c r="O403" s="7" t="s">
        <v>351</v>
      </c>
      <c r="P403" s="7" t="s">
        <v>224</v>
      </c>
      <c r="Q403" s="7" t="s">
        <v>361</v>
      </c>
      <c r="R403" s="7" t="s">
        <v>362</v>
      </c>
      <c r="S403" s="13">
        <v>0</v>
      </c>
      <c r="T403" s="13">
        <v>0</v>
      </c>
      <c r="U403" s="13">
        <v>0</v>
      </c>
      <c r="V403" s="13">
        <v>200000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/>
      <c r="AF403" s="13">
        <v>0</v>
      </c>
      <c r="AG403" s="13">
        <v>0</v>
      </c>
      <c r="AH403" s="13">
        <v>0</v>
      </c>
      <c r="AI403" s="13">
        <v>200000</v>
      </c>
      <c r="AJ403" s="13">
        <v>-200000</v>
      </c>
    </row>
    <row r="404" spans="1:36" hidden="1" x14ac:dyDescent="0.25">
      <c r="A404" s="7" t="str">
        <f t="shared" si="6"/>
        <v>1.1-00-1906_20930014_2025410</v>
      </c>
      <c r="B404" s="7" t="s">
        <v>50</v>
      </c>
      <c r="C404" s="7" t="s">
        <v>342</v>
      </c>
      <c r="D404" s="7" t="s">
        <v>348</v>
      </c>
      <c r="E404" s="7" t="s">
        <v>349</v>
      </c>
      <c r="F404" s="7">
        <v>9</v>
      </c>
      <c r="G404" s="7">
        <v>30</v>
      </c>
      <c r="H404" s="7" t="s">
        <v>360</v>
      </c>
      <c r="I404" s="7">
        <v>2541</v>
      </c>
      <c r="J404" s="7" t="s">
        <v>116</v>
      </c>
      <c r="K404" s="7">
        <v>0</v>
      </c>
      <c r="L404" s="7" t="s">
        <v>36</v>
      </c>
      <c r="M404" s="7">
        <v>2000</v>
      </c>
      <c r="N404" s="7" t="s">
        <v>56</v>
      </c>
      <c r="O404" s="7" t="s">
        <v>351</v>
      </c>
      <c r="P404" s="7" t="s">
        <v>224</v>
      </c>
      <c r="Q404" s="7" t="s">
        <v>361</v>
      </c>
      <c r="R404" s="7" t="s">
        <v>362</v>
      </c>
      <c r="S404" s="13">
        <v>0</v>
      </c>
      <c r="T404" s="13">
        <v>0</v>
      </c>
      <c r="U404" s="13">
        <v>0</v>
      </c>
      <c r="V404" s="13">
        <v>30000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/>
      <c r="AF404" s="13">
        <v>0</v>
      </c>
      <c r="AG404" s="13">
        <v>0</v>
      </c>
      <c r="AH404" s="13">
        <v>0</v>
      </c>
      <c r="AI404" s="13">
        <v>30000</v>
      </c>
      <c r="AJ404" s="13">
        <v>-30000</v>
      </c>
    </row>
    <row r="405" spans="1:36" hidden="1" x14ac:dyDescent="0.25">
      <c r="A405" s="7" t="str">
        <f t="shared" si="6"/>
        <v>1.1-00-1906_20930014_2038210</v>
      </c>
      <c r="B405" s="7" t="s">
        <v>50</v>
      </c>
      <c r="C405" s="7" t="s">
        <v>342</v>
      </c>
      <c r="D405" s="7" t="s">
        <v>348</v>
      </c>
      <c r="E405" s="7" t="s">
        <v>349</v>
      </c>
      <c r="F405" s="7">
        <v>9</v>
      </c>
      <c r="G405" s="7">
        <v>30</v>
      </c>
      <c r="H405" s="7" t="s">
        <v>360</v>
      </c>
      <c r="I405" s="7">
        <v>3821</v>
      </c>
      <c r="J405" s="7" t="s">
        <v>70</v>
      </c>
      <c r="K405" s="7">
        <v>0</v>
      </c>
      <c r="L405" s="7" t="s">
        <v>36</v>
      </c>
      <c r="M405" s="7">
        <v>3000</v>
      </c>
      <c r="N405" s="7" t="s">
        <v>56</v>
      </c>
      <c r="O405" s="7" t="s">
        <v>351</v>
      </c>
      <c r="P405" s="7" t="s">
        <v>224</v>
      </c>
      <c r="Q405" s="7" t="s">
        <v>361</v>
      </c>
      <c r="R405" s="7" t="s">
        <v>362</v>
      </c>
      <c r="S405" s="13">
        <v>0</v>
      </c>
      <c r="T405" s="13">
        <v>0</v>
      </c>
      <c r="U405" s="13">
        <v>0</v>
      </c>
      <c r="V405" s="13">
        <v>1000000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/>
      <c r="AF405" s="13">
        <v>0</v>
      </c>
      <c r="AG405" s="13">
        <v>0</v>
      </c>
      <c r="AH405" s="13">
        <v>0</v>
      </c>
      <c r="AI405" s="13">
        <v>1000000</v>
      </c>
      <c r="AJ405" s="13">
        <v>-1000000</v>
      </c>
    </row>
    <row r="406" spans="1:36" hidden="1" x14ac:dyDescent="0.25">
      <c r="A406" s="7" t="str">
        <f t="shared" si="6"/>
        <v>1.1-00-1906_20930014_2051910</v>
      </c>
      <c r="B406" s="7" t="s">
        <v>50</v>
      </c>
      <c r="C406" s="7" t="s">
        <v>342</v>
      </c>
      <c r="D406" s="7" t="s">
        <v>348</v>
      </c>
      <c r="E406" s="7" t="s">
        <v>349</v>
      </c>
      <c r="F406" s="7">
        <v>9</v>
      </c>
      <c r="G406" s="7">
        <v>30</v>
      </c>
      <c r="H406" s="7" t="s">
        <v>360</v>
      </c>
      <c r="I406" s="7">
        <v>5191</v>
      </c>
      <c r="J406" s="7" t="s">
        <v>202</v>
      </c>
      <c r="K406" s="7">
        <v>0</v>
      </c>
      <c r="L406" s="7" t="s">
        <v>36</v>
      </c>
      <c r="M406" s="7">
        <v>5000</v>
      </c>
      <c r="N406" s="7" t="s">
        <v>56</v>
      </c>
      <c r="O406" s="7" t="s">
        <v>351</v>
      </c>
      <c r="P406" s="7" t="s">
        <v>224</v>
      </c>
      <c r="Q406" s="7" t="s">
        <v>361</v>
      </c>
      <c r="R406" s="7" t="s">
        <v>362</v>
      </c>
      <c r="S406" s="13">
        <v>0</v>
      </c>
      <c r="T406" s="13">
        <v>0</v>
      </c>
      <c r="U406" s="13">
        <v>0</v>
      </c>
      <c r="V406" s="13">
        <v>200000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/>
      <c r="AF406" s="13">
        <v>0</v>
      </c>
      <c r="AG406" s="13">
        <v>0</v>
      </c>
      <c r="AH406" s="13">
        <v>0</v>
      </c>
      <c r="AI406" s="13">
        <v>200000</v>
      </c>
      <c r="AJ406" s="13">
        <v>-200000</v>
      </c>
    </row>
    <row r="407" spans="1:36" hidden="1" x14ac:dyDescent="0.25">
      <c r="A407" s="7" t="str">
        <f t="shared" si="6"/>
        <v>1.1-00-1906_20930014_2052110</v>
      </c>
      <c r="B407" s="7" t="s">
        <v>50</v>
      </c>
      <c r="C407" s="7" t="s">
        <v>342</v>
      </c>
      <c r="D407" s="7" t="s">
        <v>348</v>
      </c>
      <c r="E407" s="7" t="s">
        <v>349</v>
      </c>
      <c r="F407" s="7">
        <v>9</v>
      </c>
      <c r="G407" s="7">
        <v>30</v>
      </c>
      <c r="H407" s="7" t="s">
        <v>360</v>
      </c>
      <c r="I407" s="7">
        <v>5211</v>
      </c>
      <c r="J407" s="7" t="s">
        <v>155</v>
      </c>
      <c r="K407" s="7">
        <v>0</v>
      </c>
      <c r="L407" s="7" t="s">
        <v>36</v>
      </c>
      <c r="M407" s="7">
        <v>5000</v>
      </c>
      <c r="N407" s="7" t="s">
        <v>56</v>
      </c>
      <c r="O407" s="7" t="s">
        <v>351</v>
      </c>
      <c r="P407" s="7" t="s">
        <v>224</v>
      </c>
      <c r="Q407" s="7" t="s">
        <v>361</v>
      </c>
      <c r="R407" s="7" t="s">
        <v>362</v>
      </c>
      <c r="S407" s="13">
        <v>0</v>
      </c>
      <c r="T407" s="13">
        <v>0</v>
      </c>
      <c r="U407" s="13">
        <v>0</v>
      </c>
      <c r="V407" s="13">
        <v>30000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/>
      <c r="AF407" s="13">
        <v>0</v>
      </c>
      <c r="AG407" s="13">
        <v>0</v>
      </c>
      <c r="AH407" s="13">
        <v>0</v>
      </c>
      <c r="AI407" s="13">
        <v>30000</v>
      </c>
      <c r="AJ407" s="13">
        <v>-30000</v>
      </c>
    </row>
    <row r="408" spans="1:36" hidden="1" x14ac:dyDescent="0.25">
      <c r="A408" s="7" t="str">
        <f t="shared" si="6"/>
        <v>1.1-00-1906_20930014_2056910</v>
      </c>
      <c r="B408" s="7" t="s">
        <v>50</v>
      </c>
      <c r="C408" s="7" t="s">
        <v>342</v>
      </c>
      <c r="D408" s="7" t="s">
        <v>348</v>
      </c>
      <c r="E408" s="7" t="s">
        <v>349</v>
      </c>
      <c r="F408" s="7">
        <v>9</v>
      </c>
      <c r="G408" s="7">
        <v>30</v>
      </c>
      <c r="H408" s="7" t="s">
        <v>360</v>
      </c>
      <c r="I408" s="7">
        <v>5691</v>
      </c>
      <c r="J408" s="7" t="s">
        <v>123</v>
      </c>
      <c r="K408" s="7">
        <v>0</v>
      </c>
      <c r="L408" s="7" t="s">
        <v>36</v>
      </c>
      <c r="M408" s="7">
        <v>5000</v>
      </c>
      <c r="N408" s="7" t="s">
        <v>56</v>
      </c>
      <c r="O408" s="7" t="s">
        <v>351</v>
      </c>
      <c r="P408" s="7" t="s">
        <v>224</v>
      </c>
      <c r="Q408" s="7" t="s">
        <v>361</v>
      </c>
      <c r="R408" s="7" t="s">
        <v>362</v>
      </c>
      <c r="S408" s="13">
        <v>0</v>
      </c>
      <c r="T408" s="13">
        <v>0</v>
      </c>
      <c r="U408" s="13">
        <v>0</v>
      </c>
      <c r="V408" s="13">
        <v>25000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/>
      <c r="AF408" s="13">
        <v>0</v>
      </c>
      <c r="AG408" s="13">
        <v>0</v>
      </c>
      <c r="AH408" s="13">
        <v>0</v>
      </c>
      <c r="AI408" s="13">
        <v>25000</v>
      </c>
      <c r="AJ408" s="13">
        <v>-25000</v>
      </c>
    </row>
    <row r="409" spans="1:36" hidden="1" x14ac:dyDescent="0.25">
      <c r="A409" s="7" t="str">
        <f t="shared" si="6"/>
        <v>1.1-00-1906_20931015_2044110</v>
      </c>
      <c r="B409" s="7" t="s">
        <v>50</v>
      </c>
      <c r="C409" s="7" t="s">
        <v>342</v>
      </c>
      <c r="D409" s="7" t="s">
        <v>348</v>
      </c>
      <c r="E409" s="7" t="s">
        <v>349</v>
      </c>
      <c r="F409" s="7">
        <v>9</v>
      </c>
      <c r="G409" s="7">
        <v>31</v>
      </c>
      <c r="H409" s="7" t="s">
        <v>363</v>
      </c>
      <c r="I409" s="7">
        <v>4411</v>
      </c>
      <c r="J409" s="7" t="s">
        <v>76</v>
      </c>
      <c r="K409" s="7">
        <v>0</v>
      </c>
      <c r="L409" s="7" t="s">
        <v>36</v>
      </c>
      <c r="M409" s="7">
        <v>4000</v>
      </c>
      <c r="N409" s="7" t="s">
        <v>56</v>
      </c>
      <c r="O409" s="7" t="s">
        <v>351</v>
      </c>
      <c r="P409" s="7" t="s">
        <v>224</v>
      </c>
      <c r="Q409" s="7" t="s">
        <v>364</v>
      </c>
      <c r="R409" s="7" t="s">
        <v>365</v>
      </c>
      <c r="S409" s="13">
        <v>0</v>
      </c>
      <c r="T409" s="13">
        <v>0</v>
      </c>
      <c r="U409" s="13">
        <v>0</v>
      </c>
      <c r="V409" s="13">
        <v>3000000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/>
      <c r="AF409" s="13">
        <v>0</v>
      </c>
      <c r="AG409" s="13">
        <v>0</v>
      </c>
      <c r="AH409" s="13">
        <v>0</v>
      </c>
      <c r="AI409" s="13">
        <v>3000000</v>
      </c>
      <c r="AJ409" s="13">
        <v>-3000000</v>
      </c>
    </row>
    <row r="410" spans="1:36" hidden="1" x14ac:dyDescent="0.25">
      <c r="A410" s="7" t="str">
        <f t="shared" si="6"/>
        <v>1.1-00-1906_20932015_2044110</v>
      </c>
      <c r="B410" s="7" t="s">
        <v>50</v>
      </c>
      <c r="C410" s="7" t="s">
        <v>342</v>
      </c>
      <c r="D410" s="7" t="s">
        <v>348</v>
      </c>
      <c r="E410" s="7" t="s">
        <v>349</v>
      </c>
      <c r="F410" s="7">
        <v>9</v>
      </c>
      <c r="G410" s="7">
        <v>32</v>
      </c>
      <c r="H410" s="7" t="s">
        <v>363</v>
      </c>
      <c r="I410" s="7">
        <v>4411</v>
      </c>
      <c r="J410" s="7" t="s">
        <v>76</v>
      </c>
      <c r="K410" s="7">
        <v>0</v>
      </c>
      <c r="L410" s="7" t="s">
        <v>36</v>
      </c>
      <c r="M410" s="7">
        <v>4000</v>
      </c>
      <c r="N410" s="7" t="s">
        <v>56</v>
      </c>
      <c r="O410" s="7" t="s">
        <v>351</v>
      </c>
      <c r="P410" s="7" t="s">
        <v>224</v>
      </c>
      <c r="Q410" s="7" t="s">
        <v>366</v>
      </c>
      <c r="R410" s="7" t="s">
        <v>365</v>
      </c>
      <c r="S410" s="13">
        <v>0</v>
      </c>
      <c r="T410" s="13">
        <v>0</v>
      </c>
      <c r="U410" s="13">
        <v>0</v>
      </c>
      <c r="V410" s="13">
        <v>3000000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/>
      <c r="AF410" s="13">
        <v>0</v>
      </c>
      <c r="AG410" s="13">
        <v>0</v>
      </c>
      <c r="AH410" s="13">
        <v>0</v>
      </c>
      <c r="AI410" s="13">
        <v>3000000</v>
      </c>
      <c r="AJ410" s="13">
        <v>-3000000</v>
      </c>
    </row>
    <row r="411" spans="1:36" hidden="1" x14ac:dyDescent="0.25">
      <c r="A411" s="7" t="str">
        <f t="shared" si="6"/>
        <v>1.1-00-1906_20933015_2033510</v>
      </c>
      <c r="B411" s="7" t="s">
        <v>50</v>
      </c>
      <c r="C411" s="7" t="s">
        <v>342</v>
      </c>
      <c r="D411" s="7" t="s">
        <v>348</v>
      </c>
      <c r="E411" s="7" t="s">
        <v>349</v>
      </c>
      <c r="F411" s="7">
        <v>9</v>
      </c>
      <c r="G411" s="7">
        <v>33</v>
      </c>
      <c r="H411" s="7" t="s">
        <v>363</v>
      </c>
      <c r="I411" s="7">
        <v>3351</v>
      </c>
      <c r="J411" s="7" t="s">
        <v>175</v>
      </c>
      <c r="K411" s="7">
        <v>0</v>
      </c>
      <c r="L411" s="7" t="s">
        <v>36</v>
      </c>
      <c r="M411" s="7">
        <v>3000</v>
      </c>
      <c r="N411" s="7" t="s">
        <v>56</v>
      </c>
      <c r="O411" s="7" t="s">
        <v>351</v>
      </c>
      <c r="P411" s="7" t="s">
        <v>224</v>
      </c>
      <c r="Q411" s="7" t="s">
        <v>367</v>
      </c>
      <c r="R411" s="7" t="s">
        <v>365</v>
      </c>
      <c r="S411" s="13">
        <v>0</v>
      </c>
      <c r="T411" s="13">
        <v>0</v>
      </c>
      <c r="U411" s="13">
        <v>0</v>
      </c>
      <c r="V411" s="13">
        <v>400000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/>
      <c r="AF411" s="13">
        <v>0</v>
      </c>
      <c r="AG411" s="13">
        <v>0</v>
      </c>
      <c r="AH411" s="13">
        <v>0</v>
      </c>
      <c r="AI411" s="13">
        <v>400000</v>
      </c>
      <c r="AJ411" s="13">
        <v>-400000</v>
      </c>
    </row>
    <row r="412" spans="1:36" hidden="1" x14ac:dyDescent="0.25">
      <c r="A412" s="7" t="str">
        <f t="shared" si="6"/>
        <v>1.1-00-1906_20933015_2044110</v>
      </c>
      <c r="B412" s="7" t="s">
        <v>50</v>
      </c>
      <c r="C412" s="7" t="s">
        <v>342</v>
      </c>
      <c r="D412" s="7" t="s">
        <v>348</v>
      </c>
      <c r="E412" s="7" t="s">
        <v>349</v>
      </c>
      <c r="F412" s="7">
        <v>9</v>
      </c>
      <c r="G412" s="7">
        <v>33</v>
      </c>
      <c r="H412" s="7" t="s">
        <v>363</v>
      </c>
      <c r="I412" s="7">
        <v>4411</v>
      </c>
      <c r="J412" s="7" t="s">
        <v>76</v>
      </c>
      <c r="K412" s="7">
        <v>0</v>
      </c>
      <c r="L412" s="7" t="s">
        <v>36</v>
      </c>
      <c r="M412" s="7">
        <v>4000</v>
      </c>
      <c r="N412" s="7" t="s">
        <v>56</v>
      </c>
      <c r="O412" s="7" t="s">
        <v>351</v>
      </c>
      <c r="P412" s="7" t="s">
        <v>224</v>
      </c>
      <c r="Q412" s="7" t="s">
        <v>367</v>
      </c>
      <c r="R412" s="7" t="s">
        <v>365</v>
      </c>
      <c r="S412" s="13">
        <v>0</v>
      </c>
      <c r="T412" s="13">
        <v>0</v>
      </c>
      <c r="U412" s="13">
        <v>0</v>
      </c>
      <c r="V412" s="13">
        <v>10000000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/>
      <c r="AF412" s="13">
        <v>0</v>
      </c>
      <c r="AG412" s="13">
        <v>0</v>
      </c>
      <c r="AH412" s="13">
        <v>0</v>
      </c>
      <c r="AI412" s="13">
        <v>10000000</v>
      </c>
      <c r="AJ412" s="13">
        <v>-10000000</v>
      </c>
    </row>
    <row r="413" spans="1:36" hidden="1" x14ac:dyDescent="0.25">
      <c r="A413" s="7" t="str">
        <f t="shared" si="6"/>
        <v>1.1-00-1906_20934015_2044110</v>
      </c>
      <c r="B413" s="7" t="s">
        <v>50</v>
      </c>
      <c r="C413" s="7" t="s">
        <v>342</v>
      </c>
      <c r="D413" s="7" t="s">
        <v>348</v>
      </c>
      <c r="E413" s="7" t="s">
        <v>349</v>
      </c>
      <c r="F413" s="7">
        <v>9</v>
      </c>
      <c r="G413" s="7">
        <v>34</v>
      </c>
      <c r="H413" s="7" t="s">
        <v>363</v>
      </c>
      <c r="I413" s="7">
        <v>4411</v>
      </c>
      <c r="J413" s="7" t="s">
        <v>76</v>
      </c>
      <c r="K413" s="7">
        <v>0</v>
      </c>
      <c r="L413" s="7" t="s">
        <v>36</v>
      </c>
      <c r="M413" s="7">
        <v>4000</v>
      </c>
      <c r="N413" s="7" t="s">
        <v>56</v>
      </c>
      <c r="O413" s="7" t="s">
        <v>351</v>
      </c>
      <c r="P413" s="7" t="s">
        <v>224</v>
      </c>
      <c r="Q413" s="7" t="s">
        <v>368</v>
      </c>
      <c r="R413" s="7" t="s">
        <v>365</v>
      </c>
      <c r="S413" s="13">
        <v>0</v>
      </c>
      <c r="T413" s="13">
        <v>0</v>
      </c>
      <c r="U413" s="13">
        <v>0</v>
      </c>
      <c r="V413" s="13">
        <v>20000000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/>
      <c r="AF413" s="13">
        <v>0</v>
      </c>
      <c r="AG413" s="13">
        <v>0</v>
      </c>
      <c r="AH413" s="13">
        <v>0</v>
      </c>
      <c r="AI413" s="13">
        <v>20000000</v>
      </c>
      <c r="AJ413" s="13">
        <v>-20000000</v>
      </c>
    </row>
    <row r="414" spans="1:36" hidden="1" x14ac:dyDescent="0.25">
      <c r="A414" s="7" t="str">
        <f t="shared" si="6"/>
        <v>1.1-00-1906_20935015_2032510</v>
      </c>
      <c r="B414" s="7" t="s">
        <v>50</v>
      </c>
      <c r="C414" s="7" t="s">
        <v>342</v>
      </c>
      <c r="D414" s="7" t="s">
        <v>348</v>
      </c>
      <c r="E414" s="7" t="s">
        <v>349</v>
      </c>
      <c r="F414" s="7">
        <v>9</v>
      </c>
      <c r="G414" s="7">
        <v>35</v>
      </c>
      <c r="H414" s="7" t="s">
        <v>363</v>
      </c>
      <c r="I414" s="7">
        <v>3251</v>
      </c>
      <c r="J414" s="7" t="s">
        <v>65</v>
      </c>
      <c r="K414" s="7">
        <v>0</v>
      </c>
      <c r="L414" s="7" t="s">
        <v>36</v>
      </c>
      <c r="M414" s="7">
        <v>3000</v>
      </c>
      <c r="N414" s="7" t="s">
        <v>56</v>
      </c>
      <c r="O414" s="7" t="s">
        <v>351</v>
      </c>
      <c r="P414" s="7" t="s">
        <v>224</v>
      </c>
      <c r="Q414" s="7" t="s">
        <v>369</v>
      </c>
      <c r="R414" s="7" t="s">
        <v>365</v>
      </c>
      <c r="S414" s="13">
        <v>0</v>
      </c>
      <c r="T414" s="13">
        <v>0</v>
      </c>
      <c r="U414" s="13">
        <v>0</v>
      </c>
      <c r="V414" s="13">
        <v>1000000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/>
      <c r="AF414" s="13">
        <v>0</v>
      </c>
      <c r="AG414" s="13">
        <v>0</v>
      </c>
      <c r="AH414" s="13">
        <v>0</v>
      </c>
      <c r="AI414" s="13">
        <v>1000000</v>
      </c>
      <c r="AJ414" s="13">
        <v>-1000000</v>
      </c>
    </row>
    <row r="415" spans="1:36" hidden="1" x14ac:dyDescent="0.25">
      <c r="A415" s="7" t="str">
        <f t="shared" si="6"/>
        <v>1.1-00-1906_20935015_2044110</v>
      </c>
      <c r="B415" s="7" t="s">
        <v>50</v>
      </c>
      <c r="C415" s="7" t="s">
        <v>342</v>
      </c>
      <c r="D415" s="7" t="s">
        <v>348</v>
      </c>
      <c r="E415" s="7" t="s">
        <v>349</v>
      </c>
      <c r="F415" s="7">
        <v>9</v>
      </c>
      <c r="G415" s="7">
        <v>35</v>
      </c>
      <c r="H415" s="7" t="s">
        <v>363</v>
      </c>
      <c r="I415" s="7">
        <v>4411</v>
      </c>
      <c r="J415" s="7" t="s">
        <v>76</v>
      </c>
      <c r="K415" s="7">
        <v>0</v>
      </c>
      <c r="L415" s="7" t="s">
        <v>36</v>
      </c>
      <c r="M415" s="7">
        <v>4000</v>
      </c>
      <c r="N415" s="7" t="s">
        <v>56</v>
      </c>
      <c r="O415" s="7" t="s">
        <v>351</v>
      </c>
      <c r="P415" s="7" t="s">
        <v>224</v>
      </c>
      <c r="Q415" s="7" t="s">
        <v>369</v>
      </c>
      <c r="R415" s="7" t="s">
        <v>365</v>
      </c>
      <c r="S415" s="13">
        <v>0</v>
      </c>
      <c r="T415" s="13">
        <v>0</v>
      </c>
      <c r="U415" s="13">
        <v>0</v>
      </c>
      <c r="V415" s="13">
        <v>20000000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/>
      <c r="AF415" s="13">
        <v>0</v>
      </c>
      <c r="AG415" s="13">
        <v>0</v>
      </c>
      <c r="AH415" s="13">
        <v>0</v>
      </c>
      <c r="AI415" s="13">
        <v>20000000</v>
      </c>
      <c r="AJ415" s="13">
        <v>-20000000</v>
      </c>
    </row>
    <row r="416" spans="1:36" hidden="1" x14ac:dyDescent="0.25">
      <c r="A416" s="7" t="str">
        <f t="shared" si="6"/>
        <v>1.1-00-1910_20963029_2042110</v>
      </c>
      <c r="B416" s="7" t="s">
        <v>50</v>
      </c>
      <c r="C416" s="7" t="s">
        <v>370</v>
      </c>
      <c r="D416" s="7" t="s">
        <v>97</v>
      </c>
      <c r="E416" s="7" t="s">
        <v>371</v>
      </c>
      <c r="F416" s="7">
        <v>9</v>
      </c>
      <c r="G416" s="7">
        <v>63</v>
      </c>
      <c r="H416" s="7" t="s">
        <v>372</v>
      </c>
      <c r="I416" s="7">
        <v>4211</v>
      </c>
      <c r="J416" s="7" t="s">
        <v>219</v>
      </c>
      <c r="K416" s="7">
        <v>0</v>
      </c>
      <c r="L416" s="7" t="s">
        <v>36</v>
      </c>
      <c r="M416" s="7">
        <v>4000</v>
      </c>
      <c r="N416" s="7" t="s">
        <v>56</v>
      </c>
      <c r="O416" s="7" t="s">
        <v>373</v>
      </c>
      <c r="P416" s="7" t="s">
        <v>212</v>
      </c>
      <c r="Q416" s="7" t="s">
        <v>374</v>
      </c>
      <c r="R416" s="7" t="s">
        <v>373</v>
      </c>
      <c r="S416" s="13">
        <v>0</v>
      </c>
      <c r="T416" s="13">
        <v>0</v>
      </c>
      <c r="U416" s="13">
        <v>0</v>
      </c>
      <c r="V416" s="13">
        <v>32122724.09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/>
      <c r="AF416" s="13">
        <v>0</v>
      </c>
      <c r="AG416" s="13">
        <v>0</v>
      </c>
      <c r="AH416" s="13">
        <v>0</v>
      </c>
      <c r="AI416" s="13">
        <v>32122724.09</v>
      </c>
      <c r="AJ416" s="13">
        <v>-32122724.09</v>
      </c>
    </row>
    <row r="417" spans="1:36" hidden="1" x14ac:dyDescent="0.25">
      <c r="A417" s="7" t="str">
        <f t="shared" si="6"/>
        <v>1.1-00-1917_20973039_2042110</v>
      </c>
      <c r="B417" s="7" t="s">
        <v>50</v>
      </c>
      <c r="C417" s="7" t="s">
        <v>375</v>
      </c>
      <c r="D417" s="7" t="s">
        <v>376</v>
      </c>
      <c r="E417" s="7" t="s">
        <v>377</v>
      </c>
      <c r="F417" s="7">
        <v>9</v>
      </c>
      <c r="G417" s="7">
        <v>73</v>
      </c>
      <c r="H417" s="7" t="s">
        <v>378</v>
      </c>
      <c r="I417" s="7">
        <v>4211</v>
      </c>
      <c r="J417" s="7" t="s">
        <v>219</v>
      </c>
      <c r="K417" s="7">
        <v>0</v>
      </c>
      <c r="L417" s="7" t="s">
        <v>36</v>
      </c>
      <c r="M417" s="7">
        <v>4000</v>
      </c>
      <c r="N417" s="7" t="s">
        <v>56</v>
      </c>
      <c r="O417" s="7" t="s">
        <v>379</v>
      </c>
      <c r="P417" s="7" t="s">
        <v>212</v>
      </c>
      <c r="Q417" s="7" t="s">
        <v>380</v>
      </c>
      <c r="R417" s="7" t="s">
        <v>381</v>
      </c>
      <c r="S417" s="13">
        <v>0</v>
      </c>
      <c r="T417" s="13">
        <v>0</v>
      </c>
      <c r="U417" s="13">
        <v>0</v>
      </c>
      <c r="V417" s="13">
        <v>18086553.460000001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/>
      <c r="AF417" s="13">
        <v>0</v>
      </c>
      <c r="AG417" s="13">
        <v>0</v>
      </c>
      <c r="AH417" s="13">
        <v>0</v>
      </c>
      <c r="AI417" s="13">
        <v>18086553.460000001</v>
      </c>
      <c r="AJ417" s="13">
        <v>-18086553.460000001</v>
      </c>
    </row>
    <row r="418" spans="1:36" hidden="1" x14ac:dyDescent="0.25">
      <c r="A418" s="7" t="str">
        <f t="shared" si="6"/>
        <v>1.1-00-1914_20870036_2042110</v>
      </c>
      <c r="B418" s="7" t="s">
        <v>50</v>
      </c>
      <c r="C418" s="7" t="s">
        <v>387</v>
      </c>
      <c r="D418" s="7" t="s">
        <v>97</v>
      </c>
      <c r="E418" s="7" t="s">
        <v>388</v>
      </c>
      <c r="F418" s="7">
        <v>8</v>
      </c>
      <c r="G418" s="7">
        <v>70</v>
      </c>
      <c r="H418" s="7" t="s">
        <v>389</v>
      </c>
      <c r="I418" s="7">
        <v>4211</v>
      </c>
      <c r="J418" s="7" t="s">
        <v>219</v>
      </c>
      <c r="K418" s="7">
        <v>0</v>
      </c>
      <c r="L418" s="7" t="s">
        <v>36</v>
      </c>
      <c r="M418" s="7">
        <v>4000</v>
      </c>
      <c r="N418" s="7" t="s">
        <v>56</v>
      </c>
      <c r="O418" s="7" t="s">
        <v>390</v>
      </c>
      <c r="P418" s="7" t="s">
        <v>212</v>
      </c>
      <c r="Q418" s="7" t="s">
        <v>391</v>
      </c>
      <c r="R418" s="7" t="s">
        <v>392</v>
      </c>
      <c r="S418" s="13">
        <v>0</v>
      </c>
      <c r="T418" s="13">
        <v>0</v>
      </c>
      <c r="U418" s="13">
        <v>0</v>
      </c>
      <c r="V418" s="13">
        <v>1726449.08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/>
      <c r="AF418" s="13">
        <v>0</v>
      </c>
      <c r="AG418" s="13">
        <v>0</v>
      </c>
      <c r="AH418" s="13">
        <v>0</v>
      </c>
      <c r="AI418" s="13">
        <v>1726449.08</v>
      </c>
      <c r="AJ418" s="13">
        <v>-1726449.08</v>
      </c>
    </row>
    <row r="419" spans="1:36" hidden="1" x14ac:dyDescent="0.25">
      <c r="A419" s="7" t="str">
        <f t="shared" si="6"/>
        <v>1.1-00-1913_20169035_2042110</v>
      </c>
      <c r="B419" s="7" t="s">
        <v>50</v>
      </c>
      <c r="C419" s="7" t="s">
        <v>382</v>
      </c>
      <c r="D419" s="7" t="s">
        <v>97</v>
      </c>
      <c r="E419" s="7" t="s">
        <v>383</v>
      </c>
      <c r="F419" s="7">
        <v>1</v>
      </c>
      <c r="G419" s="7">
        <v>69</v>
      </c>
      <c r="H419" s="7" t="s">
        <v>384</v>
      </c>
      <c r="I419" s="7">
        <v>4211</v>
      </c>
      <c r="J419" s="7" t="s">
        <v>219</v>
      </c>
      <c r="K419" s="7">
        <v>0</v>
      </c>
      <c r="L419" s="7" t="s">
        <v>36</v>
      </c>
      <c r="M419" s="7">
        <v>4000</v>
      </c>
      <c r="N419" s="7" t="s">
        <v>56</v>
      </c>
      <c r="O419" s="7" t="s">
        <v>385</v>
      </c>
      <c r="P419" s="7" t="s">
        <v>212</v>
      </c>
      <c r="Q419" s="7" t="s">
        <v>385</v>
      </c>
      <c r="R419" s="7" t="s">
        <v>386</v>
      </c>
      <c r="S419" s="13">
        <v>0</v>
      </c>
      <c r="T419" s="13">
        <v>0</v>
      </c>
      <c r="U419" s="13">
        <v>0</v>
      </c>
      <c r="V419" s="13">
        <v>59615914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/>
      <c r="AF419" s="13">
        <v>0</v>
      </c>
      <c r="AG419" s="13">
        <v>0</v>
      </c>
      <c r="AH419" s="13">
        <v>0</v>
      </c>
      <c r="AI419" s="13">
        <v>59615914</v>
      </c>
      <c r="AJ419" s="13">
        <v>-59615914</v>
      </c>
    </row>
    <row r="420" spans="1:36" hidden="1" x14ac:dyDescent="0.25">
      <c r="A420" s="7" t="str">
        <f t="shared" si="6"/>
        <v>1.1-00-2009_20748024_2022110</v>
      </c>
      <c r="B420" s="7" t="s">
        <v>393</v>
      </c>
      <c r="C420" s="7" t="s">
        <v>51</v>
      </c>
      <c r="D420" s="7" t="s">
        <v>52</v>
      </c>
      <c r="E420" s="7" t="s">
        <v>53</v>
      </c>
      <c r="F420" s="7">
        <v>7</v>
      </c>
      <c r="G420" s="7">
        <v>48</v>
      </c>
      <c r="H420" s="7" t="s">
        <v>54</v>
      </c>
      <c r="I420" s="7">
        <v>2211</v>
      </c>
      <c r="J420" s="7" t="s">
        <v>55</v>
      </c>
      <c r="K420" s="7">
        <v>0</v>
      </c>
      <c r="L420" s="7" t="s">
        <v>36</v>
      </c>
      <c r="M420" s="7">
        <v>2000</v>
      </c>
      <c r="N420" s="7" t="s">
        <v>394</v>
      </c>
      <c r="O420" s="7" t="s">
        <v>57</v>
      </c>
      <c r="P420" s="7" t="s">
        <v>58</v>
      </c>
      <c r="Q420" s="7" t="s">
        <v>59</v>
      </c>
      <c r="R420" s="7" t="s">
        <v>60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/>
      <c r="AF420" s="13">
        <v>0</v>
      </c>
      <c r="AG420" s="13">
        <v>70000</v>
      </c>
      <c r="AH420" s="13">
        <v>0</v>
      </c>
      <c r="AI420" s="13">
        <v>70000</v>
      </c>
      <c r="AJ420" s="13">
        <v>0</v>
      </c>
    </row>
    <row r="421" spans="1:36" hidden="1" x14ac:dyDescent="0.25">
      <c r="A421" s="7" t="str">
        <f t="shared" si="6"/>
        <v>1.1-00-2009_20748024_2023510</v>
      </c>
      <c r="B421" s="7" t="s">
        <v>393</v>
      </c>
      <c r="C421" s="7" t="s">
        <v>51</v>
      </c>
      <c r="D421" s="7" t="s">
        <v>52</v>
      </c>
      <c r="E421" s="7" t="s">
        <v>53</v>
      </c>
      <c r="F421" s="7">
        <v>7</v>
      </c>
      <c r="G421" s="7">
        <v>48</v>
      </c>
      <c r="H421" s="7" t="s">
        <v>54</v>
      </c>
      <c r="I421" s="7">
        <v>2351</v>
      </c>
      <c r="J421" s="7" t="s">
        <v>267</v>
      </c>
      <c r="K421" s="7">
        <v>0</v>
      </c>
      <c r="L421" s="7" t="s">
        <v>36</v>
      </c>
      <c r="M421" s="7">
        <v>2000</v>
      </c>
      <c r="N421" s="7" t="s">
        <v>394</v>
      </c>
      <c r="O421" s="7" t="s">
        <v>57</v>
      </c>
      <c r="P421" s="7" t="s">
        <v>58</v>
      </c>
      <c r="Q421" s="7" t="s">
        <v>59</v>
      </c>
      <c r="R421" s="7" t="s">
        <v>60</v>
      </c>
      <c r="S421" s="13">
        <v>413172.93</v>
      </c>
      <c r="T421" s="13">
        <v>413172.93</v>
      </c>
      <c r="U421" s="13">
        <v>0</v>
      </c>
      <c r="V421" s="13">
        <v>0</v>
      </c>
      <c r="W421" s="13">
        <v>273172.93</v>
      </c>
      <c r="X421" s="13">
        <v>197835.53</v>
      </c>
      <c r="Y421" s="13">
        <v>197835.53</v>
      </c>
      <c r="Z421" s="13">
        <v>197835.53</v>
      </c>
      <c r="AA421" s="13">
        <v>197835.53</v>
      </c>
      <c r="AB421" s="13">
        <v>140000</v>
      </c>
      <c r="AC421" s="13">
        <v>0</v>
      </c>
      <c r="AD421" s="13">
        <v>0</v>
      </c>
      <c r="AE421" s="13"/>
      <c r="AF421" s="13">
        <v>0</v>
      </c>
      <c r="AG421" s="13">
        <v>440000</v>
      </c>
      <c r="AH421" s="13">
        <v>0</v>
      </c>
      <c r="AI421" s="13">
        <v>26827.07</v>
      </c>
      <c r="AJ421" s="13">
        <v>413172.93</v>
      </c>
    </row>
    <row r="422" spans="1:36" hidden="1" x14ac:dyDescent="0.25">
      <c r="A422" s="7" t="str">
        <f t="shared" si="6"/>
        <v>1.1-00-2009_20748024_2023910</v>
      </c>
      <c r="B422" s="7" t="s">
        <v>393</v>
      </c>
      <c r="C422" s="7" t="s">
        <v>51</v>
      </c>
      <c r="D422" s="7" t="s">
        <v>52</v>
      </c>
      <c r="E422" s="7" t="s">
        <v>53</v>
      </c>
      <c r="F422" s="7">
        <v>7</v>
      </c>
      <c r="G422" s="7">
        <v>48</v>
      </c>
      <c r="H422" s="7" t="s">
        <v>54</v>
      </c>
      <c r="I422" s="7">
        <v>2391</v>
      </c>
      <c r="J422" s="7" t="s">
        <v>61</v>
      </c>
      <c r="K422" s="7">
        <v>0</v>
      </c>
      <c r="L422" s="7" t="s">
        <v>36</v>
      </c>
      <c r="M422" s="7">
        <v>2000</v>
      </c>
      <c r="N422" s="7" t="s">
        <v>394</v>
      </c>
      <c r="O422" s="7" t="s">
        <v>57</v>
      </c>
      <c r="P422" s="7" t="s">
        <v>58</v>
      </c>
      <c r="Q422" s="7" t="s">
        <v>59</v>
      </c>
      <c r="R422" s="7" t="s">
        <v>60</v>
      </c>
      <c r="S422" s="13">
        <v>600000</v>
      </c>
      <c r="T422" s="13">
        <v>600000</v>
      </c>
      <c r="U422" s="13">
        <v>0</v>
      </c>
      <c r="V422" s="13">
        <v>0</v>
      </c>
      <c r="W422" s="13">
        <v>567000</v>
      </c>
      <c r="X422" s="13">
        <v>567000</v>
      </c>
      <c r="Y422" s="13">
        <v>283500</v>
      </c>
      <c r="Z422" s="13">
        <v>0</v>
      </c>
      <c r="AA422" s="13">
        <v>0</v>
      </c>
      <c r="AB422" s="13">
        <v>33000</v>
      </c>
      <c r="AC422" s="13">
        <v>0</v>
      </c>
      <c r="AD422" s="13">
        <v>0</v>
      </c>
      <c r="AE422" s="13"/>
      <c r="AF422" s="13">
        <v>0</v>
      </c>
      <c r="AG422" s="13">
        <v>800000</v>
      </c>
      <c r="AH422" s="13">
        <v>0</v>
      </c>
      <c r="AI422" s="13">
        <v>200000</v>
      </c>
      <c r="AJ422" s="13">
        <v>600000</v>
      </c>
    </row>
    <row r="423" spans="1:36" hidden="1" x14ac:dyDescent="0.25">
      <c r="A423" s="7" t="str">
        <f t="shared" si="6"/>
        <v>1.1-00-2009_20748024_2024910</v>
      </c>
      <c r="B423" s="7" t="s">
        <v>393</v>
      </c>
      <c r="C423" s="7" t="s">
        <v>51</v>
      </c>
      <c r="D423" s="7" t="s">
        <v>52</v>
      </c>
      <c r="E423" s="7" t="s">
        <v>53</v>
      </c>
      <c r="F423" s="7">
        <v>7</v>
      </c>
      <c r="G423" s="7">
        <v>48</v>
      </c>
      <c r="H423" s="7" t="s">
        <v>54</v>
      </c>
      <c r="I423" s="7">
        <v>2491</v>
      </c>
      <c r="J423" s="7" t="s">
        <v>62</v>
      </c>
      <c r="K423" s="7">
        <v>0</v>
      </c>
      <c r="L423" s="7" t="s">
        <v>36</v>
      </c>
      <c r="M423" s="7">
        <v>2000</v>
      </c>
      <c r="N423" s="7" t="s">
        <v>394</v>
      </c>
      <c r="O423" s="7" t="s">
        <v>57</v>
      </c>
      <c r="P423" s="7" t="s">
        <v>58</v>
      </c>
      <c r="Q423" s="7" t="s">
        <v>59</v>
      </c>
      <c r="R423" s="7" t="s">
        <v>60</v>
      </c>
      <c r="S423" s="13">
        <v>70000</v>
      </c>
      <c r="T423" s="13">
        <v>70000</v>
      </c>
      <c r="U423" s="13">
        <v>0</v>
      </c>
      <c r="V423" s="13">
        <v>0</v>
      </c>
      <c r="W423" s="13">
        <v>56406.63</v>
      </c>
      <c r="X423" s="13">
        <v>56406.63</v>
      </c>
      <c r="Y423" s="13">
        <v>56406.63</v>
      </c>
      <c r="Z423" s="13">
        <v>56406.63</v>
      </c>
      <c r="AA423" s="13">
        <v>56406.63</v>
      </c>
      <c r="AB423" s="13">
        <v>13593.370000000003</v>
      </c>
      <c r="AC423" s="13">
        <v>0</v>
      </c>
      <c r="AD423" s="13">
        <v>0</v>
      </c>
      <c r="AE423" s="13"/>
      <c r="AF423" s="13">
        <v>0</v>
      </c>
      <c r="AG423" s="13">
        <v>70000</v>
      </c>
      <c r="AH423" s="13">
        <v>0</v>
      </c>
      <c r="AI423" s="13">
        <v>0</v>
      </c>
      <c r="AJ423" s="13">
        <v>70000</v>
      </c>
    </row>
    <row r="424" spans="1:36" hidden="1" x14ac:dyDescent="0.25">
      <c r="A424" s="7" t="str">
        <f t="shared" si="6"/>
        <v>1.1-00-2009_20748024_2025510</v>
      </c>
      <c r="B424" s="7" t="s">
        <v>393</v>
      </c>
      <c r="C424" s="7" t="s">
        <v>51</v>
      </c>
      <c r="D424" s="7" t="s">
        <v>52</v>
      </c>
      <c r="E424" s="7" t="s">
        <v>53</v>
      </c>
      <c r="F424" s="7">
        <v>7</v>
      </c>
      <c r="G424" s="7">
        <v>48</v>
      </c>
      <c r="H424" s="7" t="s">
        <v>54</v>
      </c>
      <c r="I424" s="7">
        <v>2551</v>
      </c>
      <c r="J424" s="7" t="s">
        <v>63</v>
      </c>
      <c r="K424" s="7">
        <v>0</v>
      </c>
      <c r="L424" s="7" t="s">
        <v>36</v>
      </c>
      <c r="M424" s="7">
        <v>2000</v>
      </c>
      <c r="N424" s="7" t="s">
        <v>394</v>
      </c>
      <c r="O424" s="7" t="s">
        <v>57</v>
      </c>
      <c r="P424" s="7" t="s">
        <v>58</v>
      </c>
      <c r="Q424" s="7" t="s">
        <v>59</v>
      </c>
      <c r="R424" s="7" t="s">
        <v>60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/>
      <c r="AF424" s="13">
        <v>0</v>
      </c>
      <c r="AG424" s="13">
        <v>70000</v>
      </c>
      <c r="AH424" s="13">
        <v>0</v>
      </c>
      <c r="AI424" s="13">
        <v>70000</v>
      </c>
      <c r="AJ424" s="13">
        <v>0</v>
      </c>
    </row>
    <row r="425" spans="1:36" hidden="1" x14ac:dyDescent="0.25">
      <c r="A425" s="7" t="str">
        <f t="shared" si="6"/>
        <v>1.1-00-2009_20748024_2025610</v>
      </c>
      <c r="B425" s="7" t="s">
        <v>393</v>
      </c>
      <c r="C425" s="7" t="s">
        <v>51</v>
      </c>
      <c r="D425" s="7" t="s">
        <v>52</v>
      </c>
      <c r="E425" s="7" t="s">
        <v>53</v>
      </c>
      <c r="F425" s="7">
        <v>7</v>
      </c>
      <c r="G425" s="7">
        <v>48</v>
      </c>
      <c r="H425" s="7" t="s">
        <v>54</v>
      </c>
      <c r="I425" s="7">
        <v>2561</v>
      </c>
      <c r="J425" s="7" t="s">
        <v>64</v>
      </c>
      <c r="K425" s="7">
        <v>0</v>
      </c>
      <c r="L425" s="7" t="s">
        <v>36</v>
      </c>
      <c r="M425" s="7">
        <v>2000</v>
      </c>
      <c r="N425" s="7" t="s">
        <v>394</v>
      </c>
      <c r="O425" s="7" t="s">
        <v>57</v>
      </c>
      <c r="P425" s="7" t="s">
        <v>58</v>
      </c>
      <c r="Q425" s="7" t="s">
        <v>59</v>
      </c>
      <c r="R425" s="7" t="s">
        <v>60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/>
      <c r="AF425" s="13">
        <v>0</v>
      </c>
      <c r="AG425" s="13">
        <v>70000</v>
      </c>
      <c r="AH425" s="13">
        <v>0</v>
      </c>
      <c r="AI425" s="13">
        <v>70000</v>
      </c>
      <c r="AJ425" s="13">
        <v>0</v>
      </c>
    </row>
    <row r="426" spans="1:36" hidden="1" x14ac:dyDescent="0.25">
      <c r="A426" s="7" t="str">
        <f t="shared" si="6"/>
        <v>1.1-00-2009_20748024_2042310</v>
      </c>
      <c r="B426" s="7" t="s">
        <v>393</v>
      </c>
      <c r="C426" s="7" t="s">
        <v>51</v>
      </c>
      <c r="D426" s="7" t="s">
        <v>52</v>
      </c>
      <c r="E426" s="7" t="s">
        <v>53</v>
      </c>
      <c r="F426" s="7">
        <v>7</v>
      </c>
      <c r="G426" s="7">
        <v>48</v>
      </c>
      <c r="H426" s="7" t="s">
        <v>54</v>
      </c>
      <c r="I426" s="7">
        <v>4231</v>
      </c>
      <c r="J426" s="7" t="s">
        <v>395</v>
      </c>
      <c r="K426" s="7">
        <v>0</v>
      </c>
      <c r="L426" s="7" t="s">
        <v>36</v>
      </c>
      <c r="M426" s="7">
        <v>4000</v>
      </c>
      <c r="N426" s="7" t="s">
        <v>394</v>
      </c>
      <c r="O426" s="7" t="s">
        <v>57</v>
      </c>
      <c r="P426" s="7" t="s">
        <v>58</v>
      </c>
      <c r="Q426" s="7" t="s">
        <v>59</v>
      </c>
      <c r="R426" s="7" t="s">
        <v>60</v>
      </c>
      <c r="S426" s="13">
        <v>0</v>
      </c>
      <c r="T426" s="13">
        <v>0</v>
      </c>
      <c r="U426" s="13">
        <v>0</v>
      </c>
      <c r="V426" s="13">
        <v>0</v>
      </c>
      <c r="W426" s="13">
        <v>2000000</v>
      </c>
      <c r="X426" s="13">
        <v>2000000</v>
      </c>
      <c r="Y426" s="13">
        <v>2000000</v>
      </c>
      <c r="Z426" s="13">
        <v>2000000</v>
      </c>
      <c r="AA426" s="13">
        <v>2000000</v>
      </c>
      <c r="AB426" s="13">
        <v>-2000000</v>
      </c>
      <c r="AC426" s="13">
        <v>0</v>
      </c>
      <c r="AD426" s="13">
        <v>0</v>
      </c>
      <c r="AE426" s="13"/>
      <c r="AF426" s="13">
        <v>0</v>
      </c>
      <c r="AG426" s="13">
        <v>0</v>
      </c>
      <c r="AH426" s="13">
        <v>0</v>
      </c>
      <c r="AI426" s="13">
        <v>0</v>
      </c>
      <c r="AJ426" s="13">
        <v>0</v>
      </c>
    </row>
    <row r="427" spans="1:36" hidden="1" x14ac:dyDescent="0.25">
      <c r="A427" s="7" t="str">
        <f t="shared" si="6"/>
        <v>1.1-00-2009_20748024_2044111</v>
      </c>
      <c r="B427" s="7" t="s">
        <v>393</v>
      </c>
      <c r="C427" s="7" t="s">
        <v>51</v>
      </c>
      <c r="D427" s="7" t="s">
        <v>52</v>
      </c>
      <c r="E427" s="7" t="s">
        <v>53</v>
      </c>
      <c r="F427" s="7">
        <v>7</v>
      </c>
      <c r="G427" s="7">
        <v>48</v>
      </c>
      <c r="H427" s="7" t="s">
        <v>54</v>
      </c>
      <c r="I427" s="7">
        <v>4411</v>
      </c>
      <c r="J427" s="7" t="s">
        <v>76</v>
      </c>
      <c r="K427" s="7">
        <v>1</v>
      </c>
      <c r="L427" s="7" t="s">
        <v>396</v>
      </c>
      <c r="M427" s="7">
        <v>4000</v>
      </c>
      <c r="N427" s="7" t="s">
        <v>394</v>
      </c>
      <c r="O427" s="7" t="s">
        <v>57</v>
      </c>
      <c r="P427" s="7" t="s">
        <v>58</v>
      </c>
      <c r="Q427" s="7" t="s">
        <v>59</v>
      </c>
      <c r="R427" s="7" t="s">
        <v>60</v>
      </c>
      <c r="S427" s="13">
        <v>230000</v>
      </c>
      <c r="T427" s="13">
        <v>230000</v>
      </c>
      <c r="U427" s="13">
        <v>0</v>
      </c>
      <c r="V427" s="13">
        <v>0</v>
      </c>
      <c r="W427" s="13">
        <v>230000</v>
      </c>
      <c r="X427" s="13">
        <v>230000</v>
      </c>
      <c r="Y427" s="13">
        <v>230000</v>
      </c>
      <c r="Z427" s="13">
        <v>230000</v>
      </c>
      <c r="AA427" s="13">
        <v>230000</v>
      </c>
      <c r="AB427" s="13">
        <v>0</v>
      </c>
      <c r="AC427" s="13">
        <v>0</v>
      </c>
      <c r="AD427" s="13">
        <v>0</v>
      </c>
      <c r="AE427" s="13"/>
      <c r="AF427" s="13">
        <v>0</v>
      </c>
      <c r="AG427" s="13">
        <v>230000</v>
      </c>
      <c r="AH427" s="13">
        <v>0</v>
      </c>
      <c r="AI427" s="13">
        <v>0</v>
      </c>
      <c r="AJ427" s="13">
        <v>230000</v>
      </c>
    </row>
    <row r="428" spans="1:36" hidden="1" x14ac:dyDescent="0.25">
      <c r="A428" s="7" t="str">
        <f t="shared" si="6"/>
        <v>1.1-00-2009_20748024_2044211</v>
      </c>
      <c r="B428" s="7" t="s">
        <v>393</v>
      </c>
      <c r="C428" s="7" t="s">
        <v>51</v>
      </c>
      <c r="D428" s="7" t="s">
        <v>52</v>
      </c>
      <c r="E428" s="7" t="s">
        <v>53</v>
      </c>
      <c r="F428" s="7">
        <v>7</v>
      </c>
      <c r="G428" s="7">
        <v>48</v>
      </c>
      <c r="H428" s="7" t="s">
        <v>54</v>
      </c>
      <c r="I428" s="7">
        <v>4421</v>
      </c>
      <c r="J428" s="7" t="s">
        <v>72</v>
      </c>
      <c r="K428" s="7">
        <v>1</v>
      </c>
      <c r="L428" s="7" t="s">
        <v>397</v>
      </c>
      <c r="M428" s="7">
        <v>4000</v>
      </c>
      <c r="N428" s="7" t="s">
        <v>394</v>
      </c>
      <c r="O428" s="7" t="s">
        <v>57</v>
      </c>
      <c r="P428" s="7" t="s">
        <v>58</v>
      </c>
      <c r="Q428" s="7" t="s">
        <v>59</v>
      </c>
      <c r="R428" s="7" t="s">
        <v>60</v>
      </c>
      <c r="S428" s="13">
        <v>950000</v>
      </c>
      <c r="T428" s="13">
        <v>950000</v>
      </c>
      <c r="U428" s="13">
        <v>0</v>
      </c>
      <c r="V428" s="13">
        <v>0</v>
      </c>
      <c r="W428" s="13">
        <v>950000</v>
      </c>
      <c r="X428" s="13">
        <v>950000</v>
      </c>
      <c r="Y428" s="13">
        <v>950000</v>
      </c>
      <c r="Z428" s="13">
        <v>950000</v>
      </c>
      <c r="AA428" s="13">
        <v>950000</v>
      </c>
      <c r="AB428" s="13">
        <v>0</v>
      </c>
      <c r="AC428" s="13">
        <v>0</v>
      </c>
      <c r="AD428" s="13">
        <v>0</v>
      </c>
      <c r="AE428" s="13"/>
      <c r="AF428" s="13">
        <v>0</v>
      </c>
      <c r="AG428" s="13">
        <v>950000</v>
      </c>
      <c r="AH428" s="13">
        <v>0</v>
      </c>
      <c r="AI428" s="13">
        <v>0</v>
      </c>
      <c r="AJ428" s="13">
        <v>950000</v>
      </c>
    </row>
    <row r="429" spans="1:36" hidden="1" x14ac:dyDescent="0.25">
      <c r="A429" s="7" t="str">
        <f t="shared" si="6"/>
        <v>1.1-00-2009_20749024_2032510</v>
      </c>
      <c r="B429" s="7" t="s">
        <v>393</v>
      </c>
      <c r="C429" s="7" t="s">
        <v>51</v>
      </c>
      <c r="D429" s="7" t="s">
        <v>52</v>
      </c>
      <c r="E429" s="7" t="s">
        <v>53</v>
      </c>
      <c r="F429" s="7">
        <v>7</v>
      </c>
      <c r="G429" s="7">
        <v>49</v>
      </c>
      <c r="H429" s="7" t="s">
        <v>54</v>
      </c>
      <c r="I429" s="7">
        <v>3251</v>
      </c>
      <c r="J429" s="7" t="s">
        <v>65</v>
      </c>
      <c r="K429" s="7">
        <v>0</v>
      </c>
      <c r="L429" s="7" t="s">
        <v>36</v>
      </c>
      <c r="M429" s="7">
        <v>3000</v>
      </c>
      <c r="N429" s="7" t="s">
        <v>394</v>
      </c>
      <c r="O429" s="7" t="s">
        <v>57</v>
      </c>
      <c r="P429" s="7" t="s">
        <v>58</v>
      </c>
      <c r="Q429" s="7" t="s">
        <v>66</v>
      </c>
      <c r="R429" s="7" t="s">
        <v>60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/>
      <c r="AF429" s="13">
        <v>0</v>
      </c>
      <c r="AG429" s="13">
        <v>50000</v>
      </c>
      <c r="AH429" s="13">
        <v>0</v>
      </c>
      <c r="AI429" s="13">
        <v>50000</v>
      </c>
      <c r="AJ429" s="13">
        <v>0</v>
      </c>
    </row>
    <row r="430" spans="1:36" hidden="1" x14ac:dyDescent="0.25">
      <c r="A430" s="7" t="str">
        <f t="shared" si="6"/>
        <v>1.1-00-2009_20749024_2032610</v>
      </c>
      <c r="B430" s="7" t="s">
        <v>393</v>
      </c>
      <c r="C430" s="7" t="s">
        <v>51</v>
      </c>
      <c r="D430" s="7" t="s">
        <v>52</v>
      </c>
      <c r="E430" s="7" t="s">
        <v>53</v>
      </c>
      <c r="F430" s="7">
        <v>7</v>
      </c>
      <c r="G430" s="7">
        <v>49</v>
      </c>
      <c r="H430" s="7" t="s">
        <v>54</v>
      </c>
      <c r="I430" s="7">
        <v>3261</v>
      </c>
      <c r="J430" s="7" t="s">
        <v>67</v>
      </c>
      <c r="K430" s="7">
        <v>0</v>
      </c>
      <c r="L430" s="7" t="s">
        <v>36</v>
      </c>
      <c r="M430" s="7">
        <v>3000</v>
      </c>
      <c r="N430" s="7" t="s">
        <v>394</v>
      </c>
      <c r="O430" s="7" t="s">
        <v>57</v>
      </c>
      <c r="P430" s="7" t="s">
        <v>58</v>
      </c>
      <c r="Q430" s="7" t="s">
        <v>66</v>
      </c>
      <c r="R430" s="7" t="s">
        <v>60</v>
      </c>
      <c r="S430" s="13">
        <v>240910.77</v>
      </c>
      <c r="T430" s="13">
        <v>600000</v>
      </c>
      <c r="U430" s="13">
        <v>-359089.23</v>
      </c>
      <c r="V430" s="13">
        <v>0</v>
      </c>
      <c r="W430" s="13">
        <v>587215.19999999995</v>
      </c>
      <c r="X430" s="13">
        <v>587215.19999999995</v>
      </c>
      <c r="Y430" s="13">
        <v>299987.59999999998</v>
      </c>
      <c r="Z430" s="13">
        <v>215445.64</v>
      </c>
      <c r="AA430" s="13">
        <v>188174.04</v>
      </c>
      <c r="AB430" s="13">
        <v>-346304.42999999993</v>
      </c>
      <c r="AC430" s="13">
        <v>0</v>
      </c>
      <c r="AD430" s="13">
        <v>0</v>
      </c>
      <c r="AE430" s="13"/>
      <c r="AF430" s="13">
        <v>0</v>
      </c>
      <c r="AG430" s="13">
        <v>600000</v>
      </c>
      <c r="AH430" s="13">
        <v>0</v>
      </c>
      <c r="AI430" s="13">
        <v>359089.23</v>
      </c>
      <c r="AJ430" s="13">
        <v>240910.77</v>
      </c>
    </row>
    <row r="431" spans="1:36" hidden="1" x14ac:dyDescent="0.25">
      <c r="A431" s="7" t="str">
        <f t="shared" si="6"/>
        <v>1.1-00-2009_20749024_2035110</v>
      </c>
      <c r="B431" s="7" t="s">
        <v>393</v>
      </c>
      <c r="C431" s="7" t="s">
        <v>51</v>
      </c>
      <c r="D431" s="7" t="s">
        <v>52</v>
      </c>
      <c r="E431" s="7" t="s">
        <v>53</v>
      </c>
      <c r="F431" s="7">
        <v>7</v>
      </c>
      <c r="G431" s="7">
        <v>49</v>
      </c>
      <c r="H431" s="7" t="s">
        <v>54</v>
      </c>
      <c r="I431" s="7">
        <v>3511</v>
      </c>
      <c r="J431" s="7" t="s">
        <v>68</v>
      </c>
      <c r="K431" s="7">
        <v>0</v>
      </c>
      <c r="L431" s="7" t="s">
        <v>36</v>
      </c>
      <c r="M431" s="7">
        <v>3000</v>
      </c>
      <c r="N431" s="7" t="s">
        <v>394</v>
      </c>
      <c r="O431" s="7" t="s">
        <v>57</v>
      </c>
      <c r="P431" s="7" t="s">
        <v>58</v>
      </c>
      <c r="Q431" s="7" t="s">
        <v>66</v>
      </c>
      <c r="R431" s="7" t="s">
        <v>60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/>
      <c r="AF431" s="13">
        <v>0</v>
      </c>
      <c r="AG431" s="13">
        <v>300000</v>
      </c>
      <c r="AH431" s="13">
        <v>0</v>
      </c>
      <c r="AI431" s="13">
        <v>300000</v>
      </c>
      <c r="AJ431" s="13">
        <v>0</v>
      </c>
    </row>
    <row r="432" spans="1:36" hidden="1" x14ac:dyDescent="0.25">
      <c r="A432" s="7" t="str">
        <f t="shared" si="6"/>
        <v>1.1-00-2009_20749024_2035410</v>
      </c>
      <c r="B432" s="7" t="s">
        <v>393</v>
      </c>
      <c r="C432" s="7" t="s">
        <v>51</v>
      </c>
      <c r="D432" s="7" t="s">
        <v>52</v>
      </c>
      <c r="E432" s="7" t="s">
        <v>53</v>
      </c>
      <c r="F432" s="7">
        <v>7</v>
      </c>
      <c r="G432" s="7">
        <v>49</v>
      </c>
      <c r="H432" s="7" t="s">
        <v>54</v>
      </c>
      <c r="I432" s="7">
        <v>3541</v>
      </c>
      <c r="J432" s="7" t="s">
        <v>69</v>
      </c>
      <c r="K432" s="7">
        <v>0</v>
      </c>
      <c r="L432" s="7" t="s">
        <v>36</v>
      </c>
      <c r="M432" s="7">
        <v>3000</v>
      </c>
      <c r="N432" s="7" t="s">
        <v>394</v>
      </c>
      <c r="O432" s="7" t="s">
        <v>57</v>
      </c>
      <c r="P432" s="7" t="s">
        <v>58</v>
      </c>
      <c r="Q432" s="7" t="s">
        <v>66</v>
      </c>
      <c r="R432" s="7" t="s">
        <v>60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/>
      <c r="AF432" s="13">
        <v>0</v>
      </c>
      <c r="AG432" s="13">
        <v>300000</v>
      </c>
      <c r="AH432" s="13">
        <v>0</v>
      </c>
      <c r="AI432" s="13">
        <v>300000</v>
      </c>
      <c r="AJ432" s="13">
        <v>0</v>
      </c>
    </row>
    <row r="433" spans="1:36" hidden="1" x14ac:dyDescent="0.25">
      <c r="A433" s="7" t="str">
        <f t="shared" si="6"/>
        <v>1.1-00-2009_20749024_2038210</v>
      </c>
      <c r="B433" s="7" t="s">
        <v>393</v>
      </c>
      <c r="C433" s="7" t="s">
        <v>51</v>
      </c>
      <c r="D433" s="7" t="s">
        <v>52</v>
      </c>
      <c r="E433" s="7" t="s">
        <v>53</v>
      </c>
      <c r="F433" s="7">
        <v>7</v>
      </c>
      <c r="G433" s="7">
        <v>49</v>
      </c>
      <c r="H433" s="7" t="s">
        <v>54</v>
      </c>
      <c r="I433" s="7">
        <v>3821</v>
      </c>
      <c r="J433" s="7" t="s">
        <v>70</v>
      </c>
      <c r="K433" s="7">
        <v>0</v>
      </c>
      <c r="L433" s="7" t="s">
        <v>36</v>
      </c>
      <c r="M433" s="7">
        <v>3000</v>
      </c>
      <c r="N433" s="7" t="s">
        <v>394</v>
      </c>
      <c r="O433" s="7" t="s">
        <v>57</v>
      </c>
      <c r="P433" s="7" t="s">
        <v>58</v>
      </c>
      <c r="Q433" s="7" t="s">
        <v>66</v>
      </c>
      <c r="R433" s="7" t="s">
        <v>60</v>
      </c>
      <c r="S433" s="13">
        <v>2284623.84</v>
      </c>
      <c r="T433" s="13">
        <v>2284623.84</v>
      </c>
      <c r="U433" s="13">
        <v>0</v>
      </c>
      <c r="V433" s="13">
        <v>0</v>
      </c>
      <c r="W433" s="13">
        <v>1331592</v>
      </c>
      <c r="X433" s="13">
        <v>1331592</v>
      </c>
      <c r="Y433" s="13">
        <v>1331592</v>
      </c>
      <c r="Z433" s="13">
        <v>855992</v>
      </c>
      <c r="AA433" s="13">
        <v>855992</v>
      </c>
      <c r="AB433" s="13">
        <v>953031.83999999985</v>
      </c>
      <c r="AC433" s="13">
        <v>-953031.84</v>
      </c>
      <c r="AD433" s="13" t="s">
        <v>505</v>
      </c>
      <c r="AE433" s="13"/>
      <c r="AF433" s="13">
        <v>0</v>
      </c>
      <c r="AG433" s="13">
        <v>4000000</v>
      </c>
      <c r="AH433" s="13">
        <v>0</v>
      </c>
      <c r="AI433" s="13">
        <v>1715376.16</v>
      </c>
      <c r="AJ433" s="13">
        <v>2284623.84</v>
      </c>
    </row>
    <row r="434" spans="1:36" hidden="1" x14ac:dyDescent="0.25">
      <c r="A434" s="7" t="str">
        <f t="shared" si="6"/>
        <v>1.1-00-2009_20750025_2044111</v>
      </c>
      <c r="B434" s="7" t="s">
        <v>393</v>
      </c>
      <c r="C434" s="7" t="s">
        <v>51</v>
      </c>
      <c r="D434" s="7" t="s">
        <v>52</v>
      </c>
      <c r="E434" s="7" t="s">
        <v>53</v>
      </c>
      <c r="F434" s="7">
        <v>7</v>
      </c>
      <c r="G434" s="7">
        <v>50</v>
      </c>
      <c r="H434" s="7" t="s">
        <v>71</v>
      </c>
      <c r="I434" s="7">
        <v>4411</v>
      </c>
      <c r="J434" s="7" t="s">
        <v>76</v>
      </c>
      <c r="K434" s="7">
        <v>1</v>
      </c>
      <c r="L434" s="7" t="s">
        <v>398</v>
      </c>
      <c r="M434" s="7">
        <v>4000</v>
      </c>
      <c r="N434" s="7" t="s">
        <v>394</v>
      </c>
      <c r="O434" s="7" t="s">
        <v>57</v>
      </c>
      <c r="P434" s="7" t="s">
        <v>58</v>
      </c>
      <c r="Q434" s="7" t="s">
        <v>73</v>
      </c>
      <c r="R434" s="7" t="s">
        <v>74</v>
      </c>
      <c r="S434" s="13">
        <v>50000</v>
      </c>
      <c r="T434" s="13">
        <v>50000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50000</v>
      </c>
      <c r="AC434" s="13">
        <v>0</v>
      </c>
      <c r="AD434" s="13">
        <v>0</v>
      </c>
      <c r="AE434" s="13"/>
      <c r="AF434" s="13">
        <v>0</v>
      </c>
      <c r="AG434" s="13">
        <v>400000</v>
      </c>
      <c r="AH434" s="13">
        <v>0</v>
      </c>
      <c r="AI434" s="13">
        <v>350000</v>
      </c>
      <c r="AJ434" s="13">
        <v>50000</v>
      </c>
    </row>
    <row r="435" spans="1:36" hidden="1" x14ac:dyDescent="0.25">
      <c r="A435" s="7" t="str">
        <f t="shared" si="6"/>
        <v>1.1-00-2009_20750025_2044210</v>
      </c>
      <c r="B435" s="7" t="s">
        <v>393</v>
      </c>
      <c r="C435" s="7" t="s">
        <v>51</v>
      </c>
      <c r="D435" s="7" t="s">
        <v>52</v>
      </c>
      <c r="E435" s="7" t="s">
        <v>53</v>
      </c>
      <c r="F435" s="7">
        <v>7</v>
      </c>
      <c r="G435" s="7">
        <v>50</v>
      </c>
      <c r="H435" s="7" t="s">
        <v>71</v>
      </c>
      <c r="I435" s="7">
        <v>4421</v>
      </c>
      <c r="J435" s="7" t="s">
        <v>72</v>
      </c>
      <c r="K435" s="7">
        <v>0</v>
      </c>
      <c r="L435" s="7" t="s">
        <v>36</v>
      </c>
      <c r="M435" s="7">
        <v>4000</v>
      </c>
      <c r="N435" s="7" t="s">
        <v>394</v>
      </c>
      <c r="O435" s="7" t="s">
        <v>57</v>
      </c>
      <c r="P435" s="7" t="s">
        <v>58</v>
      </c>
      <c r="Q435" s="7" t="s">
        <v>73</v>
      </c>
      <c r="R435" s="7" t="s">
        <v>74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/>
      <c r="AF435" s="13">
        <v>0</v>
      </c>
      <c r="AG435" s="13">
        <v>380000</v>
      </c>
      <c r="AH435" s="13">
        <v>0</v>
      </c>
      <c r="AI435" s="13">
        <v>380000</v>
      </c>
      <c r="AJ435" s="13">
        <v>0</v>
      </c>
    </row>
    <row r="436" spans="1:36" hidden="1" x14ac:dyDescent="0.25">
      <c r="A436" s="7" t="str">
        <f t="shared" si="6"/>
        <v>1.1-00-2009_20751026_2044110</v>
      </c>
      <c r="B436" s="7" t="s">
        <v>393</v>
      </c>
      <c r="C436" s="7" t="s">
        <v>51</v>
      </c>
      <c r="D436" s="7" t="s">
        <v>52</v>
      </c>
      <c r="E436" s="7" t="s">
        <v>53</v>
      </c>
      <c r="F436" s="7">
        <v>7</v>
      </c>
      <c r="G436" s="7">
        <v>51</v>
      </c>
      <c r="H436" s="7" t="s">
        <v>75</v>
      </c>
      <c r="I436" s="7">
        <v>4411</v>
      </c>
      <c r="J436" s="7" t="s">
        <v>76</v>
      </c>
      <c r="K436" s="7">
        <v>0</v>
      </c>
      <c r="L436" s="7" t="s">
        <v>36</v>
      </c>
      <c r="M436" s="7">
        <v>4000</v>
      </c>
      <c r="N436" s="7" t="s">
        <v>394</v>
      </c>
      <c r="O436" s="7" t="s">
        <v>57</v>
      </c>
      <c r="P436" s="7" t="s">
        <v>58</v>
      </c>
      <c r="Q436" s="7" t="s">
        <v>77</v>
      </c>
      <c r="R436" s="7" t="s">
        <v>78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/>
      <c r="AF436" s="13">
        <v>0</v>
      </c>
      <c r="AG436" s="13">
        <v>350000</v>
      </c>
      <c r="AH436" s="13">
        <v>0</v>
      </c>
      <c r="AI436" s="13">
        <v>350000</v>
      </c>
      <c r="AJ436" s="13">
        <v>0</v>
      </c>
    </row>
    <row r="437" spans="1:36" hidden="1" x14ac:dyDescent="0.25">
      <c r="A437" s="7" t="str">
        <f t="shared" si="6"/>
        <v>1.1-00-2009_20751026_2044111</v>
      </c>
      <c r="B437" s="7" t="s">
        <v>393</v>
      </c>
      <c r="C437" s="7" t="s">
        <v>51</v>
      </c>
      <c r="D437" s="7" t="s">
        <v>52</v>
      </c>
      <c r="E437" s="7" t="s">
        <v>53</v>
      </c>
      <c r="F437" s="7">
        <v>7</v>
      </c>
      <c r="G437" s="7">
        <v>51</v>
      </c>
      <c r="H437" s="7" t="s">
        <v>75</v>
      </c>
      <c r="I437" s="7">
        <v>4411</v>
      </c>
      <c r="J437" s="7" t="s">
        <v>76</v>
      </c>
      <c r="K437" s="7">
        <v>1</v>
      </c>
      <c r="L437" s="7" t="s">
        <v>399</v>
      </c>
      <c r="M437" s="7">
        <v>4000</v>
      </c>
      <c r="N437" s="7" t="s">
        <v>394</v>
      </c>
      <c r="O437" s="7" t="s">
        <v>57</v>
      </c>
      <c r="P437" s="7" t="s">
        <v>58</v>
      </c>
      <c r="Q437" s="7" t="s">
        <v>77</v>
      </c>
      <c r="R437" s="7" t="s">
        <v>78</v>
      </c>
      <c r="S437" s="13">
        <v>100000</v>
      </c>
      <c r="T437" s="13">
        <v>100000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100000</v>
      </c>
      <c r="AC437" s="13">
        <v>0</v>
      </c>
      <c r="AD437" s="13">
        <v>0</v>
      </c>
      <c r="AE437" s="13"/>
      <c r="AF437" s="13">
        <v>0</v>
      </c>
      <c r="AG437" s="13">
        <v>350000</v>
      </c>
      <c r="AH437" s="13">
        <v>0</v>
      </c>
      <c r="AI437" s="13">
        <v>250000</v>
      </c>
      <c r="AJ437" s="13">
        <v>100000</v>
      </c>
    </row>
    <row r="438" spans="1:36" hidden="1" x14ac:dyDescent="0.25">
      <c r="A438" s="7" t="str">
        <f t="shared" si="6"/>
        <v>1.1-00-2009_20751026_2044111</v>
      </c>
      <c r="B438" s="7" t="s">
        <v>393</v>
      </c>
      <c r="C438" s="7" t="s">
        <v>51</v>
      </c>
      <c r="D438" s="7" t="s">
        <v>52</v>
      </c>
      <c r="E438" s="7" t="s">
        <v>53</v>
      </c>
      <c r="F438" s="7">
        <v>7</v>
      </c>
      <c r="G438" s="7">
        <v>51</v>
      </c>
      <c r="H438" s="7" t="s">
        <v>75</v>
      </c>
      <c r="I438" s="7">
        <v>4411</v>
      </c>
      <c r="J438" s="7" t="s">
        <v>76</v>
      </c>
      <c r="K438" s="7">
        <v>1</v>
      </c>
      <c r="L438" s="7" t="s">
        <v>398</v>
      </c>
      <c r="M438" s="7">
        <v>4000</v>
      </c>
      <c r="N438" s="7" t="s">
        <v>394</v>
      </c>
      <c r="O438" s="7" t="s">
        <v>57</v>
      </c>
      <c r="P438" s="7" t="s">
        <v>58</v>
      </c>
      <c r="Q438" s="7" t="s">
        <v>77</v>
      </c>
      <c r="R438" s="7" t="s">
        <v>78</v>
      </c>
      <c r="S438" s="13">
        <v>0</v>
      </c>
      <c r="T438" s="13">
        <v>100000</v>
      </c>
      <c r="U438" s="13">
        <v>-100000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/>
      <c r="AF438" s="13">
        <v>0</v>
      </c>
      <c r="AG438" s="13">
        <v>50000</v>
      </c>
      <c r="AH438" s="13">
        <v>0</v>
      </c>
      <c r="AI438" s="13">
        <v>50000</v>
      </c>
      <c r="AJ438" s="13">
        <v>0</v>
      </c>
    </row>
    <row r="439" spans="1:36" hidden="1" x14ac:dyDescent="0.25">
      <c r="A439" s="7" t="str">
        <f t="shared" si="6"/>
        <v>1.1-00-2009_20752027_2043110</v>
      </c>
      <c r="B439" s="7" t="s">
        <v>393</v>
      </c>
      <c r="C439" s="7" t="s">
        <v>51</v>
      </c>
      <c r="D439" s="7" t="s">
        <v>52</v>
      </c>
      <c r="E439" s="7" t="s">
        <v>53</v>
      </c>
      <c r="F439" s="7">
        <v>7</v>
      </c>
      <c r="G439" s="7">
        <v>52</v>
      </c>
      <c r="H439" s="7" t="s">
        <v>79</v>
      </c>
      <c r="I439" s="7">
        <v>4311</v>
      </c>
      <c r="J439" s="7" t="s">
        <v>80</v>
      </c>
      <c r="K439" s="7">
        <v>0</v>
      </c>
      <c r="L439" s="7" t="s">
        <v>36</v>
      </c>
      <c r="M439" s="7">
        <v>4000</v>
      </c>
      <c r="N439" s="7" t="s">
        <v>394</v>
      </c>
      <c r="O439" s="7" t="s">
        <v>57</v>
      </c>
      <c r="P439" s="7" t="s">
        <v>58</v>
      </c>
      <c r="Q439" s="7" t="s">
        <v>81</v>
      </c>
      <c r="R439" s="7" t="s">
        <v>82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/>
      <c r="AF439" s="13">
        <v>0</v>
      </c>
      <c r="AG439" s="13">
        <v>50000</v>
      </c>
      <c r="AH439" s="13">
        <v>0</v>
      </c>
      <c r="AI439" s="13">
        <v>50000</v>
      </c>
      <c r="AJ439" s="13">
        <v>0</v>
      </c>
    </row>
    <row r="440" spans="1:36" hidden="1" x14ac:dyDescent="0.25">
      <c r="A440" s="7" t="str">
        <f t="shared" si="6"/>
        <v>1.1-00-2009_20752027_2043111</v>
      </c>
      <c r="B440" s="7" t="s">
        <v>393</v>
      </c>
      <c r="C440" s="7" t="s">
        <v>51</v>
      </c>
      <c r="D440" s="7" t="s">
        <v>52</v>
      </c>
      <c r="E440" s="7" t="s">
        <v>53</v>
      </c>
      <c r="F440" s="7">
        <v>7</v>
      </c>
      <c r="G440" s="7">
        <v>52</v>
      </c>
      <c r="H440" s="7" t="s">
        <v>79</v>
      </c>
      <c r="I440" s="7">
        <v>4311</v>
      </c>
      <c r="J440" s="7" t="s">
        <v>80</v>
      </c>
      <c r="K440" s="7">
        <v>1</v>
      </c>
      <c r="L440" s="7" t="s">
        <v>400</v>
      </c>
      <c r="M440" s="7">
        <v>4000</v>
      </c>
      <c r="N440" s="7" t="s">
        <v>394</v>
      </c>
      <c r="O440" s="7" t="s">
        <v>57</v>
      </c>
      <c r="P440" s="7" t="s">
        <v>58</v>
      </c>
      <c r="Q440" s="7" t="s">
        <v>81</v>
      </c>
      <c r="R440" s="7" t="s">
        <v>82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/>
      <c r="AF440" s="13">
        <v>0</v>
      </c>
      <c r="AG440" s="13">
        <v>100000</v>
      </c>
      <c r="AH440" s="13">
        <v>0</v>
      </c>
      <c r="AI440" s="13">
        <v>100000</v>
      </c>
      <c r="AJ440" s="13">
        <v>0</v>
      </c>
    </row>
    <row r="441" spans="1:36" hidden="1" x14ac:dyDescent="0.25">
      <c r="A441" s="7" t="str">
        <f t="shared" si="6"/>
        <v>1.1-00-2009_20752027_2043112</v>
      </c>
      <c r="B441" s="7" t="s">
        <v>393</v>
      </c>
      <c r="C441" s="7" t="s">
        <v>51</v>
      </c>
      <c r="D441" s="7" t="s">
        <v>52</v>
      </c>
      <c r="E441" s="7" t="s">
        <v>53</v>
      </c>
      <c r="F441" s="7">
        <v>7</v>
      </c>
      <c r="G441" s="7">
        <v>52</v>
      </c>
      <c r="H441" s="7" t="s">
        <v>79</v>
      </c>
      <c r="I441" s="7">
        <v>4311</v>
      </c>
      <c r="J441" s="7" t="s">
        <v>80</v>
      </c>
      <c r="K441" s="7">
        <v>2</v>
      </c>
      <c r="L441" s="7" t="s">
        <v>81</v>
      </c>
      <c r="M441" s="7">
        <v>4000</v>
      </c>
      <c r="N441" s="7" t="s">
        <v>394</v>
      </c>
      <c r="O441" s="7" t="s">
        <v>57</v>
      </c>
      <c r="P441" s="7" t="s">
        <v>58</v>
      </c>
      <c r="Q441" s="7" t="s">
        <v>81</v>
      </c>
      <c r="R441" s="7" t="s">
        <v>82</v>
      </c>
      <c r="S441" s="13">
        <v>50000</v>
      </c>
      <c r="T441" s="13">
        <v>50000</v>
      </c>
      <c r="U441" s="13">
        <v>0</v>
      </c>
      <c r="V441" s="13">
        <v>0</v>
      </c>
      <c r="W441" s="13">
        <v>50000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/>
      <c r="AF441" s="13">
        <v>0</v>
      </c>
      <c r="AG441" s="13">
        <v>50000</v>
      </c>
      <c r="AH441" s="13">
        <v>0</v>
      </c>
      <c r="AI441" s="13">
        <v>0</v>
      </c>
      <c r="AJ441" s="13">
        <v>50000</v>
      </c>
    </row>
    <row r="442" spans="1:36" hidden="1" x14ac:dyDescent="0.25">
      <c r="A442" s="7" t="str">
        <f t="shared" si="6"/>
        <v>1.1-00-2009_20753027_2043110</v>
      </c>
      <c r="B442" s="7" t="s">
        <v>393</v>
      </c>
      <c r="C442" s="7" t="s">
        <v>51</v>
      </c>
      <c r="D442" s="7" t="s">
        <v>52</v>
      </c>
      <c r="E442" s="7" t="s">
        <v>53</v>
      </c>
      <c r="F442" s="7">
        <v>7</v>
      </c>
      <c r="G442" s="7">
        <v>53</v>
      </c>
      <c r="H442" s="7" t="s">
        <v>79</v>
      </c>
      <c r="I442" s="7">
        <v>4311</v>
      </c>
      <c r="J442" s="7" t="s">
        <v>80</v>
      </c>
      <c r="K442" s="7">
        <v>0</v>
      </c>
      <c r="L442" s="7" t="s">
        <v>36</v>
      </c>
      <c r="M442" s="7">
        <v>4000</v>
      </c>
      <c r="N442" s="7" t="s">
        <v>394</v>
      </c>
      <c r="O442" s="7" t="s">
        <v>57</v>
      </c>
      <c r="P442" s="7" t="s">
        <v>58</v>
      </c>
      <c r="Q442" s="7" t="s">
        <v>83</v>
      </c>
      <c r="R442" s="7" t="s">
        <v>82</v>
      </c>
      <c r="S442" s="13">
        <v>70000</v>
      </c>
      <c r="T442" s="13">
        <v>70000</v>
      </c>
      <c r="U442" s="13">
        <v>0</v>
      </c>
      <c r="V442" s="13">
        <v>0</v>
      </c>
      <c r="W442" s="13">
        <v>69984</v>
      </c>
      <c r="X442" s="13">
        <v>0</v>
      </c>
      <c r="Y442" s="13">
        <v>0</v>
      </c>
      <c r="Z442" s="13">
        <v>0</v>
      </c>
      <c r="AA442" s="13">
        <v>0</v>
      </c>
      <c r="AB442" s="13">
        <v>16</v>
      </c>
      <c r="AC442" s="13">
        <v>0</v>
      </c>
      <c r="AD442" s="13">
        <v>0</v>
      </c>
      <c r="AE442" s="13"/>
      <c r="AF442" s="13">
        <v>0</v>
      </c>
      <c r="AG442" s="13">
        <v>70000</v>
      </c>
      <c r="AH442" s="13">
        <v>0</v>
      </c>
      <c r="AI442" s="13">
        <v>0</v>
      </c>
      <c r="AJ442" s="13">
        <v>70000</v>
      </c>
    </row>
    <row r="443" spans="1:36" hidden="1" x14ac:dyDescent="0.25">
      <c r="A443" s="7" t="str">
        <f t="shared" si="6"/>
        <v>1.1-00-2009_20754027_2043110</v>
      </c>
      <c r="B443" s="7" t="s">
        <v>393</v>
      </c>
      <c r="C443" s="7" t="s">
        <v>51</v>
      </c>
      <c r="D443" s="7" t="s">
        <v>52</v>
      </c>
      <c r="E443" s="7" t="s">
        <v>53</v>
      </c>
      <c r="F443" s="7">
        <v>7</v>
      </c>
      <c r="G443" s="7">
        <v>54</v>
      </c>
      <c r="H443" s="7" t="s">
        <v>79</v>
      </c>
      <c r="I443" s="7">
        <v>4311</v>
      </c>
      <c r="J443" s="7" t="s">
        <v>80</v>
      </c>
      <c r="K443" s="7">
        <v>0</v>
      </c>
      <c r="L443" s="7" t="s">
        <v>36</v>
      </c>
      <c r="M443" s="7">
        <v>4000</v>
      </c>
      <c r="N443" s="7" t="s">
        <v>394</v>
      </c>
      <c r="O443" s="7" t="s">
        <v>57</v>
      </c>
      <c r="P443" s="7" t="s">
        <v>58</v>
      </c>
      <c r="Q443" s="7" t="s">
        <v>84</v>
      </c>
      <c r="R443" s="7" t="s">
        <v>82</v>
      </c>
      <c r="S443" s="13">
        <v>3000000</v>
      </c>
      <c r="T443" s="13">
        <v>3000000</v>
      </c>
      <c r="U443" s="13">
        <v>0</v>
      </c>
      <c r="V443" s="13">
        <v>0</v>
      </c>
      <c r="W443" s="13">
        <v>3000000</v>
      </c>
      <c r="X443" s="13">
        <v>3000000</v>
      </c>
      <c r="Y443" s="13">
        <v>1998920</v>
      </c>
      <c r="Z443" s="13">
        <v>1998920</v>
      </c>
      <c r="AA443" s="13">
        <v>1998920</v>
      </c>
      <c r="AB443" s="13">
        <v>0</v>
      </c>
      <c r="AC443" s="13">
        <v>0</v>
      </c>
      <c r="AD443" s="13">
        <v>0</v>
      </c>
      <c r="AE443" s="13"/>
      <c r="AF443" s="13">
        <v>0</v>
      </c>
      <c r="AG443" s="13">
        <v>3000000</v>
      </c>
      <c r="AH443" s="13">
        <v>0</v>
      </c>
      <c r="AI443" s="13">
        <v>0</v>
      </c>
      <c r="AJ443" s="13">
        <v>3000000</v>
      </c>
    </row>
    <row r="444" spans="1:36" hidden="1" x14ac:dyDescent="0.25">
      <c r="A444" s="7" t="str">
        <f t="shared" si="6"/>
        <v>1.1-00-2009_20754027_2043111</v>
      </c>
      <c r="B444" s="7" t="s">
        <v>393</v>
      </c>
      <c r="C444" s="7" t="s">
        <v>51</v>
      </c>
      <c r="D444" s="7" t="s">
        <v>52</v>
      </c>
      <c r="E444" s="7" t="s">
        <v>53</v>
      </c>
      <c r="F444" s="7">
        <v>7</v>
      </c>
      <c r="G444" s="7">
        <v>54</v>
      </c>
      <c r="H444" s="7" t="s">
        <v>79</v>
      </c>
      <c r="I444" s="7">
        <v>4311</v>
      </c>
      <c r="J444" s="7" t="s">
        <v>80</v>
      </c>
      <c r="K444" s="7">
        <v>1</v>
      </c>
      <c r="L444" s="7" t="s">
        <v>401</v>
      </c>
      <c r="M444" s="7">
        <v>4000</v>
      </c>
      <c r="N444" s="7" t="s">
        <v>394</v>
      </c>
      <c r="O444" s="7" t="s">
        <v>57</v>
      </c>
      <c r="P444" s="7" t="s">
        <v>58</v>
      </c>
      <c r="Q444" s="7" t="s">
        <v>84</v>
      </c>
      <c r="R444" s="7" t="s">
        <v>82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/>
      <c r="AF444" s="13">
        <v>0</v>
      </c>
      <c r="AG444" s="13">
        <v>150000</v>
      </c>
      <c r="AH444" s="13">
        <v>0</v>
      </c>
      <c r="AI444" s="13">
        <v>150000</v>
      </c>
      <c r="AJ444" s="13">
        <v>0</v>
      </c>
    </row>
    <row r="445" spans="1:36" hidden="1" x14ac:dyDescent="0.25">
      <c r="A445" s="7" t="str">
        <f t="shared" si="6"/>
        <v>1.1-00-2009_20755027_2043110</v>
      </c>
      <c r="B445" s="7" t="s">
        <v>393</v>
      </c>
      <c r="C445" s="7" t="s">
        <v>51</v>
      </c>
      <c r="D445" s="7" t="s">
        <v>52</v>
      </c>
      <c r="E445" s="7" t="s">
        <v>53</v>
      </c>
      <c r="F445" s="7">
        <v>7</v>
      </c>
      <c r="G445" s="7">
        <v>55</v>
      </c>
      <c r="H445" s="7" t="s">
        <v>79</v>
      </c>
      <c r="I445" s="7">
        <v>4311</v>
      </c>
      <c r="J445" s="7" t="s">
        <v>80</v>
      </c>
      <c r="K445" s="7">
        <v>0</v>
      </c>
      <c r="L445" s="7" t="s">
        <v>36</v>
      </c>
      <c r="M445" s="7">
        <v>4000</v>
      </c>
      <c r="N445" s="7" t="s">
        <v>394</v>
      </c>
      <c r="O445" s="7" t="s">
        <v>57</v>
      </c>
      <c r="P445" s="7" t="s">
        <v>58</v>
      </c>
      <c r="Q445" s="7" t="s">
        <v>85</v>
      </c>
      <c r="R445" s="7" t="s">
        <v>82</v>
      </c>
      <c r="S445" s="13">
        <v>50000</v>
      </c>
      <c r="T445" s="13">
        <v>50000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50000</v>
      </c>
      <c r="AC445" s="13">
        <v>0</v>
      </c>
      <c r="AD445" s="13">
        <v>0</v>
      </c>
      <c r="AE445" s="13"/>
      <c r="AF445" s="13">
        <v>0</v>
      </c>
      <c r="AG445" s="13">
        <v>50000</v>
      </c>
      <c r="AH445" s="13">
        <v>0</v>
      </c>
      <c r="AI445" s="13">
        <v>0</v>
      </c>
      <c r="AJ445" s="13">
        <v>50000</v>
      </c>
    </row>
    <row r="446" spans="1:36" hidden="1" x14ac:dyDescent="0.25">
      <c r="A446" s="7" t="str">
        <f t="shared" si="6"/>
        <v>1.1-00-2009_20756027_2043110</v>
      </c>
      <c r="B446" s="7" t="s">
        <v>393</v>
      </c>
      <c r="C446" s="7" t="s">
        <v>51</v>
      </c>
      <c r="D446" s="7" t="s">
        <v>52</v>
      </c>
      <c r="E446" s="7" t="s">
        <v>53</v>
      </c>
      <c r="F446" s="7">
        <v>7</v>
      </c>
      <c r="G446" s="7">
        <v>56</v>
      </c>
      <c r="H446" s="7" t="s">
        <v>79</v>
      </c>
      <c r="I446" s="7">
        <v>4311</v>
      </c>
      <c r="J446" s="7" t="s">
        <v>80</v>
      </c>
      <c r="K446" s="7">
        <v>0</v>
      </c>
      <c r="L446" s="7" t="s">
        <v>36</v>
      </c>
      <c r="M446" s="7">
        <v>4000</v>
      </c>
      <c r="N446" s="7" t="s">
        <v>394</v>
      </c>
      <c r="O446" s="7" t="s">
        <v>57</v>
      </c>
      <c r="P446" s="7" t="s">
        <v>58</v>
      </c>
      <c r="Q446" s="7" t="s">
        <v>86</v>
      </c>
      <c r="R446" s="7" t="s">
        <v>82</v>
      </c>
      <c r="S446" s="13">
        <v>150000</v>
      </c>
      <c r="T446" s="13">
        <v>150000</v>
      </c>
      <c r="U446" s="13">
        <v>0</v>
      </c>
      <c r="V446" s="13">
        <v>0</v>
      </c>
      <c r="W446" s="13">
        <v>48000</v>
      </c>
      <c r="X446" s="13">
        <v>48000</v>
      </c>
      <c r="Y446" s="13">
        <v>48000</v>
      </c>
      <c r="Z446" s="13">
        <v>0</v>
      </c>
      <c r="AA446" s="13">
        <v>0</v>
      </c>
      <c r="AB446" s="13">
        <v>102000</v>
      </c>
      <c r="AC446" s="13">
        <v>0</v>
      </c>
      <c r="AD446" s="13">
        <v>0</v>
      </c>
      <c r="AE446" s="13"/>
      <c r="AF446" s="13">
        <v>0</v>
      </c>
      <c r="AG446" s="13">
        <v>300000</v>
      </c>
      <c r="AH446" s="13">
        <v>0</v>
      </c>
      <c r="AI446" s="13">
        <v>150000</v>
      </c>
      <c r="AJ446" s="13">
        <v>150000</v>
      </c>
    </row>
    <row r="447" spans="1:36" hidden="1" x14ac:dyDescent="0.25">
      <c r="A447" s="7" t="str">
        <f t="shared" si="6"/>
        <v>1.1-00-2009_20757027_2025210</v>
      </c>
      <c r="B447" s="7" t="s">
        <v>393</v>
      </c>
      <c r="C447" s="7" t="s">
        <v>51</v>
      </c>
      <c r="D447" s="7" t="s">
        <v>52</v>
      </c>
      <c r="E447" s="7" t="s">
        <v>53</v>
      </c>
      <c r="F447" s="7">
        <v>7</v>
      </c>
      <c r="G447" s="7">
        <v>57</v>
      </c>
      <c r="H447" s="7" t="s">
        <v>79</v>
      </c>
      <c r="I447" s="7">
        <v>2521</v>
      </c>
      <c r="J447" s="7" t="s">
        <v>87</v>
      </c>
      <c r="K447" s="7">
        <v>0</v>
      </c>
      <c r="L447" s="7" t="s">
        <v>36</v>
      </c>
      <c r="M447" s="7">
        <v>2000</v>
      </c>
      <c r="N447" s="7" t="s">
        <v>394</v>
      </c>
      <c r="O447" s="7" t="s">
        <v>57</v>
      </c>
      <c r="P447" s="7" t="s">
        <v>58</v>
      </c>
      <c r="Q447" s="7" t="s">
        <v>88</v>
      </c>
      <c r="R447" s="7" t="s">
        <v>82</v>
      </c>
      <c r="S447" s="13">
        <v>800000</v>
      </c>
      <c r="T447" s="13">
        <v>800000</v>
      </c>
      <c r="U447" s="13">
        <v>0</v>
      </c>
      <c r="V447" s="13">
        <v>0</v>
      </c>
      <c r="W447" s="13">
        <v>800000</v>
      </c>
      <c r="X447" s="13">
        <v>800000</v>
      </c>
      <c r="Y447" s="13">
        <v>330600</v>
      </c>
      <c r="Z447" s="13">
        <v>330600</v>
      </c>
      <c r="AA447" s="13">
        <v>0</v>
      </c>
      <c r="AB447" s="13">
        <v>0</v>
      </c>
      <c r="AC447" s="13">
        <v>0</v>
      </c>
      <c r="AD447" s="13">
        <v>0</v>
      </c>
      <c r="AE447" s="13"/>
      <c r="AF447" s="13">
        <v>0</v>
      </c>
      <c r="AG447" s="13">
        <v>800000</v>
      </c>
      <c r="AH447" s="13">
        <v>0</v>
      </c>
      <c r="AI447" s="13">
        <v>0</v>
      </c>
      <c r="AJ447" s="13">
        <v>800000</v>
      </c>
    </row>
    <row r="448" spans="1:36" hidden="1" x14ac:dyDescent="0.25">
      <c r="A448" s="7" t="str">
        <f t="shared" si="6"/>
        <v>1.1-00-2009_20758027_2043110</v>
      </c>
      <c r="B448" s="7" t="s">
        <v>393</v>
      </c>
      <c r="C448" s="7" t="s">
        <v>51</v>
      </c>
      <c r="D448" s="7" t="s">
        <v>52</v>
      </c>
      <c r="E448" s="7" t="s">
        <v>53</v>
      </c>
      <c r="F448" s="7">
        <v>7</v>
      </c>
      <c r="G448" s="7">
        <v>58</v>
      </c>
      <c r="H448" s="7" t="s">
        <v>79</v>
      </c>
      <c r="I448" s="7">
        <v>4311</v>
      </c>
      <c r="J448" s="7" t="s">
        <v>80</v>
      </c>
      <c r="K448" s="7">
        <v>0</v>
      </c>
      <c r="L448" s="7" t="s">
        <v>36</v>
      </c>
      <c r="M448" s="7">
        <v>4000</v>
      </c>
      <c r="N448" s="7" t="s">
        <v>394</v>
      </c>
      <c r="O448" s="7" t="s">
        <v>57</v>
      </c>
      <c r="P448" s="7" t="s">
        <v>58</v>
      </c>
      <c r="Q448" s="7" t="s">
        <v>89</v>
      </c>
      <c r="R448" s="7" t="s">
        <v>82</v>
      </c>
      <c r="S448" s="13">
        <v>70000</v>
      </c>
      <c r="T448" s="13">
        <v>70000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70000</v>
      </c>
      <c r="AC448" s="13">
        <v>0</v>
      </c>
      <c r="AD448" s="13">
        <v>0</v>
      </c>
      <c r="AE448" s="13"/>
      <c r="AF448" s="13">
        <v>0</v>
      </c>
      <c r="AG448" s="13">
        <v>70000</v>
      </c>
      <c r="AH448" s="13">
        <v>0</v>
      </c>
      <c r="AI448" s="13">
        <v>0</v>
      </c>
      <c r="AJ448" s="13">
        <v>70000</v>
      </c>
    </row>
    <row r="449" spans="1:36" hidden="1" x14ac:dyDescent="0.25">
      <c r="A449" s="7" t="str">
        <f t="shared" si="6"/>
        <v>1.1-00-2009_20759027_2043110</v>
      </c>
      <c r="B449" s="7" t="s">
        <v>393</v>
      </c>
      <c r="C449" s="7" t="s">
        <v>51</v>
      </c>
      <c r="D449" s="7" t="s">
        <v>52</v>
      </c>
      <c r="E449" s="7" t="s">
        <v>53</v>
      </c>
      <c r="F449" s="7">
        <v>7</v>
      </c>
      <c r="G449" s="7">
        <v>59</v>
      </c>
      <c r="H449" s="7" t="s">
        <v>79</v>
      </c>
      <c r="I449" s="7">
        <v>4311</v>
      </c>
      <c r="J449" s="7" t="s">
        <v>80</v>
      </c>
      <c r="K449" s="7">
        <v>0</v>
      </c>
      <c r="L449" s="7" t="s">
        <v>36</v>
      </c>
      <c r="M449" s="7">
        <v>4000</v>
      </c>
      <c r="N449" s="7" t="s">
        <v>394</v>
      </c>
      <c r="O449" s="7" t="s">
        <v>57</v>
      </c>
      <c r="P449" s="7" t="s">
        <v>58</v>
      </c>
      <c r="Q449" s="7" t="s">
        <v>90</v>
      </c>
      <c r="R449" s="7" t="s">
        <v>82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/>
      <c r="AF449" s="13">
        <v>0</v>
      </c>
      <c r="AG449" s="13">
        <v>100000</v>
      </c>
      <c r="AH449" s="13">
        <v>0</v>
      </c>
      <c r="AI449" s="13">
        <v>100000</v>
      </c>
      <c r="AJ449" s="13">
        <v>0</v>
      </c>
    </row>
    <row r="450" spans="1:36" hidden="1" x14ac:dyDescent="0.25">
      <c r="A450" s="7" t="str">
        <f t="shared" si="6"/>
        <v>1.1-00-2009_20759027_2043111</v>
      </c>
      <c r="B450" s="7" t="s">
        <v>393</v>
      </c>
      <c r="C450" s="7" t="s">
        <v>51</v>
      </c>
      <c r="D450" s="7" t="s">
        <v>52</v>
      </c>
      <c r="E450" s="7" t="s">
        <v>53</v>
      </c>
      <c r="F450" s="7">
        <v>7</v>
      </c>
      <c r="G450" s="7">
        <v>59</v>
      </c>
      <c r="H450" s="7" t="s">
        <v>79</v>
      </c>
      <c r="I450" s="7">
        <v>4311</v>
      </c>
      <c r="J450" s="7" t="s">
        <v>80</v>
      </c>
      <c r="K450" s="7">
        <v>1</v>
      </c>
      <c r="L450" s="7" t="s">
        <v>400</v>
      </c>
      <c r="M450" s="7">
        <v>4000</v>
      </c>
      <c r="N450" s="7" t="s">
        <v>394</v>
      </c>
      <c r="O450" s="7" t="s">
        <v>57</v>
      </c>
      <c r="P450" s="7" t="s">
        <v>58</v>
      </c>
      <c r="Q450" s="7" t="s">
        <v>90</v>
      </c>
      <c r="R450" s="7" t="s">
        <v>82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/>
      <c r="AF450" s="13">
        <v>0</v>
      </c>
      <c r="AG450" s="13">
        <v>0</v>
      </c>
      <c r="AH450" s="13">
        <v>0</v>
      </c>
      <c r="AI450" s="13">
        <v>0</v>
      </c>
      <c r="AJ450" s="13">
        <v>0</v>
      </c>
    </row>
    <row r="451" spans="1:36" hidden="1" x14ac:dyDescent="0.25">
      <c r="A451" s="7" t="str">
        <f t="shared" ref="A451:A514" si="7">CONCATENATE(B451,E451,F451,G451,H451,I451,K451)</f>
        <v>1.1-00-2009_20759027_2043112</v>
      </c>
      <c r="B451" s="7" t="s">
        <v>393</v>
      </c>
      <c r="C451" s="7" t="s">
        <v>51</v>
      </c>
      <c r="D451" s="7" t="s">
        <v>52</v>
      </c>
      <c r="E451" s="7" t="s">
        <v>53</v>
      </c>
      <c r="F451" s="7">
        <v>7</v>
      </c>
      <c r="G451" s="7">
        <v>59</v>
      </c>
      <c r="H451" s="7" t="s">
        <v>79</v>
      </c>
      <c r="I451" s="7">
        <v>4311</v>
      </c>
      <c r="J451" s="7" t="s">
        <v>80</v>
      </c>
      <c r="K451" s="7">
        <v>2</v>
      </c>
      <c r="L451" s="7" t="s">
        <v>402</v>
      </c>
      <c r="M451" s="7">
        <v>4000</v>
      </c>
      <c r="N451" s="7" t="s">
        <v>394</v>
      </c>
      <c r="O451" s="7" t="s">
        <v>57</v>
      </c>
      <c r="P451" s="7" t="s">
        <v>58</v>
      </c>
      <c r="Q451" s="7" t="s">
        <v>90</v>
      </c>
      <c r="R451" s="7" t="s">
        <v>82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/>
      <c r="AF451" s="13">
        <v>0</v>
      </c>
      <c r="AG451" s="13">
        <v>150000</v>
      </c>
      <c r="AH451" s="13">
        <v>0</v>
      </c>
      <c r="AI451" s="13">
        <v>150000</v>
      </c>
      <c r="AJ451" s="13">
        <v>0</v>
      </c>
    </row>
    <row r="452" spans="1:36" hidden="1" x14ac:dyDescent="0.25">
      <c r="A452" s="7" t="str">
        <f t="shared" si="7"/>
        <v>1.1-00-2009_20760028_2043110</v>
      </c>
      <c r="B452" s="7" t="s">
        <v>393</v>
      </c>
      <c r="C452" s="7" t="s">
        <v>51</v>
      </c>
      <c r="D452" s="7" t="s">
        <v>52</v>
      </c>
      <c r="E452" s="7" t="s">
        <v>53</v>
      </c>
      <c r="F452" s="7">
        <v>7</v>
      </c>
      <c r="G452" s="7">
        <v>60</v>
      </c>
      <c r="H452" s="7" t="s">
        <v>91</v>
      </c>
      <c r="I452" s="7">
        <v>4311</v>
      </c>
      <c r="J452" s="7" t="s">
        <v>80</v>
      </c>
      <c r="K452" s="7">
        <v>0</v>
      </c>
      <c r="L452" s="7" t="s">
        <v>36</v>
      </c>
      <c r="M452" s="7">
        <v>4000</v>
      </c>
      <c r="N452" s="7" t="s">
        <v>394</v>
      </c>
      <c r="O452" s="7" t="s">
        <v>57</v>
      </c>
      <c r="P452" s="7" t="s">
        <v>58</v>
      </c>
      <c r="Q452" s="7" t="s">
        <v>92</v>
      </c>
      <c r="R452" s="7" t="s">
        <v>93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/>
      <c r="AF452" s="13">
        <v>0</v>
      </c>
      <c r="AG452" s="13">
        <v>100000</v>
      </c>
      <c r="AH452" s="13">
        <v>0</v>
      </c>
      <c r="AI452" s="13">
        <v>100000</v>
      </c>
      <c r="AJ452" s="13">
        <v>0</v>
      </c>
    </row>
    <row r="453" spans="1:36" hidden="1" x14ac:dyDescent="0.25">
      <c r="A453" s="7" t="str">
        <f t="shared" si="7"/>
        <v>1.1-00-2009_20760028_2043111</v>
      </c>
      <c r="B453" s="7" t="s">
        <v>393</v>
      </c>
      <c r="C453" s="7" t="s">
        <v>51</v>
      </c>
      <c r="D453" s="7" t="s">
        <v>52</v>
      </c>
      <c r="E453" s="7" t="s">
        <v>53</v>
      </c>
      <c r="F453" s="7">
        <v>7</v>
      </c>
      <c r="G453" s="7">
        <v>60</v>
      </c>
      <c r="H453" s="7" t="s">
        <v>91</v>
      </c>
      <c r="I453" s="7">
        <v>4311</v>
      </c>
      <c r="J453" s="7" t="s">
        <v>80</v>
      </c>
      <c r="K453" s="7">
        <v>1</v>
      </c>
      <c r="L453" s="7" t="s">
        <v>94</v>
      </c>
      <c r="M453" s="7">
        <v>4000</v>
      </c>
      <c r="N453" s="7" t="s">
        <v>394</v>
      </c>
      <c r="O453" s="7" t="s">
        <v>57</v>
      </c>
      <c r="P453" s="7" t="s">
        <v>58</v>
      </c>
      <c r="Q453" s="7" t="s">
        <v>92</v>
      </c>
      <c r="R453" s="7" t="s">
        <v>93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/>
      <c r="AF453" s="13">
        <v>0</v>
      </c>
      <c r="AG453" s="13">
        <v>0</v>
      </c>
      <c r="AH453" s="13">
        <v>0</v>
      </c>
      <c r="AI453" s="13">
        <v>0</v>
      </c>
      <c r="AJ453" s="13">
        <v>0</v>
      </c>
    </row>
    <row r="454" spans="1:36" hidden="1" x14ac:dyDescent="0.25">
      <c r="A454" s="7" t="str">
        <f t="shared" si="7"/>
        <v>1.1-00-2009_20760028_2043112</v>
      </c>
      <c r="B454" s="7" t="s">
        <v>393</v>
      </c>
      <c r="C454" s="7" t="s">
        <v>51</v>
      </c>
      <c r="D454" s="7" t="s">
        <v>52</v>
      </c>
      <c r="E454" s="7" t="s">
        <v>53</v>
      </c>
      <c r="F454" s="7">
        <v>7</v>
      </c>
      <c r="G454" s="7">
        <v>60</v>
      </c>
      <c r="H454" s="7" t="s">
        <v>91</v>
      </c>
      <c r="I454" s="7">
        <v>4311</v>
      </c>
      <c r="J454" s="7" t="s">
        <v>80</v>
      </c>
      <c r="K454" s="7">
        <v>2</v>
      </c>
      <c r="L454" s="7" t="s">
        <v>403</v>
      </c>
      <c r="M454" s="7">
        <v>4000</v>
      </c>
      <c r="N454" s="7" t="s">
        <v>394</v>
      </c>
      <c r="O454" s="7" t="s">
        <v>57</v>
      </c>
      <c r="P454" s="7" t="s">
        <v>58</v>
      </c>
      <c r="Q454" s="7" t="s">
        <v>92</v>
      </c>
      <c r="R454" s="7" t="s">
        <v>93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/>
      <c r="AF454" s="13">
        <v>0</v>
      </c>
      <c r="AG454" s="13">
        <v>50000</v>
      </c>
      <c r="AH454" s="13">
        <v>0</v>
      </c>
      <c r="AI454" s="13">
        <v>50000</v>
      </c>
      <c r="AJ454" s="13">
        <v>0</v>
      </c>
    </row>
    <row r="455" spans="1:36" hidden="1" x14ac:dyDescent="0.25">
      <c r="A455" s="7" t="str">
        <f t="shared" si="7"/>
        <v>1.1-00-2009_20761028_2043110</v>
      </c>
      <c r="B455" s="7" t="s">
        <v>393</v>
      </c>
      <c r="C455" s="7" t="s">
        <v>51</v>
      </c>
      <c r="D455" s="7" t="s">
        <v>52</v>
      </c>
      <c r="E455" s="7" t="s">
        <v>53</v>
      </c>
      <c r="F455" s="7">
        <v>7</v>
      </c>
      <c r="G455" s="7">
        <v>61</v>
      </c>
      <c r="H455" s="7" t="s">
        <v>91</v>
      </c>
      <c r="I455" s="7">
        <v>4311</v>
      </c>
      <c r="J455" s="7" t="s">
        <v>80</v>
      </c>
      <c r="K455" s="7">
        <v>0</v>
      </c>
      <c r="L455" s="7" t="s">
        <v>36</v>
      </c>
      <c r="M455" s="7">
        <v>4000</v>
      </c>
      <c r="N455" s="7" t="s">
        <v>394</v>
      </c>
      <c r="O455" s="7" t="s">
        <v>57</v>
      </c>
      <c r="P455" s="7" t="s">
        <v>58</v>
      </c>
      <c r="Q455" s="7" t="s">
        <v>94</v>
      </c>
      <c r="R455" s="7" t="s">
        <v>93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/>
      <c r="AF455" s="13">
        <v>0</v>
      </c>
      <c r="AG455" s="13">
        <v>100000</v>
      </c>
      <c r="AH455" s="13">
        <v>0</v>
      </c>
      <c r="AI455" s="13">
        <v>100000</v>
      </c>
      <c r="AJ455" s="13">
        <v>0</v>
      </c>
    </row>
    <row r="456" spans="1:36" hidden="1" x14ac:dyDescent="0.25">
      <c r="A456" s="7" t="str">
        <f t="shared" si="7"/>
        <v>1.1-00-2009_20761028_2043111</v>
      </c>
      <c r="B456" s="7" t="s">
        <v>393</v>
      </c>
      <c r="C456" s="7" t="s">
        <v>51</v>
      </c>
      <c r="D456" s="7" t="s">
        <v>52</v>
      </c>
      <c r="E456" s="7" t="s">
        <v>53</v>
      </c>
      <c r="F456" s="7">
        <v>7</v>
      </c>
      <c r="G456" s="7">
        <v>61</v>
      </c>
      <c r="H456" s="7" t="s">
        <v>91</v>
      </c>
      <c r="I456" s="7">
        <v>4311</v>
      </c>
      <c r="J456" s="7" t="s">
        <v>80</v>
      </c>
      <c r="K456" s="7">
        <v>1</v>
      </c>
      <c r="L456" s="7" t="s">
        <v>404</v>
      </c>
      <c r="M456" s="7">
        <v>4000</v>
      </c>
      <c r="N456" s="7" t="s">
        <v>394</v>
      </c>
      <c r="O456" s="7" t="s">
        <v>57</v>
      </c>
      <c r="P456" s="7" t="s">
        <v>58</v>
      </c>
      <c r="Q456" s="7" t="s">
        <v>94</v>
      </c>
      <c r="R456" s="7" t="s">
        <v>93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/>
      <c r="AF456" s="13">
        <v>0</v>
      </c>
      <c r="AG456" s="13">
        <v>100000</v>
      </c>
      <c r="AH456" s="13">
        <v>0</v>
      </c>
      <c r="AI456" s="13">
        <v>100000</v>
      </c>
      <c r="AJ456" s="13">
        <v>0</v>
      </c>
    </row>
    <row r="457" spans="1:36" hidden="1" x14ac:dyDescent="0.25">
      <c r="A457" s="7" t="str">
        <f t="shared" si="7"/>
        <v>1.1-00-2009_20761028_2043111</v>
      </c>
      <c r="B457" s="7" t="s">
        <v>393</v>
      </c>
      <c r="C457" s="7" t="s">
        <v>51</v>
      </c>
      <c r="D457" s="7" t="s">
        <v>52</v>
      </c>
      <c r="E457" s="7" t="s">
        <v>53</v>
      </c>
      <c r="F457" s="7">
        <v>7</v>
      </c>
      <c r="G457" s="7">
        <v>61</v>
      </c>
      <c r="H457" s="7" t="s">
        <v>91</v>
      </c>
      <c r="I457" s="7">
        <v>4311</v>
      </c>
      <c r="J457" s="7" t="s">
        <v>80</v>
      </c>
      <c r="K457" s="7">
        <v>1</v>
      </c>
      <c r="L457" s="7" t="s">
        <v>405</v>
      </c>
      <c r="M457" s="7">
        <v>4000</v>
      </c>
      <c r="N457" s="7" t="s">
        <v>394</v>
      </c>
      <c r="O457" s="7" t="s">
        <v>57</v>
      </c>
      <c r="P457" s="7" t="s">
        <v>58</v>
      </c>
      <c r="Q457" s="7" t="s">
        <v>94</v>
      </c>
      <c r="R457" s="7" t="s">
        <v>93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/>
      <c r="AF457" s="13">
        <v>0</v>
      </c>
      <c r="AG457" s="13">
        <v>0</v>
      </c>
      <c r="AH457" s="13">
        <v>0</v>
      </c>
      <c r="AI457" s="13">
        <v>0</v>
      </c>
      <c r="AJ457" s="13">
        <v>0</v>
      </c>
    </row>
    <row r="458" spans="1:36" hidden="1" x14ac:dyDescent="0.25">
      <c r="A458" s="7" t="str">
        <f t="shared" si="7"/>
        <v>1.1-00-2009_20762028_2043110</v>
      </c>
      <c r="B458" s="7" t="s">
        <v>393</v>
      </c>
      <c r="C458" s="7" t="s">
        <v>51</v>
      </c>
      <c r="D458" s="7" t="s">
        <v>52</v>
      </c>
      <c r="E458" s="7" t="s">
        <v>53</v>
      </c>
      <c r="F458" s="7">
        <v>7</v>
      </c>
      <c r="G458" s="7">
        <v>62</v>
      </c>
      <c r="H458" s="7" t="s">
        <v>91</v>
      </c>
      <c r="I458" s="7">
        <v>4311</v>
      </c>
      <c r="J458" s="7" t="s">
        <v>80</v>
      </c>
      <c r="K458" s="7">
        <v>0</v>
      </c>
      <c r="L458" s="7" t="s">
        <v>36</v>
      </c>
      <c r="M458" s="7">
        <v>4000</v>
      </c>
      <c r="N458" s="7" t="s">
        <v>394</v>
      </c>
      <c r="O458" s="7" t="s">
        <v>57</v>
      </c>
      <c r="P458" s="7" t="s">
        <v>58</v>
      </c>
      <c r="Q458" s="7" t="s">
        <v>95</v>
      </c>
      <c r="R458" s="7" t="s">
        <v>93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/>
      <c r="AF458" s="13">
        <v>0</v>
      </c>
      <c r="AG458" s="13">
        <v>80000</v>
      </c>
      <c r="AH458" s="13">
        <v>0</v>
      </c>
      <c r="AI458" s="13">
        <v>80000</v>
      </c>
      <c r="AJ458" s="13">
        <v>0</v>
      </c>
    </row>
    <row r="459" spans="1:36" hidden="1" x14ac:dyDescent="0.25">
      <c r="A459" s="7" t="str">
        <f t="shared" si="7"/>
        <v>1.1-00-2009_20762028_2043111</v>
      </c>
      <c r="B459" s="7" t="s">
        <v>393</v>
      </c>
      <c r="C459" s="7" t="s">
        <v>51</v>
      </c>
      <c r="D459" s="7" t="s">
        <v>52</v>
      </c>
      <c r="E459" s="7" t="s">
        <v>53</v>
      </c>
      <c r="F459" s="7">
        <v>7</v>
      </c>
      <c r="G459" s="7">
        <v>62</v>
      </c>
      <c r="H459" s="7" t="s">
        <v>91</v>
      </c>
      <c r="I459" s="7">
        <v>4311</v>
      </c>
      <c r="J459" s="7" t="s">
        <v>80</v>
      </c>
      <c r="K459" s="7">
        <v>1</v>
      </c>
      <c r="L459" s="7" t="s">
        <v>406</v>
      </c>
      <c r="M459" s="7">
        <v>4000</v>
      </c>
      <c r="N459" s="7" t="s">
        <v>394</v>
      </c>
      <c r="O459" s="7" t="s">
        <v>57</v>
      </c>
      <c r="P459" s="7" t="s">
        <v>58</v>
      </c>
      <c r="Q459" s="7" t="s">
        <v>95</v>
      </c>
      <c r="R459" s="7" t="s">
        <v>93</v>
      </c>
      <c r="S459" s="13">
        <v>0</v>
      </c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/>
      <c r="AF459" s="13">
        <v>0</v>
      </c>
      <c r="AG459" s="13">
        <v>80000</v>
      </c>
      <c r="AH459" s="13">
        <v>0</v>
      </c>
      <c r="AI459" s="13">
        <v>80000</v>
      </c>
      <c r="AJ459" s="13">
        <v>0</v>
      </c>
    </row>
    <row r="460" spans="1:36" hidden="1" x14ac:dyDescent="0.25">
      <c r="A460" s="7" t="str">
        <f t="shared" si="7"/>
        <v>1.1-00-2009_20762028_2043111</v>
      </c>
      <c r="B460" s="7" t="s">
        <v>393</v>
      </c>
      <c r="C460" s="7" t="s">
        <v>51</v>
      </c>
      <c r="D460" s="7" t="s">
        <v>52</v>
      </c>
      <c r="E460" s="7" t="s">
        <v>53</v>
      </c>
      <c r="F460" s="7">
        <v>7</v>
      </c>
      <c r="G460" s="7">
        <v>62</v>
      </c>
      <c r="H460" s="7" t="s">
        <v>91</v>
      </c>
      <c r="I460" s="7">
        <v>4311</v>
      </c>
      <c r="J460" s="7" t="s">
        <v>80</v>
      </c>
      <c r="K460" s="7">
        <v>1</v>
      </c>
      <c r="L460" s="7" t="s">
        <v>405</v>
      </c>
      <c r="M460" s="7">
        <v>4000</v>
      </c>
      <c r="N460" s="7" t="s">
        <v>394</v>
      </c>
      <c r="O460" s="7" t="s">
        <v>57</v>
      </c>
      <c r="P460" s="7" t="s">
        <v>58</v>
      </c>
      <c r="Q460" s="7" t="s">
        <v>95</v>
      </c>
      <c r="R460" s="7" t="s">
        <v>93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/>
      <c r="AF460" s="13">
        <v>0</v>
      </c>
      <c r="AG460" s="13">
        <v>100000</v>
      </c>
      <c r="AH460" s="13">
        <v>0</v>
      </c>
      <c r="AI460" s="13">
        <v>100000</v>
      </c>
      <c r="AJ460" s="13">
        <v>0</v>
      </c>
    </row>
    <row r="461" spans="1:36" hidden="1" x14ac:dyDescent="0.25">
      <c r="A461" s="7" t="str">
        <f t="shared" si="7"/>
        <v>1.1-00-2002_20612008_2021110</v>
      </c>
      <c r="B461" s="7" t="s">
        <v>393</v>
      </c>
      <c r="C461" s="7" t="s">
        <v>96</v>
      </c>
      <c r="D461" s="7" t="s">
        <v>97</v>
      </c>
      <c r="E461" s="7" t="s">
        <v>98</v>
      </c>
      <c r="F461" s="7">
        <v>6</v>
      </c>
      <c r="G461" s="7">
        <v>12</v>
      </c>
      <c r="H461" s="7" t="s">
        <v>99</v>
      </c>
      <c r="I461" s="7">
        <v>2111</v>
      </c>
      <c r="J461" s="7" t="s">
        <v>100</v>
      </c>
      <c r="K461" s="7">
        <v>0</v>
      </c>
      <c r="L461" s="7" t="s">
        <v>36</v>
      </c>
      <c r="M461" s="7">
        <v>2000</v>
      </c>
      <c r="N461" s="7" t="s">
        <v>394</v>
      </c>
      <c r="O461" s="7" t="s">
        <v>101</v>
      </c>
      <c r="P461" s="7" t="s">
        <v>102</v>
      </c>
      <c r="Q461" s="7" t="s">
        <v>103</v>
      </c>
      <c r="R461" s="7" t="s">
        <v>104</v>
      </c>
      <c r="S461" s="13">
        <v>50000</v>
      </c>
      <c r="T461" s="13">
        <v>50000</v>
      </c>
      <c r="U461" s="13">
        <v>0</v>
      </c>
      <c r="V461" s="13">
        <v>0</v>
      </c>
      <c r="W461" s="13">
        <v>5209.5600000000004</v>
      </c>
      <c r="X461" s="13">
        <v>5209.5600000000004</v>
      </c>
      <c r="Y461" s="13">
        <v>5209.5600000000004</v>
      </c>
      <c r="Z461" s="13">
        <v>5209.5600000000004</v>
      </c>
      <c r="AA461" s="13">
        <v>5209.5600000000004</v>
      </c>
      <c r="AB461" s="13">
        <v>44790.44</v>
      </c>
      <c r="AC461" s="13">
        <v>0</v>
      </c>
      <c r="AD461" s="13">
        <v>0</v>
      </c>
      <c r="AE461" s="13"/>
      <c r="AF461" s="13">
        <v>0</v>
      </c>
      <c r="AG461" s="13">
        <v>50000</v>
      </c>
      <c r="AH461" s="13">
        <v>0</v>
      </c>
      <c r="AI461" s="13">
        <v>0</v>
      </c>
      <c r="AJ461" s="13">
        <v>50000</v>
      </c>
    </row>
    <row r="462" spans="1:36" hidden="1" x14ac:dyDescent="0.25">
      <c r="A462" s="7" t="str">
        <f t="shared" si="7"/>
        <v>1.1-00-2002_20612008_2021310</v>
      </c>
      <c r="B462" s="7" t="s">
        <v>393</v>
      </c>
      <c r="C462" s="7" t="s">
        <v>96</v>
      </c>
      <c r="D462" s="7" t="s">
        <v>97</v>
      </c>
      <c r="E462" s="7" t="s">
        <v>98</v>
      </c>
      <c r="F462" s="7">
        <v>6</v>
      </c>
      <c r="G462" s="7">
        <v>12</v>
      </c>
      <c r="H462" s="7" t="s">
        <v>99</v>
      </c>
      <c r="I462" s="7">
        <v>2131</v>
      </c>
      <c r="J462" s="7" t="s">
        <v>105</v>
      </c>
      <c r="K462" s="7">
        <v>0</v>
      </c>
      <c r="L462" s="7" t="s">
        <v>36</v>
      </c>
      <c r="M462" s="7">
        <v>2000</v>
      </c>
      <c r="N462" s="7" t="s">
        <v>394</v>
      </c>
      <c r="O462" s="7" t="s">
        <v>101</v>
      </c>
      <c r="P462" s="7" t="s">
        <v>102</v>
      </c>
      <c r="Q462" s="7" t="s">
        <v>103</v>
      </c>
      <c r="R462" s="7" t="s">
        <v>104</v>
      </c>
      <c r="S462" s="13">
        <v>100000</v>
      </c>
      <c r="T462" s="13">
        <v>100000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100000</v>
      </c>
      <c r="AC462" s="13">
        <v>0</v>
      </c>
      <c r="AD462" s="13">
        <v>0</v>
      </c>
      <c r="AE462" s="13"/>
      <c r="AF462" s="13">
        <v>0</v>
      </c>
      <c r="AG462" s="13">
        <v>100000</v>
      </c>
      <c r="AH462" s="13">
        <v>0</v>
      </c>
      <c r="AI462" s="13">
        <v>0</v>
      </c>
      <c r="AJ462" s="13">
        <v>100000</v>
      </c>
    </row>
    <row r="463" spans="1:36" hidden="1" x14ac:dyDescent="0.25">
      <c r="A463" s="7" t="str">
        <f t="shared" si="7"/>
        <v>1.1-00-2002_20612008_2021410</v>
      </c>
      <c r="B463" s="7" t="s">
        <v>393</v>
      </c>
      <c r="C463" s="7" t="s">
        <v>96</v>
      </c>
      <c r="D463" s="7" t="s">
        <v>97</v>
      </c>
      <c r="E463" s="7" t="s">
        <v>98</v>
      </c>
      <c r="F463" s="7">
        <v>6</v>
      </c>
      <c r="G463" s="7">
        <v>12</v>
      </c>
      <c r="H463" s="7" t="s">
        <v>99</v>
      </c>
      <c r="I463" s="7">
        <v>2141</v>
      </c>
      <c r="J463" s="7" t="s">
        <v>106</v>
      </c>
      <c r="K463" s="7">
        <v>0</v>
      </c>
      <c r="L463" s="7" t="s">
        <v>36</v>
      </c>
      <c r="M463" s="7">
        <v>2000</v>
      </c>
      <c r="N463" s="7" t="s">
        <v>394</v>
      </c>
      <c r="O463" s="7" t="s">
        <v>101</v>
      </c>
      <c r="P463" s="7" t="s">
        <v>102</v>
      </c>
      <c r="Q463" s="7" t="s">
        <v>103</v>
      </c>
      <c r="R463" s="7" t="s">
        <v>104</v>
      </c>
      <c r="S463" s="13">
        <v>40000</v>
      </c>
      <c r="T463" s="13">
        <v>40000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40000</v>
      </c>
      <c r="AC463" s="13">
        <v>0</v>
      </c>
      <c r="AD463" s="13">
        <v>0</v>
      </c>
      <c r="AE463" s="13"/>
      <c r="AF463" s="13">
        <v>0</v>
      </c>
      <c r="AG463" s="13">
        <v>50000</v>
      </c>
      <c r="AH463" s="13">
        <v>0</v>
      </c>
      <c r="AI463" s="13">
        <v>10000</v>
      </c>
      <c r="AJ463" s="13">
        <v>40000</v>
      </c>
    </row>
    <row r="464" spans="1:36" hidden="1" x14ac:dyDescent="0.25">
      <c r="A464" s="7" t="str">
        <f t="shared" si="7"/>
        <v>1.1-00-2002_20612008_2022110</v>
      </c>
      <c r="B464" s="7" t="s">
        <v>393</v>
      </c>
      <c r="C464" s="7" t="s">
        <v>96</v>
      </c>
      <c r="D464" s="7" t="s">
        <v>97</v>
      </c>
      <c r="E464" s="7" t="s">
        <v>98</v>
      </c>
      <c r="F464" s="7">
        <v>6</v>
      </c>
      <c r="G464" s="7">
        <v>12</v>
      </c>
      <c r="H464" s="7" t="s">
        <v>99</v>
      </c>
      <c r="I464" s="7">
        <v>2211</v>
      </c>
      <c r="J464" s="7" t="s">
        <v>55</v>
      </c>
      <c r="K464" s="7">
        <v>0</v>
      </c>
      <c r="L464" s="7" t="s">
        <v>36</v>
      </c>
      <c r="M464" s="7">
        <v>2000</v>
      </c>
      <c r="N464" s="7" t="s">
        <v>394</v>
      </c>
      <c r="O464" s="7" t="s">
        <v>101</v>
      </c>
      <c r="P464" s="7" t="s">
        <v>102</v>
      </c>
      <c r="Q464" s="7" t="s">
        <v>103</v>
      </c>
      <c r="R464" s="7" t="s">
        <v>104</v>
      </c>
      <c r="S464" s="13">
        <v>950000</v>
      </c>
      <c r="T464" s="13">
        <v>950000</v>
      </c>
      <c r="U464" s="13">
        <v>0</v>
      </c>
      <c r="V464" s="13">
        <v>0</v>
      </c>
      <c r="W464" s="13">
        <v>114498.49</v>
      </c>
      <c r="X464" s="13">
        <v>114498.49</v>
      </c>
      <c r="Y464" s="13">
        <v>54498.49</v>
      </c>
      <c r="Z464" s="13">
        <v>53982.49</v>
      </c>
      <c r="AA464" s="13">
        <v>47982.49</v>
      </c>
      <c r="AB464" s="13">
        <v>835501.51</v>
      </c>
      <c r="AC464" s="13">
        <v>0</v>
      </c>
      <c r="AD464" s="13">
        <v>0</v>
      </c>
      <c r="AE464" s="13"/>
      <c r="AF464" s="13">
        <v>0</v>
      </c>
      <c r="AG464" s="13">
        <v>1000000</v>
      </c>
      <c r="AH464" s="13">
        <v>0</v>
      </c>
      <c r="AI464" s="13">
        <v>50000</v>
      </c>
      <c r="AJ464" s="13">
        <v>950000</v>
      </c>
    </row>
    <row r="465" spans="1:36" hidden="1" x14ac:dyDescent="0.25">
      <c r="A465" s="7" t="str">
        <f t="shared" si="7"/>
        <v>1.1-00-2002_20612008_2024410</v>
      </c>
      <c r="B465" s="7" t="s">
        <v>393</v>
      </c>
      <c r="C465" s="7" t="s">
        <v>96</v>
      </c>
      <c r="D465" s="7" t="s">
        <v>97</v>
      </c>
      <c r="E465" s="7" t="s">
        <v>98</v>
      </c>
      <c r="F465" s="7">
        <v>6</v>
      </c>
      <c r="G465" s="7">
        <v>12</v>
      </c>
      <c r="H465" s="7" t="s">
        <v>99</v>
      </c>
      <c r="I465" s="7">
        <v>2441</v>
      </c>
      <c r="J465" s="7" t="s">
        <v>167</v>
      </c>
      <c r="K465" s="7">
        <v>0</v>
      </c>
      <c r="L465" s="7" t="s">
        <v>36</v>
      </c>
      <c r="M465" s="7">
        <v>2000</v>
      </c>
      <c r="N465" s="7" t="s">
        <v>394</v>
      </c>
      <c r="O465" s="7" t="s">
        <v>101</v>
      </c>
      <c r="P465" s="7" t="s">
        <v>102</v>
      </c>
      <c r="Q465" s="7" t="s">
        <v>103</v>
      </c>
      <c r="R465" s="7" t="s">
        <v>104</v>
      </c>
      <c r="S465" s="13">
        <v>5000</v>
      </c>
      <c r="T465" s="13">
        <v>5000</v>
      </c>
      <c r="U465" s="13">
        <v>0</v>
      </c>
      <c r="V465" s="13">
        <v>0</v>
      </c>
      <c r="W465" s="13">
        <v>3529.5</v>
      </c>
      <c r="X465" s="13">
        <v>3529.5</v>
      </c>
      <c r="Y465" s="13">
        <v>3529.5</v>
      </c>
      <c r="Z465" s="13">
        <v>1624</v>
      </c>
      <c r="AA465" s="13">
        <v>1624</v>
      </c>
      <c r="AB465" s="13">
        <v>1470.5</v>
      </c>
      <c r="AC465" s="13">
        <v>0</v>
      </c>
      <c r="AD465" s="13">
        <v>0</v>
      </c>
      <c r="AE465" s="13"/>
      <c r="AF465" s="13">
        <v>0</v>
      </c>
      <c r="AG465" s="13">
        <v>5000</v>
      </c>
      <c r="AH465" s="13">
        <v>0</v>
      </c>
      <c r="AI465" s="13">
        <v>0</v>
      </c>
      <c r="AJ465" s="13">
        <v>5000</v>
      </c>
    </row>
    <row r="466" spans="1:36" hidden="1" x14ac:dyDescent="0.25">
      <c r="A466" s="7" t="str">
        <f t="shared" si="7"/>
        <v>1.1-00-2002_20612008_2024710</v>
      </c>
      <c r="B466" s="7" t="s">
        <v>393</v>
      </c>
      <c r="C466" s="7" t="s">
        <v>96</v>
      </c>
      <c r="D466" s="7" t="s">
        <v>97</v>
      </c>
      <c r="E466" s="7" t="s">
        <v>98</v>
      </c>
      <c r="F466" s="7">
        <v>6</v>
      </c>
      <c r="G466" s="7">
        <v>12</v>
      </c>
      <c r="H466" s="7" t="s">
        <v>99</v>
      </c>
      <c r="I466" s="7">
        <v>2471</v>
      </c>
      <c r="J466" s="7" t="s">
        <v>169</v>
      </c>
      <c r="K466" s="7">
        <v>0</v>
      </c>
      <c r="L466" s="7" t="s">
        <v>36</v>
      </c>
      <c r="M466" s="7">
        <v>2000</v>
      </c>
      <c r="N466" s="7" t="s">
        <v>394</v>
      </c>
      <c r="O466" s="7" t="s">
        <v>101</v>
      </c>
      <c r="P466" s="7" t="s">
        <v>102</v>
      </c>
      <c r="Q466" s="7" t="s">
        <v>103</v>
      </c>
      <c r="R466" s="7" t="s">
        <v>104</v>
      </c>
      <c r="S466" s="13">
        <v>5000</v>
      </c>
      <c r="T466" s="13">
        <v>5000</v>
      </c>
      <c r="U466" s="13">
        <v>0</v>
      </c>
      <c r="V466" s="13">
        <v>0</v>
      </c>
      <c r="W466" s="13">
        <v>4911.8999999999996</v>
      </c>
      <c r="X466" s="13">
        <v>4911.8999999999996</v>
      </c>
      <c r="Y466" s="13">
        <v>4911.8999999999996</v>
      </c>
      <c r="Z466" s="13">
        <v>4436.3999999999996</v>
      </c>
      <c r="AA466" s="13">
        <v>4436.3999999999996</v>
      </c>
      <c r="AB466" s="13">
        <v>88.100000000000364</v>
      </c>
      <c r="AC466" s="13">
        <v>0</v>
      </c>
      <c r="AD466" s="13">
        <v>0</v>
      </c>
      <c r="AE466" s="13"/>
      <c r="AF466" s="13">
        <v>0</v>
      </c>
      <c r="AG466" s="13">
        <v>5000</v>
      </c>
      <c r="AH466" s="13">
        <v>0</v>
      </c>
      <c r="AI466" s="13">
        <v>0</v>
      </c>
      <c r="AJ466" s="13">
        <v>5000</v>
      </c>
    </row>
    <row r="467" spans="1:36" hidden="1" x14ac:dyDescent="0.25">
      <c r="A467" s="7" t="str">
        <f t="shared" si="7"/>
        <v>1.1-00-2002_20612008_2025610</v>
      </c>
      <c r="B467" s="7" t="s">
        <v>393</v>
      </c>
      <c r="C467" s="7" t="s">
        <v>96</v>
      </c>
      <c r="D467" s="7" t="s">
        <v>97</v>
      </c>
      <c r="E467" s="7" t="s">
        <v>98</v>
      </c>
      <c r="F467" s="7">
        <v>6</v>
      </c>
      <c r="G467" s="7">
        <v>12</v>
      </c>
      <c r="H467" s="7" t="s">
        <v>99</v>
      </c>
      <c r="I467" s="7">
        <v>2561</v>
      </c>
      <c r="J467" s="7" t="s">
        <v>64</v>
      </c>
      <c r="K467" s="7">
        <v>0</v>
      </c>
      <c r="L467" s="7" t="s">
        <v>36</v>
      </c>
      <c r="M467" s="7">
        <v>2000</v>
      </c>
      <c r="N467" s="7" t="s">
        <v>394</v>
      </c>
      <c r="O467" s="7" t="s">
        <v>101</v>
      </c>
      <c r="P467" s="7" t="s">
        <v>102</v>
      </c>
      <c r="Q467" s="7" t="s">
        <v>103</v>
      </c>
      <c r="R467" s="7" t="s">
        <v>104</v>
      </c>
      <c r="S467" s="13">
        <v>5000</v>
      </c>
      <c r="T467" s="13">
        <v>5000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5000</v>
      </c>
      <c r="AC467" s="13">
        <v>0</v>
      </c>
      <c r="AD467" s="13">
        <v>0</v>
      </c>
      <c r="AE467" s="13"/>
      <c r="AF467" s="13">
        <v>0</v>
      </c>
      <c r="AG467" s="13">
        <v>5000</v>
      </c>
      <c r="AH467" s="13">
        <v>0</v>
      </c>
      <c r="AI467" s="13">
        <v>0</v>
      </c>
      <c r="AJ467" s="13">
        <v>5000</v>
      </c>
    </row>
    <row r="468" spans="1:36" hidden="1" x14ac:dyDescent="0.25">
      <c r="A468" s="7" t="str">
        <f t="shared" si="7"/>
        <v>1.1-00-2002_20612008_2029610</v>
      </c>
      <c r="B468" s="7" t="s">
        <v>393</v>
      </c>
      <c r="C468" s="7" t="s">
        <v>96</v>
      </c>
      <c r="D468" s="7" t="s">
        <v>97</v>
      </c>
      <c r="E468" s="7" t="s">
        <v>98</v>
      </c>
      <c r="F468" s="7">
        <v>6</v>
      </c>
      <c r="G468" s="7">
        <v>12</v>
      </c>
      <c r="H468" s="7" t="s">
        <v>99</v>
      </c>
      <c r="I468" s="7">
        <v>2961</v>
      </c>
      <c r="J468" s="7" t="s">
        <v>107</v>
      </c>
      <c r="K468" s="7">
        <v>0</v>
      </c>
      <c r="L468" s="7" t="s">
        <v>36</v>
      </c>
      <c r="M468" s="7">
        <v>2000</v>
      </c>
      <c r="N468" s="7" t="s">
        <v>394</v>
      </c>
      <c r="O468" s="7" t="s">
        <v>101</v>
      </c>
      <c r="P468" s="7" t="s">
        <v>102</v>
      </c>
      <c r="Q468" s="7" t="s">
        <v>103</v>
      </c>
      <c r="R468" s="7" t="s">
        <v>104</v>
      </c>
      <c r="S468" s="13">
        <v>100000</v>
      </c>
      <c r="T468" s="13">
        <v>100000</v>
      </c>
      <c r="U468" s="13">
        <v>0</v>
      </c>
      <c r="V468" s="13">
        <v>0</v>
      </c>
      <c r="W468" s="13">
        <v>59407.4</v>
      </c>
      <c r="X468" s="13">
        <v>59407.4</v>
      </c>
      <c r="Y468" s="13">
        <v>59407.4</v>
      </c>
      <c r="Z468" s="13">
        <v>48201.8</v>
      </c>
      <c r="AA468" s="13">
        <v>48201.8</v>
      </c>
      <c r="AB468" s="13">
        <v>40592.6</v>
      </c>
      <c r="AC468" s="13">
        <v>0</v>
      </c>
      <c r="AD468" s="13">
        <v>0</v>
      </c>
      <c r="AE468" s="13"/>
      <c r="AF468" s="13">
        <v>0</v>
      </c>
      <c r="AG468" s="13">
        <v>100000</v>
      </c>
      <c r="AH468" s="13">
        <v>0</v>
      </c>
      <c r="AI468" s="13">
        <v>0</v>
      </c>
      <c r="AJ468" s="13">
        <v>100000</v>
      </c>
    </row>
    <row r="469" spans="1:36" hidden="1" x14ac:dyDescent="0.25">
      <c r="A469" s="7" t="str">
        <f t="shared" si="7"/>
        <v>1.1-00-2002_20612008_2035710</v>
      </c>
      <c r="B469" s="7" t="s">
        <v>393</v>
      </c>
      <c r="C469" s="7" t="s">
        <v>96</v>
      </c>
      <c r="D469" s="7" t="s">
        <v>97</v>
      </c>
      <c r="E469" s="7" t="s">
        <v>98</v>
      </c>
      <c r="F469" s="7">
        <v>6</v>
      </c>
      <c r="G469" s="7">
        <v>12</v>
      </c>
      <c r="H469" s="7" t="s">
        <v>99</v>
      </c>
      <c r="I469" s="7">
        <v>3571</v>
      </c>
      <c r="J469" s="7" t="s">
        <v>177</v>
      </c>
      <c r="K469" s="7">
        <v>0</v>
      </c>
      <c r="L469" s="7" t="s">
        <v>36</v>
      </c>
      <c r="M469" s="7">
        <v>3000</v>
      </c>
      <c r="N469" s="7" t="s">
        <v>394</v>
      </c>
      <c r="O469" s="7" t="s">
        <v>101</v>
      </c>
      <c r="P469" s="7" t="s">
        <v>102</v>
      </c>
      <c r="Q469" s="7" t="s">
        <v>103</v>
      </c>
      <c r="R469" s="7" t="s">
        <v>104</v>
      </c>
      <c r="S469" s="13">
        <v>55000</v>
      </c>
      <c r="T469" s="13">
        <v>55000</v>
      </c>
      <c r="U469" s="13">
        <v>0</v>
      </c>
      <c r="V469" s="13">
        <v>0</v>
      </c>
      <c r="W469" s="13">
        <v>55000</v>
      </c>
      <c r="X469" s="13">
        <v>55000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/>
      <c r="AF469" s="13">
        <v>0</v>
      </c>
      <c r="AG469" s="13">
        <v>55000</v>
      </c>
      <c r="AH469" s="13">
        <v>0</v>
      </c>
      <c r="AI469" s="13">
        <v>0</v>
      </c>
      <c r="AJ469" s="13">
        <v>55000</v>
      </c>
    </row>
    <row r="470" spans="1:36" hidden="1" x14ac:dyDescent="0.25">
      <c r="A470" s="7" t="str">
        <f t="shared" si="7"/>
        <v>1.1-00-2002_20612008_2037110</v>
      </c>
      <c r="B470" s="7" t="s">
        <v>393</v>
      </c>
      <c r="C470" s="7" t="s">
        <v>96</v>
      </c>
      <c r="D470" s="7" t="s">
        <v>97</v>
      </c>
      <c r="E470" s="7" t="s">
        <v>98</v>
      </c>
      <c r="F470" s="7">
        <v>6</v>
      </c>
      <c r="G470" s="7">
        <v>12</v>
      </c>
      <c r="H470" s="7" t="s">
        <v>99</v>
      </c>
      <c r="I470" s="7">
        <v>3711</v>
      </c>
      <c r="J470" s="7" t="s">
        <v>138</v>
      </c>
      <c r="K470" s="7">
        <v>0</v>
      </c>
      <c r="L470" s="7" t="s">
        <v>36</v>
      </c>
      <c r="M470" s="7">
        <v>3000</v>
      </c>
      <c r="N470" s="7" t="s">
        <v>394</v>
      </c>
      <c r="O470" s="7" t="s">
        <v>101</v>
      </c>
      <c r="P470" s="7" t="s">
        <v>102</v>
      </c>
      <c r="Q470" s="7" t="s">
        <v>103</v>
      </c>
      <c r="R470" s="7" t="s">
        <v>104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/>
      <c r="AF470" s="13">
        <v>0</v>
      </c>
      <c r="AG470" s="13">
        <v>0</v>
      </c>
      <c r="AH470" s="13">
        <v>0</v>
      </c>
      <c r="AI470" s="13">
        <v>0</v>
      </c>
      <c r="AJ470" s="13">
        <v>0</v>
      </c>
    </row>
    <row r="471" spans="1:36" hidden="1" x14ac:dyDescent="0.25">
      <c r="A471" s="7" t="str">
        <f t="shared" si="7"/>
        <v>1.1-00-2002_20612008_2037210</v>
      </c>
      <c r="B471" s="7" t="s">
        <v>393</v>
      </c>
      <c r="C471" s="7" t="s">
        <v>96</v>
      </c>
      <c r="D471" s="7" t="s">
        <v>97</v>
      </c>
      <c r="E471" s="7" t="s">
        <v>98</v>
      </c>
      <c r="F471" s="7">
        <v>6</v>
      </c>
      <c r="G471" s="7">
        <v>12</v>
      </c>
      <c r="H471" s="7" t="s">
        <v>99</v>
      </c>
      <c r="I471" s="7">
        <v>3721</v>
      </c>
      <c r="J471" s="7" t="s">
        <v>228</v>
      </c>
      <c r="K471" s="7">
        <v>0</v>
      </c>
      <c r="L471" s="7" t="s">
        <v>36</v>
      </c>
      <c r="M471" s="7">
        <v>3000</v>
      </c>
      <c r="N471" s="7" t="s">
        <v>394</v>
      </c>
      <c r="O471" s="7" t="s">
        <v>101</v>
      </c>
      <c r="P471" s="7" t="s">
        <v>102</v>
      </c>
      <c r="Q471" s="7" t="s">
        <v>103</v>
      </c>
      <c r="R471" s="7" t="s">
        <v>104</v>
      </c>
      <c r="S471" s="13">
        <v>0</v>
      </c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/>
      <c r="AF471" s="13">
        <v>0</v>
      </c>
      <c r="AG471" s="13">
        <v>35000</v>
      </c>
      <c r="AH471" s="13">
        <v>0</v>
      </c>
      <c r="AI471" s="13">
        <v>35000</v>
      </c>
      <c r="AJ471" s="13">
        <v>0</v>
      </c>
    </row>
    <row r="472" spans="1:36" hidden="1" x14ac:dyDescent="0.25">
      <c r="A472" s="7" t="str">
        <f t="shared" si="7"/>
        <v>1.1-00-2002_20612008_2037510</v>
      </c>
      <c r="B472" s="7" t="s">
        <v>393</v>
      </c>
      <c r="C472" s="7" t="s">
        <v>96</v>
      </c>
      <c r="D472" s="7" t="s">
        <v>97</v>
      </c>
      <c r="E472" s="7" t="s">
        <v>98</v>
      </c>
      <c r="F472" s="7">
        <v>6</v>
      </c>
      <c r="G472" s="7">
        <v>12</v>
      </c>
      <c r="H472" s="7" t="s">
        <v>99</v>
      </c>
      <c r="I472" s="7">
        <v>3751</v>
      </c>
      <c r="J472" s="7" t="s">
        <v>139</v>
      </c>
      <c r="K472" s="7">
        <v>0</v>
      </c>
      <c r="L472" s="7" t="s">
        <v>36</v>
      </c>
      <c r="M472" s="7">
        <v>3000</v>
      </c>
      <c r="N472" s="7" t="s">
        <v>394</v>
      </c>
      <c r="O472" s="7" t="s">
        <v>101</v>
      </c>
      <c r="P472" s="7" t="s">
        <v>102</v>
      </c>
      <c r="Q472" s="7" t="s">
        <v>103</v>
      </c>
      <c r="R472" s="7" t="s">
        <v>104</v>
      </c>
      <c r="S472" s="13">
        <v>87191.41</v>
      </c>
      <c r="T472" s="13">
        <v>87191.41</v>
      </c>
      <c r="U472" s="13">
        <v>0</v>
      </c>
      <c r="V472" s="13">
        <v>0</v>
      </c>
      <c r="W472" s="13">
        <v>87191.41</v>
      </c>
      <c r="X472" s="13">
        <v>87191.41</v>
      </c>
      <c r="Y472" s="13">
        <v>27191.41</v>
      </c>
      <c r="Z472" s="13">
        <v>27191.41</v>
      </c>
      <c r="AA472" s="13">
        <v>27191.41</v>
      </c>
      <c r="AB472" s="13">
        <v>0</v>
      </c>
      <c r="AC472" s="13">
        <v>0</v>
      </c>
      <c r="AD472" s="13">
        <v>0</v>
      </c>
      <c r="AE472" s="13"/>
      <c r="AF472" s="13">
        <v>0</v>
      </c>
      <c r="AG472" s="13">
        <v>87191.41</v>
      </c>
      <c r="AH472" s="13">
        <v>0</v>
      </c>
      <c r="AI472" s="13">
        <v>0</v>
      </c>
      <c r="AJ472" s="13">
        <v>87191.41</v>
      </c>
    </row>
    <row r="473" spans="1:36" hidden="1" x14ac:dyDescent="0.25">
      <c r="A473" s="7" t="str">
        <f t="shared" si="7"/>
        <v>1.1-00-2002_20612008_2038310</v>
      </c>
      <c r="B473" s="7" t="s">
        <v>393</v>
      </c>
      <c r="C473" s="7" t="s">
        <v>96</v>
      </c>
      <c r="D473" s="7" t="s">
        <v>97</v>
      </c>
      <c r="E473" s="7" t="s">
        <v>98</v>
      </c>
      <c r="F473" s="7">
        <v>6</v>
      </c>
      <c r="G473" s="7">
        <v>12</v>
      </c>
      <c r="H473" s="7" t="s">
        <v>99</v>
      </c>
      <c r="I473" s="7">
        <v>3831</v>
      </c>
      <c r="J473" s="7" t="s">
        <v>108</v>
      </c>
      <c r="K473" s="7">
        <v>0</v>
      </c>
      <c r="L473" s="7" t="s">
        <v>36</v>
      </c>
      <c r="M473" s="7">
        <v>3000</v>
      </c>
      <c r="N473" s="7" t="s">
        <v>394</v>
      </c>
      <c r="O473" s="7" t="s">
        <v>101</v>
      </c>
      <c r="P473" s="7" t="s">
        <v>102</v>
      </c>
      <c r="Q473" s="7" t="s">
        <v>103</v>
      </c>
      <c r="R473" s="7" t="s">
        <v>104</v>
      </c>
      <c r="S473" s="13">
        <v>5000</v>
      </c>
      <c r="T473" s="13">
        <v>5000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5000</v>
      </c>
      <c r="AC473" s="13">
        <v>0</v>
      </c>
      <c r="AD473" s="13">
        <v>0</v>
      </c>
      <c r="AE473" s="13"/>
      <c r="AF473" s="13">
        <v>0</v>
      </c>
      <c r="AG473" s="13">
        <v>100000</v>
      </c>
      <c r="AH473" s="13">
        <v>0</v>
      </c>
      <c r="AI473" s="13">
        <v>95000</v>
      </c>
      <c r="AJ473" s="13">
        <v>5000</v>
      </c>
    </row>
    <row r="474" spans="1:36" hidden="1" x14ac:dyDescent="0.25">
      <c r="A474" s="7" t="str">
        <f t="shared" si="7"/>
        <v>1.1-00-2002_20612008_2044810</v>
      </c>
      <c r="B474" s="7" t="s">
        <v>393</v>
      </c>
      <c r="C474" s="7" t="s">
        <v>96</v>
      </c>
      <c r="D474" s="7" t="s">
        <v>97</v>
      </c>
      <c r="E474" s="7" t="s">
        <v>98</v>
      </c>
      <c r="F474" s="7">
        <v>6</v>
      </c>
      <c r="G474" s="7">
        <v>12</v>
      </c>
      <c r="H474" s="7" t="s">
        <v>99</v>
      </c>
      <c r="I474" s="7">
        <v>4481</v>
      </c>
      <c r="J474" s="7" t="s">
        <v>109</v>
      </c>
      <c r="K474" s="7">
        <v>0</v>
      </c>
      <c r="L474" s="7" t="s">
        <v>36</v>
      </c>
      <c r="M474" s="7">
        <v>4000</v>
      </c>
      <c r="N474" s="7" t="s">
        <v>394</v>
      </c>
      <c r="O474" s="7" t="s">
        <v>101</v>
      </c>
      <c r="P474" s="7" t="s">
        <v>102</v>
      </c>
      <c r="Q474" s="7" t="s">
        <v>103</v>
      </c>
      <c r="R474" s="7" t="s">
        <v>104</v>
      </c>
      <c r="S474" s="13">
        <v>250000</v>
      </c>
      <c r="T474" s="13">
        <v>250000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250000</v>
      </c>
      <c r="AC474" s="13">
        <v>0</v>
      </c>
      <c r="AD474" s="13">
        <v>0</v>
      </c>
      <c r="AE474" s="13"/>
      <c r="AF474" s="13">
        <v>0</v>
      </c>
      <c r="AG474" s="13">
        <v>250000</v>
      </c>
      <c r="AH474" s="13">
        <v>0</v>
      </c>
      <c r="AI474" s="13">
        <v>0</v>
      </c>
      <c r="AJ474" s="13">
        <v>250000</v>
      </c>
    </row>
    <row r="475" spans="1:36" hidden="1" x14ac:dyDescent="0.25">
      <c r="A475" s="7" t="str">
        <f t="shared" si="7"/>
        <v>1.1-00-2002_20612008_2051110</v>
      </c>
      <c r="B475" s="7" t="s">
        <v>393</v>
      </c>
      <c r="C475" s="7" t="s">
        <v>96</v>
      </c>
      <c r="D475" s="7" t="s">
        <v>97</v>
      </c>
      <c r="E475" s="7" t="s">
        <v>98</v>
      </c>
      <c r="F475" s="7">
        <v>6</v>
      </c>
      <c r="G475" s="7">
        <v>12</v>
      </c>
      <c r="H475" s="7" t="s">
        <v>99</v>
      </c>
      <c r="I475" s="7">
        <v>5111</v>
      </c>
      <c r="J475" s="7" t="s">
        <v>110</v>
      </c>
      <c r="K475" s="7">
        <v>0</v>
      </c>
      <c r="L475" s="7" t="s">
        <v>36</v>
      </c>
      <c r="M475" s="7">
        <v>5000</v>
      </c>
      <c r="N475" s="7" t="s">
        <v>394</v>
      </c>
      <c r="O475" s="7" t="s">
        <v>101</v>
      </c>
      <c r="P475" s="7" t="s">
        <v>102</v>
      </c>
      <c r="Q475" s="7" t="s">
        <v>103</v>
      </c>
      <c r="R475" s="7" t="s">
        <v>104</v>
      </c>
      <c r="S475" s="13">
        <v>35844</v>
      </c>
      <c r="T475" s="13">
        <v>250000</v>
      </c>
      <c r="U475" s="13">
        <v>-214156</v>
      </c>
      <c r="V475" s="13">
        <v>0</v>
      </c>
      <c r="W475" s="13">
        <v>35844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/>
      <c r="AF475" s="13">
        <v>0</v>
      </c>
      <c r="AG475" s="13">
        <v>250000</v>
      </c>
      <c r="AH475" s="13">
        <v>0</v>
      </c>
      <c r="AI475" s="13">
        <v>214156</v>
      </c>
      <c r="AJ475" s="13">
        <v>35844</v>
      </c>
    </row>
    <row r="476" spans="1:36" hidden="1" x14ac:dyDescent="0.25">
      <c r="A476" s="7" t="str">
        <f t="shared" si="7"/>
        <v>1.1-00-2002_20612008_2051210</v>
      </c>
      <c r="B476" s="7" t="s">
        <v>393</v>
      </c>
      <c r="C476" s="7" t="s">
        <v>96</v>
      </c>
      <c r="D476" s="7" t="s">
        <v>97</v>
      </c>
      <c r="E476" s="7" t="s">
        <v>98</v>
      </c>
      <c r="F476" s="7">
        <v>6</v>
      </c>
      <c r="G476" s="7">
        <v>12</v>
      </c>
      <c r="H476" s="7" t="s">
        <v>99</v>
      </c>
      <c r="I476" s="7">
        <v>5121</v>
      </c>
      <c r="J476" s="7" t="s">
        <v>111</v>
      </c>
      <c r="K476" s="7">
        <v>0</v>
      </c>
      <c r="L476" s="7" t="s">
        <v>36</v>
      </c>
      <c r="M476" s="7">
        <v>5000</v>
      </c>
      <c r="N476" s="7" t="s">
        <v>394</v>
      </c>
      <c r="O476" s="7" t="s">
        <v>101</v>
      </c>
      <c r="P476" s="7" t="s">
        <v>102</v>
      </c>
      <c r="Q476" s="7" t="s">
        <v>103</v>
      </c>
      <c r="R476" s="7" t="s">
        <v>104</v>
      </c>
      <c r="S476" s="13">
        <v>60000</v>
      </c>
      <c r="T476" s="13">
        <v>60000</v>
      </c>
      <c r="U476" s="13">
        <v>0</v>
      </c>
      <c r="V476" s="13">
        <v>0</v>
      </c>
      <c r="W476" s="13">
        <v>55583.72</v>
      </c>
      <c r="X476" s="13">
        <v>24263.72</v>
      </c>
      <c r="Y476" s="13">
        <v>24263.72</v>
      </c>
      <c r="Z476" s="13">
        <v>24263.72</v>
      </c>
      <c r="AA476" s="13">
        <v>24263.72</v>
      </c>
      <c r="AB476" s="13">
        <v>4416.2799999999988</v>
      </c>
      <c r="AC476" s="13">
        <v>0</v>
      </c>
      <c r="AD476" s="13">
        <v>0</v>
      </c>
      <c r="AE476" s="13"/>
      <c r="AF476" s="13">
        <v>0</v>
      </c>
      <c r="AG476" s="13">
        <v>60000</v>
      </c>
      <c r="AH476" s="13">
        <v>0</v>
      </c>
      <c r="AI476" s="13">
        <v>0</v>
      </c>
      <c r="AJ476" s="13">
        <v>60000</v>
      </c>
    </row>
    <row r="477" spans="1:36" hidden="1" x14ac:dyDescent="0.25">
      <c r="A477" s="7" t="str">
        <f t="shared" si="7"/>
        <v>1.1-00-2002_20612008_2051510</v>
      </c>
      <c r="B477" s="7" t="s">
        <v>393</v>
      </c>
      <c r="C477" s="7" t="s">
        <v>96</v>
      </c>
      <c r="D477" s="7" t="s">
        <v>97</v>
      </c>
      <c r="E477" s="7" t="s">
        <v>98</v>
      </c>
      <c r="F477" s="7">
        <v>6</v>
      </c>
      <c r="G477" s="7">
        <v>12</v>
      </c>
      <c r="H477" s="7" t="s">
        <v>99</v>
      </c>
      <c r="I477" s="7">
        <v>5151</v>
      </c>
      <c r="J477" s="7" t="s">
        <v>112</v>
      </c>
      <c r="K477" s="7">
        <v>0</v>
      </c>
      <c r="L477" s="7" t="s">
        <v>36</v>
      </c>
      <c r="M477" s="7">
        <v>5000</v>
      </c>
      <c r="N477" s="7" t="s">
        <v>394</v>
      </c>
      <c r="O477" s="7" t="s">
        <v>101</v>
      </c>
      <c r="P477" s="7" t="s">
        <v>102</v>
      </c>
      <c r="Q477" s="7" t="s">
        <v>103</v>
      </c>
      <c r="R477" s="7" t="s">
        <v>104</v>
      </c>
      <c r="S477" s="13">
        <v>0</v>
      </c>
      <c r="T477" s="13">
        <v>80000</v>
      </c>
      <c r="U477" s="13">
        <v>-80000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/>
      <c r="AF477" s="13">
        <v>0</v>
      </c>
      <c r="AG477" s="13">
        <v>80000</v>
      </c>
      <c r="AH477" s="13">
        <v>0</v>
      </c>
      <c r="AI477" s="13">
        <v>80000</v>
      </c>
      <c r="AJ477" s="13">
        <v>0</v>
      </c>
    </row>
    <row r="478" spans="1:36" hidden="1" x14ac:dyDescent="0.25">
      <c r="A478" s="7" t="str">
        <f t="shared" si="7"/>
        <v>1.1-00-2002_20612008_2053210</v>
      </c>
      <c r="B478" s="7" t="s">
        <v>393</v>
      </c>
      <c r="C478" s="7" t="s">
        <v>96</v>
      </c>
      <c r="D478" s="7" t="s">
        <v>97</v>
      </c>
      <c r="E478" s="7" t="s">
        <v>98</v>
      </c>
      <c r="F478" s="7">
        <v>6</v>
      </c>
      <c r="G478" s="7">
        <v>12</v>
      </c>
      <c r="H478" s="7" t="s">
        <v>99</v>
      </c>
      <c r="I478" s="7">
        <v>5321</v>
      </c>
      <c r="J478" s="7" t="s">
        <v>113</v>
      </c>
      <c r="K478" s="7">
        <v>0</v>
      </c>
      <c r="L478" s="7" t="s">
        <v>36</v>
      </c>
      <c r="M478" s="7">
        <v>5000</v>
      </c>
      <c r="N478" s="7" t="s">
        <v>394</v>
      </c>
      <c r="O478" s="7" t="s">
        <v>101</v>
      </c>
      <c r="P478" s="7" t="s">
        <v>102</v>
      </c>
      <c r="Q478" s="7" t="s">
        <v>103</v>
      </c>
      <c r="R478" s="7" t="s">
        <v>104</v>
      </c>
      <c r="S478" s="13">
        <v>100000</v>
      </c>
      <c r="T478" s="13">
        <v>100000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100000</v>
      </c>
      <c r="AC478" s="13">
        <v>0</v>
      </c>
      <c r="AD478" s="13">
        <v>0</v>
      </c>
      <c r="AE478" s="13"/>
      <c r="AF478" s="13">
        <v>0</v>
      </c>
      <c r="AG478" s="13">
        <v>100000</v>
      </c>
      <c r="AH478" s="13">
        <v>0</v>
      </c>
      <c r="AI478" s="13">
        <v>0</v>
      </c>
      <c r="AJ478" s="13">
        <v>100000</v>
      </c>
    </row>
    <row r="479" spans="1:36" hidden="1" x14ac:dyDescent="0.25">
      <c r="A479" s="7" t="str">
        <f t="shared" si="7"/>
        <v>1.1-00-2002_20613008_2025310</v>
      </c>
      <c r="B479" s="7" t="s">
        <v>393</v>
      </c>
      <c r="C479" s="7" t="s">
        <v>96</v>
      </c>
      <c r="D479" s="7" t="s">
        <v>97</v>
      </c>
      <c r="E479" s="7" t="s">
        <v>98</v>
      </c>
      <c r="F479" s="7">
        <v>6</v>
      </c>
      <c r="G479" s="7">
        <v>13</v>
      </c>
      <c r="H479" s="7" t="s">
        <v>99</v>
      </c>
      <c r="I479" s="7">
        <v>2531</v>
      </c>
      <c r="J479" s="7" t="s">
        <v>114</v>
      </c>
      <c r="K479" s="7">
        <v>0</v>
      </c>
      <c r="L479" s="7" t="s">
        <v>36</v>
      </c>
      <c r="M479" s="7">
        <v>2000</v>
      </c>
      <c r="N479" s="7" t="s">
        <v>394</v>
      </c>
      <c r="O479" s="7" t="s">
        <v>101</v>
      </c>
      <c r="P479" s="7" t="s">
        <v>102</v>
      </c>
      <c r="Q479" s="7" t="s">
        <v>115</v>
      </c>
      <c r="R479" s="7" t="s">
        <v>104</v>
      </c>
      <c r="S479" s="13">
        <v>50000</v>
      </c>
      <c r="T479" s="13">
        <v>50000</v>
      </c>
      <c r="U479" s="13">
        <v>0</v>
      </c>
      <c r="V479" s="13">
        <v>0</v>
      </c>
      <c r="W479" s="13">
        <v>29755.8</v>
      </c>
      <c r="X479" s="13">
        <v>29095.8</v>
      </c>
      <c r="Y479" s="13">
        <v>21687.48</v>
      </c>
      <c r="Z479" s="13">
        <v>12254.08</v>
      </c>
      <c r="AA479" s="13">
        <v>0</v>
      </c>
      <c r="AB479" s="13">
        <v>20244.2</v>
      </c>
      <c r="AC479" s="13">
        <v>0</v>
      </c>
      <c r="AD479" s="13">
        <v>0</v>
      </c>
      <c r="AE479" s="13"/>
      <c r="AF479" s="13">
        <v>0</v>
      </c>
      <c r="AG479" s="13">
        <v>50000</v>
      </c>
      <c r="AH479" s="13">
        <v>0</v>
      </c>
      <c r="AI479" s="13">
        <v>0</v>
      </c>
      <c r="AJ479" s="13">
        <v>50000</v>
      </c>
    </row>
    <row r="480" spans="1:36" hidden="1" x14ac:dyDescent="0.25">
      <c r="A480" s="7" t="str">
        <f t="shared" si="7"/>
        <v>1.1-00-2002_20613008_2025410</v>
      </c>
      <c r="B480" s="7" t="s">
        <v>393</v>
      </c>
      <c r="C480" s="7" t="s">
        <v>96</v>
      </c>
      <c r="D480" s="7" t="s">
        <v>97</v>
      </c>
      <c r="E480" s="7" t="s">
        <v>98</v>
      </c>
      <c r="F480" s="7">
        <v>6</v>
      </c>
      <c r="G480" s="7">
        <v>13</v>
      </c>
      <c r="H480" s="7" t="s">
        <v>99</v>
      </c>
      <c r="I480" s="7">
        <v>2541</v>
      </c>
      <c r="J480" s="7" t="s">
        <v>116</v>
      </c>
      <c r="K480" s="7">
        <v>0</v>
      </c>
      <c r="L480" s="7" t="s">
        <v>36</v>
      </c>
      <c r="M480" s="7">
        <v>2000</v>
      </c>
      <c r="N480" s="7" t="s">
        <v>394</v>
      </c>
      <c r="O480" s="7" t="s">
        <v>101</v>
      </c>
      <c r="P480" s="7" t="s">
        <v>102</v>
      </c>
      <c r="Q480" s="7" t="s">
        <v>115</v>
      </c>
      <c r="R480" s="7" t="s">
        <v>104</v>
      </c>
      <c r="S480" s="13">
        <v>50000</v>
      </c>
      <c r="T480" s="13">
        <v>50000</v>
      </c>
      <c r="U480" s="13">
        <v>0</v>
      </c>
      <c r="V480" s="13">
        <v>0</v>
      </c>
      <c r="W480" s="13">
        <v>40341.57</v>
      </c>
      <c r="X480" s="13">
        <v>40341.57</v>
      </c>
      <c r="Y480" s="13">
        <v>27450.99</v>
      </c>
      <c r="Z480" s="13">
        <v>27450.99</v>
      </c>
      <c r="AA480" s="13">
        <v>23476.73</v>
      </c>
      <c r="AB480" s="13">
        <v>9658.43</v>
      </c>
      <c r="AC480" s="13">
        <v>0</v>
      </c>
      <c r="AD480" s="13">
        <v>0</v>
      </c>
      <c r="AE480" s="13"/>
      <c r="AF480" s="13">
        <v>0</v>
      </c>
      <c r="AG480" s="13">
        <v>50000</v>
      </c>
      <c r="AH480" s="13">
        <v>0</v>
      </c>
      <c r="AI480" s="13">
        <v>0</v>
      </c>
      <c r="AJ480" s="13">
        <v>50000</v>
      </c>
    </row>
    <row r="481" spans="1:36" hidden="1" x14ac:dyDescent="0.25">
      <c r="A481" s="7" t="str">
        <f t="shared" si="7"/>
        <v>1.1-00-2002_20613008_2025910</v>
      </c>
      <c r="B481" s="7" t="s">
        <v>393</v>
      </c>
      <c r="C481" s="7" t="s">
        <v>96</v>
      </c>
      <c r="D481" s="7" t="s">
        <v>97</v>
      </c>
      <c r="E481" s="7" t="s">
        <v>98</v>
      </c>
      <c r="F481" s="7">
        <v>6</v>
      </c>
      <c r="G481" s="7">
        <v>13</v>
      </c>
      <c r="H481" s="7" t="s">
        <v>99</v>
      </c>
      <c r="I481" s="7">
        <v>2591</v>
      </c>
      <c r="J481" s="7" t="s">
        <v>117</v>
      </c>
      <c r="K481" s="7">
        <v>0</v>
      </c>
      <c r="L481" s="7" t="s">
        <v>36</v>
      </c>
      <c r="M481" s="7">
        <v>2000</v>
      </c>
      <c r="N481" s="7" t="s">
        <v>394</v>
      </c>
      <c r="O481" s="7" t="s">
        <v>101</v>
      </c>
      <c r="P481" s="7" t="s">
        <v>102</v>
      </c>
      <c r="Q481" s="7" t="s">
        <v>115</v>
      </c>
      <c r="R481" s="7" t="s">
        <v>104</v>
      </c>
      <c r="S481" s="13">
        <v>395000</v>
      </c>
      <c r="T481" s="13">
        <v>395000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395000</v>
      </c>
      <c r="AC481" s="13">
        <v>0</v>
      </c>
      <c r="AD481" s="13">
        <v>0</v>
      </c>
      <c r="AE481" s="13"/>
      <c r="AF481" s="13">
        <v>0</v>
      </c>
      <c r="AG481" s="13">
        <v>400000</v>
      </c>
      <c r="AH481" s="13">
        <v>0</v>
      </c>
      <c r="AI481" s="13">
        <v>5000</v>
      </c>
      <c r="AJ481" s="13">
        <v>395000</v>
      </c>
    </row>
    <row r="482" spans="1:36" hidden="1" x14ac:dyDescent="0.25">
      <c r="A482" s="7" t="str">
        <f t="shared" si="7"/>
        <v>1.1-00-2002_20613008_2029110</v>
      </c>
      <c r="B482" s="7" t="s">
        <v>393</v>
      </c>
      <c r="C482" s="7" t="s">
        <v>96</v>
      </c>
      <c r="D482" s="7" t="s">
        <v>97</v>
      </c>
      <c r="E482" s="7" t="s">
        <v>98</v>
      </c>
      <c r="F482" s="7">
        <v>6</v>
      </c>
      <c r="G482" s="7">
        <v>13</v>
      </c>
      <c r="H482" s="7" t="s">
        <v>99</v>
      </c>
      <c r="I482" s="7">
        <v>2911</v>
      </c>
      <c r="J482" s="7" t="s">
        <v>118</v>
      </c>
      <c r="K482" s="7">
        <v>0</v>
      </c>
      <c r="L482" s="7" t="s">
        <v>36</v>
      </c>
      <c r="M482" s="7">
        <v>2000</v>
      </c>
      <c r="N482" s="7" t="s">
        <v>394</v>
      </c>
      <c r="O482" s="7" t="s">
        <v>101</v>
      </c>
      <c r="P482" s="7" t="s">
        <v>102</v>
      </c>
      <c r="Q482" s="7" t="s">
        <v>115</v>
      </c>
      <c r="R482" s="7" t="s">
        <v>104</v>
      </c>
      <c r="S482" s="13">
        <v>250000</v>
      </c>
      <c r="T482" s="13">
        <v>250000</v>
      </c>
      <c r="U482" s="13">
        <v>0</v>
      </c>
      <c r="V482" s="13">
        <v>0</v>
      </c>
      <c r="W482" s="13">
        <v>21973.94</v>
      </c>
      <c r="X482" s="13">
        <v>3413.94</v>
      </c>
      <c r="Y482" s="13">
        <v>3413.94</v>
      </c>
      <c r="Z482" s="13">
        <v>3015.93</v>
      </c>
      <c r="AA482" s="13">
        <v>3015.93</v>
      </c>
      <c r="AB482" s="13">
        <v>228026.06</v>
      </c>
      <c r="AC482" s="13">
        <v>0</v>
      </c>
      <c r="AD482" s="13">
        <v>0</v>
      </c>
      <c r="AE482" s="13"/>
      <c r="AF482" s="13">
        <v>0</v>
      </c>
      <c r="AG482" s="13">
        <v>250000</v>
      </c>
      <c r="AH482" s="13">
        <v>0</v>
      </c>
      <c r="AI482" s="13">
        <v>0</v>
      </c>
      <c r="AJ482" s="13">
        <v>250000</v>
      </c>
    </row>
    <row r="483" spans="1:36" hidden="1" x14ac:dyDescent="0.25">
      <c r="A483" s="7" t="str">
        <f t="shared" si="7"/>
        <v>1.1-00-2002_20613008_2056210</v>
      </c>
      <c r="B483" s="7" t="s">
        <v>393</v>
      </c>
      <c r="C483" s="7" t="s">
        <v>96</v>
      </c>
      <c r="D483" s="7" t="s">
        <v>97</v>
      </c>
      <c r="E483" s="7" t="s">
        <v>98</v>
      </c>
      <c r="F483" s="7">
        <v>6</v>
      </c>
      <c r="G483" s="7">
        <v>13</v>
      </c>
      <c r="H483" s="7" t="s">
        <v>99</v>
      </c>
      <c r="I483" s="7">
        <v>5621</v>
      </c>
      <c r="J483" s="7" t="s">
        <v>119</v>
      </c>
      <c r="K483" s="7">
        <v>0</v>
      </c>
      <c r="L483" s="7" t="s">
        <v>36</v>
      </c>
      <c r="M483" s="7">
        <v>5000</v>
      </c>
      <c r="N483" s="7" t="s">
        <v>394</v>
      </c>
      <c r="O483" s="7" t="s">
        <v>101</v>
      </c>
      <c r="P483" s="7" t="s">
        <v>102</v>
      </c>
      <c r="Q483" s="7" t="s">
        <v>115</v>
      </c>
      <c r="R483" s="7" t="s">
        <v>104</v>
      </c>
      <c r="S483" s="13">
        <v>0</v>
      </c>
      <c r="T483" s="13">
        <v>300000</v>
      </c>
      <c r="U483" s="13">
        <v>-300000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/>
      <c r="AF483" s="13">
        <v>0</v>
      </c>
      <c r="AG483" s="13">
        <v>300000</v>
      </c>
      <c r="AH483" s="13">
        <v>0</v>
      </c>
      <c r="AI483" s="13">
        <v>300000</v>
      </c>
      <c r="AJ483" s="13">
        <v>0</v>
      </c>
    </row>
    <row r="484" spans="1:36" hidden="1" x14ac:dyDescent="0.25">
      <c r="A484" s="7" t="str">
        <f t="shared" si="7"/>
        <v>1.1-00-2002_20613008_2056510</v>
      </c>
      <c r="B484" s="7" t="s">
        <v>393</v>
      </c>
      <c r="C484" s="7" t="s">
        <v>96</v>
      </c>
      <c r="D484" s="7" t="s">
        <v>97</v>
      </c>
      <c r="E484" s="7" t="s">
        <v>98</v>
      </c>
      <c r="F484" s="7">
        <v>6</v>
      </c>
      <c r="G484" s="7">
        <v>13</v>
      </c>
      <c r="H484" s="7" t="s">
        <v>99</v>
      </c>
      <c r="I484" s="7">
        <v>5651</v>
      </c>
      <c r="J484" s="7" t="s">
        <v>120</v>
      </c>
      <c r="K484" s="7">
        <v>0</v>
      </c>
      <c r="L484" s="7" t="s">
        <v>36</v>
      </c>
      <c r="M484" s="7">
        <v>5000</v>
      </c>
      <c r="N484" s="7" t="s">
        <v>394</v>
      </c>
      <c r="O484" s="7" t="s">
        <v>101</v>
      </c>
      <c r="P484" s="7" t="s">
        <v>102</v>
      </c>
      <c r="Q484" s="7" t="s">
        <v>115</v>
      </c>
      <c r="R484" s="7" t="s">
        <v>104</v>
      </c>
      <c r="S484" s="13">
        <v>0</v>
      </c>
      <c r="T484" s="13">
        <v>300000</v>
      </c>
      <c r="U484" s="13">
        <v>-300000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/>
      <c r="AF484" s="13">
        <v>0</v>
      </c>
      <c r="AG484" s="13">
        <v>300000</v>
      </c>
      <c r="AH484" s="13">
        <v>0</v>
      </c>
      <c r="AI484" s="13">
        <v>300000</v>
      </c>
      <c r="AJ484" s="13">
        <v>0</v>
      </c>
    </row>
    <row r="485" spans="1:36" hidden="1" x14ac:dyDescent="0.25">
      <c r="A485" s="7" t="str">
        <f t="shared" si="7"/>
        <v>1.1-00-2002_20613008_2056610</v>
      </c>
      <c r="B485" s="7" t="s">
        <v>393</v>
      </c>
      <c r="C485" s="7" t="s">
        <v>96</v>
      </c>
      <c r="D485" s="7" t="s">
        <v>97</v>
      </c>
      <c r="E485" s="7" t="s">
        <v>98</v>
      </c>
      <c r="F485" s="7">
        <v>6</v>
      </c>
      <c r="G485" s="7">
        <v>13</v>
      </c>
      <c r="H485" s="7" t="s">
        <v>99</v>
      </c>
      <c r="I485" s="7">
        <v>5661</v>
      </c>
      <c r="J485" s="7" t="s">
        <v>121</v>
      </c>
      <c r="K485" s="7">
        <v>0</v>
      </c>
      <c r="L485" s="7" t="s">
        <v>36</v>
      </c>
      <c r="M485" s="7">
        <v>5000</v>
      </c>
      <c r="N485" s="7" t="s">
        <v>394</v>
      </c>
      <c r="O485" s="7" t="s">
        <v>101</v>
      </c>
      <c r="P485" s="7" t="s">
        <v>102</v>
      </c>
      <c r="Q485" s="7" t="s">
        <v>115</v>
      </c>
      <c r="R485" s="7" t="s">
        <v>104</v>
      </c>
      <c r="S485" s="13">
        <v>191400</v>
      </c>
      <c r="T485" s="13">
        <v>300000</v>
      </c>
      <c r="U485" s="13">
        <v>-108600</v>
      </c>
      <c r="V485" s="13">
        <v>0</v>
      </c>
      <c r="W485" s="13">
        <v>191400</v>
      </c>
      <c r="X485" s="13">
        <v>191400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/>
      <c r="AF485" s="13">
        <v>0</v>
      </c>
      <c r="AG485" s="13">
        <v>300000</v>
      </c>
      <c r="AH485" s="13">
        <v>0</v>
      </c>
      <c r="AI485" s="13">
        <v>108600</v>
      </c>
      <c r="AJ485" s="13">
        <v>191400</v>
      </c>
    </row>
    <row r="486" spans="1:36" hidden="1" x14ac:dyDescent="0.25">
      <c r="A486" s="7" t="str">
        <f t="shared" si="7"/>
        <v>1.1-00-2002_20613008_2056710</v>
      </c>
      <c r="B486" s="7" t="s">
        <v>393</v>
      </c>
      <c r="C486" s="7" t="s">
        <v>96</v>
      </c>
      <c r="D486" s="7" t="s">
        <v>97</v>
      </c>
      <c r="E486" s="7" t="s">
        <v>98</v>
      </c>
      <c r="F486" s="7">
        <v>6</v>
      </c>
      <c r="G486" s="7">
        <v>13</v>
      </c>
      <c r="H486" s="7" t="s">
        <v>99</v>
      </c>
      <c r="I486" s="7">
        <v>5671</v>
      </c>
      <c r="J486" s="7" t="s">
        <v>122</v>
      </c>
      <c r="K486" s="7">
        <v>0</v>
      </c>
      <c r="L486" s="7" t="s">
        <v>36</v>
      </c>
      <c r="M486" s="7">
        <v>5000</v>
      </c>
      <c r="N486" s="7" t="s">
        <v>394</v>
      </c>
      <c r="O486" s="7" t="s">
        <v>101</v>
      </c>
      <c r="P486" s="7" t="s">
        <v>102</v>
      </c>
      <c r="Q486" s="7" t="s">
        <v>115</v>
      </c>
      <c r="R486" s="7" t="s">
        <v>104</v>
      </c>
      <c r="S486" s="13">
        <v>313635.36</v>
      </c>
      <c r="T486" s="13">
        <v>400000</v>
      </c>
      <c r="U486" s="13">
        <v>-86364.640000000014</v>
      </c>
      <c r="V486" s="13">
        <v>0</v>
      </c>
      <c r="W486" s="13">
        <v>253492.29</v>
      </c>
      <c r="X486" s="13">
        <v>244375.87</v>
      </c>
      <c r="Y486" s="13">
        <v>244375.87</v>
      </c>
      <c r="Z486" s="13">
        <v>79315.360000000001</v>
      </c>
      <c r="AA486" s="13">
        <v>79315.360000000001</v>
      </c>
      <c r="AB486" s="13">
        <v>60143.069999999978</v>
      </c>
      <c r="AC486" s="13">
        <v>0</v>
      </c>
      <c r="AD486" s="13">
        <v>0</v>
      </c>
      <c r="AE486" s="13"/>
      <c r="AF486" s="13">
        <v>0</v>
      </c>
      <c r="AG486" s="13">
        <v>400000</v>
      </c>
      <c r="AH486" s="13">
        <v>0</v>
      </c>
      <c r="AI486" s="13">
        <v>86364.64</v>
      </c>
      <c r="AJ486" s="13">
        <v>313635.36</v>
      </c>
    </row>
    <row r="487" spans="1:36" hidden="1" x14ac:dyDescent="0.25">
      <c r="A487" s="7" t="str">
        <f t="shared" si="7"/>
        <v>1.1-00-2002_20613008_2056910</v>
      </c>
      <c r="B487" s="7" t="s">
        <v>393</v>
      </c>
      <c r="C487" s="7" t="s">
        <v>96</v>
      </c>
      <c r="D487" s="7" t="s">
        <v>97</v>
      </c>
      <c r="E487" s="7" t="s">
        <v>98</v>
      </c>
      <c r="F487" s="7">
        <v>6</v>
      </c>
      <c r="G487" s="7">
        <v>13</v>
      </c>
      <c r="H487" s="7" t="s">
        <v>99</v>
      </c>
      <c r="I487" s="7">
        <v>5691</v>
      </c>
      <c r="J487" s="7" t="s">
        <v>123</v>
      </c>
      <c r="K487" s="7">
        <v>0</v>
      </c>
      <c r="L487" s="7" t="s">
        <v>36</v>
      </c>
      <c r="M487" s="7">
        <v>5000</v>
      </c>
      <c r="N487" s="7" t="s">
        <v>394</v>
      </c>
      <c r="O487" s="7" t="s">
        <v>101</v>
      </c>
      <c r="P487" s="7" t="s">
        <v>102</v>
      </c>
      <c r="Q487" s="7" t="s">
        <v>115</v>
      </c>
      <c r="R487" s="7" t="s">
        <v>104</v>
      </c>
      <c r="S487" s="13">
        <v>2304073.2000000002</v>
      </c>
      <c r="T487" s="13">
        <v>4000000</v>
      </c>
      <c r="U487" s="13">
        <v>-1695926.7999999998</v>
      </c>
      <c r="V487" s="13">
        <v>0</v>
      </c>
      <c r="W487" s="13">
        <v>2159801.1</v>
      </c>
      <c r="X487" s="13">
        <v>781721.1</v>
      </c>
      <c r="Y487" s="13">
        <v>253689.1</v>
      </c>
      <c r="Z487" s="13">
        <v>229993.2</v>
      </c>
      <c r="AA487" s="13">
        <v>229993.2</v>
      </c>
      <c r="AB487" s="13">
        <v>144272.10000000009</v>
      </c>
      <c r="AC487" s="13">
        <v>0</v>
      </c>
      <c r="AD487" s="13">
        <v>0</v>
      </c>
      <c r="AE487" s="13"/>
      <c r="AF487" s="13">
        <v>0</v>
      </c>
      <c r="AG487" s="13">
        <v>4000000</v>
      </c>
      <c r="AH487" s="13">
        <v>0</v>
      </c>
      <c r="AI487" s="13">
        <v>1695926.8</v>
      </c>
      <c r="AJ487" s="13">
        <v>2304073.2000000002</v>
      </c>
    </row>
    <row r="488" spans="1:36" hidden="1" x14ac:dyDescent="0.25">
      <c r="A488" s="7" t="str">
        <f t="shared" si="7"/>
        <v>1.1-00-2002_20614008_2027210</v>
      </c>
      <c r="B488" s="7" t="s">
        <v>393</v>
      </c>
      <c r="C488" s="7" t="s">
        <v>96</v>
      </c>
      <c r="D488" s="7" t="s">
        <v>97</v>
      </c>
      <c r="E488" s="7" t="s">
        <v>98</v>
      </c>
      <c r="F488" s="7">
        <v>6</v>
      </c>
      <c r="G488" s="7">
        <v>14</v>
      </c>
      <c r="H488" s="7" t="s">
        <v>99</v>
      </c>
      <c r="I488" s="7">
        <v>2721</v>
      </c>
      <c r="J488" s="7" t="s">
        <v>124</v>
      </c>
      <c r="K488" s="7">
        <v>0</v>
      </c>
      <c r="L488" s="7" t="s">
        <v>36</v>
      </c>
      <c r="M488" s="7">
        <v>2000</v>
      </c>
      <c r="N488" s="7" t="s">
        <v>394</v>
      </c>
      <c r="O488" s="7" t="s">
        <v>101</v>
      </c>
      <c r="P488" s="7" t="s">
        <v>102</v>
      </c>
      <c r="Q488" s="7" t="s">
        <v>125</v>
      </c>
      <c r="R488" s="7" t="s">
        <v>104</v>
      </c>
      <c r="S488" s="13">
        <v>2500000</v>
      </c>
      <c r="T488" s="13">
        <v>2500000</v>
      </c>
      <c r="U488" s="13">
        <v>0</v>
      </c>
      <c r="V488" s="13">
        <v>0</v>
      </c>
      <c r="W488" s="13">
        <v>2159721.87</v>
      </c>
      <c r="X488" s="13">
        <v>397101.87</v>
      </c>
      <c r="Y488" s="13">
        <v>343239.91</v>
      </c>
      <c r="Z488" s="13">
        <v>319386.59999999998</v>
      </c>
      <c r="AA488" s="13">
        <v>237086.6</v>
      </c>
      <c r="AB488" s="13">
        <v>340278.12999999989</v>
      </c>
      <c r="AC488" s="13">
        <v>0</v>
      </c>
      <c r="AD488" s="13">
        <v>0</v>
      </c>
      <c r="AE488" s="13"/>
      <c r="AF488" s="13">
        <v>0</v>
      </c>
      <c r="AG488" s="13">
        <v>2500000</v>
      </c>
      <c r="AH488" s="13">
        <v>0</v>
      </c>
      <c r="AI488" s="13">
        <v>0</v>
      </c>
      <c r="AJ488" s="13">
        <v>2500000</v>
      </c>
    </row>
    <row r="489" spans="1:36" hidden="1" x14ac:dyDescent="0.25">
      <c r="A489" s="7" t="str">
        <f t="shared" si="7"/>
        <v>1.1-00-2002_20615008_2032510</v>
      </c>
      <c r="B489" s="7" t="s">
        <v>393</v>
      </c>
      <c r="C489" s="7" t="s">
        <v>96</v>
      </c>
      <c r="D489" s="7" t="s">
        <v>97</v>
      </c>
      <c r="E489" s="7" t="s">
        <v>98</v>
      </c>
      <c r="F489" s="7">
        <v>6</v>
      </c>
      <c r="G489" s="7">
        <v>15</v>
      </c>
      <c r="H489" s="7" t="s">
        <v>99</v>
      </c>
      <c r="I489" s="7">
        <v>3251</v>
      </c>
      <c r="J489" s="7" t="s">
        <v>65</v>
      </c>
      <c r="K489" s="7">
        <v>0</v>
      </c>
      <c r="L489" s="7" t="s">
        <v>36</v>
      </c>
      <c r="M489" s="7">
        <v>3000</v>
      </c>
      <c r="N489" s="7" t="s">
        <v>394</v>
      </c>
      <c r="O489" s="7" t="s">
        <v>101</v>
      </c>
      <c r="P489" s="7" t="s">
        <v>102</v>
      </c>
      <c r="Q489" s="7" t="s">
        <v>126</v>
      </c>
      <c r="R489" s="7" t="s">
        <v>104</v>
      </c>
      <c r="S489" s="13">
        <v>6602534.4000000004</v>
      </c>
      <c r="T489" s="13">
        <v>6602534.4000000004</v>
      </c>
      <c r="U489" s="13">
        <v>0</v>
      </c>
      <c r="V489" s="13">
        <v>0</v>
      </c>
      <c r="W489" s="13">
        <v>6602534.4000000004</v>
      </c>
      <c r="X489" s="13">
        <v>6602534.4000000004</v>
      </c>
      <c r="Y489" s="13">
        <v>5402073.5999999996</v>
      </c>
      <c r="Z489" s="13">
        <v>5402073.5999999996</v>
      </c>
      <c r="AA489" s="13">
        <v>5402073.5999999996</v>
      </c>
      <c r="AB489" s="13">
        <v>0</v>
      </c>
      <c r="AC489" s="13">
        <v>0</v>
      </c>
      <c r="AD489" s="13" t="s">
        <v>504</v>
      </c>
      <c r="AE489" s="13" t="s">
        <v>506</v>
      </c>
      <c r="AF489" s="13">
        <v>0</v>
      </c>
      <c r="AG489" s="13">
        <v>6602534.4000000004</v>
      </c>
      <c r="AH489" s="13">
        <v>0</v>
      </c>
      <c r="AI489" s="13">
        <v>0</v>
      </c>
      <c r="AJ489" s="13">
        <v>6602534.4000000004</v>
      </c>
    </row>
    <row r="490" spans="1:36" hidden="1" x14ac:dyDescent="0.25">
      <c r="A490" s="7" t="str">
        <f t="shared" si="7"/>
        <v>1.1-00-2002_20615008_2032910</v>
      </c>
      <c r="B490" s="7" t="s">
        <v>393</v>
      </c>
      <c r="C490" s="7" t="s">
        <v>96</v>
      </c>
      <c r="D490" s="7" t="s">
        <v>97</v>
      </c>
      <c r="E490" s="7" t="s">
        <v>98</v>
      </c>
      <c r="F490" s="7">
        <v>6</v>
      </c>
      <c r="G490" s="7">
        <v>15</v>
      </c>
      <c r="H490" s="7" t="s">
        <v>99</v>
      </c>
      <c r="I490" s="7">
        <v>3291</v>
      </c>
      <c r="J490" s="7" t="s">
        <v>127</v>
      </c>
      <c r="K490" s="7">
        <v>0</v>
      </c>
      <c r="L490" s="7" t="s">
        <v>36</v>
      </c>
      <c r="M490" s="7">
        <v>3000</v>
      </c>
      <c r="N490" s="7" t="s">
        <v>394</v>
      </c>
      <c r="O490" s="7" t="s">
        <v>101</v>
      </c>
      <c r="P490" s="7" t="s">
        <v>102</v>
      </c>
      <c r="Q490" s="7" t="s">
        <v>126</v>
      </c>
      <c r="R490" s="7" t="s">
        <v>104</v>
      </c>
      <c r="S490" s="13">
        <v>19950.84</v>
      </c>
      <c r="T490" s="13">
        <v>19950.84</v>
      </c>
      <c r="U490" s="13">
        <v>0</v>
      </c>
      <c r="V490" s="13">
        <v>0</v>
      </c>
      <c r="W490" s="13">
        <v>19950.84</v>
      </c>
      <c r="X490" s="13">
        <v>19950.84</v>
      </c>
      <c r="Y490" s="13">
        <v>19950.84</v>
      </c>
      <c r="Z490" s="13">
        <v>19950.84</v>
      </c>
      <c r="AA490" s="13">
        <v>19950.84</v>
      </c>
      <c r="AB490" s="13">
        <v>0</v>
      </c>
      <c r="AC490" s="13">
        <v>0</v>
      </c>
      <c r="AD490" s="13">
        <v>0</v>
      </c>
      <c r="AE490" s="13"/>
      <c r="AF490" s="13">
        <v>0</v>
      </c>
      <c r="AG490" s="13">
        <v>200000</v>
      </c>
      <c r="AH490" s="13">
        <v>0</v>
      </c>
      <c r="AI490" s="13">
        <v>180049.16</v>
      </c>
      <c r="AJ490" s="13">
        <v>19950.84</v>
      </c>
    </row>
    <row r="491" spans="1:36" hidden="1" x14ac:dyDescent="0.25">
      <c r="A491" s="7" t="str">
        <f t="shared" si="7"/>
        <v>1.1-00-2002_20615008_2035210</v>
      </c>
      <c r="B491" s="7" t="s">
        <v>393</v>
      </c>
      <c r="C491" s="7" t="s">
        <v>96</v>
      </c>
      <c r="D491" s="7" t="s">
        <v>97</v>
      </c>
      <c r="E491" s="7" t="s">
        <v>98</v>
      </c>
      <c r="F491" s="7">
        <v>6</v>
      </c>
      <c r="G491" s="7">
        <v>15</v>
      </c>
      <c r="H491" s="7" t="s">
        <v>99</v>
      </c>
      <c r="I491" s="7">
        <v>3521</v>
      </c>
      <c r="J491" s="7" t="s">
        <v>128</v>
      </c>
      <c r="K491" s="7">
        <v>0</v>
      </c>
      <c r="L491" s="7" t="s">
        <v>36</v>
      </c>
      <c r="M491" s="7">
        <v>3000</v>
      </c>
      <c r="N491" s="7" t="s">
        <v>394</v>
      </c>
      <c r="O491" s="7" t="s">
        <v>101</v>
      </c>
      <c r="P491" s="7" t="s">
        <v>102</v>
      </c>
      <c r="Q491" s="7" t="s">
        <v>126</v>
      </c>
      <c r="R491" s="7" t="s">
        <v>104</v>
      </c>
      <c r="S491" s="13">
        <v>30000</v>
      </c>
      <c r="T491" s="13">
        <v>30000</v>
      </c>
      <c r="U491" s="13">
        <v>0</v>
      </c>
      <c r="V491" s="13">
        <v>0</v>
      </c>
      <c r="W491" s="13">
        <v>11276.36</v>
      </c>
      <c r="X491" s="13">
        <v>4432.3599999999997</v>
      </c>
      <c r="Y491" s="13">
        <v>4432.3599999999997</v>
      </c>
      <c r="Z491" s="13">
        <v>4432.3599999999997</v>
      </c>
      <c r="AA491" s="13">
        <v>0</v>
      </c>
      <c r="AB491" s="13">
        <v>18723.64</v>
      </c>
      <c r="AC491" s="13">
        <v>0</v>
      </c>
      <c r="AD491" s="13">
        <v>0</v>
      </c>
      <c r="AE491" s="13"/>
      <c r="AF491" s="13">
        <v>0</v>
      </c>
      <c r="AG491" s="13">
        <v>50000</v>
      </c>
      <c r="AH491" s="13">
        <v>0</v>
      </c>
      <c r="AI491" s="13">
        <v>20000</v>
      </c>
      <c r="AJ491" s="13">
        <v>30000</v>
      </c>
    </row>
    <row r="492" spans="1:36" hidden="1" x14ac:dyDescent="0.25">
      <c r="A492" s="7" t="str">
        <f t="shared" si="7"/>
        <v>1.1-00-2008_20346023_2031810</v>
      </c>
      <c r="B492" s="7" t="s">
        <v>393</v>
      </c>
      <c r="C492" s="7" t="s">
        <v>129</v>
      </c>
      <c r="D492" s="7" t="s">
        <v>97</v>
      </c>
      <c r="E492" s="7" t="s">
        <v>130</v>
      </c>
      <c r="F492" s="7">
        <v>3</v>
      </c>
      <c r="G492" s="7">
        <v>46</v>
      </c>
      <c r="H492" s="7" t="s">
        <v>131</v>
      </c>
      <c r="I492" s="7">
        <v>3181</v>
      </c>
      <c r="J492" s="7" t="s">
        <v>132</v>
      </c>
      <c r="K492" s="7">
        <v>0</v>
      </c>
      <c r="L492" s="7" t="s">
        <v>36</v>
      </c>
      <c r="M492" s="7">
        <v>3000</v>
      </c>
      <c r="N492" s="7" t="s">
        <v>394</v>
      </c>
      <c r="O492" s="7" t="s">
        <v>133</v>
      </c>
      <c r="P492" s="7" t="s">
        <v>134</v>
      </c>
      <c r="Q492" s="7" t="s">
        <v>135</v>
      </c>
      <c r="R492" s="7" t="s">
        <v>136</v>
      </c>
      <c r="S492" s="13">
        <v>10000</v>
      </c>
      <c r="T492" s="13">
        <v>10000</v>
      </c>
      <c r="U492" s="13">
        <v>0</v>
      </c>
      <c r="V492" s="13">
        <v>0</v>
      </c>
      <c r="W492" s="13">
        <v>9788.5</v>
      </c>
      <c r="X492" s="13">
        <v>9788.5</v>
      </c>
      <c r="Y492" s="13">
        <v>9788.5</v>
      </c>
      <c r="Z492" s="13">
        <v>9788.5</v>
      </c>
      <c r="AA492" s="13">
        <v>9788.5</v>
      </c>
      <c r="AB492" s="13">
        <v>211.5</v>
      </c>
      <c r="AC492" s="13">
        <v>0</v>
      </c>
      <c r="AD492" s="13">
        <v>0</v>
      </c>
      <c r="AE492" s="13"/>
      <c r="AF492" s="13">
        <v>0</v>
      </c>
      <c r="AG492" s="13">
        <v>10000</v>
      </c>
      <c r="AH492" s="13">
        <v>0</v>
      </c>
      <c r="AI492" s="13">
        <v>0</v>
      </c>
      <c r="AJ492" s="13">
        <v>10000</v>
      </c>
    </row>
    <row r="493" spans="1:36" hidden="1" x14ac:dyDescent="0.25">
      <c r="A493" s="7" t="str">
        <f t="shared" si="7"/>
        <v>1.1-00-2008_20346023_2033910</v>
      </c>
      <c r="B493" s="7" t="s">
        <v>393</v>
      </c>
      <c r="C493" s="7" t="s">
        <v>129</v>
      </c>
      <c r="D493" s="7" t="s">
        <v>97</v>
      </c>
      <c r="E493" s="7" t="s">
        <v>130</v>
      </c>
      <c r="F493" s="7">
        <v>3</v>
      </c>
      <c r="G493" s="7">
        <v>46</v>
      </c>
      <c r="H493" s="7" t="s">
        <v>131</v>
      </c>
      <c r="I493" s="7">
        <v>3391</v>
      </c>
      <c r="J493" s="7" t="s">
        <v>137</v>
      </c>
      <c r="K493" s="7">
        <v>0</v>
      </c>
      <c r="L493" s="7" t="s">
        <v>36</v>
      </c>
      <c r="M493" s="7">
        <v>3000</v>
      </c>
      <c r="N493" s="7" t="s">
        <v>394</v>
      </c>
      <c r="O493" s="7" t="s">
        <v>133</v>
      </c>
      <c r="P493" s="7" t="s">
        <v>134</v>
      </c>
      <c r="Q493" s="7" t="s">
        <v>135</v>
      </c>
      <c r="R493" s="7" t="s">
        <v>136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/>
      <c r="AF493" s="13">
        <v>0</v>
      </c>
      <c r="AG493" s="13">
        <v>200000</v>
      </c>
      <c r="AH493" s="13">
        <v>0</v>
      </c>
      <c r="AI493" s="13">
        <v>200000</v>
      </c>
      <c r="AJ493" s="13">
        <v>0</v>
      </c>
    </row>
    <row r="494" spans="1:36" hidden="1" x14ac:dyDescent="0.25">
      <c r="A494" s="7" t="str">
        <f t="shared" si="7"/>
        <v>1.1-00-2008_20346023_2037110</v>
      </c>
      <c r="B494" s="7" t="s">
        <v>393</v>
      </c>
      <c r="C494" s="7" t="s">
        <v>129</v>
      </c>
      <c r="D494" s="7" t="s">
        <v>97</v>
      </c>
      <c r="E494" s="7" t="s">
        <v>130</v>
      </c>
      <c r="F494" s="7">
        <v>3</v>
      </c>
      <c r="G494" s="7">
        <v>46</v>
      </c>
      <c r="H494" s="7" t="s">
        <v>131</v>
      </c>
      <c r="I494" s="7">
        <v>3711</v>
      </c>
      <c r="J494" s="7" t="s">
        <v>138</v>
      </c>
      <c r="K494" s="7">
        <v>0</v>
      </c>
      <c r="L494" s="7" t="s">
        <v>36</v>
      </c>
      <c r="M494" s="7">
        <v>3000</v>
      </c>
      <c r="N494" s="7" t="s">
        <v>394</v>
      </c>
      <c r="O494" s="7" t="s">
        <v>133</v>
      </c>
      <c r="P494" s="7" t="s">
        <v>134</v>
      </c>
      <c r="Q494" s="7" t="s">
        <v>135</v>
      </c>
      <c r="R494" s="7" t="s">
        <v>136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/>
      <c r="AF494" s="13">
        <v>0</v>
      </c>
      <c r="AG494" s="13">
        <v>50000</v>
      </c>
      <c r="AH494" s="13">
        <v>0</v>
      </c>
      <c r="AI494" s="13">
        <v>50000</v>
      </c>
      <c r="AJ494" s="13">
        <v>0</v>
      </c>
    </row>
    <row r="495" spans="1:36" hidden="1" x14ac:dyDescent="0.25">
      <c r="A495" s="7" t="str">
        <f t="shared" si="7"/>
        <v>1.1-00-2008_20346023_2037510</v>
      </c>
      <c r="B495" s="7" t="s">
        <v>393</v>
      </c>
      <c r="C495" s="7" t="s">
        <v>129</v>
      </c>
      <c r="D495" s="7" t="s">
        <v>97</v>
      </c>
      <c r="E495" s="7" t="s">
        <v>130</v>
      </c>
      <c r="F495" s="7">
        <v>3</v>
      </c>
      <c r="G495" s="7">
        <v>46</v>
      </c>
      <c r="H495" s="7" t="s">
        <v>131</v>
      </c>
      <c r="I495" s="7">
        <v>3751</v>
      </c>
      <c r="J495" s="7" t="s">
        <v>139</v>
      </c>
      <c r="K495" s="7">
        <v>0</v>
      </c>
      <c r="L495" s="7" t="s">
        <v>36</v>
      </c>
      <c r="M495" s="7">
        <v>3000</v>
      </c>
      <c r="N495" s="7" t="s">
        <v>394</v>
      </c>
      <c r="O495" s="7" t="s">
        <v>133</v>
      </c>
      <c r="P495" s="7" t="s">
        <v>134</v>
      </c>
      <c r="Q495" s="7" t="s">
        <v>135</v>
      </c>
      <c r="R495" s="7" t="s">
        <v>136</v>
      </c>
      <c r="S495" s="13">
        <v>0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/>
      <c r="AF495" s="13">
        <v>0</v>
      </c>
      <c r="AG495" s="13">
        <v>30000</v>
      </c>
      <c r="AH495" s="13">
        <v>0</v>
      </c>
      <c r="AI495" s="13">
        <v>30000</v>
      </c>
      <c r="AJ495" s="13">
        <v>0</v>
      </c>
    </row>
    <row r="496" spans="1:36" hidden="1" x14ac:dyDescent="0.25">
      <c r="A496" s="7" t="str">
        <f t="shared" si="7"/>
        <v>1.1-00-2008_20347023_2022110</v>
      </c>
      <c r="B496" s="7" t="s">
        <v>393</v>
      </c>
      <c r="C496" s="7" t="s">
        <v>129</v>
      </c>
      <c r="D496" s="7" t="s">
        <v>97</v>
      </c>
      <c r="E496" s="7" t="s">
        <v>130</v>
      </c>
      <c r="F496" s="7">
        <v>3</v>
      </c>
      <c r="G496" s="7">
        <v>47</v>
      </c>
      <c r="H496" s="7" t="s">
        <v>131</v>
      </c>
      <c r="I496" s="7">
        <v>2211</v>
      </c>
      <c r="J496" s="7" t="s">
        <v>55</v>
      </c>
      <c r="K496" s="7">
        <v>0</v>
      </c>
      <c r="L496" s="7" t="s">
        <v>36</v>
      </c>
      <c r="M496" s="7">
        <v>2000</v>
      </c>
      <c r="N496" s="7" t="s">
        <v>394</v>
      </c>
      <c r="O496" s="7" t="s">
        <v>133</v>
      </c>
      <c r="P496" s="7" t="s">
        <v>134</v>
      </c>
      <c r="Q496" s="7" t="s">
        <v>140</v>
      </c>
      <c r="R496" s="7" t="s">
        <v>136</v>
      </c>
      <c r="S496" s="13">
        <v>247299.87</v>
      </c>
      <c r="T496" s="13">
        <v>247299.87</v>
      </c>
      <c r="U496" s="13">
        <v>0</v>
      </c>
      <c r="V496" s="13">
        <v>0</v>
      </c>
      <c r="W496" s="13">
        <v>247299.87</v>
      </c>
      <c r="X496" s="13">
        <v>247299.87</v>
      </c>
      <c r="Y496" s="13">
        <v>132554.01</v>
      </c>
      <c r="Z496" s="13">
        <v>123755.94</v>
      </c>
      <c r="AA496" s="13">
        <v>123755.94</v>
      </c>
      <c r="AB496" s="13">
        <v>0</v>
      </c>
      <c r="AC496" s="13">
        <v>0</v>
      </c>
      <c r="AD496" s="13">
        <v>0</v>
      </c>
      <c r="AE496" s="13"/>
      <c r="AF496" s="13">
        <v>0</v>
      </c>
      <c r="AG496" s="13">
        <v>280000</v>
      </c>
      <c r="AH496" s="13">
        <v>0</v>
      </c>
      <c r="AI496" s="13">
        <v>32700.13</v>
      </c>
      <c r="AJ496" s="13">
        <v>247299.87</v>
      </c>
    </row>
    <row r="497" spans="1:36" hidden="1" x14ac:dyDescent="0.25">
      <c r="A497" s="7" t="str">
        <f t="shared" si="7"/>
        <v>1.1-00-2008_20347023_2028210</v>
      </c>
      <c r="B497" s="7" t="s">
        <v>393</v>
      </c>
      <c r="C497" s="7" t="s">
        <v>129</v>
      </c>
      <c r="D497" s="7" t="s">
        <v>97</v>
      </c>
      <c r="E497" s="7" t="s">
        <v>130</v>
      </c>
      <c r="F497" s="7">
        <v>3</v>
      </c>
      <c r="G497" s="7">
        <v>47</v>
      </c>
      <c r="H497" s="7" t="s">
        <v>131</v>
      </c>
      <c r="I497" s="7">
        <v>2821</v>
      </c>
      <c r="J497" s="7" t="s">
        <v>141</v>
      </c>
      <c r="K497" s="7">
        <v>0</v>
      </c>
      <c r="L497" s="7" t="s">
        <v>36</v>
      </c>
      <c r="M497" s="7">
        <v>2000</v>
      </c>
      <c r="N497" s="7" t="s">
        <v>394</v>
      </c>
      <c r="O497" s="7" t="s">
        <v>133</v>
      </c>
      <c r="P497" s="7" t="s">
        <v>134</v>
      </c>
      <c r="Q497" s="7" t="s">
        <v>140</v>
      </c>
      <c r="R497" s="7" t="s">
        <v>136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/>
      <c r="AF497" s="13">
        <v>0</v>
      </c>
      <c r="AG497" s="13">
        <v>30000</v>
      </c>
      <c r="AH497" s="13">
        <v>0</v>
      </c>
      <c r="AI497" s="13">
        <v>30000</v>
      </c>
      <c r="AJ497" s="13">
        <v>0</v>
      </c>
    </row>
    <row r="498" spans="1:36" hidden="1" x14ac:dyDescent="0.25">
      <c r="A498" s="7" t="str">
        <f t="shared" si="7"/>
        <v>1.1-00-2008_20347023_2028310</v>
      </c>
      <c r="B498" s="7" t="s">
        <v>393</v>
      </c>
      <c r="C498" s="7" t="s">
        <v>129</v>
      </c>
      <c r="D498" s="7" t="s">
        <v>97</v>
      </c>
      <c r="E498" s="7" t="s">
        <v>130</v>
      </c>
      <c r="F498" s="7">
        <v>3</v>
      </c>
      <c r="G498" s="7">
        <v>47</v>
      </c>
      <c r="H498" s="7" t="s">
        <v>131</v>
      </c>
      <c r="I498" s="7">
        <v>2831</v>
      </c>
      <c r="J498" s="7" t="s">
        <v>142</v>
      </c>
      <c r="K498" s="7">
        <v>0</v>
      </c>
      <c r="L498" s="7" t="s">
        <v>36</v>
      </c>
      <c r="M498" s="7">
        <v>2000</v>
      </c>
      <c r="N498" s="7" t="s">
        <v>394</v>
      </c>
      <c r="O498" s="7" t="s">
        <v>133</v>
      </c>
      <c r="P498" s="7" t="s">
        <v>134</v>
      </c>
      <c r="Q498" s="7" t="s">
        <v>140</v>
      </c>
      <c r="R498" s="7" t="s">
        <v>136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/>
      <c r="AF498" s="13">
        <v>0</v>
      </c>
      <c r="AG498" s="13">
        <v>60000</v>
      </c>
      <c r="AH498" s="13">
        <v>0</v>
      </c>
      <c r="AI498" s="13">
        <v>60000</v>
      </c>
      <c r="AJ498" s="13">
        <v>0</v>
      </c>
    </row>
    <row r="499" spans="1:36" hidden="1" x14ac:dyDescent="0.25">
      <c r="A499" s="7" t="str">
        <f t="shared" si="7"/>
        <v>1.1-00-2008_20347023_2034810</v>
      </c>
      <c r="B499" s="7" t="s">
        <v>393</v>
      </c>
      <c r="C499" s="7" t="s">
        <v>129</v>
      </c>
      <c r="D499" s="7" t="s">
        <v>97</v>
      </c>
      <c r="E499" s="7" t="s">
        <v>130</v>
      </c>
      <c r="F499" s="7">
        <v>3</v>
      </c>
      <c r="G499" s="7">
        <v>47</v>
      </c>
      <c r="H499" s="7" t="s">
        <v>131</v>
      </c>
      <c r="I499" s="7">
        <v>3481</v>
      </c>
      <c r="J499" s="7" t="s">
        <v>325</v>
      </c>
      <c r="K499" s="7">
        <v>0</v>
      </c>
      <c r="L499" s="7" t="s">
        <v>36</v>
      </c>
      <c r="M499" s="7">
        <v>3000</v>
      </c>
      <c r="N499" s="7" t="s">
        <v>394</v>
      </c>
      <c r="O499" s="7" t="s">
        <v>133</v>
      </c>
      <c r="P499" s="7" t="s">
        <v>134</v>
      </c>
      <c r="Q499" s="7" t="s">
        <v>140</v>
      </c>
      <c r="R499" s="7" t="s">
        <v>136</v>
      </c>
      <c r="S499" s="13">
        <v>46400</v>
      </c>
      <c r="T499" s="13">
        <v>46400</v>
      </c>
      <c r="U499" s="13">
        <v>0</v>
      </c>
      <c r="V499" s="13">
        <v>0</v>
      </c>
      <c r="W499" s="13">
        <v>15887.33</v>
      </c>
      <c r="X499" s="13">
        <v>15887.33</v>
      </c>
      <c r="Y499" s="13">
        <v>15884.2</v>
      </c>
      <c r="Z499" s="13">
        <v>15884.2</v>
      </c>
      <c r="AA499" s="13">
        <v>15884.2</v>
      </c>
      <c r="AB499" s="13">
        <v>30512.67</v>
      </c>
      <c r="AC499" s="13">
        <v>0</v>
      </c>
      <c r="AD499" s="13">
        <v>0</v>
      </c>
      <c r="AE499" s="13"/>
      <c r="AF499" s="13">
        <v>0</v>
      </c>
      <c r="AG499" s="13">
        <v>46400</v>
      </c>
      <c r="AH499" s="13">
        <v>0</v>
      </c>
      <c r="AI499" s="13">
        <v>0</v>
      </c>
      <c r="AJ499" s="13">
        <v>46400</v>
      </c>
    </row>
    <row r="500" spans="1:36" hidden="1" x14ac:dyDescent="0.25">
      <c r="A500" s="7" t="str">
        <f t="shared" si="7"/>
        <v>1.1-00-2008_20347023_2037110</v>
      </c>
      <c r="B500" s="7" t="s">
        <v>393</v>
      </c>
      <c r="C500" s="7" t="s">
        <v>129</v>
      </c>
      <c r="D500" s="7" t="s">
        <v>97</v>
      </c>
      <c r="E500" s="7" t="s">
        <v>130</v>
      </c>
      <c r="F500" s="7">
        <v>3</v>
      </c>
      <c r="G500" s="7">
        <v>47</v>
      </c>
      <c r="H500" s="7" t="s">
        <v>131</v>
      </c>
      <c r="I500" s="7">
        <v>3711</v>
      </c>
      <c r="J500" s="7" t="s">
        <v>138</v>
      </c>
      <c r="K500" s="7">
        <v>0</v>
      </c>
      <c r="L500" s="7" t="s">
        <v>36</v>
      </c>
      <c r="M500" s="7">
        <v>3000</v>
      </c>
      <c r="N500" s="7" t="s">
        <v>394</v>
      </c>
      <c r="O500" s="7" t="s">
        <v>133</v>
      </c>
      <c r="P500" s="7" t="s">
        <v>134</v>
      </c>
      <c r="Q500" s="7" t="s">
        <v>140</v>
      </c>
      <c r="R500" s="7" t="s">
        <v>136</v>
      </c>
      <c r="S500" s="13">
        <v>50000</v>
      </c>
      <c r="T500" s="13">
        <v>50000</v>
      </c>
      <c r="U500" s="13">
        <v>0</v>
      </c>
      <c r="V500" s="13">
        <v>0</v>
      </c>
      <c r="W500" s="13">
        <v>13877.98</v>
      </c>
      <c r="X500" s="13">
        <v>13877.98</v>
      </c>
      <c r="Y500" s="13">
        <v>11877.98</v>
      </c>
      <c r="Z500" s="13">
        <v>11877.98</v>
      </c>
      <c r="AA500" s="13">
        <v>11877.98</v>
      </c>
      <c r="AB500" s="13">
        <v>36122.020000000004</v>
      </c>
      <c r="AC500" s="13">
        <v>0</v>
      </c>
      <c r="AD500" s="13">
        <v>0</v>
      </c>
      <c r="AE500" s="13"/>
      <c r="AF500" s="13">
        <v>0</v>
      </c>
      <c r="AG500" s="13">
        <v>50000</v>
      </c>
      <c r="AH500" s="13">
        <v>0</v>
      </c>
      <c r="AI500" s="13">
        <v>0</v>
      </c>
      <c r="AJ500" s="13">
        <v>50000</v>
      </c>
    </row>
    <row r="501" spans="1:36" hidden="1" x14ac:dyDescent="0.25">
      <c r="A501" s="7" t="str">
        <f t="shared" si="7"/>
        <v>1.1-00-2008_20347023_2037510</v>
      </c>
      <c r="B501" s="7" t="s">
        <v>393</v>
      </c>
      <c r="C501" s="7" t="s">
        <v>129</v>
      </c>
      <c r="D501" s="7" t="s">
        <v>97</v>
      </c>
      <c r="E501" s="7" t="s">
        <v>130</v>
      </c>
      <c r="F501" s="7">
        <v>3</v>
      </c>
      <c r="G501" s="7">
        <v>47</v>
      </c>
      <c r="H501" s="7" t="s">
        <v>131</v>
      </c>
      <c r="I501" s="7">
        <v>3751</v>
      </c>
      <c r="J501" s="7" t="s">
        <v>139</v>
      </c>
      <c r="K501" s="7">
        <v>0</v>
      </c>
      <c r="L501" s="7" t="s">
        <v>36</v>
      </c>
      <c r="M501" s="7">
        <v>3000</v>
      </c>
      <c r="N501" s="7" t="s">
        <v>394</v>
      </c>
      <c r="O501" s="7" t="s">
        <v>133</v>
      </c>
      <c r="P501" s="7" t="s">
        <v>134</v>
      </c>
      <c r="Q501" s="7" t="s">
        <v>140</v>
      </c>
      <c r="R501" s="7" t="s">
        <v>136</v>
      </c>
      <c r="S501" s="13">
        <v>30000</v>
      </c>
      <c r="T501" s="13">
        <v>30000</v>
      </c>
      <c r="U501" s="13">
        <v>0</v>
      </c>
      <c r="V501" s="13">
        <v>0</v>
      </c>
      <c r="W501" s="13">
        <v>13091.05</v>
      </c>
      <c r="X501" s="13">
        <v>13091.05</v>
      </c>
      <c r="Y501" s="13">
        <v>13091.05</v>
      </c>
      <c r="Z501" s="13">
        <v>13091.05</v>
      </c>
      <c r="AA501" s="13">
        <v>13091.05</v>
      </c>
      <c r="AB501" s="13">
        <v>16908.95</v>
      </c>
      <c r="AC501" s="13">
        <v>0</v>
      </c>
      <c r="AD501" s="13">
        <v>0</v>
      </c>
      <c r="AE501" s="13"/>
      <c r="AF501" s="13">
        <v>0</v>
      </c>
      <c r="AG501" s="13">
        <v>30000</v>
      </c>
      <c r="AH501" s="13">
        <v>0</v>
      </c>
      <c r="AI501" s="13">
        <v>0</v>
      </c>
      <c r="AJ501" s="13">
        <v>30000</v>
      </c>
    </row>
    <row r="502" spans="1:36" hidden="1" x14ac:dyDescent="0.25">
      <c r="A502" s="7" t="str">
        <f t="shared" si="7"/>
        <v>1.1-00-2008_20347023_2039620</v>
      </c>
      <c r="B502" s="7" t="s">
        <v>393</v>
      </c>
      <c r="C502" s="7" t="s">
        <v>129</v>
      </c>
      <c r="D502" s="7" t="s">
        <v>97</v>
      </c>
      <c r="E502" s="7" t="s">
        <v>130</v>
      </c>
      <c r="F502" s="7">
        <v>3</v>
      </c>
      <c r="G502" s="7">
        <v>47</v>
      </c>
      <c r="H502" s="7" t="s">
        <v>131</v>
      </c>
      <c r="I502" s="7">
        <v>3962</v>
      </c>
      <c r="J502" s="7" t="s">
        <v>143</v>
      </c>
      <c r="K502" s="7">
        <v>0</v>
      </c>
      <c r="L502" s="7" t="s">
        <v>36</v>
      </c>
      <c r="M502" s="7">
        <v>3000</v>
      </c>
      <c r="N502" s="7" t="s">
        <v>394</v>
      </c>
      <c r="O502" s="7" t="s">
        <v>133</v>
      </c>
      <c r="P502" s="7" t="s">
        <v>134</v>
      </c>
      <c r="Q502" s="7" t="s">
        <v>140</v>
      </c>
      <c r="R502" s="7" t="s">
        <v>136</v>
      </c>
      <c r="S502" s="13">
        <v>110347.83</v>
      </c>
      <c r="T502" s="13">
        <v>110347.83</v>
      </c>
      <c r="U502" s="13">
        <v>0</v>
      </c>
      <c r="V502" s="13">
        <v>0</v>
      </c>
      <c r="W502" s="13">
        <v>107503.35</v>
      </c>
      <c r="X502" s="13">
        <v>107503.35</v>
      </c>
      <c r="Y502" s="13">
        <v>21044.83</v>
      </c>
      <c r="Z502" s="13">
        <v>21044.83</v>
      </c>
      <c r="AA502" s="13">
        <v>21044.83</v>
      </c>
      <c r="AB502" s="13">
        <v>2844.4799999999959</v>
      </c>
      <c r="AC502" s="13">
        <v>0</v>
      </c>
      <c r="AD502" s="13">
        <v>0</v>
      </c>
      <c r="AE502" s="13"/>
      <c r="AF502" s="13">
        <v>0</v>
      </c>
      <c r="AG502" s="13">
        <v>380000</v>
      </c>
      <c r="AH502" s="13">
        <v>0</v>
      </c>
      <c r="AI502" s="13">
        <v>269652.17</v>
      </c>
      <c r="AJ502" s="13">
        <v>110347.83</v>
      </c>
    </row>
    <row r="503" spans="1:36" hidden="1" x14ac:dyDescent="0.25">
      <c r="A503" s="7" t="str">
        <f t="shared" si="7"/>
        <v>1.1-00-2008_20347023_2055110</v>
      </c>
      <c r="B503" s="7" t="s">
        <v>393</v>
      </c>
      <c r="C503" s="7" t="s">
        <v>129</v>
      </c>
      <c r="D503" s="7" t="s">
        <v>97</v>
      </c>
      <c r="E503" s="7" t="s">
        <v>130</v>
      </c>
      <c r="F503" s="7">
        <v>3</v>
      </c>
      <c r="G503" s="7">
        <v>47</v>
      </c>
      <c r="H503" s="7" t="s">
        <v>131</v>
      </c>
      <c r="I503" s="7">
        <v>5511</v>
      </c>
      <c r="J503" s="7" t="s">
        <v>144</v>
      </c>
      <c r="K503" s="7">
        <v>0</v>
      </c>
      <c r="L503" s="7" t="s">
        <v>36</v>
      </c>
      <c r="M503" s="7">
        <v>5000</v>
      </c>
      <c r="N503" s="7" t="s">
        <v>394</v>
      </c>
      <c r="O503" s="7" t="s">
        <v>133</v>
      </c>
      <c r="P503" s="7" t="s">
        <v>134</v>
      </c>
      <c r="Q503" s="7" t="s">
        <v>140</v>
      </c>
      <c r="R503" s="7" t="s">
        <v>136</v>
      </c>
      <c r="S503" s="13">
        <v>0</v>
      </c>
      <c r="T503" s="13">
        <v>300000</v>
      </c>
      <c r="U503" s="13">
        <v>-300000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/>
      <c r="AF503" s="13">
        <v>0</v>
      </c>
      <c r="AG503" s="13">
        <v>300000</v>
      </c>
      <c r="AH503" s="13">
        <v>0</v>
      </c>
      <c r="AI503" s="13">
        <v>300000</v>
      </c>
      <c r="AJ503" s="13">
        <v>0</v>
      </c>
    </row>
    <row r="504" spans="1:36" hidden="1" x14ac:dyDescent="0.25">
      <c r="A504" s="7" t="str">
        <f t="shared" si="7"/>
        <v>1.1-00-2001_2084003_2033310</v>
      </c>
      <c r="B504" s="7" t="s">
        <v>393</v>
      </c>
      <c r="C504" s="7" t="s">
        <v>145</v>
      </c>
      <c r="D504" s="7" t="s">
        <v>52</v>
      </c>
      <c r="E504" s="7" t="s">
        <v>146</v>
      </c>
      <c r="F504" s="7">
        <v>8</v>
      </c>
      <c r="G504" s="7">
        <v>4</v>
      </c>
      <c r="H504" s="7" t="s">
        <v>147</v>
      </c>
      <c r="I504" s="7">
        <v>3331</v>
      </c>
      <c r="J504" s="7" t="s">
        <v>148</v>
      </c>
      <c r="K504" s="7">
        <v>0</v>
      </c>
      <c r="L504" s="7" t="s">
        <v>36</v>
      </c>
      <c r="M504" s="7">
        <v>3000</v>
      </c>
      <c r="N504" s="7" t="s">
        <v>394</v>
      </c>
      <c r="O504" s="7" t="s">
        <v>149</v>
      </c>
      <c r="P504" s="7" t="s">
        <v>39</v>
      </c>
      <c r="Q504" s="7" t="s">
        <v>150</v>
      </c>
      <c r="R504" s="7" t="s">
        <v>151</v>
      </c>
      <c r="S504" s="13">
        <v>0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/>
      <c r="AF504" s="13">
        <v>0</v>
      </c>
      <c r="AG504" s="13">
        <v>200000</v>
      </c>
      <c r="AH504" s="13">
        <v>0</v>
      </c>
      <c r="AI504" s="13">
        <v>200000</v>
      </c>
      <c r="AJ504" s="13">
        <v>0</v>
      </c>
    </row>
    <row r="505" spans="1:36" hidden="1" x14ac:dyDescent="0.25">
      <c r="A505" s="7" t="str">
        <f t="shared" si="7"/>
        <v>1.1-00-2001_2084003_2051110</v>
      </c>
      <c r="B505" s="7" t="s">
        <v>393</v>
      </c>
      <c r="C505" s="7" t="s">
        <v>145</v>
      </c>
      <c r="D505" s="7" t="s">
        <v>52</v>
      </c>
      <c r="E505" s="7" t="s">
        <v>146</v>
      </c>
      <c r="F505" s="7">
        <v>8</v>
      </c>
      <c r="G505" s="7">
        <v>4</v>
      </c>
      <c r="H505" s="7" t="s">
        <v>147</v>
      </c>
      <c r="I505" s="7">
        <v>5111</v>
      </c>
      <c r="J505" s="7" t="s">
        <v>110</v>
      </c>
      <c r="K505" s="7">
        <v>0</v>
      </c>
      <c r="L505" s="7" t="s">
        <v>36</v>
      </c>
      <c r="M505" s="7">
        <v>5000</v>
      </c>
      <c r="N505" s="7" t="s">
        <v>394</v>
      </c>
      <c r="O505" s="7" t="s">
        <v>149</v>
      </c>
      <c r="P505" s="7" t="s">
        <v>39</v>
      </c>
      <c r="Q505" s="7" t="s">
        <v>150</v>
      </c>
      <c r="R505" s="7" t="s">
        <v>151</v>
      </c>
      <c r="S505" s="13">
        <v>50456</v>
      </c>
      <c r="T505" s="13">
        <v>50456</v>
      </c>
      <c r="U505" s="13">
        <v>0</v>
      </c>
      <c r="V505" s="13">
        <v>0</v>
      </c>
      <c r="W505" s="13">
        <v>49056</v>
      </c>
      <c r="X505" s="13">
        <v>49056</v>
      </c>
      <c r="Y505" s="13">
        <v>25056</v>
      </c>
      <c r="Z505" s="13">
        <v>25056</v>
      </c>
      <c r="AA505" s="13">
        <v>25056</v>
      </c>
      <c r="AB505" s="13">
        <v>1400</v>
      </c>
      <c r="AC505" s="13">
        <v>0</v>
      </c>
      <c r="AD505" s="13">
        <v>0</v>
      </c>
      <c r="AE505" s="13"/>
      <c r="AF505" s="13">
        <v>0</v>
      </c>
      <c r="AG505" s="13">
        <v>50456</v>
      </c>
      <c r="AH505" s="13">
        <v>0</v>
      </c>
      <c r="AI505" s="13">
        <v>0</v>
      </c>
      <c r="AJ505" s="13">
        <v>50456</v>
      </c>
    </row>
    <row r="506" spans="1:36" hidden="1" x14ac:dyDescent="0.25">
      <c r="A506" s="7" t="str">
        <f t="shared" si="7"/>
        <v>1.1-00-2001_2084003_2054210</v>
      </c>
      <c r="B506" s="7" t="s">
        <v>393</v>
      </c>
      <c r="C506" s="7" t="s">
        <v>145</v>
      </c>
      <c r="D506" s="7" t="s">
        <v>52</v>
      </c>
      <c r="E506" s="7" t="s">
        <v>146</v>
      </c>
      <c r="F506" s="7">
        <v>8</v>
      </c>
      <c r="G506" s="7">
        <v>4</v>
      </c>
      <c r="H506" s="7" t="s">
        <v>147</v>
      </c>
      <c r="I506" s="7">
        <v>5421</v>
      </c>
      <c r="J506" s="7" t="s">
        <v>204</v>
      </c>
      <c r="K506" s="7">
        <v>0</v>
      </c>
      <c r="L506" s="7" t="s">
        <v>36</v>
      </c>
      <c r="M506" s="7">
        <v>5000</v>
      </c>
      <c r="N506" s="7" t="s">
        <v>394</v>
      </c>
      <c r="O506" s="7" t="s">
        <v>149</v>
      </c>
      <c r="P506" s="7" t="s">
        <v>39</v>
      </c>
      <c r="Q506" s="7" t="s">
        <v>150</v>
      </c>
      <c r="R506" s="7" t="s">
        <v>151</v>
      </c>
      <c r="S506" s="13">
        <v>50000</v>
      </c>
      <c r="T506" s="13">
        <v>50000</v>
      </c>
      <c r="U506" s="13">
        <v>0</v>
      </c>
      <c r="V506" s="13">
        <v>0</v>
      </c>
      <c r="W506" s="13">
        <v>42920</v>
      </c>
      <c r="X506" s="13">
        <v>0</v>
      </c>
      <c r="Y506" s="13">
        <v>0</v>
      </c>
      <c r="Z506" s="13">
        <v>0</v>
      </c>
      <c r="AA506" s="13">
        <v>0</v>
      </c>
      <c r="AB506" s="13">
        <v>7080</v>
      </c>
      <c r="AC506" s="13">
        <v>0</v>
      </c>
      <c r="AD506" s="13">
        <v>0</v>
      </c>
      <c r="AE506" s="13"/>
      <c r="AF506" s="13">
        <v>0</v>
      </c>
      <c r="AG506" s="13">
        <v>50000</v>
      </c>
      <c r="AH506" s="13">
        <v>0</v>
      </c>
      <c r="AI506" s="13">
        <v>0</v>
      </c>
      <c r="AJ506" s="13">
        <v>50000</v>
      </c>
    </row>
    <row r="507" spans="1:36" hidden="1" x14ac:dyDescent="0.25">
      <c r="A507" s="7" t="str">
        <f t="shared" si="7"/>
        <v>1.1-00-2001_2084003_2056510</v>
      </c>
      <c r="B507" s="7" t="s">
        <v>393</v>
      </c>
      <c r="C507" s="7" t="s">
        <v>145</v>
      </c>
      <c r="D507" s="7" t="s">
        <v>52</v>
      </c>
      <c r="E507" s="7" t="s">
        <v>146</v>
      </c>
      <c r="F507" s="7">
        <v>8</v>
      </c>
      <c r="G507" s="7">
        <v>4</v>
      </c>
      <c r="H507" s="7" t="s">
        <v>147</v>
      </c>
      <c r="I507" s="7">
        <v>5651</v>
      </c>
      <c r="J507" s="7" t="s">
        <v>120</v>
      </c>
      <c r="K507" s="7">
        <v>0</v>
      </c>
      <c r="L507" s="7" t="s">
        <v>36</v>
      </c>
      <c r="M507" s="7">
        <v>5000</v>
      </c>
      <c r="N507" s="7" t="s">
        <v>394</v>
      </c>
      <c r="O507" s="7" t="s">
        <v>149</v>
      </c>
      <c r="P507" s="7" t="s">
        <v>39</v>
      </c>
      <c r="Q507" s="7" t="s">
        <v>150</v>
      </c>
      <c r="R507" s="7" t="s">
        <v>151</v>
      </c>
      <c r="S507" s="13">
        <v>129920</v>
      </c>
      <c r="T507" s="13">
        <v>250000</v>
      </c>
      <c r="U507" s="13">
        <v>-120080</v>
      </c>
      <c r="V507" s="13">
        <v>0</v>
      </c>
      <c r="W507" s="13">
        <v>129920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/>
      <c r="AF507" s="13">
        <v>0</v>
      </c>
      <c r="AG507" s="13">
        <v>250000</v>
      </c>
      <c r="AH507" s="13">
        <v>0</v>
      </c>
      <c r="AI507" s="13">
        <v>120080</v>
      </c>
      <c r="AJ507" s="13">
        <v>129920</v>
      </c>
    </row>
    <row r="508" spans="1:36" hidden="1" x14ac:dyDescent="0.25">
      <c r="A508" s="7" t="str">
        <f t="shared" si="7"/>
        <v>1.1-00-2001_2084003_2056910</v>
      </c>
      <c r="B508" s="7" t="s">
        <v>393</v>
      </c>
      <c r="C508" s="7" t="s">
        <v>145</v>
      </c>
      <c r="D508" s="7" t="s">
        <v>52</v>
      </c>
      <c r="E508" s="7" t="s">
        <v>146</v>
      </c>
      <c r="F508" s="7">
        <v>8</v>
      </c>
      <c r="G508" s="7">
        <v>4</v>
      </c>
      <c r="H508" s="7" t="s">
        <v>147</v>
      </c>
      <c r="I508" s="7">
        <v>5691</v>
      </c>
      <c r="J508" s="7" t="s">
        <v>123</v>
      </c>
      <c r="K508" s="7">
        <v>0</v>
      </c>
      <c r="L508" s="7" t="s">
        <v>36</v>
      </c>
      <c r="M508" s="7">
        <v>5000</v>
      </c>
      <c r="N508" s="7" t="s">
        <v>394</v>
      </c>
      <c r="O508" s="7" t="s">
        <v>149</v>
      </c>
      <c r="P508" s="7" t="s">
        <v>39</v>
      </c>
      <c r="Q508" s="7" t="s">
        <v>150</v>
      </c>
      <c r="R508" s="7" t="s">
        <v>151</v>
      </c>
      <c r="S508" s="13">
        <v>105696.39</v>
      </c>
      <c r="T508" s="13">
        <v>105696.39</v>
      </c>
      <c r="U508" s="13">
        <v>0</v>
      </c>
      <c r="V508" s="13">
        <v>0</v>
      </c>
      <c r="W508" s="13">
        <v>90781.6</v>
      </c>
      <c r="X508" s="13">
        <v>90781.6</v>
      </c>
      <c r="Y508" s="13">
        <v>90781.6</v>
      </c>
      <c r="Z508" s="13">
        <v>0</v>
      </c>
      <c r="AA508" s="13">
        <v>0</v>
      </c>
      <c r="AB508" s="13">
        <v>14914.789999999994</v>
      </c>
      <c r="AC508" s="13">
        <v>0</v>
      </c>
      <c r="AD508" s="13">
        <v>0</v>
      </c>
      <c r="AE508" s="13"/>
      <c r="AF508" s="13">
        <v>0</v>
      </c>
      <c r="AG508" s="13">
        <v>110000</v>
      </c>
      <c r="AH508" s="13">
        <v>0</v>
      </c>
      <c r="AI508" s="13">
        <v>4303.6099999999997</v>
      </c>
      <c r="AJ508" s="13">
        <v>105696.39</v>
      </c>
    </row>
    <row r="509" spans="1:36" hidden="1" x14ac:dyDescent="0.25">
      <c r="A509" s="7" t="str">
        <f t="shared" si="7"/>
        <v>1.1-00-2001_2084003_2059710</v>
      </c>
      <c r="B509" s="7" t="s">
        <v>393</v>
      </c>
      <c r="C509" s="7" t="s">
        <v>145</v>
      </c>
      <c r="D509" s="7" t="s">
        <v>52</v>
      </c>
      <c r="E509" s="7" t="s">
        <v>146</v>
      </c>
      <c r="F509" s="7">
        <v>8</v>
      </c>
      <c r="G509" s="7">
        <v>4</v>
      </c>
      <c r="H509" s="7" t="s">
        <v>147</v>
      </c>
      <c r="I509" s="7">
        <v>5971</v>
      </c>
      <c r="J509" s="7" t="s">
        <v>152</v>
      </c>
      <c r="K509" s="7">
        <v>0</v>
      </c>
      <c r="L509" s="7" t="s">
        <v>36</v>
      </c>
      <c r="M509" s="7">
        <v>5000</v>
      </c>
      <c r="N509" s="7" t="s">
        <v>394</v>
      </c>
      <c r="O509" s="7" t="s">
        <v>149</v>
      </c>
      <c r="P509" s="7" t="s">
        <v>39</v>
      </c>
      <c r="Q509" s="7" t="s">
        <v>150</v>
      </c>
      <c r="R509" s="7" t="s">
        <v>151</v>
      </c>
      <c r="S509" s="13">
        <v>614600</v>
      </c>
      <c r="T509" s="13">
        <v>614600</v>
      </c>
      <c r="U509" s="13">
        <v>0</v>
      </c>
      <c r="V509" s="13">
        <v>0</v>
      </c>
      <c r="W509" s="13">
        <v>600000</v>
      </c>
      <c r="X509" s="13">
        <v>600000</v>
      </c>
      <c r="Y509" s="13">
        <v>0</v>
      </c>
      <c r="Z509" s="13">
        <v>0</v>
      </c>
      <c r="AA509" s="13">
        <v>0</v>
      </c>
      <c r="AB509" s="13">
        <v>14600</v>
      </c>
      <c r="AC509" s="13">
        <v>0</v>
      </c>
      <c r="AD509" s="13">
        <v>0</v>
      </c>
      <c r="AE509" s="13"/>
      <c r="AF509" s="13">
        <v>0</v>
      </c>
      <c r="AG509" s="13">
        <v>800000</v>
      </c>
      <c r="AH509" s="13">
        <v>0</v>
      </c>
      <c r="AI509" s="13">
        <v>185400</v>
      </c>
      <c r="AJ509" s="13">
        <v>614600</v>
      </c>
    </row>
    <row r="510" spans="1:36" hidden="1" x14ac:dyDescent="0.25">
      <c r="A510" s="7" t="str">
        <f t="shared" si="7"/>
        <v>1.1-00-2001_2085003_2021410</v>
      </c>
      <c r="B510" s="7" t="s">
        <v>393</v>
      </c>
      <c r="C510" s="7" t="s">
        <v>145</v>
      </c>
      <c r="D510" s="7" t="s">
        <v>52</v>
      </c>
      <c r="E510" s="7" t="s">
        <v>146</v>
      </c>
      <c r="F510" s="7">
        <v>8</v>
      </c>
      <c r="G510" s="7">
        <v>5</v>
      </c>
      <c r="H510" s="7" t="s">
        <v>147</v>
      </c>
      <c r="I510" s="7">
        <v>2141</v>
      </c>
      <c r="J510" s="7" t="s">
        <v>106</v>
      </c>
      <c r="K510" s="7">
        <v>0</v>
      </c>
      <c r="L510" s="7" t="s">
        <v>36</v>
      </c>
      <c r="M510" s="7">
        <v>2000</v>
      </c>
      <c r="N510" s="7" t="s">
        <v>394</v>
      </c>
      <c r="O510" s="7" t="s">
        <v>149</v>
      </c>
      <c r="P510" s="7" t="s">
        <v>39</v>
      </c>
      <c r="Q510" s="7" t="s">
        <v>153</v>
      </c>
      <c r="R510" s="7" t="s">
        <v>151</v>
      </c>
      <c r="S510" s="13">
        <v>5278.42</v>
      </c>
      <c r="T510" s="13">
        <v>5278.42</v>
      </c>
      <c r="U510" s="13">
        <v>0</v>
      </c>
      <c r="V510" s="13">
        <v>0</v>
      </c>
      <c r="W510" s="13">
        <v>4594.76</v>
      </c>
      <c r="X510" s="13">
        <v>4594.76</v>
      </c>
      <c r="Y510" s="13">
        <v>4594.76</v>
      </c>
      <c r="Z510" s="13">
        <v>0</v>
      </c>
      <c r="AA510" s="13">
        <v>0</v>
      </c>
      <c r="AB510" s="13">
        <v>683.65999999999985</v>
      </c>
      <c r="AC510" s="13">
        <v>0</v>
      </c>
      <c r="AD510" s="13">
        <v>0</v>
      </c>
      <c r="AE510" s="13"/>
      <c r="AF510" s="13">
        <v>0</v>
      </c>
      <c r="AG510" s="13">
        <v>7528.42</v>
      </c>
      <c r="AH510" s="13">
        <v>0</v>
      </c>
      <c r="AI510" s="13">
        <v>2250</v>
      </c>
      <c r="AJ510" s="13">
        <v>5278.42</v>
      </c>
    </row>
    <row r="511" spans="1:36" hidden="1" x14ac:dyDescent="0.25">
      <c r="A511" s="7" t="str">
        <f t="shared" si="7"/>
        <v>1.1-00-2001_2085003_2024610</v>
      </c>
      <c r="B511" s="7" t="s">
        <v>393</v>
      </c>
      <c r="C511" s="7" t="s">
        <v>145</v>
      </c>
      <c r="D511" s="7" t="s">
        <v>52</v>
      </c>
      <c r="E511" s="7" t="s">
        <v>146</v>
      </c>
      <c r="F511" s="7">
        <v>8</v>
      </c>
      <c r="G511" s="7">
        <v>5</v>
      </c>
      <c r="H511" s="7" t="s">
        <v>147</v>
      </c>
      <c r="I511" s="7">
        <v>2461</v>
      </c>
      <c r="J511" s="7" t="s">
        <v>168</v>
      </c>
      <c r="K511" s="7">
        <v>0</v>
      </c>
      <c r="L511" s="7" t="s">
        <v>36</v>
      </c>
      <c r="M511" s="7">
        <v>2000</v>
      </c>
      <c r="N511" s="7" t="s">
        <v>394</v>
      </c>
      <c r="O511" s="7" t="s">
        <v>149</v>
      </c>
      <c r="P511" s="7" t="s">
        <v>39</v>
      </c>
      <c r="Q511" s="7" t="s">
        <v>153</v>
      </c>
      <c r="R511" s="7" t="s">
        <v>151</v>
      </c>
      <c r="S511" s="13">
        <v>0</v>
      </c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</v>
      </c>
      <c r="AD511" s="13">
        <v>0</v>
      </c>
      <c r="AE511" s="13"/>
      <c r="AF511" s="13">
        <v>0</v>
      </c>
      <c r="AG511" s="13">
        <v>0</v>
      </c>
      <c r="AH511" s="13">
        <v>0</v>
      </c>
      <c r="AI511" s="13">
        <v>0</v>
      </c>
      <c r="AJ511" s="13">
        <v>0</v>
      </c>
    </row>
    <row r="512" spans="1:36" hidden="1" x14ac:dyDescent="0.25">
      <c r="A512" s="7" t="str">
        <f t="shared" si="7"/>
        <v>1.1-00-2001_2085003_2024710</v>
      </c>
      <c r="B512" s="7" t="s">
        <v>393</v>
      </c>
      <c r="C512" s="7" t="s">
        <v>145</v>
      </c>
      <c r="D512" s="7" t="s">
        <v>52</v>
      </c>
      <c r="E512" s="7" t="s">
        <v>146</v>
      </c>
      <c r="F512" s="7">
        <v>8</v>
      </c>
      <c r="G512" s="7">
        <v>5</v>
      </c>
      <c r="H512" s="7" t="s">
        <v>147</v>
      </c>
      <c r="I512" s="7">
        <v>2471</v>
      </c>
      <c r="J512" s="7" t="s">
        <v>169</v>
      </c>
      <c r="K512" s="7">
        <v>0</v>
      </c>
      <c r="L512" s="7" t="s">
        <v>36</v>
      </c>
      <c r="M512" s="7">
        <v>2000</v>
      </c>
      <c r="N512" s="7" t="s">
        <v>394</v>
      </c>
      <c r="O512" s="7" t="s">
        <v>149</v>
      </c>
      <c r="P512" s="7" t="s">
        <v>39</v>
      </c>
      <c r="Q512" s="7" t="s">
        <v>153</v>
      </c>
      <c r="R512" s="7" t="s">
        <v>151</v>
      </c>
      <c r="S512" s="13">
        <v>1450</v>
      </c>
      <c r="T512" s="13">
        <v>1450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1450</v>
      </c>
      <c r="AC512" s="13">
        <v>0</v>
      </c>
      <c r="AD512" s="13">
        <v>0</v>
      </c>
      <c r="AE512" s="13"/>
      <c r="AF512" s="13">
        <v>0</v>
      </c>
      <c r="AG512" s="13">
        <v>1450</v>
      </c>
      <c r="AH512" s="13">
        <v>0</v>
      </c>
      <c r="AI512" s="13">
        <v>0</v>
      </c>
      <c r="AJ512" s="13">
        <v>1450</v>
      </c>
    </row>
    <row r="513" spans="1:36" hidden="1" x14ac:dyDescent="0.25">
      <c r="A513" s="7" t="str">
        <f t="shared" si="7"/>
        <v>1.1-00-2001_2085003_2024910</v>
      </c>
      <c r="B513" s="7" t="s">
        <v>393</v>
      </c>
      <c r="C513" s="7" t="s">
        <v>145</v>
      </c>
      <c r="D513" s="7" t="s">
        <v>52</v>
      </c>
      <c r="E513" s="7" t="s">
        <v>146</v>
      </c>
      <c r="F513" s="7">
        <v>8</v>
      </c>
      <c r="G513" s="7">
        <v>5</v>
      </c>
      <c r="H513" s="7" t="s">
        <v>147</v>
      </c>
      <c r="I513" s="7">
        <v>2491</v>
      </c>
      <c r="J513" s="7" t="s">
        <v>62</v>
      </c>
      <c r="K513" s="7">
        <v>0</v>
      </c>
      <c r="L513" s="7" t="s">
        <v>36</v>
      </c>
      <c r="M513" s="7">
        <v>2000</v>
      </c>
      <c r="N513" s="7" t="s">
        <v>394</v>
      </c>
      <c r="O513" s="7" t="s">
        <v>149</v>
      </c>
      <c r="P513" s="7" t="s">
        <v>39</v>
      </c>
      <c r="Q513" s="7" t="s">
        <v>153</v>
      </c>
      <c r="R513" s="7" t="s">
        <v>151</v>
      </c>
      <c r="S513" s="13">
        <v>1304.71</v>
      </c>
      <c r="T513" s="13">
        <v>1304.71</v>
      </c>
      <c r="U513" s="13">
        <v>0</v>
      </c>
      <c r="V513" s="13">
        <v>0</v>
      </c>
      <c r="W513" s="13">
        <v>1304.71</v>
      </c>
      <c r="X513" s="13">
        <v>1304.71</v>
      </c>
      <c r="Y513" s="13">
        <v>1304.71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/>
      <c r="AF513" s="13">
        <v>0</v>
      </c>
      <c r="AG513" s="13">
        <v>2000</v>
      </c>
      <c r="AH513" s="13">
        <v>0</v>
      </c>
      <c r="AI513" s="13">
        <v>695.29</v>
      </c>
      <c r="AJ513" s="13">
        <v>1304.71</v>
      </c>
    </row>
    <row r="514" spans="1:36" hidden="1" x14ac:dyDescent="0.25">
      <c r="A514" s="7" t="str">
        <f t="shared" si="7"/>
        <v>1.1-00-2001_2085003_2025610</v>
      </c>
      <c r="B514" s="7" t="s">
        <v>393</v>
      </c>
      <c r="C514" s="7" t="s">
        <v>145</v>
      </c>
      <c r="D514" s="7" t="s">
        <v>52</v>
      </c>
      <c r="E514" s="7" t="s">
        <v>146</v>
      </c>
      <c r="F514" s="7">
        <v>8</v>
      </c>
      <c r="G514" s="7">
        <v>5</v>
      </c>
      <c r="H514" s="7" t="s">
        <v>147</v>
      </c>
      <c r="I514" s="7">
        <v>2561</v>
      </c>
      <c r="J514" s="7" t="s">
        <v>64</v>
      </c>
      <c r="K514" s="7">
        <v>0</v>
      </c>
      <c r="L514" s="7" t="s">
        <v>36</v>
      </c>
      <c r="M514" s="7">
        <v>2000</v>
      </c>
      <c r="N514" s="7" t="s">
        <v>394</v>
      </c>
      <c r="O514" s="7" t="s">
        <v>149</v>
      </c>
      <c r="P514" s="7" t="s">
        <v>39</v>
      </c>
      <c r="Q514" s="7" t="s">
        <v>153</v>
      </c>
      <c r="R514" s="7" t="s">
        <v>151</v>
      </c>
      <c r="S514" s="13">
        <v>850</v>
      </c>
      <c r="T514" s="13">
        <v>850</v>
      </c>
      <c r="U514" s="13">
        <v>0</v>
      </c>
      <c r="V514" s="13">
        <v>0</v>
      </c>
      <c r="W514" s="13">
        <v>848.2</v>
      </c>
      <c r="X514" s="13">
        <v>848.2</v>
      </c>
      <c r="Y514" s="13">
        <v>848.2</v>
      </c>
      <c r="Z514" s="13">
        <v>848.2</v>
      </c>
      <c r="AA514" s="13">
        <v>0</v>
      </c>
      <c r="AB514" s="13">
        <v>1.7999999999999545</v>
      </c>
      <c r="AC514" s="13">
        <v>0</v>
      </c>
      <c r="AD514" s="13">
        <v>0</v>
      </c>
      <c r="AE514" s="13"/>
      <c r="AF514" s="13">
        <v>0</v>
      </c>
      <c r="AG514" s="13">
        <v>850</v>
      </c>
      <c r="AH514" s="13">
        <v>0</v>
      </c>
      <c r="AI514" s="13">
        <v>0</v>
      </c>
      <c r="AJ514" s="13">
        <v>850</v>
      </c>
    </row>
    <row r="515" spans="1:36" hidden="1" x14ac:dyDescent="0.25">
      <c r="A515" s="7" t="str">
        <f t="shared" ref="A515:A578" si="8">CONCATENATE(B515,E515,F515,G515,H515,I515,K515)</f>
        <v>1.1-00-2001_2085003_2029110</v>
      </c>
      <c r="B515" s="7" t="s">
        <v>393</v>
      </c>
      <c r="C515" s="7" t="s">
        <v>145</v>
      </c>
      <c r="D515" s="7" t="s">
        <v>52</v>
      </c>
      <c r="E515" s="7" t="s">
        <v>146</v>
      </c>
      <c r="F515" s="7">
        <v>8</v>
      </c>
      <c r="G515" s="7">
        <v>5</v>
      </c>
      <c r="H515" s="7" t="s">
        <v>147</v>
      </c>
      <c r="I515" s="7">
        <v>2911</v>
      </c>
      <c r="J515" s="7" t="s">
        <v>118</v>
      </c>
      <c r="K515" s="7">
        <v>0</v>
      </c>
      <c r="L515" s="7" t="s">
        <v>36</v>
      </c>
      <c r="M515" s="7">
        <v>2000</v>
      </c>
      <c r="N515" s="7" t="s">
        <v>394</v>
      </c>
      <c r="O515" s="7" t="s">
        <v>149</v>
      </c>
      <c r="P515" s="7" t="s">
        <v>39</v>
      </c>
      <c r="Q515" s="7" t="s">
        <v>153</v>
      </c>
      <c r="R515" s="7" t="s">
        <v>151</v>
      </c>
      <c r="S515" s="13">
        <v>19021.580000000002</v>
      </c>
      <c r="T515" s="13">
        <v>19021.580000000002</v>
      </c>
      <c r="U515" s="13">
        <v>0</v>
      </c>
      <c r="V515" s="13">
        <v>0</v>
      </c>
      <c r="W515" s="13">
        <v>19021.580000000002</v>
      </c>
      <c r="X515" s="13">
        <v>6957.58</v>
      </c>
      <c r="Y515" s="13">
        <v>6957.58</v>
      </c>
      <c r="Z515" s="13">
        <v>6957.58</v>
      </c>
      <c r="AA515" s="13">
        <v>6336.66</v>
      </c>
      <c r="AB515" s="13">
        <v>0</v>
      </c>
      <c r="AC515" s="13">
        <v>0</v>
      </c>
      <c r="AD515" s="13">
        <v>0</v>
      </c>
      <c r="AE515" s="13"/>
      <c r="AF515" s="13">
        <v>0</v>
      </c>
      <c r="AG515" s="13">
        <v>30000</v>
      </c>
      <c r="AH515" s="13">
        <v>0</v>
      </c>
      <c r="AI515" s="13">
        <v>10978.42</v>
      </c>
      <c r="AJ515" s="13">
        <v>19021.580000000002</v>
      </c>
    </row>
    <row r="516" spans="1:36" hidden="1" x14ac:dyDescent="0.25">
      <c r="A516" s="7" t="str">
        <f t="shared" si="8"/>
        <v>1.1-00-2001_2085003_2029410</v>
      </c>
      <c r="B516" s="7" t="s">
        <v>393</v>
      </c>
      <c r="C516" s="7" t="s">
        <v>145</v>
      </c>
      <c r="D516" s="7" t="s">
        <v>52</v>
      </c>
      <c r="E516" s="7" t="s">
        <v>146</v>
      </c>
      <c r="F516" s="7">
        <v>8</v>
      </c>
      <c r="G516" s="7">
        <v>5</v>
      </c>
      <c r="H516" s="7" t="s">
        <v>147</v>
      </c>
      <c r="I516" s="7">
        <v>2941</v>
      </c>
      <c r="J516" s="7" t="s">
        <v>318</v>
      </c>
      <c r="K516" s="7">
        <v>0</v>
      </c>
      <c r="L516" s="7" t="s">
        <v>36</v>
      </c>
      <c r="M516" s="7">
        <v>2000</v>
      </c>
      <c r="N516" s="7" t="s">
        <v>394</v>
      </c>
      <c r="O516" s="7" t="s">
        <v>149</v>
      </c>
      <c r="P516" s="7" t="s">
        <v>39</v>
      </c>
      <c r="Q516" s="7" t="s">
        <v>153</v>
      </c>
      <c r="R516" s="7" t="s">
        <v>151</v>
      </c>
      <c r="S516" s="13">
        <v>1400</v>
      </c>
      <c r="T516" s="13">
        <v>1400</v>
      </c>
      <c r="U516" s="13">
        <v>0</v>
      </c>
      <c r="V516" s="13">
        <v>0</v>
      </c>
      <c r="W516" s="13">
        <v>1377.69</v>
      </c>
      <c r="X516" s="13">
        <v>1377.69</v>
      </c>
      <c r="Y516" s="13">
        <v>1377.69</v>
      </c>
      <c r="Z516" s="13">
        <v>1377.69</v>
      </c>
      <c r="AA516" s="13">
        <v>0</v>
      </c>
      <c r="AB516" s="13">
        <v>22.309999999999945</v>
      </c>
      <c r="AC516" s="13">
        <v>0</v>
      </c>
      <c r="AD516" s="13">
        <v>0</v>
      </c>
      <c r="AE516" s="13"/>
      <c r="AF516" s="13">
        <v>0</v>
      </c>
      <c r="AG516" s="13">
        <v>1400</v>
      </c>
      <c r="AH516" s="13">
        <v>0</v>
      </c>
      <c r="AI516" s="13">
        <v>0</v>
      </c>
      <c r="AJ516" s="13">
        <v>1400</v>
      </c>
    </row>
    <row r="517" spans="1:36" hidden="1" x14ac:dyDescent="0.25">
      <c r="A517" s="7" t="str">
        <f t="shared" si="8"/>
        <v>1.1-00-2001_2085003_2031410</v>
      </c>
      <c r="B517" s="7" t="s">
        <v>393</v>
      </c>
      <c r="C517" s="7" t="s">
        <v>145</v>
      </c>
      <c r="D517" s="7" t="s">
        <v>52</v>
      </c>
      <c r="E517" s="7" t="s">
        <v>146</v>
      </c>
      <c r="F517" s="7">
        <v>8</v>
      </c>
      <c r="G517" s="7">
        <v>5</v>
      </c>
      <c r="H517" s="7" t="s">
        <v>147</v>
      </c>
      <c r="I517" s="7">
        <v>3141</v>
      </c>
      <c r="J517" s="7" t="s">
        <v>319</v>
      </c>
      <c r="K517" s="7">
        <v>0</v>
      </c>
      <c r="L517" s="7" t="s">
        <v>36</v>
      </c>
      <c r="M517" s="7">
        <v>3000</v>
      </c>
      <c r="N517" s="7" t="s">
        <v>394</v>
      </c>
      <c r="O517" s="7" t="s">
        <v>149</v>
      </c>
      <c r="P517" s="7" t="s">
        <v>39</v>
      </c>
      <c r="Q517" s="7" t="s">
        <v>153</v>
      </c>
      <c r="R517" s="7" t="s">
        <v>151</v>
      </c>
      <c r="S517" s="13">
        <v>2078534.4</v>
      </c>
      <c r="T517" s="13">
        <v>2078534.4</v>
      </c>
      <c r="U517" s="13">
        <v>0</v>
      </c>
      <c r="V517" s="13">
        <v>0</v>
      </c>
      <c r="W517" s="13">
        <v>2078534.4</v>
      </c>
      <c r="X517" s="13">
        <v>2078534.4</v>
      </c>
      <c r="Y517" s="13">
        <v>1237105.2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/>
      <c r="AF517" s="13">
        <v>0</v>
      </c>
      <c r="AG517" s="13">
        <v>2078534.4</v>
      </c>
      <c r="AH517" s="13">
        <v>0</v>
      </c>
      <c r="AI517" s="13">
        <v>0</v>
      </c>
      <c r="AJ517" s="13">
        <v>2078534.4</v>
      </c>
    </row>
    <row r="518" spans="1:36" hidden="1" x14ac:dyDescent="0.25">
      <c r="A518" s="7" t="str">
        <f t="shared" si="8"/>
        <v>1.1-00-2001_2085003_2031510</v>
      </c>
      <c r="B518" s="7" t="s">
        <v>393</v>
      </c>
      <c r="C518" s="7" t="s">
        <v>145</v>
      </c>
      <c r="D518" s="7" t="s">
        <v>52</v>
      </c>
      <c r="E518" s="7" t="s">
        <v>146</v>
      </c>
      <c r="F518" s="7">
        <v>8</v>
      </c>
      <c r="G518" s="7">
        <v>5</v>
      </c>
      <c r="H518" s="7" t="s">
        <v>147</v>
      </c>
      <c r="I518" s="7">
        <v>3151</v>
      </c>
      <c r="J518" s="7" t="s">
        <v>407</v>
      </c>
      <c r="K518" s="7">
        <v>0</v>
      </c>
      <c r="L518" s="7" t="s">
        <v>36</v>
      </c>
      <c r="M518" s="7">
        <v>3000</v>
      </c>
      <c r="N518" s="7" t="s">
        <v>394</v>
      </c>
      <c r="O518" s="7" t="s">
        <v>149</v>
      </c>
      <c r="P518" s="7" t="s">
        <v>39</v>
      </c>
      <c r="Q518" s="7" t="s">
        <v>153</v>
      </c>
      <c r="R518" s="7" t="s">
        <v>151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/>
      <c r="AF518" s="13">
        <v>0</v>
      </c>
      <c r="AG518" s="13">
        <v>0</v>
      </c>
      <c r="AH518" s="13">
        <v>0</v>
      </c>
      <c r="AI518" s="13">
        <v>0</v>
      </c>
      <c r="AJ518" s="13">
        <v>0</v>
      </c>
    </row>
    <row r="519" spans="1:36" hidden="1" x14ac:dyDescent="0.25">
      <c r="A519" s="7" t="str">
        <f t="shared" si="8"/>
        <v>1.1-00-2001_2085003_2031810</v>
      </c>
      <c r="B519" s="7" t="s">
        <v>393</v>
      </c>
      <c r="C519" s="7" t="s">
        <v>145</v>
      </c>
      <c r="D519" s="7" t="s">
        <v>52</v>
      </c>
      <c r="E519" s="7" t="s">
        <v>146</v>
      </c>
      <c r="F519" s="7">
        <v>8</v>
      </c>
      <c r="G519" s="7">
        <v>5</v>
      </c>
      <c r="H519" s="7" t="s">
        <v>147</v>
      </c>
      <c r="I519" s="7">
        <v>3181</v>
      </c>
      <c r="J519" s="7" t="s">
        <v>132</v>
      </c>
      <c r="K519" s="7">
        <v>0</v>
      </c>
      <c r="L519" s="7" t="s">
        <v>36</v>
      </c>
      <c r="M519" s="7">
        <v>3000</v>
      </c>
      <c r="N519" s="7" t="s">
        <v>394</v>
      </c>
      <c r="O519" s="7" t="s">
        <v>149</v>
      </c>
      <c r="P519" s="7" t="s">
        <v>39</v>
      </c>
      <c r="Q519" s="7" t="s">
        <v>153</v>
      </c>
      <c r="R519" s="7" t="s">
        <v>151</v>
      </c>
      <c r="S519" s="13">
        <v>1331</v>
      </c>
      <c r="T519" s="13">
        <v>1331</v>
      </c>
      <c r="U519" s="13">
        <v>0</v>
      </c>
      <c r="V519" s="13">
        <v>0</v>
      </c>
      <c r="W519" s="13">
        <v>982.86</v>
      </c>
      <c r="X519" s="13">
        <v>982.86</v>
      </c>
      <c r="Y519" s="13">
        <v>982.86</v>
      </c>
      <c r="Z519" s="13">
        <v>654.49</v>
      </c>
      <c r="AA519" s="13">
        <v>654.49</v>
      </c>
      <c r="AB519" s="13">
        <v>348.14</v>
      </c>
      <c r="AC519" s="13">
        <v>0</v>
      </c>
      <c r="AD519" s="13">
        <v>0</v>
      </c>
      <c r="AE519" s="13"/>
      <c r="AF519" s="13">
        <v>0</v>
      </c>
      <c r="AG519" s="13">
        <v>1331</v>
      </c>
      <c r="AH519" s="13">
        <v>0</v>
      </c>
      <c r="AI519" s="13">
        <v>0</v>
      </c>
      <c r="AJ519" s="13">
        <v>1331</v>
      </c>
    </row>
    <row r="520" spans="1:36" hidden="1" x14ac:dyDescent="0.25">
      <c r="A520" s="7" t="str">
        <f t="shared" si="8"/>
        <v>1.1-00-2001_2085003_2035210</v>
      </c>
      <c r="B520" s="7" t="s">
        <v>393</v>
      </c>
      <c r="C520" s="7" t="s">
        <v>145</v>
      </c>
      <c r="D520" s="7" t="s">
        <v>52</v>
      </c>
      <c r="E520" s="7" t="s">
        <v>146</v>
      </c>
      <c r="F520" s="7">
        <v>8</v>
      </c>
      <c r="G520" s="7">
        <v>5</v>
      </c>
      <c r="H520" s="7" t="s">
        <v>147</v>
      </c>
      <c r="I520" s="7">
        <v>3521</v>
      </c>
      <c r="J520" s="7" t="s">
        <v>128</v>
      </c>
      <c r="K520" s="7">
        <v>0</v>
      </c>
      <c r="L520" s="7" t="s">
        <v>36</v>
      </c>
      <c r="M520" s="7">
        <v>3000</v>
      </c>
      <c r="N520" s="7" t="s">
        <v>394</v>
      </c>
      <c r="O520" s="7" t="s">
        <v>149</v>
      </c>
      <c r="P520" s="7" t="s">
        <v>39</v>
      </c>
      <c r="Q520" s="7" t="s">
        <v>153</v>
      </c>
      <c r="R520" s="7" t="s">
        <v>151</v>
      </c>
      <c r="S520" s="13">
        <v>8169</v>
      </c>
      <c r="T520" s="13">
        <v>8169</v>
      </c>
      <c r="U520" s="13">
        <v>0</v>
      </c>
      <c r="V520" s="13">
        <v>0</v>
      </c>
      <c r="W520" s="13">
        <v>7366</v>
      </c>
      <c r="X520" s="13">
        <v>7366</v>
      </c>
      <c r="Y520" s="13">
        <v>7366</v>
      </c>
      <c r="Z520" s="13">
        <v>7366</v>
      </c>
      <c r="AA520" s="13">
        <v>7366</v>
      </c>
      <c r="AB520" s="13">
        <v>803</v>
      </c>
      <c r="AC520" s="13">
        <v>0</v>
      </c>
      <c r="AD520" s="13">
        <v>0</v>
      </c>
      <c r="AE520" s="13"/>
      <c r="AF520" s="13">
        <v>0</v>
      </c>
      <c r="AG520" s="13">
        <v>8500</v>
      </c>
      <c r="AH520" s="13">
        <v>0</v>
      </c>
      <c r="AI520" s="13">
        <v>331</v>
      </c>
      <c r="AJ520" s="13">
        <v>8169</v>
      </c>
    </row>
    <row r="521" spans="1:36" hidden="1" x14ac:dyDescent="0.25">
      <c r="A521" s="7" t="str">
        <f t="shared" si="8"/>
        <v>1.1-00-2001_2085003_2035310</v>
      </c>
      <c r="B521" s="7" t="s">
        <v>393</v>
      </c>
      <c r="C521" s="7" t="s">
        <v>145</v>
      </c>
      <c r="D521" s="7" t="s">
        <v>52</v>
      </c>
      <c r="E521" s="7" t="s">
        <v>146</v>
      </c>
      <c r="F521" s="7">
        <v>8</v>
      </c>
      <c r="G521" s="7">
        <v>5</v>
      </c>
      <c r="H521" s="7" t="s">
        <v>147</v>
      </c>
      <c r="I521" s="7">
        <v>3531</v>
      </c>
      <c r="J521" s="7" t="s">
        <v>154</v>
      </c>
      <c r="K521" s="7">
        <v>0</v>
      </c>
      <c r="L521" s="7" t="s">
        <v>36</v>
      </c>
      <c r="M521" s="7">
        <v>3000</v>
      </c>
      <c r="N521" s="7" t="s">
        <v>394</v>
      </c>
      <c r="O521" s="7" t="s">
        <v>149</v>
      </c>
      <c r="P521" s="7" t="s">
        <v>39</v>
      </c>
      <c r="Q521" s="7" t="s">
        <v>153</v>
      </c>
      <c r="R521" s="7" t="s">
        <v>151</v>
      </c>
      <c r="S521" s="13">
        <v>19000</v>
      </c>
      <c r="T521" s="13">
        <v>19000</v>
      </c>
      <c r="U521" s="13">
        <v>0</v>
      </c>
      <c r="V521" s="13">
        <v>0</v>
      </c>
      <c r="W521" s="13">
        <v>16954.560000000001</v>
      </c>
      <c r="X521" s="13">
        <v>16954.560000000001</v>
      </c>
      <c r="Y521" s="13">
        <v>16954.560000000001</v>
      </c>
      <c r="Z521" s="13">
        <v>16954.560000000001</v>
      </c>
      <c r="AA521" s="13">
        <v>16954.560000000001</v>
      </c>
      <c r="AB521" s="13">
        <v>2045.4399999999987</v>
      </c>
      <c r="AC521" s="13">
        <v>0</v>
      </c>
      <c r="AD521" s="13">
        <v>0</v>
      </c>
      <c r="AE521" s="13"/>
      <c r="AF521" s="13">
        <v>0</v>
      </c>
      <c r="AG521" s="13">
        <v>100000</v>
      </c>
      <c r="AH521" s="13">
        <v>0</v>
      </c>
      <c r="AI521" s="13">
        <v>81000</v>
      </c>
      <c r="AJ521" s="13">
        <v>19000</v>
      </c>
    </row>
    <row r="522" spans="1:36" hidden="1" x14ac:dyDescent="0.25">
      <c r="A522" s="7" t="str">
        <f t="shared" si="8"/>
        <v>1.1-00-2001_2085003_2052110</v>
      </c>
      <c r="B522" s="7" t="s">
        <v>393</v>
      </c>
      <c r="C522" s="7" t="s">
        <v>145</v>
      </c>
      <c r="D522" s="7" t="s">
        <v>52</v>
      </c>
      <c r="E522" s="7" t="s">
        <v>146</v>
      </c>
      <c r="F522" s="7">
        <v>8</v>
      </c>
      <c r="G522" s="7">
        <v>5</v>
      </c>
      <c r="H522" s="7" t="s">
        <v>147</v>
      </c>
      <c r="I522" s="7">
        <v>5211</v>
      </c>
      <c r="J522" s="7" t="s">
        <v>155</v>
      </c>
      <c r="K522" s="7">
        <v>0</v>
      </c>
      <c r="L522" s="7" t="s">
        <v>36</v>
      </c>
      <c r="M522" s="7">
        <v>5000</v>
      </c>
      <c r="N522" s="7" t="s">
        <v>394</v>
      </c>
      <c r="O522" s="7" t="s">
        <v>149</v>
      </c>
      <c r="P522" s="7" t="s">
        <v>39</v>
      </c>
      <c r="Q522" s="7" t="s">
        <v>153</v>
      </c>
      <c r="R522" s="7" t="s">
        <v>151</v>
      </c>
      <c r="S522" s="13">
        <v>13920</v>
      </c>
      <c r="T522" s="13">
        <v>600000</v>
      </c>
      <c r="U522" s="13">
        <v>-586080</v>
      </c>
      <c r="V522" s="13">
        <v>0</v>
      </c>
      <c r="W522" s="13">
        <v>13920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/>
      <c r="AF522" s="13">
        <v>0</v>
      </c>
      <c r="AG522" s="13">
        <v>600000</v>
      </c>
      <c r="AH522" s="13">
        <v>0</v>
      </c>
      <c r="AI522" s="13">
        <v>586080</v>
      </c>
      <c r="AJ522" s="13">
        <v>13920</v>
      </c>
    </row>
    <row r="523" spans="1:36" hidden="1" x14ac:dyDescent="0.25">
      <c r="A523" s="7" t="str">
        <f t="shared" si="8"/>
        <v>1.1-00-2001_2085003_2052310</v>
      </c>
      <c r="B523" s="7" t="s">
        <v>393</v>
      </c>
      <c r="C523" s="7" t="s">
        <v>145</v>
      </c>
      <c r="D523" s="7" t="s">
        <v>52</v>
      </c>
      <c r="E523" s="7" t="s">
        <v>146</v>
      </c>
      <c r="F523" s="7">
        <v>8</v>
      </c>
      <c r="G523" s="7">
        <v>5</v>
      </c>
      <c r="H523" s="7" t="s">
        <v>147</v>
      </c>
      <c r="I523" s="7">
        <v>5231</v>
      </c>
      <c r="J523" s="7" t="s">
        <v>185</v>
      </c>
      <c r="K523" s="7">
        <v>0</v>
      </c>
      <c r="L523" s="7" t="s">
        <v>36</v>
      </c>
      <c r="M523" s="7">
        <v>5000</v>
      </c>
      <c r="N523" s="7" t="s">
        <v>394</v>
      </c>
      <c r="O523" s="7" t="s">
        <v>149</v>
      </c>
      <c r="P523" s="7" t="s">
        <v>39</v>
      </c>
      <c r="Q523" s="7" t="s">
        <v>153</v>
      </c>
      <c r="R523" s="7" t="s">
        <v>151</v>
      </c>
      <c r="S523" s="13">
        <v>32143.39</v>
      </c>
      <c r="T523" s="13">
        <v>39944</v>
      </c>
      <c r="U523" s="13">
        <v>-7800.6100000000006</v>
      </c>
      <c r="V523" s="13">
        <v>0</v>
      </c>
      <c r="W523" s="13">
        <v>32143.39</v>
      </c>
      <c r="X523" s="13">
        <v>32143.39</v>
      </c>
      <c r="Y523" s="13">
        <v>32143.39</v>
      </c>
      <c r="Z523" s="13">
        <v>32143.39</v>
      </c>
      <c r="AA523" s="13">
        <v>32143.39</v>
      </c>
      <c r="AB523" s="13">
        <v>0</v>
      </c>
      <c r="AC523" s="13">
        <v>0</v>
      </c>
      <c r="AD523" s="13">
        <v>0</v>
      </c>
      <c r="AE523" s="13"/>
      <c r="AF523" s="13">
        <v>0</v>
      </c>
      <c r="AG523" s="13">
        <v>65000</v>
      </c>
      <c r="AH523" s="13">
        <v>0</v>
      </c>
      <c r="AI523" s="13">
        <v>32856.61</v>
      </c>
      <c r="AJ523" s="13">
        <v>32143.39</v>
      </c>
    </row>
    <row r="524" spans="1:36" hidden="1" x14ac:dyDescent="0.25">
      <c r="A524" s="7" t="str">
        <f t="shared" si="8"/>
        <v>1.1-00-2001_2085003_2056410</v>
      </c>
      <c r="B524" s="7" t="s">
        <v>393</v>
      </c>
      <c r="C524" s="7" t="s">
        <v>145</v>
      </c>
      <c r="D524" s="7" t="s">
        <v>52</v>
      </c>
      <c r="E524" s="7" t="s">
        <v>146</v>
      </c>
      <c r="F524" s="7">
        <v>8</v>
      </c>
      <c r="G524" s="7">
        <v>5</v>
      </c>
      <c r="H524" s="7" t="s">
        <v>147</v>
      </c>
      <c r="I524" s="7">
        <v>5641</v>
      </c>
      <c r="J524" s="7" t="s">
        <v>408</v>
      </c>
      <c r="K524" s="7">
        <v>0</v>
      </c>
      <c r="L524" s="7" t="s">
        <v>36</v>
      </c>
      <c r="M524" s="7">
        <v>5000</v>
      </c>
      <c r="N524" s="7" t="s">
        <v>394</v>
      </c>
      <c r="O524" s="7" t="s">
        <v>149</v>
      </c>
      <c r="P524" s="7" t="s">
        <v>39</v>
      </c>
      <c r="Q524" s="7" t="s">
        <v>153</v>
      </c>
      <c r="R524" s="7" t="s">
        <v>151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/>
      <c r="AF524" s="13">
        <v>0</v>
      </c>
      <c r="AG524" s="13">
        <v>0</v>
      </c>
      <c r="AH524" s="13">
        <v>0</v>
      </c>
      <c r="AI524" s="13">
        <v>0</v>
      </c>
      <c r="AJ524" s="13">
        <v>0</v>
      </c>
    </row>
    <row r="525" spans="1:36" hidden="1" x14ac:dyDescent="0.25">
      <c r="A525" s="7" t="str">
        <f t="shared" si="8"/>
        <v>1.1-00-2001_2085003_2056510</v>
      </c>
      <c r="B525" s="7" t="s">
        <v>393</v>
      </c>
      <c r="C525" s="7" t="s">
        <v>145</v>
      </c>
      <c r="D525" s="7" t="s">
        <v>52</v>
      </c>
      <c r="E525" s="7" t="s">
        <v>146</v>
      </c>
      <c r="F525" s="7">
        <v>8</v>
      </c>
      <c r="G525" s="7">
        <v>5</v>
      </c>
      <c r="H525" s="7" t="s">
        <v>147</v>
      </c>
      <c r="I525" s="7">
        <v>5651</v>
      </c>
      <c r="J525" s="7" t="s">
        <v>120</v>
      </c>
      <c r="K525" s="7">
        <v>0</v>
      </c>
      <c r="L525" s="7" t="s">
        <v>36</v>
      </c>
      <c r="M525" s="7">
        <v>5000</v>
      </c>
      <c r="N525" s="7" t="s">
        <v>394</v>
      </c>
      <c r="O525" s="7" t="s">
        <v>149</v>
      </c>
      <c r="P525" s="7" t="s">
        <v>39</v>
      </c>
      <c r="Q525" s="7" t="s">
        <v>153</v>
      </c>
      <c r="R525" s="7" t="s">
        <v>151</v>
      </c>
      <c r="S525" s="13">
        <v>532484.78</v>
      </c>
      <c r="T525" s="13">
        <v>5119000</v>
      </c>
      <c r="U525" s="13">
        <v>-4586515.22</v>
      </c>
      <c r="V525" s="13">
        <v>0</v>
      </c>
      <c r="W525" s="13">
        <v>532484.78</v>
      </c>
      <c r="X525" s="13">
        <v>306284.78000000003</v>
      </c>
      <c r="Y525" s="13">
        <v>306284.78000000003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/>
      <c r="AF525" s="13">
        <v>0</v>
      </c>
      <c r="AG525" s="13">
        <v>5190000</v>
      </c>
      <c r="AH525" s="13">
        <v>0</v>
      </c>
      <c r="AI525" s="13">
        <v>4657515.22</v>
      </c>
      <c r="AJ525" s="13">
        <v>532484.78</v>
      </c>
    </row>
    <row r="526" spans="1:36" hidden="1" x14ac:dyDescent="0.25">
      <c r="A526" s="7" t="str">
        <f t="shared" si="8"/>
        <v>1.1-00-2001_2085003_2056610</v>
      </c>
      <c r="B526" s="7" t="s">
        <v>393</v>
      </c>
      <c r="C526" s="7" t="s">
        <v>145</v>
      </c>
      <c r="D526" s="7" t="s">
        <v>52</v>
      </c>
      <c r="E526" s="7" t="s">
        <v>146</v>
      </c>
      <c r="F526" s="7">
        <v>8</v>
      </c>
      <c r="G526" s="7">
        <v>5</v>
      </c>
      <c r="H526" s="7" t="s">
        <v>147</v>
      </c>
      <c r="I526" s="7">
        <v>5661</v>
      </c>
      <c r="J526" s="7" t="s">
        <v>121</v>
      </c>
      <c r="K526" s="7">
        <v>0</v>
      </c>
      <c r="L526" s="7" t="s">
        <v>36</v>
      </c>
      <c r="M526" s="7">
        <v>5000</v>
      </c>
      <c r="N526" s="7" t="s">
        <v>394</v>
      </c>
      <c r="O526" s="7" t="s">
        <v>149</v>
      </c>
      <c r="P526" s="7" t="s">
        <v>39</v>
      </c>
      <c r="Q526" s="7" t="s">
        <v>153</v>
      </c>
      <c r="R526" s="7" t="s">
        <v>151</v>
      </c>
      <c r="S526" s="13">
        <v>0</v>
      </c>
      <c r="T526" s="13">
        <v>84000</v>
      </c>
      <c r="U526" s="13">
        <v>-84000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/>
      <c r="AF526" s="13">
        <v>0</v>
      </c>
      <c r="AG526" s="13">
        <v>84000</v>
      </c>
      <c r="AH526" s="13">
        <v>0</v>
      </c>
      <c r="AI526" s="13">
        <v>84000</v>
      </c>
      <c r="AJ526" s="13">
        <v>0</v>
      </c>
    </row>
    <row r="527" spans="1:36" hidden="1" x14ac:dyDescent="0.25">
      <c r="A527" s="7" t="str">
        <f t="shared" si="8"/>
        <v>1.1-00-2001_2085003_2056710</v>
      </c>
      <c r="B527" s="7" t="s">
        <v>393</v>
      </c>
      <c r="C527" s="7" t="s">
        <v>145</v>
      </c>
      <c r="D527" s="7" t="s">
        <v>52</v>
      </c>
      <c r="E527" s="7" t="s">
        <v>146</v>
      </c>
      <c r="F527" s="7">
        <v>8</v>
      </c>
      <c r="G527" s="7">
        <v>5</v>
      </c>
      <c r="H527" s="7" t="s">
        <v>147</v>
      </c>
      <c r="I527" s="7">
        <v>5671</v>
      </c>
      <c r="J527" s="7" t="s">
        <v>122</v>
      </c>
      <c r="K527" s="7">
        <v>0</v>
      </c>
      <c r="L527" s="7" t="s">
        <v>36</v>
      </c>
      <c r="M527" s="7">
        <v>5000</v>
      </c>
      <c r="N527" s="7" t="s">
        <v>394</v>
      </c>
      <c r="O527" s="7" t="s">
        <v>149</v>
      </c>
      <c r="P527" s="7" t="s">
        <v>39</v>
      </c>
      <c r="Q527" s="7" t="s">
        <v>153</v>
      </c>
      <c r="R527" s="7" t="s">
        <v>151</v>
      </c>
      <c r="S527" s="13">
        <v>8800</v>
      </c>
      <c r="T527" s="13">
        <v>8800</v>
      </c>
      <c r="U527" s="13">
        <v>0</v>
      </c>
      <c r="V527" s="13">
        <v>0</v>
      </c>
      <c r="W527" s="13">
        <v>8737.1200000000008</v>
      </c>
      <c r="X527" s="13">
        <v>8737.1200000000008</v>
      </c>
      <c r="Y527" s="13">
        <v>0</v>
      </c>
      <c r="Z527" s="13">
        <v>0</v>
      </c>
      <c r="AA527" s="13">
        <v>0</v>
      </c>
      <c r="AB527" s="13">
        <v>62.8799999999992</v>
      </c>
      <c r="AC527" s="13">
        <v>0</v>
      </c>
      <c r="AD527" s="13">
        <v>0</v>
      </c>
      <c r="AE527" s="13"/>
      <c r="AF527" s="13">
        <v>0</v>
      </c>
      <c r="AG527" s="13">
        <v>8800</v>
      </c>
      <c r="AH527" s="13">
        <v>0</v>
      </c>
      <c r="AI527" s="13">
        <v>0</v>
      </c>
      <c r="AJ527" s="13">
        <v>8800</v>
      </c>
    </row>
    <row r="528" spans="1:36" hidden="1" x14ac:dyDescent="0.25">
      <c r="A528" s="7" t="str">
        <f t="shared" si="8"/>
        <v>1.1-00-2001_2085003_2059710</v>
      </c>
      <c r="B528" s="7" t="s">
        <v>393</v>
      </c>
      <c r="C528" s="7" t="s">
        <v>145</v>
      </c>
      <c r="D528" s="7" t="s">
        <v>52</v>
      </c>
      <c r="E528" s="7" t="s">
        <v>146</v>
      </c>
      <c r="F528" s="7">
        <v>8</v>
      </c>
      <c r="G528" s="7">
        <v>5</v>
      </c>
      <c r="H528" s="7" t="s">
        <v>147</v>
      </c>
      <c r="I528" s="7">
        <v>5971</v>
      </c>
      <c r="J528" s="7" t="s">
        <v>152</v>
      </c>
      <c r="K528" s="7">
        <v>0</v>
      </c>
      <c r="L528" s="7" t="s">
        <v>36</v>
      </c>
      <c r="M528" s="7">
        <v>5000</v>
      </c>
      <c r="N528" s="7" t="s">
        <v>394</v>
      </c>
      <c r="O528" s="7" t="s">
        <v>149</v>
      </c>
      <c r="P528" s="7" t="s">
        <v>39</v>
      </c>
      <c r="Q528" s="7" t="s">
        <v>153</v>
      </c>
      <c r="R528" s="7" t="s">
        <v>151</v>
      </c>
      <c r="S528" s="13">
        <v>1749</v>
      </c>
      <c r="T528" s="13">
        <v>80000</v>
      </c>
      <c r="U528" s="13">
        <v>-78251</v>
      </c>
      <c r="V528" s="13">
        <v>0</v>
      </c>
      <c r="W528" s="13">
        <v>1749</v>
      </c>
      <c r="X528" s="13">
        <v>1749</v>
      </c>
      <c r="Y528" s="13">
        <v>1749</v>
      </c>
      <c r="Z528" s="13">
        <v>1749</v>
      </c>
      <c r="AA528" s="13">
        <v>1749</v>
      </c>
      <c r="AB528" s="13">
        <v>0</v>
      </c>
      <c r="AC528" s="13">
        <v>0</v>
      </c>
      <c r="AD528" s="13">
        <v>0</v>
      </c>
      <c r="AE528" s="13"/>
      <c r="AF528" s="13">
        <v>0</v>
      </c>
      <c r="AG528" s="13">
        <v>80000</v>
      </c>
      <c r="AH528" s="13">
        <v>0</v>
      </c>
      <c r="AI528" s="13">
        <v>78251</v>
      </c>
      <c r="AJ528" s="13">
        <v>1749</v>
      </c>
    </row>
    <row r="529" spans="1:36" hidden="1" x14ac:dyDescent="0.25">
      <c r="A529" s="7" t="str">
        <f t="shared" si="8"/>
        <v>1.1-00-2001_2086003_2024610</v>
      </c>
      <c r="B529" s="7" t="s">
        <v>393</v>
      </c>
      <c r="C529" s="7" t="s">
        <v>145</v>
      </c>
      <c r="D529" s="7" t="s">
        <v>52</v>
      </c>
      <c r="E529" s="7" t="s">
        <v>146</v>
      </c>
      <c r="F529" s="7">
        <v>8</v>
      </c>
      <c r="G529" s="7">
        <v>6</v>
      </c>
      <c r="H529" s="7" t="s">
        <v>147</v>
      </c>
      <c r="I529" s="7">
        <v>2461</v>
      </c>
      <c r="J529" s="7" t="s">
        <v>168</v>
      </c>
      <c r="K529" s="7">
        <v>0</v>
      </c>
      <c r="L529" s="7" t="s">
        <v>36</v>
      </c>
      <c r="M529" s="7">
        <v>2000</v>
      </c>
      <c r="N529" s="7" t="s">
        <v>394</v>
      </c>
      <c r="O529" s="7" t="s">
        <v>149</v>
      </c>
      <c r="P529" s="7" t="s">
        <v>39</v>
      </c>
      <c r="Q529" s="7" t="s">
        <v>156</v>
      </c>
      <c r="R529" s="7" t="s">
        <v>151</v>
      </c>
      <c r="S529" s="13">
        <v>21821.29</v>
      </c>
      <c r="T529" s="13">
        <v>21821.29</v>
      </c>
      <c r="U529" s="13">
        <v>0</v>
      </c>
      <c r="V529" s="13">
        <v>0</v>
      </c>
      <c r="W529" s="13">
        <v>18455.009999999998</v>
      </c>
      <c r="X529" s="13">
        <v>18455.009999999998</v>
      </c>
      <c r="Y529" s="13">
        <v>18455.009999999998</v>
      </c>
      <c r="Z529" s="13">
        <v>14025.67</v>
      </c>
      <c r="AA529" s="13">
        <v>14025.67</v>
      </c>
      <c r="AB529" s="13">
        <v>3366.2800000000025</v>
      </c>
      <c r="AC529" s="13">
        <v>0</v>
      </c>
      <c r="AD529" s="13">
        <v>0</v>
      </c>
      <c r="AE529" s="13"/>
      <c r="AF529" s="13">
        <v>0</v>
      </c>
      <c r="AG529" s="13">
        <v>21821.29</v>
      </c>
      <c r="AH529" s="13">
        <v>0</v>
      </c>
      <c r="AI529" s="13">
        <v>0</v>
      </c>
      <c r="AJ529" s="13">
        <v>21821.29</v>
      </c>
    </row>
    <row r="530" spans="1:36" hidden="1" x14ac:dyDescent="0.25">
      <c r="A530" s="7" t="str">
        <f t="shared" si="8"/>
        <v>1.1-00-2001_2086003_2024910</v>
      </c>
      <c r="B530" s="7" t="s">
        <v>393</v>
      </c>
      <c r="C530" s="7" t="s">
        <v>145</v>
      </c>
      <c r="D530" s="7" t="s">
        <v>52</v>
      </c>
      <c r="E530" s="7" t="s">
        <v>146</v>
      </c>
      <c r="F530" s="7">
        <v>8</v>
      </c>
      <c r="G530" s="7">
        <v>6</v>
      </c>
      <c r="H530" s="7" t="s">
        <v>147</v>
      </c>
      <c r="I530" s="7">
        <v>2491</v>
      </c>
      <c r="J530" s="7" t="s">
        <v>62</v>
      </c>
      <c r="K530" s="7">
        <v>0</v>
      </c>
      <c r="L530" s="7" t="s">
        <v>36</v>
      </c>
      <c r="M530" s="7">
        <v>2000</v>
      </c>
      <c r="N530" s="7" t="s">
        <v>394</v>
      </c>
      <c r="O530" s="7" t="s">
        <v>149</v>
      </c>
      <c r="P530" s="7" t="s">
        <v>39</v>
      </c>
      <c r="Q530" s="7" t="s">
        <v>156</v>
      </c>
      <c r="R530" s="7" t="s">
        <v>151</v>
      </c>
      <c r="S530" s="13">
        <v>1914</v>
      </c>
      <c r="T530" s="13">
        <v>1914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1914</v>
      </c>
      <c r="AC530" s="13">
        <v>0</v>
      </c>
      <c r="AD530" s="13">
        <v>0</v>
      </c>
      <c r="AE530" s="13"/>
      <c r="AF530" s="13">
        <v>0</v>
      </c>
      <c r="AG530" s="13">
        <v>2500</v>
      </c>
      <c r="AH530" s="13">
        <v>0</v>
      </c>
      <c r="AI530" s="13">
        <v>586</v>
      </c>
      <c r="AJ530" s="13">
        <v>1914</v>
      </c>
    </row>
    <row r="531" spans="1:36" hidden="1" x14ac:dyDescent="0.25">
      <c r="A531" s="7" t="str">
        <f t="shared" si="8"/>
        <v>1.1-00-2001_2086003_2027210</v>
      </c>
      <c r="B531" s="7" t="s">
        <v>393</v>
      </c>
      <c r="C531" s="7" t="s">
        <v>145</v>
      </c>
      <c r="D531" s="7" t="s">
        <v>52</v>
      </c>
      <c r="E531" s="7" t="s">
        <v>146</v>
      </c>
      <c r="F531" s="7">
        <v>8</v>
      </c>
      <c r="G531" s="7">
        <v>6</v>
      </c>
      <c r="H531" s="7" t="s">
        <v>147</v>
      </c>
      <c r="I531" s="7">
        <v>2721</v>
      </c>
      <c r="J531" s="7" t="s">
        <v>124</v>
      </c>
      <c r="K531" s="7">
        <v>0</v>
      </c>
      <c r="L531" s="7" t="s">
        <v>36</v>
      </c>
      <c r="M531" s="7">
        <v>2000</v>
      </c>
      <c r="N531" s="7" t="s">
        <v>394</v>
      </c>
      <c r="O531" s="7" t="s">
        <v>149</v>
      </c>
      <c r="P531" s="7" t="s">
        <v>39</v>
      </c>
      <c r="Q531" s="7" t="s">
        <v>156</v>
      </c>
      <c r="R531" s="7" t="s">
        <v>151</v>
      </c>
      <c r="S531" s="13">
        <v>6960</v>
      </c>
      <c r="T531" s="13">
        <v>6960</v>
      </c>
      <c r="U531" s="13">
        <v>0</v>
      </c>
      <c r="V531" s="13">
        <v>0</v>
      </c>
      <c r="W531" s="13">
        <v>2691.2</v>
      </c>
      <c r="X531" s="13">
        <v>2691.2</v>
      </c>
      <c r="Y531" s="13">
        <v>2691.2</v>
      </c>
      <c r="Z531" s="13">
        <v>0</v>
      </c>
      <c r="AA531" s="13">
        <v>0</v>
      </c>
      <c r="AB531" s="13">
        <v>4268.8</v>
      </c>
      <c r="AC531" s="13">
        <v>0</v>
      </c>
      <c r="AD531" s="13">
        <v>0</v>
      </c>
      <c r="AE531" s="13"/>
      <c r="AF531" s="13">
        <v>0</v>
      </c>
      <c r="AG531" s="13">
        <v>7500</v>
      </c>
      <c r="AH531" s="13">
        <v>0</v>
      </c>
      <c r="AI531" s="13">
        <v>540</v>
      </c>
      <c r="AJ531" s="13">
        <v>6960</v>
      </c>
    </row>
    <row r="532" spans="1:36" hidden="1" x14ac:dyDescent="0.25">
      <c r="A532" s="7" t="str">
        <f t="shared" si="8"/>
        <v>1.1-00-2001_2086003_2029110</v>
      </c>
      <c r="B532" s="7" t="s">
        <v>393</v>
      </c>
      <c r="C532" s="7" t="s">
        <v>145</v>
      </c>
      <c r="D532" s="7" t="s">
        <v>52</v>
      </c>
      <c r="E532" s="7" t="s">
        <v>146</v>
      </c>
      <c r="F532" s="7">
        <v>8</v>
      </c>
      <c r="G532" s="7">
        <v>6</v>
      </c>
      <c r="H532" s="7" t="s">
        <v>147</v>
      </c>
      <c r="I532" s="7">
        <v>2911</v>
      </c>
      <c r="J532" s="7" t="s">
        <v>118</v>
      </c>
      <c r="K532" s="7">
        <v>0</v>
      </c>
      <c r="L532" s="7" t="s">
        <v>36</v>
      </c>
      <c r="M532" s="7">
        <v>2000</v>
      </c>
      <c r="N532" s="7" t="s">
        <v>394</v>
      </c>
      <c r="O532" s="7" t="s">
        <v>149</v>
      </c>
      <c r="P532" s="7" t="s">
        <v>39</v>
      </c>
      <c r="Q532" s="7" t="s">
        <v>156</v>
      </c>
      <c r="R532" s="7" t="s">
        <v>151</v>
      </c>
      <c r="S532" s="13">
        <v>0</v>
      </c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0</v>
      </c>
      <c r="AE532" s="13"/>
      <c r="AF532" s="13">
        <v>0</v>
      </c>
      <c r="AG532" s="13">
        <v>30000</v>
      </c>
      <c r="AH532" s="13">
        <v>0</v>
      </c>
      <c r="AI532" s="13">
        <v>30000</v>
      </c>
      <c r="AJ532" s="13">
        <v>0</v>
      </c>
    </row>
    <row r="533" spans="1:36" hidden="1" x14ac:dyDescent="0.25">
      <c r="A533" s="7" t="str">
        <f t="shared" si="8"/>
        <v>1.1-00-2001_2086003_2033310</v>
      </c>
      <c r="B533" s="7" t="s">
        <v>393</v>
      </c>
      <c r="C533" s="7" t="s">
        <v>145</v>
      </c>
      <c r="D533" s="7" t="s">
        <v>52</v>
      </c>
      <c r="E533" s="7" t="s">
        <v>146</v>
      </c>
      <c r="F533" s="7">
        <v>8</v>
      </c>
      <c r="G533" s="7">
        <v>6</v>
      </c>
      <c r="H533" s="7" t="s">
        <v>147</v>
      </c>
      <c r="I533" s="7">
        <v>3331</v>
      </c>
      <c r="J533" s="7" t="s">
        <v>148</v>
      </c>
      <c r="K533" s="7">
        <v>0</v>
      </c>
      <c r="L533" s="7" t="s">
        <v>36</v>
      </c>
      <c r="M533" s="7">
        <v>3000</v>
      </c>
      <c r="N533" s="7" t="s">
        <v>394</v>
      </c>
      <c r="O533" s="7" t="s">
        <v>149</v>
      </c>
      <c r="P533" s="7" t="s">
        <v>39</v>
      </c>
      <c r="Q533" s="7" t="s">
        <v>156</v>
      </c>
      <c r="R533" s="7" t="s">
        <v>151</v>
      </c>
      <c r="S533" s="13">
        <v>1777038.6</v>
      </c>
      <c r="T533" s="13">
        <v>1777038.6</v>
      </c>
      <c r="U533" s="13">
        <v>0</v>
      </c>
      <c r="V533" s="13">
        <v>0</v>
      </c>
      <c r="W533" s="13">
        <v>1774558.6</v>
      </c>
      <c r="X533" s="13">
        <v>1774558.6</v>
      </c>
      <c r="Y533" s="13">
        <v>77720</v>
      </c>
      <c r="Z533" s="13">
        <v>0</v>
      </c>
      <c r="AA533" s="13">
        <v>0</v>
      </c>
      <c r="AB533" s="13">
        <v>2480</v>
      </c>
      <c r="AC533" s="13">
        <v>0</v>
      </c>
      <c r="AD533" s="13">
        <v>0</v>
      </c>
      <c r="AE533" s="13"/>
      <c r="AF533" s="13">
        <v>0</v>
      </c>
      <c r="AG533" s="13">
        <v>3000000</v>
      </c>
      <c r="AH533" s="13">
        <v>0</v>
      </c>
      <c r="AI533" s="13">
        <v>1222961.3999999999</v>
      </c>
      <c r="AJ533" s="13">
        <v>1777038.6</v>
      </c>
    </row>
    <row r="534" spans="1:36" hidden="1" x14ac:dyDescent="0.25">
      <c r="A534" s="7" t="str">
        <f t="shared" si="8"/>
        <v>1.1-00-2001_2086003_2033910</v>
      </c>
      <c r="B534" s="7" t="s">
        <v>393</v>
      </c>
      <c r="C534" s="7" t="s">
        <v>145</v>
      </c>
      <c r="D534" s="7" t="s">
        <v>52</v>
      </c>
      <c r="E534" s="7" t="s">
        <v>146</v>
      </c>
      <c r="F534" s="7">
        <v>8</v>
      </c>
      <c r="G534" s="7">
        <v>6</v>
      </c>
      <c r="H534" s="7" t="s">
        <v>147</v>
      </c>
      <c r="I534" s="7">
        <v>3391</v>
      </c>
      <c r="J534" s="7" t="s">
        <v>137</v>
      </c>
      <c r="K534" s="7">
        <v>0</v>
      </c>
      <c r="L534" s="7" t="s">
        <v>36</v>
      </c>
      <c r="M534" s="7">
        <v>3000</v>
      </c>
      <c r="N534" s="7" t="s">
        <v>394</v>
      </c>
      <c r="O534" s="7" t="s">
        <v>149</v>
      </c>
      <c r="P534" s="7" t="s">
        <v>39</v>
      </c>
      <c r="Q534" s="7" t="s">
        <v>156</v>
      </c>
      <c r="R534" s="7" t="s">
        <v>151</v>
      </c>
      <c r="S534" s="13">
        <v>2500000</v>
      </c>
      <c r="T534" s="13">
        <v>2500000</v>
      </c>
      <c r="U534" s="13">
        <v>0</v>
      </c>
      <c r="V534" s="13">
        <v>0</v>
      </c>
      <c r="W534" s="13">
        <v>2499999.98</v>
      </c>
      <c r="X534" s="13">
        <v>2497000</v>
      </c>
      <c r="Y534" s="13">
        <v>624250</v>
      </c>
      <c r="Z534" s="13">
        <v>0</v>
      </c>
      <c r="AA534" s="13">
        <v>0</v>
      </c>
      <c r="AB534" s="13">
        <v>2.0000000018626451E-2</v>
      </c>
      <c r="AC534" s="13">
        <v>0</v>
      </c>
      <c r="AD534" s="13">
        <v>0</v>
      </c>
      <c r="AE534" s="13"/>
      <c r="AF534" s="13">
        <v>0</v>
      </c>
      <c r="AG534" s="13">
        <v>2500000</v>
      </c>
      <c r="AH534" s="13">
        <v>0</v>
      </c>
      <c r="AI534" s="13">
        <v>0</v>
      </c>
      <c r="AJ534" s="13">
        <v>2500000</v>
      </c>
    </row>
    <row r="535" spans="1:36" hidden="1" x14ac:dyDescent="0.25">
      <c r="A535" s="7" t="str">
        <f t="shared" si="8"/>
        <v>1.1-00-2001_2086003_2037110</v>
      </c>
      <c r="B535" s="7" t="s">
        <v>393</v>
      </c>
      <c r="C535" s="7" t="s">
        <v>145</v>
      </c>
      <c r="D535" s="7" t="s">
        <v>52</v>
      </c>
      <c r="E535" s="7" t="s">
        <v>146</v>
      </c>
      <c r="F535" s="7">
        <v>8</v>
      </c>
      <c r="G535" s="7">
        <v>6</v>
      </c>
      <c r="H535" s="7" t="s">
        <v>147</v>
      </c>
      <c r="I535" s="7">
        <v>3711</v>
      </c>
      <c r="J535" s="7" t="s">
        <v>138</v>
      </c>
      <c r="K535" s="7">
        <v>0</v>
      </c>
      <c r="L535" s="7" t="s">
        <v>36</v>
      </c>
      <c r="M535" s="7">
        <v>3000</v>
      </c>
      <c r="N535" s="7" t="s">
        <v>394</v>
      </c>
      <c r="O535" s="7" t="s">
        <v>149</v>
      </c>
      <c r="P535" s="7" t="s">
        <v>39</v>
      </c>
      <c r="Q535" s="7" t="s">
        <v>156</v>
      </c>
      <c r="R535" s="7" t="s">
        <v>151</v>
      </c>
      <c r="S535" s="13">
        <v>0</v>
      </c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</v>
      </c>
      <c r="AD535" s="13">
        <v>0</v>
      </c>
      <c r="AE535" s="13"/>
      <c r="AF535" s="13">
        <v>0</v>
      </c>
      <c r="AG535" s="13">
        <v>60000</v>
      </c>
      <c r="AH535" s="13">
        <v>0</v>
      </c>
      <c r="AI535" s="13">
        <v>60000</v>
      </c>
      <c r="AJ535" s="13">
        <v>0</v>
      </c>
    </row>
    <row r="536" spans="1:36" hidden="1" x14ac:dyDescent="0.25">
      <c r="A536" s="7" t="str">
        <f t="shared" si="8"/>
        <v>1.1-00-2001_2086003_2037510</v>
      </c>
      <c r="B536" s="7" t="s">
        <v>393</v>
      </c>
      <c r="C536" s="7" t="s">
        <v>145</v>
      </c>
      <c r="D536" s="7" t="s">
        <v>52</v>
      </c>
      <c r="E536" s="7" t="s">
        <v>146</v>
      </c>
      <c r="F536" s="7">
        <v>8</v>
      </c>
      <c r="G536" s="7">
        <v>6</v>
      </c>
      <c r="H536" s="7" t="s">
        <v>147</v>
      </c>
      <c r="I536" s="7">
        <v>3751</v>
      </c>
      <c r="J536" s="7" t="s">
        <v>139</v>
      </c>
      <c r="K536" s="7">
        <v>0</v>
      </c>
      <c r="L536" s="7" t="s">
        <v>36</v>
      </c>
      <c r="M536" s="7">
        <v>3000</v>
      </c>
      <c r="N536" s="7" t="s">
        <v>394</v>
      </c>
      <c r="O536" s="7" t="s">
        <v>149</v>
      </c>
      <c r="P536" s="7" t="s">
        <v>39</v>
      </c>
      <c r="Q536" s="7" t="s">
        <v>156</v>
      </c>
      <c r="R536" s="7" t="s">
        <v>151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/>
      <c r="AF536" s="13">
        <v>0</v>
      </c>
      <c r="AG536" s="13">
        <v>60000</v>
      </c>
      <c r="AH536" s="13">
        <v>0</v>
      </c>
      <c r="AI536" s="13">
        <v>60000</v>
      </c>
      <c r="AJ536" s="13">
        <v>0</v>
      </c>
    </row>
    <row r="537" spans="1:36" hidden="1" x14ac:dyDescent="0.25">
      <c r="A537" s="7" t="str">
        <f t="shared" si="8"/>
        <v>1.1-00-2001_2086003_2059110</v>
      </c>
      <c r="B537" s="7" t="s">
        <v>393</v>
      </c>
      <c r="C537" s="7" t="s">
        <v>145</v>
      </c>
      <c r="D537" s="7" t="s">
        <v>52</v>
      </c>
      <c r="E537" s="7" t="s">
        <v>146</v>
      </c>
      <c r="F537" s="7">
        <v>8</v>
      </c>
      <c r="G537" s="7">
        <v>6</v>
      </c>
      <c r="H537" s="7" t="s">
        <v>147</v>
      </c>
      <c r="I537" s="7">
        <v>5911</v>
      </c>
      <c r="J537" s="7" t="s">
        <v>157</v>
      </c>
      <c r="K537" s="7">
        <v>0</v>
      </c>
      <c r="L537" s="7" t="s">
        <v>36</v>
      </c>
      <c r="M537" s="7">
        <v>5000</v>
      </c>
      <c r="N537" s="7" t="s">
        <v>394</v>
      </c>
      <c r="O537" s="7" t="s">
        <v>149</v>
      </c>
      <c r="P537" s="7" t="s">
        <v>39</v>
      </c>
      <c r="Q537" s="7" t="s">
        <v>156</v>
      </c>
      <c r="R537" s="7" t="s">
        <v>151</v>
      </c>
      <c r="S537" s="13">
        <v>18624472.810000002</v>
      </c>
      <c r="T537" s="13">
        <v>10004303.609999999</v>
      </c>
      <c r="U537" s="14">
        <v>5181129.2000000011</v>
      </c>
      <c r="V537" s="13">
        <v>0</v>
      </c>
      <c r="W537" s="13">
        <v>6560959.9900000002</v>
      </c>
      <c r="X537" s="13">
        <v>6509919.96</v>
      </c>
      <c r="Y537" s="13">
        <v>4182186.64</v>
      </c>
      <c r="Z537" s="13">
        <v>0</v>
      </c>
      <c r="AA537" s="13">
        <v>0</v>
      </c>
      <c r="AB537" s="13">
        <v>12063512.82</v>
      </c>
      <c r="AC537" s="14">
        <v>8620169.1999999993</v>
      </c>
      <c r="AD537" s="13" t="s">
        <v>504</v>
      </c>
      <c r="AE537" s="13" t="s">
        <v>506</v>
      </c>
      <c r="AF537" s="13">
        <v>0</v>
      </c>
      <c r="AG537" s="13">
        <v>18624472.809999999</v>
      </c>
      <c r="AH537" s="13">
        <v>0</v>
      </c>
      <c r="AI537" s="13">
        <v>3439040</v>
      </c>
      <c r="AJ537" s="13">
        <v>15185432.810000001</v>
      </c>
    </row>
    <row r="538" spans="1:36" hidden="1" x14ac:dyDescent="0.25">
      <c r="A538" s="7" t="str">
        <f t="shared" si="8"/>
        <v>1.1-00-2001_2086003_2059710</v>
      </c>
      <c r="B538" s="7" t="s">
        <v>393</v>
      </c>
      <c r="C538" s="7" t="s">
        <v>145</v>
      </c>
      <c r="D538" s="7" t="s">
        <v>52</v>
      </c>
      <c r="E538" s="7" t="s">
        <v>146</v>
      </c>
      <c r="F538" s="7">
        <v>8</v>
      </c>
      <c r="G538" s="7">
        <v>6</v>
      </c>
      <c r="H538" s="7" t="s">
        <v>147</v>
      </c>
      <c r="I538" s="7">
        <v>5971</v>
      </c>
      <c r="J538" s="7" t="s">
        <v>152</v>
      </c>
      <c r="K538" s="7">
        <v>0</v>
      </c>
      <c r="L538" s="7" t="s">
        <v>36</v>
      </c>
      <c r="M538" s="7">
        <v>5000</v>
      </c>
      <c r="N538" s="7" t="s">
        <v>394</v>
      </c>
      <c r="O538" s="7" t="s">
        <v>149</v>
      </c>
      <c r="P538" s="7" t="s">
        <v>39</v>
      </c>
      <c r="Q538" s="7" t="s">
        <v>156</v>
      </c>
      <c r="R538" s="7" t="s">
        <v>151</v>
      </c>
      <c r="S538" s="13">
        <v>357200</v>
      </c>
      <c r="T538" s="13">
        <v>357200</v>
      </c>
      <c r="U538" s="13">
        <v>0</v>
      </c>
      <c r="V538" s="13">
        <v>0</v>
      </c>
      <c r="W538" s="13">
        <v>357199.96</v>
      </c>
      <c r="X538" s="13">
        <v>357199.96</v>
      </c>
      <c r="Y538" s="13">
        <v>0</v>
      </c>
      <c r="Z538" s="13">
        <v>0</v>
      </c>
      <c r="AA538" s="13">
        <v>0</v>
      </c>
      <c r="AB538" s="13">
        <v>3.9999999979045242E-2</v>
      </c>
      <c r="AC538" s="13">
        <v>0</v>
      </c>
      <c r="AD538" s="13">
        <v>0</v>
      </c>
      <c r="AE538" s="13"/>
      <c r="AF538" s="13">
        <v>0</v>
      </c>
      <c r="AG538" s="13">
        <v>550000</v>
      </c>
      <c r="AH538" s="13">
        <v>0</v>
      </c>
      <c r="AI538" s="13">
        <v>192800</v>
      </c>
      <c r="AJ538" s="13">
        <v>357200</v>
      </c>
    </row>
    <row r="539" spans="1:36" hidden="1" x14ac:dyDescent="0.25">
      <c r="A539" s="7" t="str">
        <f t="shared" si="8"/>
        <v>1.1-00-2018_20574040_2024210</v>
      </c>
      <c r="B539" s="7" t="s">
        <v>393</v>
      </c>
      <c r="C539" s="7" t="s">
        <v>158</v>
      </c>
      <c r="D539" s="7" t="s">
        <v>97</v>
      </c>
      <c r="E539" s="7" t="s">
        <v>159</v>
      </c>
      <c r="F539" s="7">
        <v>5</v>
      </c>
      <c r="G539" s="7">
        <v>74</v>
      </c>
      <c r="H539" s="7" t="s">
        <v>160</v>
      </c>
      <c r="I539" s="7">
        <v>2421</v>
      </c>
      <c r="J539" s="7" t="s">
        <v>161</v>
      </c>
      <c r="K539" s="7">
        <v>0</v>
      </c>
      <c r="L539" s="7" t="s">
        <v>36</v>
      </c>
      <c r="M539" s="7">
        <v>2000</v>
      </c>
      <c r="N539" s="7" t="s">
        <v>394</v>
      </c>
      <c r="O539" s="7" t="s">
        <v>162</v>
      </c>
      <c r="P539" s="7" t="s">
        <v>163</v>
      </c>
      <c r="Q539" s="7" t="s">
        <v>164</v>
      </c>
      <c r="R539" s="7" t="s">
        <v>165</v>
      </c>
      <c r="S539" s="13">
        <v>0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/>
      <c r="AF539" s="13">
        <v>0</v>
      </c>
      <c r="AG539" s="13">
        <v>550000</v>
      </c>
      <c r="AH539" s="13">
        <v>0</v>
      </c>
      <c r="AI539" s="13">
        <v>550000</v>
      </c>
      <c r="AJ539" s="13">
        <v>0</v>
      </c>
    </row>
    <row r="540" spans="1:36" hidden="1" x14ac:dyDescent="0.25">
      <c r="A540" s="7" t="str">
        <f t="shared" si="8"/>
        <v>1.1-00-2018_20574040_2024310</v>
      </c>
      <c r="B540" s="7" t="s">
        <v>393</v>
      </c>
      <c r="C540" s="7" t="s">
        <v>158</v>
      </c>
      <c r="D540" s="7" t="s">
        <v>97</v>
      </c>
      <c r="E540" s="7" t="s">
        <v>159</v>
      </c>
      <c r="F540" s="7">
        <v>5</v>
      </c>
      <c r="G540" s="7">
        <v>74</v>
      </c>
      <c r="H540" s="7" t="s">
        <v>160</v>
      </c>
      <c r="I540" s="7">
        <v>2431</v>
      </c>
      <c r="J540" s="7" t="s">
        <v>166</v>
      </c>
      <c r="K540" s="7">
        <v>0</v>
      </c>
      <c r="L540" s="7" t="s">
        <v>36</v>
      </c>
      <c r="M540" s="7">
        <v>2000</v>
      </c>
      <c r="N540" s="7" t="s">
        <v>394</v>
      </c>
      <c r="O540" s="7" t="s">
        <v>162</v>
      </c>
      <c r="P540" s="7" t="s">
        <v>163</v>
      </c>
      <c r="Q540" s="7" t="s">
        <v>164</v>
      </c>
      <c r="R540" s="7" t="s">
        <v>165</v>
      </c>
      <c r="S540" s="13">
        <v>0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0</v>
      </c>
      <c r="AE540" s="13"/>
      <c r="AF540" s="13">
        <v>0</v>
      </c>
      <c r="AG540" s="13">
        <v>10000</v>
      </c>
      <c r="AH540" s="13">
        <v>0</v>
      </c>
      <c r="AI540" s="13">
        <v>10000</v>
      </c>
      <c r="AJ540" s="13">
        <v>0</v>
      </c>
    </row>
    <row r="541" spans="1:36" hidden="1" x14ac:dyDescent="0.25">
      <c r="A541" s="7" t="str">
        <f t="shared" si="8"/>
        <v>1.1-00-2018_20574040_2024410</v>
      </c>
      <c r="B541" s="7" t="s">
        <v>393</v>
      </c>
      <c r="C541" s="7" t="s">
        <v>158</v>
      </c>
      <c r="D541" s="7" t="s">
        <v>97</v>
      </c>
      <c r="E541" s="7" t="s">
        <v>159</v>
      </c>
      <c r="F541" s="7">
        <v>5</v>
      </c>
      <c r="G541" s="7">
        <v>74</v>
      </c>
      <c r="H541" s="7" t="s">
        <v>160</v>
      </c>
      <c r="I541" s="7">
        <v>2441</v>
      </c>
      <c r="J541" s="7" t="s">
        <v>167</v>
      </c>
      <c r="K541" s="7">
        <v>0</v>
      </c>
      <c r="L541" s="7" t="s">
        <v>36</v>
      </c>
      <c r="M541" s="7">
        <v>2000</v>
      </c>
      <c r="N541" s="7" t="s">
        <v>394</v>
      </c>
      <c r="O541" s="7" t="s">
        <v>162</v>
      </c>
      <c r="P541" s="7" t="s">
        <v>163</v>
      </c>
      <c r="Q541" s="7" t="s">
        <v>164</v>
      </c>
      <c r="R541" s="7" t="s">
        <v>165</v>
      </c>
      <c r="S541" s="13">
        <v>0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/>
      <c r="AF541" s="13">
        <v>0</v>
      </c>
      <c r="AG541" s="13">
        <v>50000</v>
      </c>
      <c r="AH541" s="13">
        <v>0</v>
      </c>
      <c r="AI541" s="13">
        <v>50000</v>
      </c>
      <c r="AJ541" s="13">
        <v>0</v>
      </c>
    </row>
    <row r="542" spans="1:36" hidden="1" x14ac:dyDescent="0.25">
      <c r="A542" s="7" t="str">
        <f t="shared" si="8"/>
        <v>1.1-00-2018_20574040_2024610</v>
      </c>
      <c r="B542" s="7" t="s">
        <v>393</v>
      </c>
      <c r="C542" s="7" t="s">
        <v>158</v>
      </c>
      <c r="D542" s="7" t="s">
        <v>97</v>
      </c>
      <c r="E542" s="7" t="s">
        <v>159</v>
      </c>
      <c r="F542" s="7">
        <v>5</v>
      </c>
      <c r="G542" s="7">
        <v>74</v>
      </c>
      <c r="H542" s="7" t="s">
        <v>160</v>
      </c>
      <c r="I542" s="7">
        <v>2461</v>
      </c>
      <c r="J542" s="7" t="s">
        <v>168</v>
      </c>
      <c r="K542" s="7">
        <v>0</v>
      </c>
      <c r="L542" s="7" t="s">
        <v>36</v>
      </c>
      <c r="M542" s="7">
        <v>2000</v>
      </c>
      <c r="N542" s="7" t="s">
        <v>394</v>
      </c>
      <c r="O542" s="7" t="s">
        <v>162</v>
      </c>
      <c r="P542" s="7" t="s">
        <v>163</v>
      </c>
      <c r="Q542" s="7" t="s">
        <v>164</v>
      </c>
      <c r="R542" s="7" t="s">
        <v>165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/>
      <c r="AF542" s="13">
        <v>0</v>
      </c>
      <c r="AG542" s="13">
        <v>800000</v>
      </c>
      <c r="AH542" s="13">
        <v>0</v>
      </c>
      <c r="AI542" s="13">
        <v>800000</v>
      </c>
      <c r="AJ542" s="13">
        <v>0</v>
      </c>
    </row>
    <row r="543" spans="1:36" hidden="1" x14ac:dyDescent="0.25">
      <c r="A543" s="7" t="str">
        <f t="shared" si="8"/>
        <v>1.1-00-2018_20574040_2024710</v>
      </c>
      <c r="B543" s="7" t="s">
        <v>393</v>
      </c>
      <c r="C543" s="7" t="s">
        <v>158</v>
      </c>
      <c r="D543" s="7" t="s">
        <v>97</v>
      </c>
      <c r="E543" s="7" t="s">
        <v>159</v>
      </c>
      <c r="F543" s="7">
        <v>5</v>
      </c>
      <c r="G543" s="7">
        <v>74</v>
      </c>
      <c r="H543" s="7" t="s">
        <v>160</v>
      </c>
      <c r="I543" s="7">
        <v>2471</v>
      </c>
      <c r="J543" s="7" t="s">
        <v>169</v>
      </c>
      <c r="K543" s="7">
        <v>0</v>
      </c>
      <c r="L543" s="7" t="s">
        <v>36</v>
      </c>
      <c r="M543" s="7">
        <v>2000</v>
      </c>
      <c r="N543" s="7" t="s">
        <v>394</v>
      </c>
      <c r="O543" s="7" t="s">
        <v>162</v>
      </c>
      <c r="P543" s="7" t="s">
        <v>163</v>
      </c>
      <c r="Q543" s="7" t="s">
        <v>164</v>
      </c>
      <c r="R543" s="7" t="s">
        <v>165</v>
      </c>
      <c r="S543" s="13">
        <v>0</v>
      </c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/>
      <c r="AF543" s="13">
        <v>0</v>
      </c>
      <c r="AG543" s="13">
        <v>800000</v>
      </c>
      <c r="AH543" s="13">
        <v>0</v>
      </c>
      <c r="AI543" s="13">
        <v>800000</v>
      </c>
      <c r="AJ543" s="13">
        <v>0</v>
      </c>
    </row>
    <row r="544" spans="1:36" hidden="1" x14ac:dyDescent="0.25">
      <c r="A544" s="7" t="str">
        <f t="shared" si="8"/>
        <v>1.1-00-2018_20574040_2024810</v>
      </c>
      <c r="B544" s="7" t="s">
        <v>393</v>
      </c>
      <c r="C544" s="7" t="s">
        <v>158</v>
      </c>
      <c r="D544" s="7" t="s">
        <v>97</v>
      </c>
      <c r="E544" s="7" t="s">
        <v>159</v>
      </c>
      <c r="F544" s="7">
        <v>5</v>
      </c>
      <c r="G544" s="7">
        <v>74</v>
      </c>
      <c r="H544" s="7" t="s">
        <v>160</v>
      </c>
      <c r="I544" s="7">
        <v>2481</v>
      </c>
      <c r="J544" s="7" t="s">
        <v>170</v>
      </c>
      <c r="K544" s="7">
        <v>0</v>
      </c>
      <c r="L544" s="7" t="s">
        <v>36</v>
      </c>
      <c r="M544" s="7">
        <v>2000</v>
      </c>
      <c r="N544" s="7" t="s">
        <v>394</v>
      </c>
      <c r="O544" s="7" t="s">
        <v>162</v>
      </c>
      <c r="P544" s="7" t="s">
        <v>163</v>
      </c>
      <c r="Q544" s="7" t="s">
        <v>164</v>
      </c>
      <c r="R544" s="7" t="s">
        <v>165</v>
      </c>
      <c r="S544" s="13">
        <v>0</v>
      </c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/>
      <c r="AF544" s="13">
        <v>0</v>
      </c>
      <c r="AG544" s="13">
        <v>120000</v>
      </c>
      <c r="AH544" s="13">
        <v>0</v>
      </c>
      <c r="AI544" s="13">
        <v>120000</v>
      </c>
      <c r="AJ544" s="13">
        <v>0</v>
      </c>
    </row>
    <row r="545" spans="1:36" hidden="1" x14ac:dyDescent="0.25">
      <c r="A545" s="7" t="str">
        <f t="shared" si="8"/>
        <v>1.1-00-2018_20574040_2024910</v>
      </c>
      <c r="B545" s="7" t="s">
        <v>393</v>
      </c>
      <c r="C545" s="7" t="s">
        <v>158</v>
      </c>
      <c r="D545" s="7" t="s">
        <v>97</v>
      </c>
      <c r="E545" s="7" t="s">
        <v>159</v>
      </c>
      <c r="F545" s="7">
        <v>5</v>
      </c>
      <c r="G545" s="7">
        <v>74</v>
      </c>
      <c r="H545" s="7" t="s">
        <v>160</v>
      </c>
      <c r="I545" s="7">
        <v>2491</v>
      </c>
      <c r="J545" s="7" t="s">
        <v>62</v>
      </c>
      <c r="K545" s="7">
        <v>0</v>
      </c>
      <c r="L545" s="7" t="s">
        <v>36</v>
      </c>
      <c r="M545" s="7">
        <v>2000</v>
      </c>
      <c r="N545" s="7" t="s">
        <v>394</v>
      </c>
      <c r="O545" s="7" t="s">
        <v>162</v>
      </c>
      <c r="P545" s="7" t="s">
        <v>163</v>
      </c>
      <c r="Q545" s="7" t="s">
        <v>164</v>
      </c>
      <c r="R545" s="7" t="s">
        <v>165</v>
      </c>
      <c r="S545" s="13">
        <v>0</v>
      </c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0</v>
      </c>
      <c r="AD545" s="13">
        <v>0</v>
      </c>
      <c r="AE545" s="13"/>
      <c r="AF545" s="13">
        <v>0</v>
      </c>
      <c r="AG545" s="13">
        <v>800000</v>
      </c>
      <c r="AH545" s="13">
        <v>0</v>
      </c>
      <c r="AI545" s="13">
        <v>800000</v>
      </c>
      <c r="AJ545" s="13">
        <v>0</v>
      </c>
    </row>
    <row r="546" spans="1:36" hidden="1" x14ac:dyDescent="0.25">
      <c r="A546" s="7" t="str">
        <f t="shared" si="8"/>
        <v>1.1-00-2018_20574040_2025110</v>
      </c>
      <c r="B546" s="7" t="s">
        <v>393</v>
      </c>
      <c r="C546" s="7" t="s">
        <v>158</v>
      </c>
      <c r="D546" s="7" t="s">
        <v>97</v>
      </c>
      <c r="E546" s="7" t="s">
        <v>159</v>
      </c>
      <c r="F546" s="7">
        <v>5</v>
      </c>
      <c r="G546" s="7">
        <v>74</v>
      </c>
      <c r="H546" s="7" t="s">
        <v>160</v>
      </c>
      <c r="I546" s="7">
        <v>2511</v>
      </c>
      <c r="J546" s="7" t="s">
        <v>171</v>
      </c>
      <c r="K546" s="7">
        <v>0</v>
      </c>
      <c r="L546" s="7" t="s">
        <v>36</v>
      </c>
      <c r="M546" s="7">
        <v>2000</v>
      </c>
      <c r="N546" s="7" t="s">
        <v>394</v>
      </c>
      <c r="O546" s="7" t="s">
        <v>162</v>
      </c>
      <c r="P546" s="7" t="s">
        <v>163</v>
      </c>
      <c r="Q546" s="7" t="s">
        <v>164</v>
      </c>
      <c r="R546" s="7" t="s">
        <v>165</v>
      </c>
      <c r="S546" s="13">
        <v>0</v>
      </c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0</v>
      </c>
      <c r="AD546" s="13">
        <v>0</v>
      </c>
      <c r="AE546" s="13"/>
      <c r="AF546" s="13">
        <v>0</v>
      </c>
      <c r="AG546" s="13">
        <v>2000000</v>
      </c>
      <c r="AH546" s="13">
        <v>0</v>
      </c>
      <c r="AI546" s="13">
        <v>2000000</v>
      </c>
      <c r="AJ546" s="13">
        <v>0</v>
      </c>
    </row>
    <row r="547" spans="1:36" hidden="1" x14ac:dyDescent="0.25">
      <c r="A547" s="7" t="str">
        <f t="shared" si="8"/>
        <v>1.1-00-2018_20574040_2025510</v>
      </c>
      <c r="B547" s="7" t="s">
        <v>393</v>
      </c>
      <c r="C547" s="7" t="s">
        <v>158</v>
      </c>
      <c r="D547" s="7" t="s">
        <v>97</v>
      </c>
      <c r="E547" s="7" t="s">
        <v>159</v>
      </c>
      <c r="F547" s="7">
        <v>5</v>
      </c>
      <c r="G547" s="7">
        <v>74</v>
      </c>
      <c r="H547" s="7" t="s">
        <v>160</v>
      </c>
      <c r="I547" s="7">
        <v>2551</v>
      </c>
      <c r="J547" s="7" t="s">
        <v>63</v>
      </c>
      <c r="K547" s="7">
        <v>0</v>
      </c>
      <c r="L547" s="7" t="s">
        <v>36</v>
      </c>
      <c r="M547" s="7">
        <v>2000</v>
      </c>
      <c r="N547" s="7" t="s">
        <v>394</v>
      </c>
      <c r="O547" s="7" t="s">
        <v>162</v>
      </c>
      <c r="P547" s="7" t="s">
        <v>163</v>
      </c>
      <c r="Q547" s="7" t="s">
        <v>164</v>
      </c>
      <c r="R547" s="7" t="s">
        <v>165</v>
      </c>
      <c r="S547" s="13">
        <v>0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0</v>
      </c>
      <c r="AE547" s="13"/>
      <c r="AF547" s="13">
        <v>0</v>
      </c>
      <c r="AG547" s="13">
        <v>800000</v>
      </c>
      <c r="AH547" s="13">
        <v>0</v>
      </c>
      <c r="AI547" s="13">
        <v>800000</v>
      </c>
      <c r="AJ547" s="13">
        <v>0</v>
      </c>
    </row>
    <row r="548" spans="1:36" hidden="1" x14ac:dyDescent="0.25">
      <c r="A548" s="7" t="str">
        <f t="shared" si="8"/>
        <v>1.1-00-2018_20574040_2025610</v>
      </c>
      <c r="B548" s="7" t="s">
        <v>393</v>
      </c>
      <c r="C548" s="7" t="s">
        <v>158</v>
      </c>
      <c r="D548" s="7" t="s">
        <v>97</v>
      </c>
      <c r="E548" s="7" t="s">
        <v>159</v>
      </c>
      <c r="F548" s="7">
        <v>5</v>
      </c>
      <c r="G548" s="7">
        <v>74</v>
      </c>
      <c r="H548" s="7" t="s">
        <v>160</v>
      </c>
      <c r="I548" s="7">
        <v>2561</v>
      </c>
      <c r="J548" s="7" t="s">
        <v>64</v>
      </c>
      <c r="K548" s="7">
        <v>0</v>
      </c>
      <c r="L548" s="7" t="s">
        <v>36</v>
      </c>
      <c r="M548" s="7">
        <v>2000</v>
      </c>
      <c r="N548" s="7" t="s">
        <v>394</v>
      </c>
      <c r="O548" s="7" t="s">
        <v>162</v>
      </c>
      <c r="P548" s="7" t="s">
        <v>163</v>
      </c>
      <c r="Q548" s="7" t="s">
        <v>164</v>
      </c>
      <c r="R548" s="7" t="s">
        <v>165</v>
      </c>
      <c r="S548" s="13">
        <v>0</v>
      </c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</v>
      </c>
      <c r="AD548" s="13">
        <v>0</v>
      </c>
      <c r="AE548" s="13"/>
      <c r="AF548" s="13">
        <v>0</v>
      </c>
      <c r="AG548" s="13">
        <v>800000</v>
      </c>
      <c r="AH548" s="13">
        <v>0</v>
      </c>
      <c r="AI548" s="13">
        <v>800000</v>
      </c>
      <c r="AJ548" s="13">
        <v>0</v>
      </c>
    </row>
    <row r="549" spans="1:36" hidden="1" x14ac:dyDescent="0.25">
      <c r="A549" s="7" t="str">
        <f t="shared" si="8"/>
        <v>1.1-00-2018_20574040_2027210</v>
      </c>
      <c r="B549" s="7" t="s">
        <v>393</v>
      </c>
      <c r="C549" s="7" t="s">
        <v>158</v>
      </c>
      <c r="D549" s="7" t="s">
        <v>97</v>
      </c>
      <c r="E549" s="7" t="s">
        <v>159</v>
      </c>
      <c r="F549" s="7">
        <v>5</v>
      </c>
      <c r="G549" s="7">
        <v>74</v>
      </c>
      <c r="H549" s="7" t="s">
        <v>160</v>
      </c>
      <c r="I549" s="7">
        <v>2721</v>
      </c>
      <c r="J549" s="7" t="s">
        <v>124</v>
      </c>
      <c r="K549" s="7">
        <v>0</v>
      </c>
      <c r="L549" s="7" t="s">
        <v>36</v>
      </c>
      <c r="M549" s="7">
        <v>2000</v>
      </c>
      <c r="N549" s="7" t="s">
        <v>394</v>
      </c>
      <c r="O549" s="7" t="s">
        <v>162</v>
      </c>
      <c r="P549" s="7" t="s">
        <v>163</v>
      </c>
      <c r="Q549" s="7" t="s">
        <v>164</v>
      </c>
      <c r="R549" s="7" t="s">
        <v>165</v>
      </c>
      <c r="S549" s="13">
        <v>0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/>
      <c r="AF549" s="13">
        <v>0</v>
      </c>
      <c r="AG549" s="13">
        <v>100000</v>
      </c>
      <c r="AH549" s="13">
        <v>0</v>
      </c>
      <c r="AI549" s="13">
        <v>100000</v>
      </c>
      <c r="AJ549" s="13">
        <v>0</v>
      </c>
    </row>
    <row r="550" spans="1:36" hidden="1" x14ac:dyDescent="0.25">
      <c r="A550" s="7" t="str">
        <f t="shared" si="8"/>
        <v>1.1-00-2018_20574040_2029110</v>
      </c>
      <c r="B550" s="7" t="s">
        <v>393</v>
      </c>
      <c r="C550" s="7" t="s">
        <v>158</v>
      </c>
      <c r="D550" s="7" t="s">
        <v>97</v>
      </c>
      <c r="E550" s="7" t="s">
        <v>159</v>
      </c>
      <c r="F550" s="7">
        <v>5</v>
      </c>
      <c r="G550" s="7">
        <v>74</v>
      </c>
      <c r="H550" s="7" t="s">
        <v>160</v>
      </c>
      <c r="I550" s="7">
        <v>2911</v>
      </c>
      <c r="J550" s="7" t="s">
        <v>118</v>
      </c>
      <c r="K550" s="7">
        <v>0</v>
      </c>
      <c r="L550" s="7" t="s">
        <v>36</v>
      </c>
      <c r="M550" s="7">
        <v>2000</v>
      </c>
      <c r="N550" s="7" t="s">
        <v>394</v>
      </c>
      <c r="O550" s="7" t="s">
        <v>162</v>
      </c>
      <c r="P550" s="7" t="s">
        <v>163</v>
      </c>
      <c r="Q550" s="7" t="s">
        <v>164</v>
      </c>
      <c r="R550" s="7" t="s">
        <v>165</v>
      </c>
      <c r="S550" s="13">
        <v>0</v>
      </c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/>
      <c r="AF550" s="13">
        <v>0</v>
      </c>
      <c r="AG550" s="13">
        <v>650000</v>
      </c>
      <c r="AH550" s="13">
        <v>0</v>
      </c>
      <c r="AI550" s="13">
        <v>650000</v>
      </c>
      <c r="AJ550" s="13">
        <v>0</v>
      </c>
    </row>
    <row r="551" spans="1:36" hidden="1" x14ac:dyDescent="0.25">
      <c r="A551" s="7" t="str">
        <f t="shared" si="8"/>
        <v>1.1-00-2018_20574040_2029810</v>
      </c>
      <c r="B551" s="7" t="s">
        <v>393</v>
      </c>
      <c r="C551" s="7" t="s">
        <v>158</v>
      </c>
      <c r="D551" s="7" t="s">
        <v>97</v>
      </c>
      <c r="E551" s="7" t="s">
        <v>159</v>
      </c>
      <c r="F551" s="7">
        <v>5</v>
      </c>
      <c r="G551" s="7">
        <v>74</v>
      </c>
      <c r="H551" s="7" t="s">
        <v>160</v>
      </c>
      <c r="I551" s="7">
        <v>2981</v>
      </c>
      <c r="J551" s="7" t="s">
        <v>172</v>
      </c>
      <c r="K551" s="7">
        <v>0</v>
      </c>
      <c r="L551" s="7" t="s">
        <v>36</v>
      </c>
      <c r="M551" s="7">
        <v>2000</v>
      </c>
      <c r="N551" s="7" t="s">
        <v>394</v>
      </c>
      <c r="O551" s="7" t="s">
        <v>162</v>
      </c>
      <c r="P551" s="7" t="s">
        <v>163</v>
      </c>
      <c r="Q551" s="7" t="s">
        <v>164</v>
      </c>
      <c r="R551" s="7" t="s">
        <v>165</v>
      </c>
      <c r="S551" s="13">
        <v>0</v>
      </c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0</v>
      </c>
      <c r="AE551" s="13"/>
      <c r="AF551" s="13">
        <v>0</v>
      </c>
      <c r="AG551" s="13">
        <v>400000</v>
      </c>
      <c r="AH551" s="13">
        <v>0</v>
      </c>
      <c r="AI551" s="13">
        <v>400000</v>
      </c>
      <c r="AJ551" s="13">
        <v>0</v>
      </c>
    </row>
    <row r="552" spans="1:36" hidden="1" x14ac:dyDescent="0.25">
      <c r="A552" s="7" t="str">
        <f t="shared" si="8"/>
        <v>1.1-00-2018_20574040_2031110</v>
      </c>
      <c r="B552" s="7" t="s">
        <v>393</v>
      </c>
      <c r="C552" s="7" t="s">
        <v>158</v>
      </c>
      <c r="D552" s="7" t="s">
        <v>97</v>
      </c>
      <c r="E552" s="7" t="s">
        <v>159</v>
      </c>
      <c r="F552" s="7">
        <v>5</v>
      </c>
      <c r="G552" s="7">
        <v>74</v>
      </c>
      <c r="H552" s="7" t="s">
        <v>160</v>
      </c>
      <c r="I552" s="7">
        <v>3111</v>
      </c>
      <c r="J552" s="7" t="s">
        <v>173</v>
      </c>
      <c r="K552" s="7">
        <v>0</v>
      </c>
      <c r="L552" s="7" t="s">
        <v>36</v>
      </c>
      <c r="M552" s="7">
        <v>3000</v>
      </c>
      <c r="N552" s="7" t="s">
        <v>394</v>
      </c>
      <c r="O552" s="7" t="s">
        <v>162</v>
      </c>
      <c r="P552" s="7" t="s">
        <v>163</v>
      </c>
      <c r="Q552" s="7" t="s">
        <v>164</v>
      </c>
      <c r="R552" s="7" t="s">
        <v>165</v>
      </c>
      <c r="S552" s="13">
        <v>0</v>
      </c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/>
      <c r="AF552" s="13">
        <v>0</v>
      </c>
      <c r="AG552" s="13">
        <v>100000000</v>
      </c>
      <c r="AH552" s="13">
        <v>0</v>
      </c>
      <c r="AI552" s="13">
        <v>100000000</v>
      </c>
      <c r="AJ552" s="13">
        <v>0</v>
      </c>
    </row>
    <row r="553" spans="1:36" hidden="1" x14ac:dyDescent="0.25">
      <c r="A553" s="7" t="str">
        <f t="shared" si="8"/>
        <v>1.1-00-2018_20574040_2032610</v>
      </c>
      <c r="B553" s="7" t="s">
        <v>393</v>
      </c>
      <c r="C553" s="7" t="s">
        <v>158</v>
      </c>
      <c r="D553" s="7" t="s">
        <v>97</v>
      </c>
      <c r="E553" s="7" t="s">
        <v>159</v>
      </c>
      <c r="F553" s="7">
        <v>5</v>
      </c>
      <c r="G553" s="7">
        <v>74</v>
      </c>
      <c r="H553" s="7" t="s">
        <v>160</v>
      </c>
      <c r="I553" s="7">
        <v>3261</v>
      </c>
      <c r="J553" s="7" t="s">
        <v>67</v>
      </c>
      <c r="K553" s="7">
        <v>0</v>
      </c>
      <c r="L553" s="7" t="s">
        <v>36</v>
      </c>
      <c r="M553" s="7">
        <v>3000</v>
      </c>
      <c r="N553" s="7" t="s">
        <v>394</v>
      </c>
      <c r="O553" s="7" t="s">
        <v>162</v>
      </c>
      <c r="P553" s="7" t="s">
        <v>163</v>
      </c>
      <c r="Q553" s="7" t="s">
        <v>164</v>
      </c>
      <c r="R553" s="7" t="s">
        <v>165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/>
      <c r="AF553" s="13">
        <v>0</v>
      </c>
      <c r="AG553" s="13">
        <v>30000000</v>
      </c>
      <c r="AH553" s="13">
        <v>0</v>
      </c>
      <c r="AI553" s="13">
        <v>30000000</v>
      </c>
      <c r="AJ553" s="13">
        <v>0</v>
      </c>
    </row>
    <row r="554" spans="1:36" hidden="1" x14ac:dyDescent="0.25">
      <c r="A554" s="7" t="str">
        <f t="shared" si="8"/>
        <v>1.1-00-2018_20574040_2033210</v>
      </c>
      <c r="B554" s="7" t="s">
        <v>393</v>
      </c>
      <c r="C554" s="7" t="s">
        <v>158</v>
      </c>
      <c r="D554" s="7" t="s">
        <v>97</v>
      </c>
      <c r="E554" s="7" t="s">
        <v>159</v>
      </c>
      <c r="F554" s="7">
        <v>5</v>
      </c>
      <c r="G554" s="7">
        <v>74</v>
      </c>
      <c r="H554" s="7" t="s">
        <v>160</v>
      </c>
      <c r="I554" s="7">
        <v>3321</v>
      </c>
      <c r="J554" s="7" t="s">
        <v>174</v>
      </c>
      <c r="K554" s="7">
        <v>0</v>
      </c>
      <c r="L554" s="7" t="s">
        <v>36</v>
      </c>
      <c r="M554" s="7">
        <v>3000</v>
      </c>
      <c r="N554" s="7" t="s">
        <v>394</v>
      </c>
      <c r="O554" s="7" t="s">
        <v>162</v>
      </c>
      <c r="P554" s="7" t="s">
        <v>163</v>
      </c>
      <c r="Q554" s="7" t="s">
        <v>164</v>
      </c>
      <c r="R554" s="7" t="s">
        <v>165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/>
      <c r="AF554" s="13">
        <v>0</v>
      </c>
      <c r="AG554" s="13">
        <v>2000000</v>
      </c>
      <c r="AH554" s="13">
        <v>0</v>
      </c>
      <c r="AI554" s="13">
        <v>2000000</v>
      </c>
      <c r="AJ554" s="13">
        <v>0</v>
      </c>
    </row>
    <row r="555" spans="1:36" hidden="1" x14ac:dyDescent="0.25">
      <c r="A555" s="7" t="str">
        <f t="shared" si="8"/>
        <v>1.1-00-2018_20574040_2033510</v>
      </c>
      <c r="B555" s="7" t="s">
        <v>393</v>
      </c>
      <c r="C555" s="7" t="s">
        <v>158</v>
      </c>
      <c r="D555" s="7" t="s">
        <v>97</v>
      </c>
      <c r="E555" s="7" t="s">
        <v>159</v>
      </c>
      <c r="F555" s="7">
        <v>5</v>
      </c>
      <c r="G555" s="7">
        <v>74</v>
      </c>
      <c r="H555" s="7" t="s">
        <v>160</v>
      </c>
      <c r="I555" s="7">
        <v>3351</v>
      </c>
      <c r="J555" s="7" t="s">
        <v>175</v>
      </c>
      <c r="K555" s="7">
        <v>0</v>
      </c>
      <c r="L555" s="7" t="s">
        <v>36</v>
      </c>
      <c r="M555" s="7">
        <v>3000</v>
      </c>
      <c r="N555" s="7" t="s">
        <v>394</v>
      </c>
      <c r="O555" s="7" t="s">
        <v>162</v>
      </c>
      <c r="P555" s="7" t="s">
        <v>163</v>
      </c>
      <c r="Q555" s="7" t="s">
        <v>164</v>
      </c>
      <c r="R555" s="7" t="s">
        <v>165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/>
      <c r="AF555" s="13">
        <v>0</v>
      </c>
      <c r="AG555" s="13">
        <v>800000</v>
      </c>
      <c r="AH555" s="13">
        <v>0</v>
      </c>
      <c r="AI555" s="13">
        <v>800000</v>
      </c>
      <c r="AJ555" s="13">
        <v>0</v>
      </c>
    </row>
    <row r="556" spans="1:36" hidden="1" x14ac:dyDescent="0.25">
      <c r="A556" s="7" t="str">
        <f t="shared" si="8"/>
        <v>1.1-00-2018_20574040_2033810</v>
      </c>
      <c r="B556" s="7" t="s">
        <v>393</v>
      </c>
      <c r="C556" s="7" t="s">
        <v>158</v>
      </c>
      <c r="D556" s="7" t="s">
        <v>97</v>
      </c>
      <c r="E556" s="7" t="s">
        <v>159</v>
      </c>
      <c r="F556" s="7">
        <v>5</v>
      </c>
      <c r="G556" s="7">
        <v>74</v>
      </c>
      <c r="H556" s="7" t="s">
        <v>160</v>
      </c>
      <c r="I556" s="7">
        <v>3381</v>
      </c>
      <c r="J556" s="7" t="s">
        <v>176</v>
      </c>
      <c r="K556" s="7">
        <v>0</v>
      </c>
      <c r="L556" s="7" t="s">
        <v>36</v>
      </c>
      <c r="M556" s="7">
        <v>3000</v>
      </c>
      <c r="N556" s="7" t="s">
        <v>394</v>
      </c>
      <c r="O556" s="7" t="s">
        <v>162</v>
      </c>
      <c r="P556" s="7" t="s">
        <v>163</v>
      </c>
      <c r="Q556" s="7" t="s">
        <v>164</v>
      </c>
      <c r="R556" s="7" t="s">
        <v>165</v>
      </c>
      <c r="S556" s="13">
        <v>0</v>
      </c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0</v>
      </c>
      <c r="AE556" s="13"/>
      <c r="AF556" s="13">
        <v>0</v>
      </c>
      <c r="AG556" s="13">
        <v>30000000</v>
      </c>
      <c r="AH556" s="13">
        <v>0</v>
      </c>
      <c r="AI556" s="13">
        <v>30000000</v>
      </c>
      <c r="AJ556" s="13">
        <v>0</v>
      </c>
    </row>
    <row r="557" spans="1:36" hidden="1" x14ac:dyDescent="0.25">
      <c r="A557" s="7" t="str">
        <f t="shared" si="8"/>
        <v>1.1-00-2018_20574040_2035110</v>
      </c>
      <c r="B557" s="7" t="s">
        <v>393</v>
      </c>
      <c r="C557" s="7" t="s">
        <v>158</v>
      </c>
      <c r="D557" s="7" t="s">
        <v>97</v>
      </c>
      <c r="E557" s="7" t="s">
        <v>159</v>
      </c>
      <c r="F557" s="7">
        <v>5</v>
      </c>
      <c r="G557" s="7">
        <v>74</v>
      </c>
      <c r="H557" s="7" t="s">
        <v>160</v>
      </c>
      <c r="I557" s="7">
        <v>3511</v>
      </c>
      <c r="J557" s="7" t="s">
        <v>68</v>
      </c>
      <c r="K557" s="7">
        <v>0</v>
      </c>
      <c r="L557" s="7" t="s">
        <v>36</v>
      </c>
      <c r="M557" s="7">
        <v>3000</v>
      </c>
      <c r="N557" s="7" t="s">
        <v>394</v>
      </c>
      <c r="O557" s="7" t="s">
        <v>162</v>
      </c>
      <c r="P557" s="7" t="s">
        <v>163</v>
      </c>
      <c r="Q557" s="7" t="s">
        <v>164</v>
      </c>
      <c r="R557" s="7" t="s">
        <v>165</v>
      </c>
      <c r="S557" s="13">
        <v>0</v>
      </c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/>
      <c r="AF557" s="13">
        <v>0</v>
      </c>
      <c r="AG557" s="13">
        <v>400000</v>
      </c>
      <c r="AH557" s="13">
        <v>0</v>
      </c>
      <c r="AI557" s="13">
        <v>400000</v>
      </c>
      <c r="AJ557" s="13">
        <v>0</v>
      </c>
    </row>
    <row r="558" spans="1:36" hidden="1" x14ac:dyDescent="0.25">
      <c r="A558" s="7" t="str">
        <f t="shared" si="8"/>
        <v>1.1-00-2018_20574040_2035710</v>
      </c>
      <c r="B558" s="7" t="s">
        <v>393</v>
      </c>
      <c r="C558" s="7" t="s">
        <v>158</v>
      </c>
      <c r="D558" s="7" t="s">
        <v>97</v>
      </c>
      <c r="E558" s="7" t="s">
        <v>159</v>
      </c>
      <c r="F558" s="7">
        <v>5</v>
      </c>
      <c r="G558" s="7">
        <v>74</v>
      </c>
      <c r="H558" s="7" t="s">
        <v>160</v>
      </c>
      <c r="I558" s="7">
        <v>3571</v>
      </c>
      <c r="J558" s="7" t="s">
        <v>177</v>
      </c>
      <c r="K558" s="7">
        <v>0</v>
      </c>
      <c r="L558" s="7" t="s">
        <v>36</v>
      </c>
      <c r="M558" s="7">
        <v>3000</v>
      </c>
      <c r="N558" s="7" t="s">
        <v>394</v>
      </c>
      <c r="O558" s="7" t="s">
        <v>162</v>
      </c>
      <c r="P558" s="7" t="s">
        <v>163</v>
      </c>
      <c r="Q558" s="7" t="s">
        <v>164</v>
      </c>
      <c r="R558" s="7" t="s">
        <v>165</v>
      </c>
      <c r="S558" s="13">
        <v>0</v>
      </c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0</v>
      </c>
      <c r="AD558" s="13">
        <v>0</v>
      </c>
      <c r="AE558" s="13"/>
      <c r="AF558" s="13">
        <v>0</v>
      </c>
      <c r="AG558" s="13">
        <v>60000000</v>
      </c>
      <c r="AH558" s="13">
        <v>0</v>
      </c>
      <c r="AI558" s="13">
        <v>60000000</v>
      </c>
      <c r="AJ558" s="13">
        <v>0</v>
      </c>
    </row>
    <row r="559" spans="1:36" hidden="1" x14ac:dyDescent="0.25">
      <c r="A559" s="7" t="str">
        <f t="shared" si="8"/>
        <v>1.1-00-2018_20574040_2035810</v>
      </c>
      <c r="B559" s="7" t="s">
        <v>393</v>
      </c>
      <c r="C559" s="7" t="s">
        <v>158</v>
      </c>
      <c r="D559" s="7" t="s">
        <v>97</v>
      </c>
      <c r="E559" s="7" t="s">
        <v>159</v>
      </c>
      <c r="F559" s="7">
        <v>5</v>
      </c>
      <c r="G559" s="7">
        <v>74</v>
      </c>
      <c r="H559" s="7" t="s">
        <v>160</v>
      </c>
      <c r="I559" s="7">
        <v>3581</v>
      </c>
      <c r="J559" s="7" t="s">
        <v>178</v>
      </c>
      <c r="K559" s="7">
        <v>0</v>
      </c>
      <c r="L559" s="7" t="s">
        <v>36</v>
      </c>
      <c r="M559" s="7">
        <v>3000</v>
      </c>
      <c r="N559" s="7" t="s">
        <v>394</v>
      </c>
      <c r="O559" s="7" t="s">
        <v>162</v>
      </c>
      <c r="P559" s="7" t="s">
        <v>163</v>
      </c>
      <c r="Q559" s="7" t="s">
        <v>164</v>
      </c>
      <c r="R559" s="7" t="s">
        <v>165</v>
      </c>
      <c r="S559" s="13">
        <v>0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/>
      <c r="AF559" s="13">
        <v>0</v>
      </c>
      <c r="AG559" s="13">
        <v>100000</v>
      </c>
      <c r="AH559" s="13">
        <v>0</v>
      </c>
      <c r="AI559" s="13">
        <v>100000</v>
      </c>
      <c r="AJ559" s="13">
        <v>0</v>
      </c>
    </row>
    <row r="560" spans="1:36" hidden="1" x14ac:dyDescent="0.25">
      <c r="A560" s="7" t="str">
        <f t="shared" si="8"/>
        <v>1.1-00-2018_20574040_2039220</v>
      </c>
      <c r="B560" s="7" t="s">
        <v>393</v>
      </c>
      <c r="C560" s="7" t="s">
        <v>158</v>
      </c>
      <c r="D560" s="7" t="s">
        <v>97</v>
      </c>
      <c r="E560" s="7" t="s">
        <v>159</v>
      </c>
      <c r="F560" s="7">
        <v>5</v>
      </c>
      <c r="G560" s="7">
        <v>74</v>
      </c>
      <c r="H560" s="7" t="s">
        <v>160</v>
      </c>
      <c r="I560" s="7">
        <v>3922</v>
      </c>
      <c r="J560" s="7" t="s">
        <v>179</v>
      </c>
      <c r="K560" s="7">
        <v>0</v>
      </c>
      <c r="L560" s="7" t="s">
        <v>36</v>
      </c>
      <c r="M560" s="7">
        <v>3000</v>
      </c>
      <c r="N560" s="7" t="s">
        <v>394</v>
      </c>
      <c r="O560" s="7" t="s">
        <v>162</v>
      </c>
      <c r="P560" s="7" t="s">
        <v>163</v>
      </c>
      <c r="Q560" s="7" t="s">
        <v>164</v>
      </c>
      <c r="R560" s="7" t="s">
        <v>165</v>
      </c>
      <c r="S560" s="13">
        <v>0</v>
      </c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/>
      <c r="AF560" s="13">
        <v>0</v>
      </c>
      <c r="AG560" s="13">
        <v>5880000</v>
      </c>
      <c r="AH560" s="13">
        <v>0</v>
      </c>
      <c r="AI560" s="13">
        <v>5880000</v>
      </c>
      <c r="AJ560" s="13">
        <v>0</v>
      </c>
    </row>
    <row r="561" spans="1:36" hidden="1" x14ac:dyDescent="0.25">
      <c r="A561" s="7" t="str">
        <f t="shared" si="8"/>
        <v>1.1-00-2018_20574040_2056510</v>
      </c>
      <c r="B561" s="7" t="s">
        <v>393</v>
      </c>
      <c r="C561" s="7" t="s">
        <v>158</v>
      </c>
      <c r="D561" s="7" t="s">
        <v>97</v>
      </c>
      <c r="E561" s="7" t="s">
        <v>159</v>
      </c>
      <c r="F561" s="7">
        <v>5</v>
      </c>
      <c r="G561" s="7">
        <v>74</v>
      </c>
      <c r="H561" s="7" t="s">
        <v>160</v>
      </c>
      <c r="I561" s="7">
        <v>5651</v>
      </c>
      <c r="J561" s="7" t="s">
        <v>120</v>
      </c>
      <c r="K561" s="7">
        <v>0</v>
      </c>
      <c r="L561" s="7" t="s">
        <v>36</v>
      </c>
      <c r="M561" s="7">
        <v>5000</v>
      </c>
      <c r="N561" s="7" t="s">
        <v>394</v>
      </c>
      <c r="O561" s="7" t="s">
        <v>162</v>
      </c>
      <c r="P561" s="7" t="s">
        <v>163</v>
      </c>
      <c r="Q561" s="7" t="s">
        <v>164</v>
      </c>
      <c r="R561" s="7" t="s">
        <v>165</v>
      </c>
      <c r="S561" s="13">
        <v>0</v>
      </c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0</v>
      </c>
      <c r="AE561" s="13"/>
      <c r="AF561" s="13">
        <v>0</v>
      </c>
      <c r="AG561" s="13">
        <v>100000</v>
      </c>
      <c r="AH561" s="13">
        <v>0</v>
      </c>
      <c r="AI561" s="13">
        <v>100000</v>
      </c>
      <c r="AJ561" s="13">
        <v>0</v>
      </c>
    </row>
    <row r="562" spans="1:36" hidden="1" x14ac:dyDescent="0.25">
      <c r="A562" s="7" t="str">
        <f t="shared" si="8"/>
        <v>1.1-00-2018_20574040_2056610</v>
      </c>
      <c r="B562" s="7" t="s">
        <v>393</v>
      </c>
      <c r="C562" s="7" t="s">
        <v>158</v>
      </c>
      <c r="D562" s="7" t="s">
        <v>97</v>
      </c>
      <c r="E562" s="7" t="s">
        <v>159</v>
      </c>
      <c r="F562" s="7">
        <v>5</v>
      </c>
      <c r="G562" s="7">
        <v>74</v>
      </c>
      <c r="H562" s="7" t="s">
        <v>160</v>
      </c>
      <c r="I562" s="7">
        <v>5661</v>
      </c>
      <c r="J562" s="7" t="s">
        <v>121</v>
      </c>
      <c r="K562" s="7">
        <v>0</v>
      </c>
      <c r="L562" s="7" t="s">
        <v>36</v>
      </c>
      <c r="M562" s="7">
        <v>5000</v>
      </c>
      <c r="N562" s="7" t="s">
        <v>394</v>
      </c>
      <c r="O562" s="7" t="s">
        <v>162</v>
      </c>
      <c r="P562" s="7" t="s">
        <v>163</v>
      </c>
      <c r="Q562" s="7" t="s">
        <v>164</v>
      </c>
      <c r="R562" s="7" t="s">
        <v>165</v>
      </c>
      <c r="S562" s="13">
        <v>0</v>
      </c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/>
      <c r="AF562" s="13">
        <v>0</v>
      </c>
      <c r="AG562" s="13">
        <v>200000</v>
      </c>
      <c r="AH562" s="13">
        <v>0</v>
      </c>
      <c r="AI562" s="13">
        <v>200000</v>
      </c>
      <c r="AJ562" s="13">
        <v>0</v>
      </c>
    </row>
    <row r="563" spans="1:36" hidden="1" x14ac:dyDescent="0.25">
      <c r="A563" s="7" t="str">
        <f t="shared" si="8"/>
        <v>1.1-00-2018_20574040_2056710</v>
      </c>
      <c r="B563" s="7" t="s">
        <v>393</v>
      </c>
      <c r="C563" s="7" t="s">
        <v>158</v>
      </c>
      <c r="D563" s="7" t="s">
        <v>97</v>
      </c>
      <c r="E563" s="7" t="s">
        <v>159</v>
      </c>
      <c r="F563" s="7">
        <v>5</v>
      </c>
      <c r="G563" s="7">
        <v>74</v>
      </c>
      <c r="H563" s="7" t="s">
        <v>160</v>
      </c>
      <c r="I563" s="7">
        <v>5671</v>
      </c>
      <c r="J563" s="7" t="s">
        <v>122</v>
      </c>
      <c r="K563" s="7">
        <v>0</v>
      </c>
      <c r="L563" s="7" t="s">
        <v>36</v>
      </c>
      <c r="M563" s="7">
        <v>5000</v>
      </c>
      <c r="N563" s="7" t="s">
        <v>394</v>
      </c>
      <c r="O563" s="7" t="s">
        <v>162</v>
      </c>
      <c r="P563" s="7" t="s">
        <v>163</v>
      </c>
      <c r="Q563" s="7" t="s">
        <v>164</v>
      </c>
      <c r="R563" s="7" t="s">
        <v>165</v>
      </c>
      <c r="S563" s="13">
        <v>0</v>
      </c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/>
      <c r="AF563" s="13">
        <v>0</v>
      </c>
      <c r="AG563" s="13">
        <v>400000</v>
      </c>
      <c r="AH563" s="13">
        <v>0</v>
      </c>
      <c r="AI563" s="13">
        <v>400000</v>
      </c>
      <c r="AJ563" s="13">
        <v>0</v>
      </c>
    </row>
    <row r="564" spans="1:36" hidden="1" x14ac:dyDescent="0.25">
      <c r="A564" s="7" t="str">
        <f t="shared" si="8"/>
        <v>1.1-00-2018_20574040_2056910</v>
      </c>
      <c r="B564" s="7" t="s">
        <v>393</v>
      </c>
      <c r="C564" s="7" t="s">
        <v>158</v>
      </c>
      <c r="D564" s="7" t="s">
        <v>97</v>
      </c>
      <c r="E564" s="7" t="s">
        <v>159</v>
      </c>
      <c r="F564" s="7">
        <v>5</v>
      </c>
      <c r="G564" s="7">
        <v>74</v>
      </c>
      <c r="H564" s="7" t="s">
        <v>160</v>
      </c>
      <c r="I564" s="7">
        <v>5691</v>
      </c>
      <c r="J564" s="7" t="s">
        <v>123</v>
      </c>
      <c r="K564" s="7">
        <v>0</v>
      </c>
      <c r="L564" s="7" t="s">
        <v>36</v>
      </c>
      <c r="M564" s="7">
        <v>5000</v>
      </c>
      <c r="N564" s="7" t="s">
        <v>394</v>
      </c>
      <c r="O564" s="7" t="s">
        <v>162</v>
      </c>
      <c r="P564" s="7" t="s">
        <v>163</v>
      </c>
      <c r="Q564" s="7" t="s">
        <v>164</v>
      </c>
      <c r="R564" s="7" t="s">
        <v>165</v>
      </c>
      <c r="S564" s="13">
        <v>0</v>
      </c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/>
      <c r="AF564" s="13">
        <v>0</v>
      </c>
      <c r="AG564" s="13">
        <v>400000</v>
      </c>
      <c r="AH564" s="13">
        <v>0</v>
      </c>
      <c r="AI564" s="13">
        <v>400000</v>
      </c>
      <c r="AJ564" s="13">
        <v>0</v>
      </c>
    </row>
    <row r="565" spans="1:36" hidden="1" x14ac:dyDescent="0.25">
      <c r="A565" s="7" t="str">
        <f t="shared" si="8"/>
        <v>1.1-00-2018_20575041_2021710</v>
      </c>
      <c r="B565" s="7" t="s">
        <v>393</v>
      </c>
      <c r="C565" s="7" t="s">
        <v>158</v>
      </c>
      <c r="D565" s="7" t="s">
        <v>97</v>
      </c>
      <c r="E565" s="7" t="s">
        <v>159</v>
      </c>
      <c r="F565" s="7">
        <v>5</v>
      </c>
      <c r="G565" s="7">
        <v>75</v>
      </c>
      <c r="H565" s="7" t="s">
        <v>180</v>
      </c>
      <c r="I565" s="7">
        <v>2171</v>
      </c>
      <c r="J565" s="7" t="s">
        <v>181</v>
      </c>
      <c r="K565" s="7">
        <v>0</v>
      </c>
      <c r="L565" s="7" t="s">
        <v>36</v>
      </c>
      <c r="M565" s="7">
        <v>2000</v>
      </c>
      <c r="N565" s="7" t="s">
        <v>394</v>
      </c>
      <c r="O565" s="7" t="s">
        <v>162</v>
      </c>
      <c r="P565" s="7" t="s">
        <v>163</v>
      </c>
      <c r="Q565" s="7" t="s">
        <v>164</v>
      </c>
      <c r="R565" s="7" t="s">
        <v>182</v>
      </c>
      <c r="S565" s="13">
        <v>300000</v>
      </c>
      <c r="T565" s="13">
        <v>300000</v>
      </c>
      <c r="U565" s="13">
        <v>0</v>
      </c>
      <c r="V565" s="13">
        <v>0</v>
      </c>
      <c r="W565" s="13">
        <v>300000</v>
      </c>
      <c r="X565" s="13">
        <v>300000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/>
      <c r="AF565" s="13">
        <v>0</v>
      </c>
      <c r="AG565" s="13">
        <v>300000</v>
      </c>
      <c r="AH565" s="13">
        <v>0</v>
      </c>
      <c r="AI565" s="13">
        <v>0</v>
      </c>
      <c r="AJ565" s="13">
        <v>300000</v>
      </c>
    </row>
    <row r="566" spans="1:36" hidden="1" x14ac:dyDescent="0.25">
      <c r="A566" s="7" t="str">
        <f t="shared" si="8"/>
        <v>1.1-00-2018_20575041_2022110</v>
      </c>
      <c r="B566" s="7" t="s">
        <v>393</v>
      </c>
      <c r="C566" s="7" t="s">
        <v>158</v>
      </c>
      <c r="D566" s="7" t="s">
        <v>97</v>
      </c>
      <c r="E566" s="7" t="s">
        <v>159</v>
      </c>
      <c r="F566" s="7">
        <v>5</v>
      </c>
      <c r="G566" s="7">
        <v>75</v>
      </c>
      <c r="H566" s="7" t="s">
        <v>180</v>
      </c>
      <c r="I566" s="7">
        <v>2211</v>
      </c>
      <c r="J566" s="7" t="s">
        <v>55</v>
      </c>
      <c r="K566" s="7">
        <v>0</v>
      </c>
      <c r="L566" s="7" t="s">
        <v>36</v>
      </c>
      <c r="M566" s="7">
        <v>2000</v>
      </c>
      <c r="N566" s="7" t="s">
        <v>394</v>
      </c>
      <c r="O566" s="7" t="s">
        <v>162</v>
      </c>
      <c r="P566" s="7" t="s">
        <v>163</v>
      </c>
      <c r="Q566" s="7" t="s">
        <v>164</v>
      </c>
      <c r="R566" s="7" t="s">
        <v>182</v>
      </c>
      <c r="S566" s="13">
        <v>0</v>
      </c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  <c r="AE566" s="13"/>
      <c r="AF566" s="13">
        <v>0</v>
      </c>
      <c r="AG566" s="13">
        <v>50000</v>
      </c>
      <c r="AH566" s="13">
        <v>0</v>
      </c>
      <c r="AI566" s="13">
        <v>50000</v>
      </c>
      <c r="AJ566" s="13">
        <v>0</v>
      </c>
    </row>
    <row r="567" spans="1:36" hidden="1" x14ac:dyDescent="0.25">
      <c r="A567" s="7" t="str">
        <f t="shared" si="8"/>
        <v>1.1-00-2018_20575041_2024210</v>
      </c>
      <c r="B567" s="7" t="s">
        <v>393</v>
      </c>
      <c r="C567" s="7" t="s">
        <v>158</v>
      </c>
      <c r="D567" s="7" t="s">
        <v>97</v>
      </c>
      <c r="E567" s="7" t="s">
        <v>159</v>
      </c>
      <c r="F567" s="7">
        <v>5</v>
      </c>
      <c r="G567" s="7">
        <v>75</v>
      </c>
      <c r="H567" s="7" t="s">
        <v>180</v>
      </c>
      <c r="I567" s="7">
        <v>2421</v>
      </c>
      <c r="J567" s="7" t="s">
        <v>161</v>
      </c>
      <c r="K567" s="7">
        <v>0</v>
      </c>
      <c r="L567" s="7" t="s">
        <v>36</v>
      </c>
      <c r="M567" s="7">
        <v>2000</v>
      </c>
      <c r="N567" s="7" t="s">
        <v>394</v>
      </c>
      <c r="O567" s="7" t="s">
        <v>162</v>
      </c>
      <c r="P567" s="7" t="s">
        <v>163</v>
      </c>
      <c r="Q567" s="7" t="s">
        <v>164</v>
      </c>
      <c r="R567" s="7" t="s">
        <v>182</v>
      </c>
      <c r="S567" s="13">
        <v>0</v>
      </c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0</v>
      </c>
      <c r="AD567" s="13">
        <v>0</v>
      </c>
      <c r="AE567" s="13"/>
      <c r="AF567" s="13">
        <v>0</v>
      </c>
      <c r="AG567" s="13">
        <v>48000</v>
      </c>
      <c r="AH567" s="13">
        <v>0</v>
      </c>
      <c r="AI567" s="13">
        <v>48000</v>
      </c>
      <c r="AJ567" s="13">
        <v>0</v>
      </c>
    </row>
    <row r="568" spans="1:36" hidden="1" x14ac:dyDescent="0.25">
      <c r="A568" s="7" t="str">
        <f t="shared" si="8"/>
        <v>1.1-00-2018_20575041_2024410</v>
      </c>
      <c r="B568" s="7" t="s">
        <v>393</v>
      </c>
      <c r="C568" s="7" t="s">
        <v>158</v>
      </c>
      <c r="D568" s="7" t="s">
        <v>97</v>
      </c>
      <c r="E568" s="7" t="s">
        <v>159</v>
      </c>
      <c r="F568" s="7">
        <v>5</v>
      </c>
      <c r="G568" s="7">
        <v>75</v>
      </c>
      <c r="H568" s="7" t="s">
        <v>180</v>
      </c>
      <c r="I568" s="7">
        <v>2441</v>
      </c>
      <c r="J568" s="7" t="s">
        <v>167</v>
      </c>
      <c r="K568" s="7">
        <v>0</v>
      </c>
      <c r="L568" s="7" t="s">
        <v>36</v>
      </c>
      <c r="M568" s="7">
        <v>2000</v>
      </c>
      <c r="N568" s="7" t="s">
        <v>394</v>
      </c>
      <c r="O568" s="7" t="s">
        <v>162</v>
      </c>
      <c r="P568" s="7" t="s">
        <v>163</v>
      </c>
      <c r="Q568" s="7" t="s">
        <v>164</v>
      </c>
      <c r="R568" s="7" t="s">
        <v>182</v>
      </c>
      <c r="S568" s="13">
        <v>0</v>
      </c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/>
      <c r="AF568" s="13">
        <v>0</v>
      </c>
      <c r="AG568" s="13">
        <v>50000</v>
      </c>
      <c r="AH568" s="13">
        <v>0</v>
      </c>
      <c r="AI568" s="13">
        <v>50000</v>
      </c>
      <c r="AJ568" s="13">
        <v>0</v>
      </c>
    </row>
    <row r="569" spans="1:36" hidden="1" x14ac:dyDescent="0.25">
      <c r="A569" s="7" t="str">
        <f t="shared" si="8"/>
        <v>1.1-00-2018_20575041_2024610</v>
      </c>
      <c r="B569" s="7" t="s">
        <v>393</v>
      </c>
      <c r="C569" s="7" t="s">
        <v>158</v>
      </c>
      <c r="D569" s="7" t="s">
        <v>97</v>
      </c>
      <c r="E569" s="7" t="s">
        <v>159</v>
      </c>
      <c r="F569" s="7">
        <v>5</v>
      </c>
      <c r="G569" s="7">
        <v>75</v>
      </c>
      <c r="H569" s="7" t="s">
        <v>180</v>
      </c>
      <c r="I569" s="7">
        <v>2461</v>
      </c>
      <c r="J569" s="7" t="s">
        <v>168</v>
      </c>
      <c r="K569" s="7">
        <v>0</v>
      </c>
      <c r="L569" s="7" t="s">
        <v>36</v>
      </c>
      <c r="M569" s="7">
        <v>2000</v>
      </c>
      <c r="N569" s="7" t="s">
        <v>394</v>
      </c>
      <c r="O569" s="7" t="s">
        <v>162</v>
      </c>
      <c r="P569" s="7" t="s">
        <v>163</v>
      </c>
      <c r="Q569" s="7" t="s">
        <v>164</v>
      </c>
      <c r="R569" s="7" t="s">
        <v>182</v>
      </c>
      <c r="S569" s="13">
        <v>0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/>
      <c r="AF569" s="13">
        <v>0</v>
      </c>
      <c r="AG569" s="13">
        <v>24000</v>
      </c>
      <c r="AH569" s="13">
        <v>0</v>
      </c>
      <c r="AI569" s="13">
        <v>24000</v>
      </c>
      <c r="AJ569" s="13">
        <v>0</v>
      </c>
    </row>
    <row r="570" spans="1:36" hidden="1" x14ac:dyDescent="0.25">
      <c r="A570" s="7" t="str">
        <f t="shared" si="8"/>
        <v>1.1-00-2018_20575041_2024710</v>
      </c>
      <c r="B570" s="7" t="s">
        <v>393</v>
      </c>
      <c r="C570" s="7" t="s">
        <v>158</v>
      </c>
      <c r="D570" s="7" t="s">
        <v>97</v>
      </c>
      <c r="E570" s="7" t="s">
        <v>159</v>
      </c>
      <c r="F570" s="7">
        <v>5</v>
      </c>
      <c r="G570" s="7">
        <v>75</v>
      </c>
      <c r="H570" s="7" t="s">
        <v>180</v>
      </c>
      <c r="I570" s="7">
        <v>2471</v>
      </c>
      <c r="J570" s="7" t="s">
        <v>169</v>
      </c>
      <c r="K570" s="7">
        <v>0</v>
      </c>
      <c r="L570" s="7" t="s">
        <v>36</v>
      </c>
      <c r="M570" s="7">
        <v>2000</v>
      </c>
      <c r="N570" s="7" t="s">
        <v>394</v>
      </c>
      <c r="O570" s="7" t="s">
        <v>162</v>
      </c>
      <c r="P570" s="7" t="s">
        <v>163</v>
      </c>
      <c r="Q570" s="7" t="s">
        <v>164</v>
      </c>
      <c r="R570" s="7" t="s">
        <v>182</v>
      </c>
      <c r="S570" s="13">
        <v>250000</v>
      </c>
      <c r="T570" s="13">
        <v>250000</v>
      </c>
      <c r="U570" s="13">
        <v>0</v>
      </c>
      <c r="V570" s="13">
        <v>0</v>
      </c>
      <c r="W570" s="13">
        <v>250000</v>
      </c>
      <c r="X570" s="13">
        <v>250000</v>
      </c>
      <c r="Y570" s="13">
        <v>0</v>
      </c>
      <c r="Z570" s="13">
        <v>0</v>
      </c>
      <c r="AA570" s="13">
        <v>0</v>
      </c>
      <c r="AB570" s="13">
        <v>0</v>
      </c>
      <c r="AC570" s="13">
        <v>0</v>
      </c>
      <c r="AD570" s="13">
        <v>0</v>
      </c>
      <c r="AE570" s="13"/>
      <c r="AF570" s="13">
        <v>0</v>
      </c>
      <c r="AG570" s="13">
        <v>250000</v>
      </c>
      <c r="AH570" s="13">
        <v>0</v>
      </c>
      <c r="AI570" s="13">
        <v>0</v>
      </c>
      <c r="AJ570" s="13">
        <v>250000</v>
      </c>
    </row>
    <row r="571" spans="1:36" hidden="1" x14ac:dyDescent="0.25">
      <c r="A571" s="7" t="str">
        <f t="shared" si="8"/>
        <v>1.1-00-2018_20575041_2024910</v>
      </c>
      <c r="B571" s="7" t="s">
        <v>393</v>
      </c>
      <c r="C571" s="7" t="s">
        <v>158</v>
      </c>
      <c r="D571" s="7" t="s">
        <v>97</v>
      </c>
      <c r="E571" s="7" t="s">
        <v>159</v>
      </c>
      <c r="F571" s="7">
        <v>5</v>
      </c>
      <c r="G571" s="7">
        <v>75</v>
      </c>
      <c r="H571" s="7" t="s">
        <v>180</v>
      </c>
      <c r="I571" s="7">
        <v>2491</v>
      </c>
      <c r="J571" s="7" t="s">
        <v>62</v>
      </c>
      <c r="K571" s="7">
        <v>0</v>
      </c>
      <c r="L571" s="7" t="s">
        <v>36</v>
      </c>
      <c r="M571" s="7">
        <v>2000</v>
      </c>
      <c r="N571" s="7" t="s">
        <v>394</v>
      </c>
      <c r="O571" s="7" t="s">
        <v>162</v>
      </c>
      <c r="P571" s="7" t="s">
        <v>163</v>
      </c>
      <c r="Q571" s="7" t="s">
        <v>164</v>
      </c>
      <c r="R571" s="7" t="s">
        <v>182</v>
      </c>
      <c r="S571" s="13">
        <v>800000</v>
      </c>
      <c r="T571" s="13">
        <v>800000</v>
      </c>
      <c r="U571" s="13">
        <v>0</v>
      </c>
      <c r="V571" s="13">
        <v>0</v>
      </c>
      <c r="W571" s="13">
        <v>600000</v>
      </c>
      <c r="X571" s="13">
        <v>600000</v>
      </c>
      <c r="Y571" s="13">
        <v>0</v>
      </c>
      <c r="Z571" s="13">
        <v>0</v>
      </c>
      <c r="AA571" s="13">
        <v>0</v>
      </c>
      <c r="AB571" s="13">
        <v>200000</v>
      </c>
      <c r="AC571" s="13">
        <v>0</v>
      </c>
      <c r="AD571" s="13">
        <v>0</v>
      </c>
      <c r="AE571" s="13"/>
      <c r="AF571" s="13">
        <v>0</v>
      </c>
      <c r="AG571" s="13">
        <v>800000</v>
      </c>
      <c r="AH571" s="13">
        <v>0</v>
      </c>
      <c r="AI571" s="13">
        <v>0</v>
      </c>
      <c r="AJ571" s="13">
        <v>800000</v>
      </c>
    </row>
    <row r="572" spans="1:36" hidden="1" x14ac:dyDescent="0.25">
      <c r="A572" s="7" t="str">
        <f t="shared" si="8"/>
        <v>1.1-00-2018_20575041_2027210</v>
      </c>
      <c r="B572" s="7" t="s">
        <v>393</v>
      </c>
      <c r="C572" s="7" t="s">
        <v>158</v>
      </c>
      <c r="D572" s="7" t="s">
        <v>97</v>
      </c>
      <c r="E572" s="7" t="s">
        <v>159</v>
      </c>
      <c r="F572" s="7">
        <v>5</v>
      </c>
      <c r="G572" s="7">
        <v>75</v>
      </c>
      <c r="H572" s="7" t="s">
        <v>180</v>
      </c>
      <c r="I572" s="7">
        <v>2721</v>
      </c>
      <c r="J572" s="7" t="s">
        <v>124</v>
      </c>
      <c r="K572" s="7">
        <v>0</v>
      </c>
      <c r="L572" s="7" t="s">
        <v>36</v>
      </c>
      <c r="M572" s="7">
        <v>2000</v>
      </c>
      <c r="N572" s="7" t="s">
        <v>394</v>
      </c>
      <c r="O572" s="7" t="s">
        <v>162</v>
      </c>
      <c r="P572" s="7" t="s">
        <v>163</v>
      </c>
      <c r="Q572" s="7" t="s">
        <v>164</v>
      </c>
      <c r="R572" s="7" t="s">
        <v>182</v>
      </c>
      <c r="S572" s="13">
        <v>0</v>
      </c>
      <c r="T572" s="13">
        <v>100000</v>
      </c>
      <c r="U572" s="13">
        <v>-100000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0</v>
      </c>
      <c r="AE572" s="13"/>
      <c r="AF572" s="13">
        <v>0</v>
      </c>
      <c r="AG572" s="13">
        <v>100000</v>
      </c>
      <c r="AH572" s="13">
        <v>0</v>
      </c>
      <c r="AI572" s="13">
        <v>100000</v>
      </c>
      <c r="AJ572" s="13">
        <v>0</v>
      </c>
    </row>
    <row r="573" spans="1:36" hidden="1" x14ac:dyDescent="0.25">
      <c r="A573" s="7" t="str">
        <f t="shared" si="8"/>
        <v>1.1-00-2018_20575041_2029110</v>
      </c>
      <c r="B573" s="7" t="s">
        <v>393</v>
      </c>
      <c r="C573" s="7" t="s">
        <v>158</v>
      </c>
      <c r="D573" s="7" t="s">
        <v>97</v>
      </c>
      <c r="E573" s="7" t="s">
        <v>159</v>
      </c>
      <c r="F573" s="7">
        <v>5</v>
      </c>
      <c r="G573" s="7">
        <v>75</v>
      </c>
      <c r="H573" s="7" t="s">
        <v>180</v>
      </c>
      <c r="I573" s="7">
        <v>2911</v>
      </c>
      <c r="J573" s="7" t="s">
        <v>118</v>
      </c>
      <c r="K573" s="7">
        <v>0</v>
      </c>
      <c r="L573" s="7" t="s">
        <v>36</v>
      </c>
      <c r="M573" s="7">
        <v>2000</v>
      </c>
      <c r="N573" s="7" t="s">
        <v>394</v>
      </c>
      <c r="O573" s="7" t="s">
        <v>162</v>
      </c>
      <c r="P573" s="7" t="s">
        <v>163</v>
      </c>
      <c r="Q573" s="7" t="s">
        <v>164</v>
      </c>
      <c r="R573" s="7" t="s">
        <v>182</v>
      </c>
      <c r="S573" s="13">
        <v>800000</v>
      </c>
      <c r="T573" s="13">
        <v>800000</v>
      </c>
      <c r="U573" s="13">
        <v>0</v>
      </c>
      <c r="V573" s="13">
        <v>0</v>
      </c>
      <c r="W573" s="13">
        <v>500000</v>
      </c>
      <c r="X573" s="13">
        <v>500000</v>
      </c>
      <c r="Y573" s="13">
        <v>0</v>
      </c>
      <c r="Z573" s="13">
        <v>0</v>
      </c>
      <c r="AA573" s="13">
        <v>0</v>
      </c>
      <c r="AB573" s="13">
        <v>300000</v>
      </c>
      <c r="AC573" s="13">
        <v>0</v>
      </c>
      <c r="AD573" s="13">
        <v>0</v>
      </c>
      <c r="AE573" s="13"/>
      <c r="AF573" s="13">
        <v>0</v>
      </c>
      <c r="AG573" s="13">
        <v>800000</v>
      </c>
      <c r="AH573" s="13">
        <v>0</v>
      </c>
      <c r="AI573" s="13">
        <v>0</v>
      </c>
      <c r="AJ573" s="13">
        <v>800000</v>
      </c>
    </row>
    <row r="574" spans="1:36" hidden="1" x14ac:dyDescent="0.25">
      <c r="A574" s="7" t="str">
        <f t="shared" si="8"/>
        <v>1.1-00-2018_20575041_2032310</v>
      </c>
      <c r="B574" s="7" t="s">
        <v>393</v>
      </c>
      <c r="C574" s="7" t="s">
        <v>158</v>
      </c>
      <c r="D574" s="7" t="s">
        <v>97</v>
      </c>
      <c r="E574" s="7" t="s">
        <v>159</v>
      </c>
      <c r="F574" s="7">
        <v>5</v>
      </c>
      <c r="G574" s="7">
        <v>75</v>
      </c>
      <c r="H574" s="7" t="s">
        <v>180</v>
      </c>
      <c r="I574" s="7">
        <v>3231</v>
      </c>
      <c r="J574" s="7" t="s">
        <v>183</v>
      </c>
      <c r="K574" s="7">
        <v>0</v>
      </c>
      <c r="L574" s="7" t="s">
        <v>36</v>
      </c>
      <c r="M574" s="7">
        <v>3000</v>
      </c>
      <c r="N574" s="7" t="s">
        <v>394</v>
      </c>
      <c r="O574" s="7" t="s">
        <v>162</v>
      </c>
      <c r="P574" s="7" t="s">
        <v>163</v>
      </c>
      <c r="Q574" s="7" t="s">
        <v>164</v>
      </c>
      <c r="R574" s="7" t="s">
        <v>182</v>
      </c>
      <c r="S574" s="13">
        <v>0</v>
      </c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/>
      <c r="AF574" s="13">
        <v>0</v>
      </c>
      <c r="AG574" s="13">
        <v>60000</v>
      </c>
      <c r="AH574" s="13">
        <v>0</v>
      </c>
      <c r="AI574" s="13">
        <v>60000</v>
      </c>
      <c r="AJ574" s="13">
        <v>0</v>
      </c>
    </row>
    <row r="575" spans="1:36" hidden="1" x14ac:dyDescent="0.25">
      <c r="A575" s="7" t="str">
        <f t="shared" si="8"/>
        <v>1.1-00-2018_20575041_2032510</v>
      </c>
      <c r="B575" s="7" t="s">
        <v>393</v>
      </c>
      <c r="C575" s="7" t="s">
        <v>158</v>
      </c>
      <c r="D575" s="7" t="s">
        <v>97</v>
      </c>
      <c r="E575" s="7" t="s">
        <v>159</v>
      </c>
      <c r="F575" s="7">
        <v>5</v>
      </c>
      <c r="G575" s="7">
        <v>75</v>
      </c>
      <c r="H575" s="7" t="s">
        <v>180</v>
      </c>
      <c r="I575" s="7">
        <v>3251</v>
      </c>
      <c r="J575" s="7" t="s">
        <v>65</v>
      </c>
      <c r="K575" s="7">
        <v>0</v>
      </c>
      <c r="L575" s="7" t="s">
        <v>36</v>
      </c>
      <c r="M575" s="7">
        <v>3000</v>
      </c>
      <c r="N575" s="7" t="s">
        <v>394</v>
      </c>
      <c r="O575" s="7" t="s">
        <v>162</v>
      </c>
      <c r="P575" s="7" t="s">
        <v>163</v>
      </c>
      <c r="Q575" s="7" t="s">
        <v>164</v>
      </c>
      <c r="R575" s="7" t="s">
        <v>182</v>
      </c>
      <c r="S575" s="13">
        <v>0</v>
      </c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/>
      <c r="AF575" s="13">
        <v>0</v>
      </c>
      <c r="AG575" s="13">
        <v>50000</v>
      </c>
      <c r="AH575" s="13">
        <v>0</v>
      </c>
      <c r="AI575" s="13">
        <v>50000</v>
      </c>
      <c r="AJ575" s="13">
        <v>0</v>
      </c>
    </row>
    <row r="576" spans="1:36" hidden="1" x14ac:dyDescent="0.25">
      <c r="A576" s="7" t="str">
        <f t="shared" si="8"/>
        <v>1.1-00-2018_20575041_2033910</v>
      </c>
      <c r="B576" s="7" t="s">
        <v>393</v>
      </c>
      <c r="C576" s="7" t="s">
        <v>158</v>
      </c>
      <c r="D576" s="7" t="s">
        <v>97</v>
      </c>
      <c r="E576" s="7" t="s">
        <v>159</v>
      </c>
      <c r="F576" s="7">
        <v>5</v>
      </c>
      <c r="G576" s="7">
        <v>75</v>
      </c>
      <c r="H576" s="7" t="s">
        <v>180</v>
      </c>
      <c r="I576" s="7">
        <v>3391</v>
      </c>
      <c r="J576" s="7" t="s">
        <v>137</v>
      </c>
      <c r="K576" s="7">
        <v>0</v>
      </c>
      <c r="L576" s="7" t="s">
        <v>36</v>
      </c>
      <c r="M576" s="7">
        <v>3000</v>
      </c>
      <c r="N576" s="7" t="s">
        <v>394</v>
      </c>
      <c r="O576" s="7" t="s">
        <v>162</v>
      </c>
      <c r="P576" s="7" t="s">
        <v>163</v>
      </c>
      <c r="Q576" s="7" t="s">
        <v>164</v>
      </c>
      <c r="R576" s="7" t="s">
        <v>182</v>
      </c>
      <c r="S576" s="13">
        <v>868824.95</v>
      </c>
      <c r="T576" s="13">
        <v>1170931.6200000001</v>
      </c>
      <c r="U576" s="13">
        <v>-302106.67000000016</v>
      </c>
      <c r="V576" s="13">
        <v>0</v>
      </c>
      <c r="W576" s="13">
        <v>508824.95</v>
      </c>
      <c r="X576" s="13">
        <v>10024.950000000001</v>
      </c>
      <c r="Y576" s="13">
        <v>0</v>
      </c>
      <c r="Z576" s="13">
        <v>0</v>
      </c>
      <c r="AA576" s="13">
        <v>0</v>
      </c>
      <c r="AB576" s="13">
        <v>359999.99999999994</v>
      </c>
      <c r="AC576" s="13">
        <v>0</v>
      </c>
      <c r="AD576" s="13">
        <v>0</v>
      </c>
      <c r="AE576" s="13"/>
      <c r="AF576" s="13">
        <v>0</v>
      </c>
      <c r="AG576" s="13">
        <v>3500000</v>
      </c>
      <c r="AH576" s="13">
        <v>0</v>
      </c>
      <c r="AI576" s="13">
        <v>2631175.0499999998</v>
      </c>
      <c r="AJ576" s="13">
        <v>868824.95</v>
      </c>
    </row>
    <row r="577" spans="1:36" hidden="1" x14ac:dyDescent="0.25">
      <c r="A577" s="7" t="str">
        <f t="shared" si="8"/>
        <v>1.1-00-2018_20575041_2035110</v>
      </c>
      <c r="B577" s="7" t="s">
        <v>393</v>
      </c>
      <c r="C577" s="7" t="s">
        <v>158</v>
      </c>
      <c r="D577" s="7" t="s">
        <v>97</v>
      </c>
      <c r="E577" s="7" t="s">
        <v>159</v>
      </c>
      <c r="F577" s="7">
        <v>5</v>
      </c>
      <c r="G577" s="7">
        <v>75</v>
      </c>
      <c r="H577" s="7" t="s">
        <v>180</v>
      </c>
      <c r="I577" s="7">
        <v>3511</v>
      </c>
      <c r="J577" s="7" t="s">
        <v>68</v>
      </c>
      <c r="K577" s="7">
        <v>0</v>
      </c>
      <c r="L577" s="7" t="s">
        <v>36</v>
      </c>
      <c r="M577" s="7">
        <v>3000</v>
      </c>
      <c r="N577" s="7" t="s">
        <v>394</v>
      </c>
      <c r="O577" s="7" t="s">
        <v>162</v>
      </c>
      <c r="P577" s="7" t="s">
        <v>163</v>
      </c>
      <c r="Q577" s="7" t="s">
        <v>164</v>
      </c>
      <c r="R577" s="7" t="s">
        <v>182</v>
      </c>
      <c r="S577" s="13">
        <v>200000</v>
      </c>
      <c r="T577" s="13">
        <v>200000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200000</v>
      </c>
      <c r="AC577" s="13">
        <v>0</v>
      </c>
      <c r="AD577" s="13">
        <v>0</v>
      </c>
      <c r="AE577" s="13"/>
      <c r="AF577" s="13">
        <v>0</v>
      </c>
      <c r="AG577" s="13">
        <v>400000</v>
      </c>
      <c r="AH577" s="13">
        <v>0</v>
      </c>
      <c r="AI577" s="13">
        <v>200000</v>
      </c>
      <c r="AJ577" s="13">
        <v>200000</v>
      </c>
    </row>
    <row r="578" spans="1:36" hidden="1" x14ac:dyDescent="0.25">
      <c r="A578" s="7" t="str">
        <f t="shared" si="8"/>
        <v>1.1-00-2018_20575041_2036310</v>
      </c>
      <c r="B578" s="7" t="s">
        <v>393</v>
      </c>
      <c r="C578" s="7" t="s">
        <v>158</v>
      </c>
      <c r="D578" s="7" t="s">
        <v>97</v>
      </c>
      <c r="E578" s="7" t="s">
        <v>159</v>
      </c>
      <c r="F578" s="7">
        <v>5</v>
      </c>
      <c r="G578" s="7">
        <v>75</v>
      </c>
      <c r="H578" s="7" t="s">
        <v>180</v>
      </c>
      <c r="I578" s="7">
        <v>3631</v>
      </c>
      <c r="J578" s="7" t="s">
        <v>184</v>
      </c>
      <c r="K578" s="7">
        <v>0</v>
      </c>
      <c r="L578" s="7" t="s">
        <v>36</v>
      </c>
      <c r="M578" s="7">
        <v>3000</v>
      </c>
      <c r="N578" s="7" t="s">
        <v>394</v>
      </c>
      <c r="O578" s="7" t="s">
        <v>162</v>
      </c>
      <c r="P578" s="7" t="s">
        <v>163</v>
      </c>
      <c r="Q578" s="7" t="s">
        <v>164</v>
      </c>
      <c r="R578" s="7" t="s">
        <v>182</v>
      </c>
      <c r="S578" s="13">
        <v>0</v>
      </c>
      <c r="T578" s="13">
        <v>400000</v>
      </c>
      <c r="U578" s="13">
        <v>-400000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/>
      <c r="AF578" s="13">
        <v>0</v>
      </c>
      <c r="AG578" s="13">
        <v>400000</v>
      </c>
      <c r="AH578" s="13">
        <v>0</v>
      </c>
      <c r="AI578" s="13">
        <v>400000</v>
      </c>
      <c r="AJ578" s="13">
        <v>0</v>
      </c>
    </row>
    <row r="579" spans="1:36" hidden="1" x14ac:dyDescent="0.25">
      <c r="A579" s="7" t="str">
        <f t="shared" ref="A579:A642" si="9">CONCATENATE(B579,E579,F579,G579,H579,I579,K579)</f>
        <v>1.1-00-2018_20575041_2038210</v>
      </c>
      <c r="B579" s="7" t="s">
        <v>393</v>
      </c>
      <c r="C579" s="7" t="s">
        <v>158</v>
      </c>
      <c r="D579" s="7" t="s">
        <v>97</v>
      </c>
      <c r="E579" s="7" t="s">
        <v>159</v>
      </c>
      <c r="F579" s="7">
        <v>5</v>
      </c>
      <c r="G579" s="7">
        <v>75</v>
      </c>
      <c r="H579" s="7" t="s">
        <v>180</v>
      </c>
      <c r="I579" s="7">
        <v>3821</v>
      </c>
      <c r="J579" s="7" t="s">
        <v>70</v>
      </c>
      <c r="K579" s="7">
        <v>0</v>
      </c>
      <c r="L579" s="7" t="s">
        <v>36</v>
      </c>
      <c r="M579" s="7">
        <v>3000</v>
      </c>
      <c r="N579" s="7" t="s">
        <v>394</v>
      </c>
      <c r="O579" s="7" t="s">
        <v>162</v>
      </c>
      <c r="P579" s="7" t="s">
        <v>163</v>
      </c>
      <c r="Q579" s="7" t="s">
        <v>164</v>
      </c>
      <c r="R579" s="7" t="s">
        <v>182</v>
      </c>
      <c r="S579" s="13">
        <v>0</v>
      </c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/>
      <c r="AF579" s="13">
        <v>0</v>
      </c>
      <c r="AG579" s="13">
        <v>8000000</v>
      </c>
      <c r="AH579" s="13">
        <v>0</v>
      </c>
      <c r="AI579" s="13">
        <v>8000000</v>
      </c>
      <c r="AJ579" s="13">
        <v>0</v>
      </c>
    </row>
    <row r="580" spans="1:36" hidden="1" x14ac:dyDescent="0.25">
      <c r="A580" s="7" t="str">
        <f t="shared" si="9"/>
        <v>1.1-00-2018_20575041_2052310</v>
      </c>
      <c r="B580" s="7" t="s">
        <v>393</v>
      </c>
      <c r="C580" s="7" t="s">
        <v>158</v>
      </c>
      <c r="D580" s="7" t="s">
        <v>97</v>
      </c>
      <c r="E580" s="7" t="s">
        <v>159</v>
      </c>
      <c r="F580" s="7">
        <v>5</v>
      </c>
      <c r="G580" s="7">
        <v>75</v>
      </c>
      <c r="H580" s="7" t="s">
        <v>180</v>
      </c>
      <c r="I580" s="7">
        <v>5231</v>
      </c>
      <c r="J580" s="7" t="s">
        <v>185</v>
      </c>
      <c r="K580" s="7">
        <v>0</v>
      </c>
      <c r="L580" s="7" t="s">
        <v>36</v>
      </c>
      <c r="M580" s="7">
        <v>5000</v>
      </c>
      <c r="N580" s="7" t="s">
        <v>394</v>
      </c>
      <c r="O580" s="7" t="s">
        <v>162</v>
      </c>
      <c r="P580" s="7" t="s">
        <v>163</v>
      </c>
      <c r="Q580" s="7" t="s">
        <v>164</v>
      </c>
      <c r="R580" s="7" t="s">
        <v>182</v>
      </c>
      <c r="S580" s="13">
        <v>0</v>
      </c>
      <c r="T580" s="13">
        <v>100000</v>
      </c>
      <c r="U580" s="13">
        <v>-100000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0</v>
      </c>
      <c r="AC580" s="13">
        <v>0</v>
      </c>
      <c r="AD580" s="13">
        <v>0</v>
      </c>
      <c r="AE580" s="13"/>
      <c r="AF580" s="13">
        <v>0</v>
      </c>
      <c r="AG580" s="13">
        <v>100000</v>
      </c>
      <c r="AH580" s="13">
        <v>0</v>
      </c>
      <c r="AI580" s="13">
        <v>100000</v>
      </c>
      <c r="AJ580" s="13">
        <v>0</v>
      </c>
    </row>
    <row r="581" spans="1:36" hidden="1" x14ac:dyDescent="0.25">
      <c r="A581" s="7" t="str">
        <f t="shared" si="9"/>
        <v>1.1-00-2018_20575041_2056510</v>
      </c>
      <c r="B581" s="7" t="s">
        <v>393</v>
      </c>
      <c r="C581" s="7" t="s">
        <v>158</v>
      </c>
      <c r="D581" s="7" t="s">
        <v>97</v>
      </c>
      <c r="E581" s="7" t="s">
        <v>159</v>
      </c>
      <c r="F581" s="7">
        <v>5</v>
      </c>
      <c r="G581" s="7">
        <v>75</v>
      </c>
      <c r="H581" s="7" t="s">
        <v>180</v>
      </c>
      <c r="I581" s="7">
        <v>5651</v>
      </c>
      <c r="J581" s="7" t="s">
        <v>120</v>
      </c>
      <c r="K581" s="7">
        <v>0</v>
      </c>
      <c r="L581" s="7" t="s">
        <v>36</v>
      </c>
      <c r="M581" s="7">
        <v>5000</v>
      </c>
      <c r="N581" s="7" t="s">
        <v>394</v>
      </c>
      <c r="O581" s="7" t="s">
        <v>162</v>
      </c>
      <c r="P581" s="7" t="s">
        <v>163</v>
      </c>
      <c r="Q581" s="7" t="s">
        <v>164</v>
      </c>
      <c r="R581" s="7" t="s">
        <v>182</v>
      </c>
      <c r="S581" s="13">
        <v>0</v>
      </c>
      <c r="T581" s="13">
        <v>100000</v>
      </c>
      <c r="U581" s="13">
        <v>-100000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0</v>
      </c>
      <c r="AE581" s="13"/>
      <c r="AF581" s="13">
        <v>0</v>
      </c>
      <c r="AG581" s="13">
        <v>100000</v>
      </c>
      <c r="AH581" s="13">
        <v>0</v>
      </c>
      <c r="AI581" s="13">
        <v>100000</v>
      </c>
      <c r="AJ581" s="13">
        <v>0</v>
      </c>
    </row>
    <row r="582" spans="1:36" hidden="1" x14ac:dyDescent="0.25">
      <c r="A582" s="7" t="str">
        <f t="shared" si="9"/>
        <v>1.1-00-2018_20575041_2059110</v>
      </c>
      <c r="B582" s="7" t="s">
        <v>393</v>
      </c>
      <c r="C582" s="7" t="s">
        <v>158</v>
      </c>
      <c r="D582" s="7" t="s">
        <v>97</v>
      </c>
      <c r="E582" s="7" t="s">
        <v>159</v>
      </c>
      <c r="F582" s="7">
        <v>5</v>
      </c>
      <c r="G582" s="7">
        <v>75</v>
      </c>
      <c r="H582" s="7" t="s">
        <v>180</v>
      </c>
      <c r="I582" s="7">
        <v>5911</v>
      </c>
      <c r="J582" s="7" t="s">
        <v>157</v>
      </c>
      <c r="K582" s="7">
        <v>0</v>
      </c>
      <c r="L582" s="7" t="s">
        <v>36</v>
      </c>
      <c r="M582" s="7">
        <v>5000</v>
      </c>
      <c r="N582" s="7" t="s">
        <v>394</v>
      </c>
      <c r="O582" s="7" t="s">
        <v>162</v>
      </c>
      <c r="P582" s="7" t="s">
        <v>163</v>
      </c>
      <c r="Q582" s="7" t="s">
        <v>164</v>
      </c>
      <c r="R582" s="7" t="s">
        <v>182</v>
      </c>
      <c r="S582" s="13">
        <v>0</v>
      </c>
      <c r="T582" s="13">
        <v>400000</v>
      </c>
      <c r="U582" s="13">
        <v>-400000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/>
      <c r="AF582" s="13">
        <v>0</v>
      </c>
      <c r="AG582" s="13">
        <v>400000</v>
      </c>
      <c r="AH582" s="13">
        <v>0</v>
      </c>
      <c r="AI582" s="13">
        <v>400000</v>
      </c>
      <c r="AJ582" s="13">
        <v>0</v>
      </c>
    </row>
    <row r="583" spans="1:36" hidden="1" x14ac:dyDescent="0.25">
      <c r="A583" s="7" t="str">
        <f t="shared" si="9"/>
        <v>1.1-00-2018_20576042_2023910</v>
      </c>
      <c r="B583" s="7" t="s">
        <v>393</v>
      </c>
      <c r="C583" s="7" t="s">
        <v>158</v>
      </c>
      <c r="D583" s="7" t="s">
        <v>97</v>
      </c>
      <c r="E583" s="7" t="s">
        <v>159</v>
      </c>
      <c r="F583" s="7">
        <v>5</v>
      </c>
      <c r="G583" s="7">
        <v>76</v>
      </c>
      <c r="H583" s="7" t="s">
        <v>186</v>
      </c>
      <c r="I583" s="7">
        <v>2391</v>
      </c>
      <c r="J583" s="7" t="s">
        <v>61</v>
      </c>
      <c r="K583" s="7">
        <v>0</v>
      </c>
      <c r="L583" s="7" t="s">
        <v>36</v>
      </c>
      <c r="M583" s="7">
        <v>2000</v>
      </c>
      <c r="N583" s="7" t="s">
        <v>394</v>
      </c>
      <c r="O583" s="7" t="s">
        <v>162</v>
      </c>
      <c r="P583" s="7" t="s">
        <v>163</v>
      </c>
      <c r="Q583" s="7" t="s">
        <v>164</v>
      </c>
      <c r="R583" s="7" t="s">
        <v>187</v>
      </c>
      <c r="S583" s="13">
        <v>0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/>
      <c r="AF583" s="13">
        <v>0</v>
      </c>
      <c r="AG583" s="13">
        <v>75000</v>
      </c>
      <c r="AH583" s="13">
        <v>0</v>
      </c>
      <c r="AI583" s="13">
        <v>75000</v>
      </c>
      <c r="AJ583" s="13">
        <v>0</v>
      </c>
    </row>
    <row r="584" spans="1:36" hidden="1" x14ac:dyDescent="0.25">
      <c r="A584" s="7" t="str">
        <f t="shared" si="9"/>
        <v>1.1-00-2018_20576042_2024410</v>
      </c>
      <c r="B584" s="7" t="s">
        <v>393</v>
      </c>
      <c r="C584" s="7" t="s">
        <v>158</v>
      </c>
      <c r="D584" s="7" t="s">
        <v>97</v>
      </c>
      <c r="E584" s="7" t="s">
        <v>159</v>
      </c>
      <c r="F584" s="7">
        <v>5</v>
      </c>
      <c r="G584" s="7">
        <v>76</v>
      </c>
      <c r="H584" s="7" t="s">
        <v>186</v>
      </c>
      <c r="I584" s="7">
        <v>2441</v>
      </c>
      <c r="J584" s="7" t="s">
        <v>167</v>
      </c>
      <c r="K584" s="7">
        <v>0</v>
      </c>
      <c r="L584" s="7" t="s">
        <v>36</v>
      </c>
      <c r="M584" s="7">
        <v>2000</v>
      </c>
      <c r="N584" s="7" t="s">
        <v>394</v>
      </c>
      <c r="O584" s="7" t="s">
        <v>162</v>
      </c>
      <c r="P584" s="7" t="s">
        <v>163</v>
      </c>
      <c r="Q584" s="7" t="s">
        <v>164</v>
      </c>
      <c r="R584" s="7" t="s">
        <v>187</v>
      </c>
      <c r="S584" s="13">
        <v>100000</v>
      </c>
      <c r="T584" s="13">
        <v>200000</v>
      </c>
      <c r="U584" s="13">
        <v>-100000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100000</v>
      </c>
      <c r="AC584" s="13">
        <v>0</v>
      </c>
      <c r="AD584" s="13">
        <v>0</v>
      </c>
      <c r="AE584" s="13"/>
      <c r="AF584" s="13">
        <v>0</v>
      </c>
      <c r="AG584" s="13">
        <v>200000</v>
      </c>
      <c r="AH584" s="13">
        <v>0</v>
      </c>
      <c r="AI584" s="13">
        <v>100000</v>
      </c>
      <c r="AJ584" s="13">
        <v>100000</v>
      </c>
    </row>
    <row r="585" spans="1:36" hidden="1" x14ac:dyDescent="0.25">
      <c r="A585" s="7" t="str">
        <f t="shared" si="9"/>
        <v>1.1-00-2018_20576042_2024710</v>
      </c>
      <c r="B585" s="7" t="s">
        <v>393</v>
      </c>
      <c r="C585" s="7" t="s">
        <v>158</v>
      </c>
      <c r="D585" s="7" t="s">
        <v>97</v>
      </c>
      <c r="E585" s="7" t="s">
        <v>159</v>
      </c>
      <c r="F585" s="7">
        <v>5</v>
      </c>
      <c r="G585" s="7">
        <v>76</v>
      </c>
      <c r="H585" s="7" t="s">
        <v>186</v>
      </c>
      <c r="I585" s="7">
        <v>2471</v>
      </c>
      <c r="J585" s="7" t="s">
        <v>169</v>
      </c>
      <c r="K585" s="7">
        <v>0</v>
      </c>
      <c r="L585" s="7" t="s">
        <v>36</v>
      </c>
      <c r="M585" s="7">
        <v>2000</v>
      </c>
      <c r="N585" s="7" t="s">
        <v>394</v>
      </c>
      <c r="O585" s="7" t="s">
        <v>162</v>
      </c>
      <c r="P585" s="7" t="s">
        <v>163</v>
      </c>
      <c r="Q585" s="7" t="s">
        <v>164</v>
      </c>
      <c r="R585" s="7" t="s">
        <v>187</v>
      </c>
      <c r="S585" s="13">
        <v>250000</v>
      </c>
      <c r="T585" s="13">
        <v>250000</v>
      </c>
      <c r="U585" s="13">
        <v>0</v>
      </c>
      <c r="V585" s="13">
        <v>0</v>
      </c>
      <c r="W585" s="13">
        <v>250000</v>
      </c>
      <c r="X585" s="13">
        <v>250000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/>
      <c r="AF585" s="13">
        <v>0</v>
      </c>
      <c r="AG585" s="13">
        <v>250000</v>
      </c>
      <c r="AH585" s="13">
        <v>0</v>
      </c>
      <c r="AI585" s="13">
        <v>0</v>
      </c>
      <c r="AJ585" s="13">
        <v>250000</v>
      </c>
    </row>
    <row r="586" spans="1:36" hidden="1" x14ac:dyDescent="0.25">
      <c r="A586" s="7" t="str">
        <f t="shared" si="9"/>
        <v>1.1-00-2018_20576042_2024810</v>
      </c>
      <c r="B586" s="7" t="s">
        <v>393</v>
      </c>
      <c r="C586" s="7" t="s">
        <v>158</v>
      </c>
      <c r="D586" s="7" t="s">
        <v>97</v>
      </c>
      <c r="E586" s="7" t="s">
        <v>159</v>
      </c>
      <c r="F586" s="7">
        <v>5</v>
      </c>
      <c r="G586" s="7">
        <v>76</v>
      </c>
      <c r="H586" s="7" t="s">
        <v>186</v>
      </c>
      <c r="I586" s="7">
        <v>2481</v>
      </c>
      <c r="J586" s="7" t="s">
        <v>170</v>
      </c>
      <c r="K586" s="7">
        <v>0</v>
      </c>
      <c r="L586" s="7" t="s">
        <v>36</v>
      </c>
      <c r="M586" s="7">
        <v>2000</v>
      </c>
      <c r="N586" s="7" t="s">
        <v>394</v>
      </c>
      <c r="O586" s="7" t="s">
        <v>162</v>
      </c>
      <c r="P586" s="7" t="s">
        <v>163</v>
      </c>
      <c r="Q586" s="7" t="s">
        <v>164</v>
      </c>
      <c r="R586" s="7" t="s">
        <v>187</v>
      </c>
      <c r="S586" s="13">
        <v>200000</v>
      </c>
      <c r="T586" s="13">
        <v>300000</v>
      </c>
      <c r="U586" s="13">
        <v>-100000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200000</v>
      </c>
      <c r="AC586" s="13">
        <v>0</v>
      </c>
      <c r="AD586" s="13">
        <v>0</v>
      </c>
      <c r="AE586" s="13"/>
      <c r="AF586" s="13">
        <v>0</v>
      </c>
      <c r="AG586" s="13">
        <v>300000</v>
      </c>
      <c r="AH586" s="13">
        <v>0</v>
      </c>
      <c r="AI586" s="13">
        <v>100000</v>
      </c>
      <c r="AJ586" s="13">
        <v>200000</v>
      </c>
    </row>
    <row r="587" spans="1:36" hidden="1" x14ac:dyDescent="0.25">
      <c r="A587" s="7" t="str">
        <f t="shared" si="9"/>
        <v>1.1-00-2018_20576042_2024910</v>
      </c>
      <c r="B587" s="7" t="s">
        <v>393</v>
      </c>
      <c r="C587" s="7" t="s">
        <v>158</v>
      </c>
      <c r="D587" s="7" t="s">
        <v>97</v>
      </c>
      <c r="E587" s="7" t="s">
        <v>159</v>
      </c>
      <c r="F587" s="7">
        <v>5</v>
      </c>
      <c r="G587" s="7">
        <v>76</v>
      </c>
      <c r="H587" s="7" t="s">
        <v>186</v>
      </c>
      <c r="I587" s="7">
        <v>2491</v>
      </c>
      <c r="J587" s="7" t="s">
        <v>62</v>
      </c>
      <c r="K587" s="7">
        <v>0</v>
      </c>
      <c r="L587" s="7" t="s">
        <v>36</v>
      </c>
      <c r="M587" s="7">
        <v>2000</v>
      </c>
      <c r="N587" s="7" t="s">
        <v>394</v>
      </c>
      <c r="O587" s="7" t="s">
        <v>162</v>
      </c>
      <c r="P587" s="7" t="s">
        <v>163</v>
      </c>
      <c r="Q587" s="7" t="s">
        <v>164</v>
      </c>
      <c r="R587" s="7" t="s">
        <v>187</v>
      </c>
      <c r="S587" s="13">
        <v>800000</v>
      </c>
      <c r="T587" s="13">
        <v>800000</v>
      </c>
      <c r="U587" s="13">
        <v>0</v>
      </c>
      <c r="V587" s="13">
        <v>0</v>
      </c>
      <c r="W587" s="13">
        <v>600000</v>
      </c>
      <c r="X587" s="13">
        <v>600000</v>
      </c>
      <c r="Y587" s="13">
        <v>0</v>
      </c>
      <c r="Z587" s="13">
        <v>0</v>
      </c>
      <c r="AA587" s="13">
        <v>0</v>
      </c>
      <c r="AB587" s="13">
        <v>200000</v>
      </c>
      <c r="AC587" s="13">
        <v>0</v>
      </c>
      <c r="AD587" s="13">
        <v>0</v>
      </c>
      <c r="AE587" s="13"/>
      <c r="AF587" s="13">
        <v>0</v>
      </c>
      <c r="AG587" s="13">
        <v>800000</v>
      </c>
      <c r="AH587" s="13">
        <v>0</v>
      </c>
      <c r="AI587" s="13">
        <v>0</v>
      </c>
      <c r="AJ587" s="13">
        <v>800000</v>
      </c>
    </row>
    <row r="588" spans="1:36" hidden="1" x14ac:dyDescent="0.25">
      <c r="A588" s="7" t="str">
        <f t="shared" si="9"/>
        <v>1.1-00-2018_20576042_2044110</v>
      </c>
      <c r="B588" s="7" t="s">
        <v>393</v>
      </c>
      <c r="C588" s="7" t="s">
        <v>158</v>
      </c>
      <c r="D588" s="7" t="s">
        <v>97</v>
      </c>
      <c r="E588" s="7" t="s">
        <v>159</v>
      </c>
      <c r="F588" s="7">
        <v>5</v>
      </c>
      <c r="G588" s="7">
        <v>76</v>
      </c>
      <c r="H588" s="7" t="s">
        <v>186</v>
      </c>
      <c r="I588" s="7">
        <v>4411</v>
      </c>
      <c r="J588" s="7" t="s">
        <v>76</v>
      </c>
      <c r="K588" s="7">
        <v>0</v>
      </c>
      <c r="L588" s="7" t="s">
        <v>36</v>
      </c>
      <c r="M588" s="7">
        <v>4000</v>
      </c>
      <c r="N588" s="7" t="s">
        <v>394</v>
      </c>
      <c r="O588" s="7" t="s">
        <v>162</v>
      </c>
      <c r="P588" s="7" t="s">
        <v>163</v>
      </c>
      <c r="Q588" s="7" t="s">
        <v>164</v>
      </c>
      <c r="R588" s="7" t="s">
        <v>187</v>
      </c>
      <c r="S588" s="13">
        <v>5000000</v>
      </c>
      <c r="T588" s="13">
        <v>5000000</v>
      </c>
      <c r="U588" s="13">
        <v>0</v>
      </c>
      <c r="V588" s="13">
        <v>0</v>
      </c>
      <c r="W588" s="13">
        <v>700577.92</v>
      </c>
      <c r="X588" s="13">
        <v>700577.92</v>
      </c>
      <c r="Y588" s="13">
        <v>700577.92</v>
      </c>
      <c r="Z588" s="13">
        <v>569570.39</v>
      </c>
      <c r="AA588" s="13">
        <v>531992.39</v>
      </c>
      <c r="AB588" s="13">
        <v>4299422.08</v>
      </c>
      <c r="AC588" s="13">
        <v>0</v>
      </c>
      <c r="AD588" s="13">
        <v>0</v>
      </c>
      <c r="AE588" s="13"/>
      <c r="AF588" s="13">
        <v>0</v>
      </c>
      <c r="AG588" s="13">
        <v>6000000</v>
      </c>
      <c r="AH588" s="13">
        <v>0</v>
      </c>
      <c r="AI588" s="13">
        <v>1000000</v>
      </c>
      <c r="AJ588" s="13">
        <v>5000000</v>
      </c>
    </row>
    <row r="589" spans="1:36" hidden="1" x14ac:dyDescent="0.25">
      <c r="A589" s="7" t="str">
        <f t="shared" si="9"/>
        <v>1.1-00-2018_20576042_2044510</v>
      </c>
      <c r="B589" s="7" t="s">
        <v>393</v>
      </c>
      <c r="C589" s="7" t="s">
        <v>158</v>
      </c>
      <c r="D589" s="7" t="s">
        <v>97</v>
      </c>
      <c r="E589" s="7" t="s">
        <v>159</v>
      </c>
      <c r="F589" s="7">
        <v>5</v>
      </c>
      <c r="G589" s="7">
        <v>76</v>
      </c>
      <c r="H589" s="7" t="s">
        <v>186</v>
      </c>
      <c r="I589" s="7">
        <v>4451</v>
      </c>
      <c r="J589" s="7" t="s">
        <v>188</v>
      </c>
      <c r="K589" s="7">
        <v>0</v>
      </c>
      <c r="L589" s="7" t="s">
        <v>36</v>
      </c>
      <c r="M589" s="7">
        <v>4000</v>
      </c>
      <c r="N589" s="7" t="s">
        <v>394</v>
      </c>
      <c r="O589" s="7" t="s">
        <v>162</v>
      </c>
      <c r="P589" s="7" t="s">
        <v>163</v>
      </c>
      <c r="Q589" s="7" t="s">
        <v>164</v>
      </c>
      <c r="R589" s="7" t="s">
        <v>187</v>
      </c>
      <c r="S589" s="13">
        <v>0</v>
      </c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0</v>
      </c>
      <c r="AD589" s="13">
        <v>0</v>
      </c>
      <c r="AE589" s="13"/>
      <c r="AF589" s="13">
        <v>0</v>
      </c>
      <c r="AG589" s="13">
        <v>150000</v>
      </c>
      <c r="AH589" s="13">
        <v>0</v>
      </c>
      <c r="AI589" s="13">
        <v>150000</v>
      </c>
      <c r="AJ589" s="13">
        <v>0</v>
      </c>
    </row>
    <row r="590" spans="1:36" hidden="1" x14ac:dyDescent="0.25">
      <c r="A590" s="7" t="str">
        <f t="shared" si="9"/>
        <v>1.1-00-2018_20577043_2022110</v>
      </c>
      <c r="B590" s="7" t="s">
        <v>393</v>
      </c>
      <c r="C590" s="7" t="s">
        <v>158</v>
      </c>
      <c r="D590" s="7" t="s">
        <v>97</v>
      </c>
      <c r="E590" s="7" t="s">
        <v>159</v>
      </c>
      <c r="F590" s="7">
        <v>5</v>
      </c>
      <c r="G590" s="7">
        <v>77</v>
      </c>
      <c r="H590" s="7" t="s">
        <v>189</v>
      </c>
      <c r="I590" s="7">
        <v>2211</v>
      </c>
      <c r="J590" s="7" t="s">
        <v>55</v>
      </c>
      <c r="K590" s="7">
        <v>0</v>
      </c>
      <c r="L590" s="7" t="s">
        <v>36</v>
      </c>
      <c r="M590" s="7">
        <v>2000</v>
      </c>
      <c r="N590" s="7" t="s">
        <v>394</v>
      </c>
      <c r="O590" s="7" t="s">
        <v>162</v>
      </c>
      <c r="P590" s="7" t="s">
        <v>163</v>
      </c>
      <c r="Q590" s="7" t="s">
        <v>190</v>
      </c>
      <c r="R590" s="7" t="s">
        <v>191</v>
      </c>
      <c r="S590" s="13">
        <v>0</v>
      </c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0</v>
      </c>
      <c r="AD590" s="13">
        <v>0</v>
      </c>
      <c r="AE590" s="13"/>
      <c r="AF590" s="13">
        <v>0</v>
      </c>
      <c r="AG590" s="13">
        <v>50000</v>
      </c>
      <c r="AH590" s="13">
        <v>0</v>
      </c>
      <c r="AI590" s="13">
        <v>50000</v>
      </c>
      <c r="AJ590" s="13">
        <v>0</v>
      </c>
    </row>
    <row r="591" spans="1:36" hidden="1" x14ac:dyDescent="0.25">
      <c r="A591" s="7" t="str">
        <f t="shared" si="9"/>
        <v>1.1-00-2018_20577043_2032310</v>
      </c>
      <c r="B591" s="7" t="s">
        <v>393</v>
      </c>
      <c r="C591" s="7" t="s">
        <v>158</v>
      </c>
      <c r="D591" s="7" t="s">
        <v>97</v>
      </c>
      <c r="E591" s="7" t="s">
        <v>159</v>
      </c>
      <c r="F591" s="7">
        <v>5</v>
      </c>
      <c r="G591" s="7">
        <v>77</v>
      </c>
      <c r="H591" s="7" t="s">
        <v>189</v>
      </c>
      <c r="I591" s="7">
        <v>3231</v>
      </c>
      <c r="J591" s="7" t="s">
        <v>183</v>
      </c>
      <c r="K591" s="7">
        <v>0</v>
      </c>
      <c r="L591" s="7" t="s">
        <v>36</v>
      </c>
      <c r="M591" s="7">
        <v>3000</v>
      </c>
      <c r="N591" s="7" t="s">
        <v>394</v>
      </c>
      <c r="O591" s="7" t="s">
        <v>162</v>
      </c>
      <c r="P591" s="7" t="s">
        <v>163</v>
      </c>
      <c r="Q591" s="7" t="s">
        <v>190</v>
      </c>
      <c r="R591" s="7" t="s">
        <v>191</v>
      </c>
      <c r="S591" s="13">
        <v>0</v>
      </c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</v>
      </c>
      <c r="AD591" s="13">
        <v>0</v>
      </c>
      <c r="AE591" s="13"/>
      <c r="AF591" s="13">
        <v>0</v>
      </c>
      <c r="AG591" s="13">
        <v>9000</v>
      </c>
      <c r="AH591" s="13">
        <v>0</v>
      </c>
      <c r="AI591" s="13">
        <v>9000</v>
      </c>
      <c r="AJ591" s="13">
        <v>0</v>
      </c>
    </row>
    <row r="592" spans="1:36" hidden="1" x14ac:dyDescent="0.25">
      <c r="A592" s="7" t="str">
        <f t="shared" si="9"/>
        <v>1.1-00-2019_20580046_2024110</v>
      </c>
      <c r="B592" s="7" t="s">
        <v>393</v>
      </c>
      <c r="C592" s="7" t="s">
        <v>158</v>
      </c>
      <c r="D592" s="7" t="s">
        <v>97</v>
      </c>
      <c r="E592" s="7" t="s">
        <v>409</v>
      </c>
      <c r="F592" s="7">
        <v>5</v>
      </c>
      <c r="G592" s="7">
        <v>80</v>
      </c>
      <c r="H592" s="7" t="s">
        <v>410</v>
      </c>
      <c r="I592" s="7">
        <v>2411</v>
      </c>
      <c r="J592" s="7" t="s">
        <v>254</v>
      </c>
      <c r="K592" s="7">
        <v>0</v>
      </c>
      <c r="L592" s="7" t="s">
        <v>36</v>
      </c>
      <c r="M592" s="7">
        <v>2000</v>
      </c>
      <c r="N592" s="7" t="s">
        <v>394</v>
      </c>
      <c r="O592" s="7" t="s">
        <v>411</v>
      </c>
      <c r="P592" s="7" t="s">
        <v>163</v>
      </c>
      <c r="Q592" s="7" t="s">
        <v>164</v>
      </c>
      <c r="R592" s="7" t="s">
        <v>165</v>
      </c>
      <c r="S592" s="13">
        <v>42000</v>
      </c>
      <c r="T592" s="13">
        <v>42000</v>
      </c>
      <c r="U592" s="13">
        <v>0</v>
      </c>
      <c r="V592" s="13">
        <v>0</v>
      </c>
      <c r="W592" s="13">
        <v>28607.09</v>
      </c>
      <c r="X592" s="13">
        <v>28607.09</v>
      </c>
      <c r="Y592" s="13">
        <v>3500.05</v>
      </c>
      <c r="Z592" s="13">
        <v>3500.05</v>
      </c>
      <c r="AA592" s="13">
        <v>3500.05</v>
      </c>
      <c r="AB592" s="13">
        <v>13392.91</v>
      </c>
      <c r="AC592" s="13">
        <v>0</v>
      </c>
      <c r="AD592" s="13">
        <v>0</v>
      </c>
      <c r="AE592" s="13"/>
      <c r="AF592" s="13">
        <v>0</v>
      </c>
      <c r="AG592" s="13">
        <v>42000</v>
      </c>
      <c r="AH592" s="13">
        <v>0</v>
      </c>
      <c r="AI592" s="13">
        <v>0</v>
      </c>
      <c r="AJ592" s="13">
        <v>42000</v>
      </c>
    </row>
    <row r="593" spans="1:36" hidden="1" x14ac:dyDescent="0.25">
      <c r="A593" s="7" t="str">
        <f t="shared" si="9"/>
        <v>1.1-00-2019_20580046_2024210</v>
      </c>
      <c r="B593" s="7" t="s">
        <v>393</v>
      </c>
      <c r="C593" s="7" t="s">
        <v>158</v>
      </c>
      <c r="D593" s="7" t="s">
        <v>97</v>
      </c>
      <c r="E593" s="7" t="s">
        <v>409</v>
      </c>
      <c r="F593" s="7">
        <v>5</v>
      </c>
      <c r="G593" s="7">
        <v>80</v>
      </c>
      <c r="H593" s="7" t="s">
        <v>410</v>
      </c>
      <c r="I593" s="7">
        <v>2421</v>
      </c>
      <c r="J593" s="7" t="s">
        <v>161</v>
      </c>
      <c r="K593" s="7">
        <v>0</v>
      </c>
      <c r="L593" s="7" t="s">
        <v>36</v>
      </c>
      <c r="M593" s="7">
        <v>2000</v>
      </c>
      <c r="N593" s="7" t="s">
        <v>394</v>
      </c>
      <c r="O593" s="7" t="s">
        <v>411</v>
      </c>
      <c r="P593" s="7" t="s">
        <v>163</v>
      </c>
      <c r="Q593" s="7" t="s">
        <v>164</v>
      </c>
      <c r="R593" s="7" t="s">
        <v>165</v>
      </c>
      <c r="S593" s="13">
        <v>865000</v>
      </c>
      <c r="T593" s="13">
        <v>865000</v>
      </c>
      <c r="U593" s="13">
        <v>0</v>
      </c>
      <c r="V593" s="13">
        <v>0</v>
      </c>
      <c r="W593" s="13">
        <v>778197.52</v>
      </c>
      <c r="X593" s="13">
        <v>778197.52</v>
      </c>
      <c r="Y593" s="13">
        <v>276768.71999999997</v>
      </c>
      <c r="Z593" s="13">
        <v>48571.199999999997</v>
      </c>
      <c r="AA593" s="13">
        <v>48571.199999999997</v>
      </c>
      <c r="AB593" s="13">
        <v>86802.479999999981</v>
      </c>
      <c r="AC593" s="13">
        <v>0</v>
      </c>
      <c r="AD593" s="13">
        <v>0</v>
      </c>
      <c r="AE593" s="13"/>
      <c r="AF593" s="13">
        <v>0</v>
      </c>
      <c r="AG593" s="13">
        <v>865000</v>
      </c>
      <c r="AH593" s="13">
        <v>0</v>
      </c>
      <c r="AI593" s="13">
        <v>0</v>
      </c>
      <c r="AJ593" s="13">
        <v>865000</v>
      </c>
    </row>
    <row r="594" spans="1:36" hidden="1" x14ac:dyDescent="0.25">
      <c r="A594" s="7" t="str">
        <f t="shared" si="9"/>
        <v>1.1-00-2019_20580046_2024310</v>
      </c>
      <c r="B594" s="7" t="s">
        <v>393</v>
      </c>
      <c r="C594" s="7" t="s">
        <v>158</v>
      </c>
      <c r="D594" s="7" t="s">
        <v>97</v>
      </c>
      <c r="E594" s="7" t="s">
        <v>409</v>
      </c>
      <c r="F594" s="7">
        <v>5</v>
      </c>
      <c r="G594" s="7">
        <v>80</v>
      </c>
      <c r="H594" s="7" t="s">
        <v>410</v>
      </c>
      <c r="I594" s="7">
        <v>2431</v>
      </c>
      <c r="J594" s="7" t="s">
        <v>166</v>
      </c>
      <c r="K594" s="7">
        <v>0</v>
      </c>
      <c r="L594" s="7" t="s">
        <v>36</v>
      </c>
      <c r="M594" s="7">
        <v>2000</v>
      </c>
      <c r="N594" s="7" t="s">
        <v>394</v>
      </c>
      <c r="O594" s="7" t="s">
        <v>411</v>
      </c>
      <c r="P594" s="7" t="s">
        <v>163</v>
      </c>
      <c r="Q594" s="7" t="s">
        <v>164</v>
      </c>
      <c r="R594" s="7" t="s">
        <v>165</v>
      </c>
      <c r="S594" s="13">
        <v>0</v>
      </c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</v>
      </c>
      <c r="AD594" s="13">
        <v>0</v>
      </c>
      <c r="AE594" s="13"/>
      <c r="AF594" s="13">
        <v>0</v>
      </c>
      <c r="AG594" s="13">
        <v>10000</v>
      </c>
      <c r="AH594" s="13">
        <v>0</v>
      </c>
      <c r="AI594" s="13">
        <v>10000</v>
      </c>
      <c r="AJ594" s="13">
        <v>0</v>
      </c>
    </row>
    <row r="595" spans="1:36" hidden="1" x14ac:dyDescent="0.25">
      <c r="A595" s="7" t="str">
        <f t="shared" si="9"/>
        <v>1.1-00-2019_20580046_2024410</v>
      </c>
      <c r="B595" s="7" t="s">
        <v>393</v>
      </c>
      <c r="C595" s="7" t="s">
        <v>158</v>
      </c>
      <c r="D595" s="7" t="s">
        <v>97</v>
      </c>
      <c r="E595" s="7" t="s">
        <v>409</v>
      </c>
      <c r="F595" s="7">
        <v>5</v>
      </c>
      <c r="G595" s="7">
        <v>80</v>
      </c>
      <c r="H595" s="7" t="s">
        <v>410</v>
      </c>
      <c r="I595" s="7">
        <v>2441</v>
      </c>
      <c r="J595" s="7" t="s">
        <v>167</v>
      </c>
      <c r="K595" s="7">
        <v>0</v>
      </c>
      <c r="L595" s="7" t="s">
        <v>36</v>
      </c>
      <c r="M595" s="7">
        <v>2000</v>
      </c>
      <c r="N595" s="7" t="s">
        <v>394</v>
      </c>
      <c r="O595" s="7" t="s">
        <v>411</v>
      </c>
      <c r="P595" s="7" t="s">
        <v>163</v>
      </c>
      <c r="Q595" s="7" t="s">
        <v>164</v>
      </c>
      <c r="R595" s="7" t="s">
        <v>165</v>
      </c>
      <c r="S595" s="13">
        <v>0</v>
      </c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0</v>
      </c>
      <c r="AE595" s="13"/>
      <c r="AF595" s="13">
        <v>0</v>
      </c>
      <c r="AG595" s="13">
        <v>50000</v>
      </c>
      <c r="AH595" s="13">
        <v>0</v>
      </c>
      <c r="AI595" s="13">
        <v>50000</v>
      </c>
      <c r="AJ595" s="13">
        <v>0</v>
      </c>
    </row>
    <row r="596" spans="1:36" hidden="1" x14ac:dyDescent="0.25">
      <c r="A596" s="7" t="str">
        <f t="shared" si="9"/>
        <v>1.1-00-2019_20580046_2024610</v>
      </c>
      <c r="B596" s="7" t="s">
        <v>393</v>
      </c>
      <c r="C596" s="7" t="s">
        <v>158</v>
      </c>
      <c r="D596" s="7" t="s">
        <v>97</v>
      </c>
      <c r="E596" s="7" t="s">
        <v>409</v>
      </c>
      <c r="F596" s="7">
        <v>5</v>
      </c>
      <c r="G596" s="7">
        <v>80</v>
      </c>
      <c r="H596" s="7" t="s">
        <v>410</v>
      </c>
      <c r="I596" s="7">
        <v>2461</v>
      </c>
      <c r="J596" s="7" t="s">
        <v>168</v>
      </c>
      <c r="K596" s="7">
        <v>0</v>
      </c>
      <c r="L596" s="7" t="s">
        <v>36</v>
      </c>
      <c r="M596" s="7">
        <v>2000</v>
      </c>
      <c r="N596" s="7" t="s">
        <v>394</v>
      </c>
      <c r="O596" s="7" t="s">
        <v>411</v>
      </c>
      <c r="P596" s="7" t="s">
        <v>163</v>
      </c>
      <c r="Q596" s="7" t="s">
        <v>164</v>
      </c>
      <c r="R596" s="7" t="s">
        <v>165</v>
      </c>
      <c r="S596" s="13">
        <v>485000</v>
      </c>
      <c r="T596" s="13">
        <v>485000</v>
      </c>
      <c r="U596" s="13">
        <v>0</v>
      </c>
      <c r="V596" s="13">
        <v>0</v>
      </c>
      <c r="W596" s="13">
        <v>423545.56</v>
      </c>
      <c r="X596" s="13">
        <v>419202.52</v>
      </c>
      <c r="Y596" s="13">
        <v>0</v>
      </c>
      <c r="Z596" s="13">
        <v>0</v>
      </c>
      <c r="AA596" s="13">
        <v>0</v>
      </c>
      <c r="AB596" s="13">
        <v>61454.44</v>
      </c>
      <c r="AC596" s="13">
        <v>0</v>
      </c>
      <c r="AD596" s="13">
        <v>0</v>
      </c>
      <c r="AE596" s="13"/>
      <c r="AF596" s="13">
        <v>0</v>
      </c>
      <c r="AG596" s="13">
        <v>800000</v>
      </c>
      <c r="AH596" s="13">
        <v>0</v>
      </c>
      <c r="AI596" s="13">
        <v>315000</v>
      </c>
      <c r="AJ596" s="13">
        <v>485000</v>
      </c>
    </row>
    <row r="597" spans="1:36" hidden="1" x14ac:dyDescent="0.25">
      <c r="A597" s="7" t="str">
        <f t="shared" si="9"/>
        <v>1.1-00-2019_20580046_2024710</v>
      </c>
      <c r="B597" s="7" t="s">
        <v>393</v>
      </c>
      <c r="C597" s="7" t="s">
        <v>158</v>
      </c>
      <c r="D597" s="7" t="s">
        <v>97</v>
      </c>
      <c r="E597" s="7" t="s">
        <v>409</v>
      </c>
      <c r="F597" s="7">
        <v>5</v>
      </c>
      <c r="G597" s="7">
        <v>80</v>
      </c>
      <c r="H597" s="7" t="s">
        <v>410</v>
      </c>
      <c r="I597" s="7">
        <v>2471</v>
      </c>
      <c r="J597" s="7" t="s">
        <v>169</v>
      </c>
      <c r="K597" s="7">
        <v>0</v>
      </c>
      <c r="L597" s="7" t="s">
        <v>36</v>
      </c>
      <c r="M597" s="7">
        <v>2000</v>
      </c>
      <c r="N597" s="7" t="s">
        <v>394</v>
      </c>
      <c r="O597" s="7" t="s">
        <v>411</v>
      </c>
      <c r="P597" s="7" t="s">
        <v>163</v>
      </c>
      <c r="Q597" s="7" t="s">
        <v>164</v>
      </c>
      <c r="R597" s="7" t="s">
        <v>165</v>
      </c>
      <c r="S597" s="13">
        <v>850000</v>
      </c>
      <c r="T597" s="13">
        <v>850000</v>
      </c>
      <c r="U597" s="13">
        <v>0</v>
      </c>
      <c r="V597" s="13">
        <v>0</v>
      </c>
      <c r="W597" s="13">
        <v>768988.87</v>
      </c>
      <c r="X597" s="13">
        <v>768988.87</v>
      </c>
      <c r="Y597" s="13">
        <v>542051.4</v>
      </c>
      <c r="Z597" s="13">
        <v>426836.72</v>
      </c>
      <c r="AA597" s="13">
        <v>426836.72</v>
      </c>
      <c r="AB597" s="13">
        <v>81011.13</v>
      </c>
      <c r="AC597" s="13">
        <v>0</v>
      </c>
      <c r="AD597" s="13">
        <v>0</v>
      </c>
      <c r="AE597" s="13"/>
      <c r="AF597" s="13">
        <v>0</v>
      </c>
      <c r="AG597" s="13">
        <v>850000</v>
      </c>
      <c r="AH597" s="13">
        <v>0</v>
      </c>
      <c r="AI597" s="13">
        <v>0</v>
      </c>
      <c r="AJ597" s="13">
        <v>850000</v>
      </c>
    </row>
    <row r="598" spans="1:36" hidden="1" x14ac:dyDescent="0.25">
      <c r="A598" s="7" t="str">
        <f t="shared" si="9"/>
        <v>1.1-00-2019_20580046_2024810</v>
      </c>
      <c r="B598" s="7" t="s">
        <v>393</v>
      </c>
      <c r="C598" s="7" t="s">
        <v>158</v>
      </c>
      <c r="D598" s="7" t="s">
        <v>97</v>
      </c>
      <c r="E598" s="7" t="s">
        <v>409</v>
      </c>
      <c r="F598" s="7">
        <v>5</v>
      </c>
      <c r="G598" s="7">
        <v>80</v>
      </c>
      <c r="H598" s="7" t="s">
        <v>410</v>
      </c>
      <c r="I598" s="7">
        <v>2481</v>
      </c>
      <c r="J598" s="7" t="s">
        <v>170</v>
      </c>
      <c r="K598" s="7">
        <v>0</v>
      </c>
      <c r="L598" s="7" t="s">
        <v>36</v>
      </c>
      <c r="M598" s="7">
        <v>2000</v>
      </c>
      <c r="N598" s="7" t="s">
        <v>394</v>
      </c>
      <c r="O598" s="7" t="s">
        <v>411</v>
      </c>
      <c r="P598" s="7" t="s">
        <v>163</v>
      </c>
      <c r="Q598" s="7" t="s">
        <v>164</v>
      </c>
      <c r="R598" s="7" t="s">
        <v>165</v>
      </c>
      <c r="S598" s="13">
        <v>0</v>
      </c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/>
      <c r="AF598" s="13">
        <v>0</v>
      </c>
      <c r="AG598" s="13">
        <v>120000</v>
      </c>
      <c r="AH598" s="13">
        <v>0</v>
      </c>
      <c r="AI598" s="13">
        <v>120000</v>
      </c>
      <c r="AJ598" s="13">
        <v>0</v>
      </c>
    </row>
    <row r="599" spans="1:36" hidden="1" x14ac:dyDescent="0.25">
      <c r="A599" s="7" t="str">
        <f t="shared" si="9"/>
        <v>1.1-00-2019_20580046_2024910</v>
      </c>
      <c r="B599" s="7" t="s">
        <v>393</v>
      </c>
      <c r="C599" s="7" t="s">
        <v>158</v>
      </c>
      <c r="D599" s="7" t="s">
        <v>97</v>
      </c>
      <c r="E599" s="7" t="s">
        <v>409</v>
      </c>
      <c r="F599" s="7">
        <v>5</v>
      </c>
      <c r="G599" s="7">
        <v>80</v>
      </c>
      <c r="H599" s="7" t="s">
        <v>410</v>
      </c>
      <c r="I599" s="7">
        <v>2491</v>
      </c>
      <c r="J599" s="7" t="s">
        <v>62</v>
      </c>
      <c r="K599" s="7">
        <v>0</v>
      </c>
      <c r="L599" s="7" t="s">
        <v>36</v>
      </c>
      <c r="M599" s="7">
        <v>2000</v>
      </c>
      <c r="N599" s="7" t="s">
        <v>394</v>
      </c>
      <c r="O599" s="7" t="s">
        <v>411</v>
      </c>
      <c r="P599" s="7" t="s">
        <v>163</v>
      </c>
      <c r="Q599" s="7" t="s">
        <v>164</v>
      </c>
      <c r="R599" s="7" t="s">
        <v>165</v>
      </c>
      <c r="S599" s="13">
        <v>758000</v>
      </c>
      <c r="T599" s="13">
        <v>758000</v>
      </c>
      <c r="U599" s="13">
        <v>0</v>
      </c>
      <c r="V599" s="13">
        <v>0</v>
      </c>
      <c r="W599" s="13">
        <v>758000</v>
      </c>
      <c r="X599" s="13">
        <v>758000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/>
      <c r="AF599" s="13">
        <v>0</v>
      </c>
      <c r="AG599" s="13">
        <v>800000</v>
      </c>
      <c r="AH599" s="13">
        <v>0</v>
      </c>
      <c r="AI599" s="13">
        <v>42000</v>
      </c>
      <c r="AJ599" s="13">
        <v>758000</v>
      </c>
    </row>
    <row r="600" spans="1:36" hidden="1" x14ac:dyDescent="0.25">
      <c r="A600" s="7" t="str">
        <f t="shared" si="9"/>
        <v>1.1-00-2019_20580046_2025110</v>
      </c>
      <c r="B600" s="7" t="s">
        <v>393</v>
      </c>
      <c r="C600" s="7" t="s">
        <v>158</v>
      </c>
      <c r="D600" s="7" t="s">
        <v>97</v>
      </c>
      <c r="E600" s="7" t="s">
        <v>409</v>
      </c>
      <c r="F600" s="7">
        <v>5</v>
      </c>
      <c r="G600" s="7">
        <v>80</v>
      </c>
      <c r="H600" s="7" t="s">
        <v>410</v>
      </c>
      <c r="I600" s="7">
        <v>2511</v>
      </c>
      <c r="J600" s="7" t="s">
        <v>171</v>
      </c>
      <c r="K600" s="7">
        <v>0</v>
      </c>
      <c r="L600" s="7" t="s">
        <v>36</v>
      </c>
      <c r="M600" s="7">
        <v>2000</v>
      </c>
      <c r="N600" s="7" t="s">
        <v>394</v>
      </c>
      <c r="O600" s="7" t="s">
        <v>411</v>
      </c>
      <c r="P600" s="7" t="s">
        <v>163</v>
      </c>
      <c r="Q600" s="7" t="s">
        <v>164</v>
      </c>
      <c r="R600" s="7" t="s">
        <v>165</v>
      </c>
      <c r="S600" s="13">
        <v>1670000</v>
      </c>
      <c r="T600" s="13">
        <v>2000000</v>
      </c>
      <c r="U600" s="13">
        <v>-330000</v>
      </c>
      <c r="V600" s="13">
        <v>0</v>
      </c>
      <c r="W600" s="13">
        <v>1670000</v>
      </c>
      <c r="X600" s="13">
        <v>1670000</v>
      </c>
      <c r="Y600" s="13">
        <v>353809.28</v>
      </c>
      <c r="Z600" s="13">
        <v>190481.28</v>
      </c>
      <c r="AA600" s="13">
        <v>0</v>
      </c>
      <c r="AB600" s="13">
        <v>0</v>
      </c>
      <c r="AC600" s="13">
        <v>30000000</v>
      </c>
      <c r="AD600" s="13" t="s">
        <v>505</v>
      </c>
      <c r="AE600" s="13"/>
      <c r="AF600" s="13">
        <v>0</v>
      </c>
      <c r="AG600" s="13">
        <v>2000000</v>
      </c>
      <c r="AH600" s="13">
        <v>0</v>
      </c>
      <c r="AI600" s="13">
        <v>330000</v>
      </c>
      <c r="AJ600" s="13">
        <v>1670000</v>
      </c>
    </row>
    <row r="601" spans="1:36" hidden="1" x14ac:dyDescent="0.25">
      <c r="A601" s="7" t="str">
        <f t="shared" si="9"/>
        <v>1.1-00-2019_20580046_2025510</v>
      </c>
      <c r="B601" s="7" t="s">
        <v>393</v>
      </c>
      <c r="C601" s="7" t="s">
        <v>158</v>
      </c>
      <c r="D601" s="7" t="s">
        <v>97</v>
      </c>
      <c r="E601" s="7" t="s">
        <v>409</v>
      </c>
      <c r="F601" s="7">
        <v>5</v>
      </c>
      <c r="G601" s="7">
        <v>80</v>
      </c>
      <c r="H601" s="7" t="s">
        <v>410</v>
      </c>
      <c r="I601" s="7">
        <v>2551</v>
      </c>
      <c r="J601" s="7" t="s">
        <v>63</v>
      </c>
      <c r="K601" s="7">
        <v>0</v>
      </c>
      <c r="L601" s="7" t="s">
        <v>36</v>
      </c>
      <c r="M601" s="7">
        <v>2000</v>
      </c>
      <c r="N601" s="7" t="s">
        <v>394</v>
      </c>
      <c r="O601" s="7" t="s">
        <v>411</v>
      </c>
      <c r="P601" s="7" t="s">
        <v>163</v>
      </c>
      <c r="Q601" s="7" t="s">
        <v>164</v>
      </c>
      <c r="R601" s="7" t="s">
        <v>165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/>
      <c r="AF601" s="13">
        <v>0</v>
      </c>
      <c r="AG601" s="13">
        <v>800000</v>
      </c>
      <c r="AH601" s="13">
        <v>0</v>
      </c>
      <c r="AI601" s="13">
        <v>800000</v>
      </c>
      <c r="AJ601" s="13">
        <v>0</v>
      </c>
    </row>
    <row r="602" spans="1:36" hidden="1" x14ac:dyDescent="0.25">
      <c r="A602" s="7" t="str">
        <f t="shared" si="9"/>
        <v>1.1-00-2019_20580046_2025610</v>
      </c>
      <c r="B602" s="7" t="s">
        <v>393</v>
      </c>
      <c r="C602" s="7" t="s">
        <v>158</v>
      </c>
      <c r="D602" s="7" t="s">
        <v>97</v>
      </c>
      <c r="E602" s="7" t="s">
        <v>409</v>
      </c>
      <c r="F602" s="7">
        <v>5</v>
      </c>
      <c r="G602" s="7">
        <v>80</v>
      </c>
      <c r="H602" s="7" t="s">
        <v>410</v>
      </c>
      <c r="I602" s="7">
        <v>2561</v>
      </c>
      <c r="J602" s="7" t="s">
        <v>64</v>
      </c>
      <c r="K602" s="7">
        <v>0</v>
      </c>
      <c r="L602" s="7" t="s">
        <v>36</v>
      </c>
      <c r="M602" s="7">
        <v>2000</v>
      </c>
      <c r="N602" s="7" t="s">
        <v>394</v>
      </c>
      <c r="O602" s="7" t="s">
        <v>411</v>
      </c>
      <c r="P602" s="7" t="s">
        <v>163</v>
      </c>
      <c r="Q602" s="7" t="s">
        <v>164</v>
      </c>
      <c r="R602" s="7" t="s">
        <v>165</v>
      </c>
      <c r="S602" s="13">
        <v>1225000</v>
      </c>
      <c r="T602" s="13">
        <v>1225000</v>
      </c>
      <c r="U602" s="13">
        <v>0</v>
      </c>
      <c r="V602" s="13">
        <v>0</v>
      </c>
      <c r="W602" s="13">
        <v>1193569.3899999999</v>
      </c>
      <c r="X602" s="13">
        <v>1193569.3899999999</v>
      </c>
      <c r="Y602" s="13">
        <v>3453.2</v>
      </c>
      <c r="Z602" s="13">
        <v>3453.2</v>
      </c>
      <c r="AA602" s="13">
        <v>3453.2</v>
      </c>
      <c r="AB602" s="13">
        <v>31430.610000000102</v>
      </c>
      <c r="AC602" s="13">
        <v>0</v>
      </c>
      <c r="AD602" s="13">
        <v>0</v>
      </c>
      <c r="AE602" s="13"/>
      <c r="AF602" s="13">
        <v>0</v>
      </c>
      <c r="AG602" s="13">
        <v>1225000</v>
      </c>
      <c r="AH602" s="13">
        <v>0</v>
      </c>
      <c r="AI602" s="13">
        <v>0</v>
      </c>
      <c r="AJ602" s="13">
        <v>1225000</v>
      </c>
    </row>
    <row r="603" spans="1:36" hidden="1" x14ac:dyDescent="0.25">
      <c r="A603" s="7" t="str">
        <f t="shared" si="9"/>
        <v>1.1-00-2019_20580046_2027210</v>
      </c>
      <c r="B603" s="7" t="s">
        <v>393</v>
      </c>
      <c r="C603" s="7" t="s">
        <v>158</v>
      </c>
      <c r="D603" s="7" t="s">
        <v>97</v>
      </c>
      <c r="E603" s="7" t="s">
        <v>409</v>
      </c>
      <c r="F603" s="7">
        <v>5</v>
      </c>
      <c r="G603" s="7">
        <v>80</v>
      </c>
      <c r="H603" s="7" t="s">
        <v>410</v>
      </c>
      <c r="I603" s="7">
        <v>2721</v>
      </c>
      <c r="J603" s="7" t="s">
        <v>124</v>
      </c>
      <c r="K603" s="7">
        <v>0</v>
      </c>
      <c r="L603" s="7" t="s">
        <v>36</v>
      </c>
      <c r="M603" s="7">
        <v>2000</v>
      </c>
      <c r="N603" s="7" t="s">
        <v>394</v>
      </c>
      <c r="O603" s="7" t="s">
        <v>411</v>
      </c>
      <c r="P603" s="7" t="s">
        <v>163</v>
      </c>
      <c r="Q603" s="7" t="s">
        <v>164</v>
      </c>
      <c r="R603" s="7" t="s">
        <v>165</v>
      </c>
      <c r="S603" s="13">
        <v>0</v>
      </c>
      <c r="T603" s="13">
        <v>100000</v>
      </c>
      <c r="U603" s="13">
        <v>-100000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13">
        <v>0</v>
      </c>
      <c r="AB603" s="13">
        <v>0</v>
      </c>
      <c r="AC603" s="13">
        <v>0</v>
      </c>
      <c r="AD603" s="13">
        <v>0</v>
      </c>
      <c r="AE603" s="13"/>
      <c r="AF603" s="13">
        <v>0</v>
      </c>
      <c r="AG603" s="13">
        <v>100000</v>
      </c>
      <c r="AH603" s="13">
        <v>0</v>
      </c>
      <c r="AI603" s="13">
        <v>100000</v>
      </c>
      <c r="AJ603" s="13">
        <v>0</v>
      </c>
    </row>
    <row r="604" spans="1:36" hidden="1" x14ac:dyDescent="0.25">
      <c r="A604" s="7" t="str">
        <f t="shared" si="9"/>
        <v>1.1-00-2019_20580046_2029110</v>
      </c>
      <c r="B604" s="7" t="s">
        <v>393</v>
      </c>
      <c r="C604" s="7" t="s">
        <v>158</v>
      </c>
      <c r="D604" s="7" t="s">
        <v>97</v>
      </c>
      <c r="E604" s="7" t="s">
        <v>409</v>
      </c>
      <c r="F604" s="7">
        <v>5</v>
      </c>
      <c r="G604" s="7">
        <v>80</v>
      </c>
      <c r="H604" s="7" t="s">
        <v>410</v>
      </c>
      <c r="I604" s="7">
        <v>2911</v>
      </c>
      <c r="J604" s="7" t="s">
        <v>118</v>
      </c>
      <c r="K604" s="7">
        <v>0</v>
      </c>
      <c r="L604" s="7" t="s">
        <v>36</v>
      </c>
      <c r="M604" s="7">
        <v>2000</v>
      </c>
      <c r="N604" s="7" t="s">
        <v>394</v>
      </c>
      <c r="O604" s="7" t="s">
        <v>411</v>
      </c>
      <c r="P604" s="7" t="s">
        <v>163</v>
      </c>
      <c r="Q604" s="7" t="s">
        <v>164</v>
      </c>
      <c r="R604" s="7" t="s">
        <v>165</v>
      </c>
      <c r="S604" s="13">
        <v>660000</v>
      </c>
      <c r="T604" s="13">
        <v>660000</v>
      </c>
      <c r="U604" s="13">
        <v>0</v>
      </c>
      <c r="V604" s="13">
        <v>0</v>
      </c>
      <c r="W604" s="13">
        <v>650000</v>
      </c>
      <c r="X604" s="13">
        <v>650000</v>
      </c>
      <c r="Y604" s="13">
        <v>1740.97</v>
      </c>
      <c r="Z604" s="13">
        <v>1740.97</v>
      </c>
      <c r="AA604" s="13">
        <v>1740.97</v>
      </c>
      <c r="AB604" s="13">
        <v>10000</v>
      </c>
      <c r="AC604" s="13">
        <v>0</v>
      </c>
      <c r="AD604" s="13">
        <v>0</v>
      </c>
      <c r="AE604" s="13"/>
      <c r="AF604" s="13">
        <v>0</v>
      </c>
      <c r="AG604" s="13">
        <v>660000</v>
      </c>
      <c r="AH604" s="13">
        <v>0</v>
      </c>
      <c r="AI604" s="13">
        <v>0</v>
      </c>
      <c r="AJ604" s="13">
        <v>660000</v>
      </c>
    </row>
    <row r="605" spans="1:36" hidden="1" x14ac:dyDescent="0.25">
      <c r="A605" s="7" t="str">
        <f t="shared" si="9"/>
        <v>1.1-00-2019_20580046_2029510</v>
      </c>
      <c r="B605" s="7" t="s">
        <v>393</v>
      </c>
      <c r="C605" s="7" t="s">
        <v>158</v>
      </c>
      <c r="D605" s="7" t="s">
        <v>97</v>
      </c>
      <c r="E605" s="7" t="s">
        <v>409</v>
      </c>
      <c r="F605" s="7">
        <v>5</v>
      </c>
      <c r="G605" s="7">
        <v>80</v>
      </c>
      <c r="H605" s="7" t="s">
        <v>410</v>
      </c>
      <c r="I605" s="7">
        <v>2951</v>
      </c>
      <c r="J605" s="7" t="s">
        <v>412</v>
      </c>
      <c r="K605" s="7">
        <v>0</v>
      </c>
      <c r="L605" s="7" t="s">
        <v>36</v>
      </c>
      <c r="M605" s="7">
        <v>2000</v>
      </c>
      <c r="N605" s="7" t="s">
        <v>394</v>
      </c>
      <c r="O605" s="7" t="s">
        <v>411</v>
      </c>
      <c r="P605" s="7" t="s">
        <v>163</v>
      </c>
      <c r="Q605" s="7" t="s">
        <v>164</v>
      </c>
      <c r="R605" s="7" t="s">
        <v>165</v>
      </c>
      <c r="S605" s="13">
        <v>435000</v>
      </c>
      <c r="T605" s="13">
        <v>435000</v>
      </c>
      <c r="U605" s="13">
        <v>0</v>
      </c>
      <c r="V605" s="13">
        <v>0</v>
      </c>
      <c r="W605" s="13">
        <v>244098.8</v>
      </c>
      <c r="X605" s="13">
        <v>244098.8</v>
      </c>
      <c r="Y605" s="13">
        <v>24487.599999999999</v>
      </c>
      <c r="Z605" s="13">
        <v>0</v>
      </c>
      <c r="AA605" s="13">
        <v>0</v>
      </c>
      <c r="AB605" s="13">
        <v>190901.2</v>
      </c>
      <c r="AC605" s="13">
        <v>0</v>
      </c>
      <c r="AD605" s="13">
        <v>0</v>
      </c>
      <c r="AE605" s="13"/>
      <c r="AF605" s="13">
        <v>0</v>
      </c>
      <c r="AG605" s="13">
        <v>435000</v>
      </c>
      <c r="AH605" s="13">
        <v>0</v>
      </c>
      <c r="AI605" s="13">
        <v>0</v>
      </c>
      <c r="AJ605" s="13">
        <v>435000</v>
      </c>
    </row>
    <row r="606" spans="1:36" hidden="1" x14ac:dyDescent="0.25">
      <c r="A606" s="7" t="str">
        <f t="shared" si="9"/>
        <v>1.1-00-2019_20580046_2029810</v>
      </c>
      <c r="B606" s="7" t="s">
        <v>393</v>
      </c>
      <c r="C606" s="7" t="s">
        <v>158</v>
      </c>
      <c r="D606" s="7" t="s">
        <v>97</v>
      </c>
      <c r="E606" s="7" t="s">
        <v>409</v>
      </c>
      <c r="F606" s="7">
        <v>5</v>
      </c>
      <c r="G606" s="7">
        <v>80</v>
      </c>
      <c r="H606" s="7" t="s">
        <v>410</v>
      </c>
      <c r="I606" s="7">
        <v>2981</v>
      </c>
      <c r="J606" s="7" t="s">
        <v>172</v>
      </c>
      <c r="K606" s="7">
        <v>0</v>
      </c>
      <c r="L606" s="7" t="s">
        <v>36</v>
      </c>
      <c r="M606" s="7">
        <v>2000</v>
      </c>
      <c r="N606" s="7" t="s">
        <v>394</v>
      </c>
      <c r="O606" s="7" t="s">
        <v>411</v>
      </c>
      <c r="P606" s="7" t="s">
        <v>163</v>
      </c>
      <c r="Q606" s="7" t="s">
        <v>164</v>
      </c>
      <c r="R606" s="7" t="s">
        <v>165</v>
      </c>
      <c r="S606" s="13">
        <v>400000</v>
      </c>
      <c r="T606" s="13">
        <v>400000</v>
      </c>
      <c r="U606" s="13">
        <v>0</v>
      </c>
      <c r="V606" s="13">
        <v>0</v>
      </c>
      <c r="W606" s="13">
        <v>400000</v>
      </c>
      <c r="X606" s="13">
        <v>400000</v>
      </c>
      <c r="Y606" s="13">
        <v>0</v>
      </c>
      <c r="Z606" s="13">
        <v>0</v>
      </c>
      <c r="AA606" s="13">
        <v>0</v>
      </c>
      <c r="AB606" s="13">
        <v>0</v>
      </c>
      <c r="AC606" s="13">
        <v>0</v>
      </c>
      <c r="AD606" s="13">
        <v>0</v>
      </c>
      <c r="AE606" s="13"/>
      <c r="AF606" s="13">
        <v>0</v>
      </c>
      <c r="AG606" s="13">
        <v>400000</v>
      </c>
      <c r="AH606" s="13">
        <v>0</v>
      </c>
      <c r="AI606" s="13">
        <v>0</v>
      </c>
      <c r="AJ606" s="13">
        <v>400000</v>
      </c>
    </row>
    <row r="607" spans="1:36" hidden="1" x14ac:dyDescent="0.25">
      <c r="A607" s="7" t="str">
        <f t="shared" si="9"/>
        <v>1.1-00-2019_20580046_2031110</v>
      </c>
      <c r="B607" s="7" t="s">
        <v>393</v>
      </c>
      <c r="C607" s="7" t="s">
        <v>158</v>
      </c>
      <c r="D607" s="7" t="s">
        <v>97</v>
      </c>
      <c r="E607" s="7" t="s">
        <v>409</v>
      </c>
      <c r="F607" s="7">
        <v>5</v>
      </c>
      <c r="G607" s="7">
        <v>80</v>
      </c>
      <c r="H607" s="7" t="s">
        <v>410</v>
      </c>
      <c r="I607" s="7">
        <v>3111</v>
      </c>
      <c r="J607" s="7" t="s">
        <v>173</v>
      </c>
      <c r="K607" s="7">
        <v>0</v>
      </c>
      <c r="L607" s="7" t="s">
        <v>36</v>
      </c>
      <c r="M607" s="7">
        <v>3000</v>
      </c>
      <c r="N607" s="7" t="s">
        <v>394</v>
      </c>
      <c r="O607" s="7" t="s">
        <v>411</v>
      </c>
      <c r="P607" s="7" t="s">
        <v>163</v>
      </c>
      <c r="Q607" s="7" t="s">
        <v>164</v>
      </c>
      <c r="R607" s="7" t="s">
        <v>165</v>
      </c>
      <c r="S607" s="13">
        <v>144000000</v>
      </c>
      <c r="T607" s="13">
        <v>144000000</v>
      </c>
      <c r="U607" s="13">
        <v>0</v>
      </c>
      <c r="V607" s="13">
        <v>0</v>
      </c>
      <c r="W607" s="13">
        <v>145531669.99000001</v>
      </c>
      <c r="X607" s="13">
        <v>145531669.99000001</v>
      </c>
      <c r="Y607" s="13">
        <v>145531669.99000001</v>
      </c>
      <c r="Z607" s="13">
        <v>145531669.99000001</v>
      </c>
      <c r="AA607" s="13">
        <v>145531669.99000001</v>
      </c>
      <c r="AB607" s="13">
        <v>-1531669.9900000095</v>
      </c>
      <c r="AC607" s="13">
        <v>70000000</v>
      </c>
      <c r="AD607" s="13" t="s">
        <v>505</v>
      </c>
      <c r="AE607" s="13"/>
      <c r="AF607" s="13">
        <v>0</v>
      </c>
      <c r="AG607" s="13">
        <v>144000000</v>
      </c>
      <c r="AH607" s="13">
        <v>0</v>
      </c>
      <c r="AI607" s="13">
        <v>0</v>
      </c>
      <c r="AJ607" s="13">
        <v>144000000</v>
      </c>
    </row>
    <row r="608" spans="1:36" hidden="1" x14ac:dyDescent="0.25">
      <c r="A608" s="7" t="str">
        <f t="shared" si="9"/>
        <v>1.1-00-2019_20580046_2032610</v>
      </c>
      <c r="B608" s="7" t="s">
        <v>393</v>
      </c>
      <c r="C608" s="7" t="s">
        <v>158</v>
      </c>
      <c r="D608" s="7" t="s">
        <v>97</v>
      </c>
      <c r="E608" s="7" t="s">
        <v>409</v>
      </c>
      <c r="F608" s="7">
        <v>5</v>
      </c>
      <c r="G608" s="7">
        <v>80</v>
      </c>
      <c r="H608" s="7" t="s">
        <v>410</v>
      </c>
      <c r="I608" s="7">
        <v>3261</v>
      </c>
      <c r="J608" s="7" t="s">
        <v>67</v>
      </c>
      <c r="K608" s="7">
        <v>0</v>
      </c>
      <c r="L608" s="7" t="s">
        <v>36</v>
      </c>
      <c r="M608" s="7">
        <v>3000</v>
      </c>
      <c r="N608" s="7" t="s">
        <v>394</v>
      </c>
      <c r="O608" s="7" t="s">
        <v>411</v>
      </c>
      <c r="P608" s="7" t="s">
        <v>163</v>
      </c>
      <c r="Q608" s="7" t="s">
        <v>164</v>
      </c>
      <c r="R608" s="7" t="s">
        <v>165</v>
      </c>
      <c r="S608" s="13">
        <v>24558659.280000001</v>
      </c>
      <c r="T608" s="13">
        <v>24558659.280000001</v>
      </c>
      <c r="U608" s="13">
        <v>0</v>
      </c>
      <c r="V608" s="13">
        <v>0</v>
      </c>
      <c r="W608" s="13">
        <v>24558659.280000001</v>
      </c>
      <c r="X608" s="13">
        <v>24558659.280000001</v>
      </c>
      <c r="Y608" s="13">
        <v>20886700.16</v>
      </c>
      <c r="Z608" s="13">
        <v>2412739.6800000002</v>
      </c>
      <c r="AA608" s="13">
        <v>851843.68</v>
      </c>
      <c r="AB608" s="13">
        <v>0</v>
      </c>
      <c r="AC608" s="13">
        <v>0</v>
      </c>
      <c r="AD608" s="13">
        <v>0</v>
      </c>
      <c r="AE608" s="13"/>
      <c r="AF608" s="13">
        <v>0</v>
      </c>
      <c r="AG608" s="13">
        <v>39393379.280000001</v>
      </c>
      <c r="AH608" s="13">
        <v>0</v>
      </c>
      <c r="AI608" s="13">
        <v>14834720</v>
      </c>
      <c r="AJ608" s="13">
        <v>24558659.280000001</v>
      </c>
    </row>
    <row r="609" spans="1:36" hidden="1" x14ac:dyDescent="0.25">
      <c r="A609" s="7" t="str">
        <f t="shared" si="9"/>
        <v>1.1-00-2019_20580046_2033210</v>
      </c>
      <c r="B609" s="7" t="s">
        <v>393</v>
      </c>
      <c r="C609" s="7" t="s">
        <v>158</v>
      </c>
      <c r="D609" s="7" t="s">
        <v>97</v>
      </c>
      <c r="E609" s="7" t="s">
        <v>409</v>
      </c>
      <c r="F609" s="7">
        <v>5</v>
      </c>
      <c r="G609" s="7">
        <v>80</v>
      </c>
      <c r="H609" s="7" t="s">
        <v>410</v>
      </c>
      <c r="I609" s="7">
        <v>3321</v>
      </c>
      <c r="J609" s="7" t="s">
        <v>174</v>
      </c>
      <c r="K609" s="7">
        <v>0</v>
      </c>
      <c r="L609" s="7" t="s">
        <v>36</v>
      </c>
      <c r="M609" s="7">
        <v>3000</v>
      </c>
      <c r="N609" s="7" t="s">
        <v>394</v>
      </c>
      <c r="O609" s="7" t="s">
        <v>411</v>
      </c>
      <c r="P609" s="7" t="s">
        <v>163</v>
      </c>
      <c r="Q609" s="7" t="s">
        <v>164</v>
      </c>
      <c r="R609" s="7" t="s">
        <v>165</v>
      </c>
      <c r="S609" s="13">
        <v>6834720</v>
      </c>
      <c r="T609" s="13">
        <v>6834720</v>
      </c>
      <c r="U609" s="13">
        <v>0</v>
      </c>
      <c r="V609" s="13">
        <v>0</v>
      </c>
      <c r="W609" s="13">
        <v>6834720</v>
      </c>
      <c r="X609" s="13">
        <v>6834720</v>
      </c>
      <c r="Y609" s="13">
        <v>696000</v>
      </c>
      <c r="Z609" s="13">
        <v>696000</v>
      </c>
      <c r="AA609" s="13">
        <v>0</v>
      </c>
      <c r="AB609" s="13">
        <v>0</v>
      </c>
      <c r="AC609" s="13">
        <v>0</v>
      </c>
      <c r="AD609" s="13">
        <v>0</v>
      </c>
      <c r="AE609" s="13"/>
      <c r="AF609" s="13">
        <v>0</v>
      </c>
      <c r="AG609" s="13">
        <v>6834720</v>
      </c>
      <c r="AH609" s="13">
        <v>0</v>
      </c>
      <c r="AI609" s="13">
        <v>0</v>
      </c>
      <c r="AJ609" s="13">
        <v>6834720</v>
      </c>
    </row>
    <row r="610" spans="1:36" hidden="1" x14ac:dyDescent="0.25">
      <c r="A610" s="7" t="str">
        <f t="shared" si="9"/>
        <v>1.1-00-2019_20580046_2033510</v>
      </c>
      <c r="B610" s="7" t="s">
        <v>393</v>
      </c>
      <c r="C610" s="7" t="s">
        <v>158</v>
      </c>
      <c r="D610" s="7" t="s">
        <v>97</v>
      </c>
      <c r="E610" s="7" t="s">
        <v>409</v>
      </c>
      <c r="F610" s="7">
        <v>5</v>
      </c>
      <c r="G610" s="7">
        <v>80</v>
      </c>
      <c r="H610" s="7" t="s">
        <v>410</v>
      </c>
      <c r="I610" s="7">
        <v>3351</v>
      </c>
      <c r="J610" s="7" t="s">
        <v>175</v>
      </c>
      <c r="K610" s="7">
        <v>0</v>
      </c>
      <c r="L610" s="7" t="s">
        <v>36</v>
      </c>
      <c r="M610" s="7">
        <v>3000</v>
      </c>
      <c r="N610" s="7" t="s">
        <v>394</v>
      </c>
      <c r="O610" s="7" t="s">
        <v>411</v>
      </c>
      <c r="P610" s="7" t="s">
        <v>163</v>
      </c>
      <c r="Q610" s="7" t="s">
        <v>164</v>
      </c>
      <c r="R610" s="7" t="s">
        <v>165</v>
      </c>
      <c r="S610" s="13">
        <v>0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0</v>
      </c>
      <c r="AE610" s="13"/>
      <c r="AF610" s="13">
        <v>0</v>
      </c>
      <c r="AG610" s="13">
        <v>800000</v>
      </c>
      <c r="AH610" s="13">
        <v>0</v>
      </c>
      <c r="AI610" s="13">
        <v>800000</v>
      </c>
      <c r="AJ610" s="13">
        <v>0</v>
      </c>
    </row>
    <row r="611" spans="1:36" hidden="1" x14ac:dyDescent="0.25">
      <c r="A611" s="7" t="str">
        <f t="shared" si="9"/>
        <v>1.1-00-2019_20580046_2033810</v>
      </c>
      <c r="B611" s="7" t="s">
        <v>393</v>
      </c>
      <c r="C611" s="7" t="s">
        <v>158</v>
      </c>
      <c r="D611" s="7" t="s">
        <v>97</v>
      </c>
      <c r="E611" s="7" t="s">
        <v>409</v>
      </c>
      <c r="F611" s="7">
        <v>5</v>
      </c>
      <c r="G611" s="7">
        <v>80</v>
      </c>
      <c r="H611" s="7" t="s">
        <v>410</v>
      </c>
      <c r="I611" s="7">
        <v>3381</v>
      </c>
      <c r="J611" s="7" t="s">
        <v>176</v>
      </c>
      <c r="K611" s="7">
        <v>0</v>
      </c>
      <c r="L611" s="7" t="s">
        <v>36</v>
      </c>
      <c r="M611" s="7">
        <v>3000</v>
      </c>
      <c r="N611" s="7" t="s">
        <v>394</v>
      </c>
      <c r="O611" s="7" t="s">
        <v>411</v>
      </c>
      <c r="P611" s="7" t="s">
        <v>163</v>
      </c>
      <c r="Q611" s="7" t="s">
        <v>164</v>
      </c>
      <c r="R611" s="7" t="s">
        <v>165</v>
      </c>
      <c r="S611" s="13">
        <v>26076800</v>
      </c>
      <c r="T611" s="13">
        <v>26076800</v>
      </c>
      <c r="U611" s="13">
        <v>0</v>
      </c>
      <c r="V611" s="13">
        <v>0</v>
      </c>
      <c r="W611" s="13">
        <v>26076800</v>
      </c>
      <c r="X611" s="13">
        <v>26076800</v>
      </c>
      <c r="Y611" s="13">
        <v>25965440</v>
      </c>
      <c r="Z611" s="13">
        <v>13437440</v>
      </c>
      <c r="AA611" s="13">
        <v>8537600</v>
      </c>
      <c r="AB611" s="13">
        <v>0</v>
      </c>
      <c r="AC611" s="13">
        <v>0</v>
      </c>
      <c r="AD611" s="13">
        <v>0</v>
      </c>
      <c r="AE611" s="13"/>
      <c r="AF611" s="13">
        <v>0</v>
      </c>
      <c r="AG611" s="13">
        <v>31076800</v>
      </c>
      <c r="AH611" s="13">
        <v>0</v>
      </c>
      <c r="AI611" s="13">
        <v>5000000</v>
      </c>
      <c r="AJ611" s="13">
        <v>26076800</v>
      </c>
    </row>
    <row r="612" spans="1:36" hidden="1" x14ac:dyDescent="0.25">
      <c r="A612" s="7" t="str">
        <f t="shared" si="9"/>
        <v>1.1-00-2019_20580046_2035110</v>
      </c>
      <c r="B612" s="7" t="s">
        <v>393</v>
      </c>
      <c r="C612" s="7" t="s">
        <v>158</v>
      </c>
      <c r="D612" s="7" t="s">
        <v>97</v>
      </c>
      <c r="E612" s="7" t="s">
        <v>409</v>
      </c>
      <c r="F612" s="7">
        <v>5</v>
      </c>
      <c r="G612" s="7">
        <v>80</v>
      </c>
      <c r="H612" s="7" t="s">
        <v>410</v>
      </c>
      <c r="I612" s="7">
        <v>3511</v>
      </c>
      <c r="J612" s="7" t="s">
        <v>68</v>
      </c>
      <c r="K612" s="7">
        <v>0</v>
      </c>
      <c r="L612" s="7" t="s">
        <v>36</v>
      </c>
      <c r="M612" s="7">
        <v>3000</v>
      </c>
      <c r="N612" s="7" t="s">
        <v>394</v>
      </c>
      <c r="O612" s="7" t="s">
        <v>411</v>
      </c>
      <c r="P612" s="7" t="s">
        <v>163</v>
      </c>
      <c r="Q612" s="7" t="s">
        <v>164</v>
      </c>
      <c r="R612" s="7" t="s">
        <v>165</v>
      </c>
      <c r="S612" s="13">
        <v>0</v>
      </c>
      <c r="T612" s="13">
        <v>400000</v>
      </c>
      <c r="U612" s="13">
        <v>-400000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/>
      <c r="AF612" s="13">
        <v>0</v>
      </c>
      <c r="AG612" s="13">
        <v>400000</v>
      </c>
      <c r="AH612" s="13">
        <v>0</v>
      </c>
      <c r="AI612" s="13">
        <v>400000</v>
      </c>
      <c r="AJ612" s="13">
        <v>0</v>
      </c>
    </row>
    <row r="613" spans="1:36" hidden="1" x14ac:dyDescent="0.25">
      <c r="A613" s="7" t="str">
        <f t="shared" si="9"/>
        <v>1.1-00-2019_20580046_2035710</v>
      </c>
      <c r="B613" s="7" t="s">
        <v>393</v>
      </c>
      <c r="C613" s="7" t="s">
        <v>158</v>
      </c>
      <c r="D613" s="7" t="s">
        <v>97</v>
      </c>
      <c r="E613" s="7" t="s">
        <v>409</v>
      </c>
      <c r="F613" s="7">
        <v>5</v>
      </c>
      <c r="G613" s="7">
        <v>80</v>
      </c>
      <c r="H613" s="7" t="s">
        <v>410</v>
      </c>
      <c r="I613" s="7">
        <v>3571</v>
      </c>
      <c r="J613" s="7" t="s">
        <v>177</v>
      </c>
      <c r="K613" s="7">
        <v>0</v>
      </c>
      <c r="L613" s="7" t="s">
        <v>36</v>
      </c>
      <c r="M613" s="7">
        <v>3000</v>
      </c>
      <c r="N613" s="7" t="s">
        <v>394</v>
      </c>
      <c r="O613" s="7" t="s">
        <v>411</v>
      </c>
      <c r="P613" s="7" t="s">
        <v>163</v>
      </c>
      <c r="Q613" s="7" t="s">
        <v>164</v>
      </c>
      <c r="R613" s="7" t="s">
        <v>165</v>
      </c>
      <c r="S613" s="13">
        <v>45048333.18</v>
      </c>
      <c r="T613" s="13">
        <v>45048333.18</v>
      </c>
      <c r="U613" s="13">
        <v>0</v>
      </c>
      <c r="V613" s="13">
        <v>0</v>
      </c>
      <c r="W613" s="13">
        <v>45048333.079999998</v>
      </c>
      <c r="X613" s="13">
        <v>45048333.079999998</v>
      </c>
      <c r="Y613" s="13">
        <v>44288653.100000001</v>
      </c>
      <c r="Z613" s="13">
        <v>40220476.82</v>
      </c>
      <c r="AA613" s="13">
        <v>25739148.989999998</v>
      </c>
      <c r="AB613" s="13">
        <v>0.10000000149011612</v>
      </c>
      <c r="AC613" s="13">
        <v>74000000</v>
      </c>
      <c r="AD613" s="13" t="s">
        <v>505</v>
      </c>
      <c r="AE613" s="13"/>
      <c r="AF613" s="13">
        <v>0</v>
      </c>
      <c r="AG613" s="13">
        <v>65048333.18</v>
      </c>
      <c r="AH613" s="13">
        <v>0</v>
      </c>
      <c r="AI613" s="13">
        <v>20000000</v>
      </c>
      <c r="AJ613" s="13">
        <v>45048333.18</v>
      </c>
    </row>
    <row r="614" spans="1:36" hidden="1" x14ac:dyDescent="0.25">
      <c r="A614" s="7" t="str">
        <f t="shared" si="9"/>
        <v>1.1-00-2019_20580046_2035810</v>
      </c>
      <c r="B614" s="7" t="s">
        <v>393</v>
      </c>
      <c r="C614" s="7" t="s">
        <v>158</v>
      </c>
      <c r="D614" s="7" t="s">
        <v>97</v>
      </c>
      <c r="E614" s="7" t="s">
        <v>409</v>
      </c>
      <c r="F614" s="7">
        <v>5</v>
      </c>
      <c r="G614" s="7">
        <v>80</v>
      </c>
      <c r="H614" s="7" t="s">
        <v>410</v>
      </c>
      <c r="I614" s="7">
        <v>3581</v>
      </c>
      <c r="J614" s="7" t="s">
        <v>178</v>
      </c>
      <c r="K614" s="7">
        <v>0</v>
      </c>
      <c r="L614" s="7" t="s">
        <v>36</v>
      </c>
      <c r="M614" s="7">
        <v>3000</v>
      </c>
      <c r="N614" s="7" t="s">
        <v>394</v>
      </c>
      <c r="O614" s="7" t="s">
        <v>411</v>
      </c>
      <c r="P614" s="7" t="s">
        <v>163</v>
      </c>
      <c r="Q614" s="7" t="s">
        <v>164</v>
      </c>
      <c r="R614" s="7" t="s">
        <v>165</v>
      </c>
      <c r="S614" s="13">
        <v>0</v>
      </c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/>
      <c r="AF614" s="13">
        <v>0</v>
      </c>
      <c r="AG614" s="13">
        <v>100000</v>
      </c>
      <c r="AH614" s="13">
        <v>0</v>
      </c>
      <c r="AI614" s="13">
        <v>100000</v>
      </c>
      <c r="AJ614" s="13">
        <v>0</v>
      </c>
    </row>
    <row r="615" spans="1:36" hidden="1" x14ac:dyDescent="0.25">
      <c r="A615" s="7" t="str">
        <f t="shared" si="9"/>
        <v>1.1-00-2019_20580046_2039220</v>
      </c>
      <c r="B615" s="7" t="s">
        <v>393</v>
      </c>
      <c r="C615" s="7" t="s">
        <v>158</v>
      </c>
      <c r="D615" s="7" t="s">
        <v>97</v>
      </c>
      <c r="E615" s="7" t="s">
        <v>409</v>
      </c>
      <c r="F615" s="7">
        <v>5</v>
      </c>
      <c r="G615" s="7">
        <v>80</v>
      </c>
      <c r="H615" s="7" t="s">
        <v>410</v>
      </c>
      <c r="I615" s="7">
        <v>3922</v>
      </c>
      <c r="J615" s="7" t="s">
        <v>179</v>
      </c>
      <c r="K615" s="7">
        <v>0</v>
      </c>
      <c r="L615" s="7" t="s">
        <v>36</v>
      </c>
      <c r="M615" s="7">
        <v>3000</v>
      </c>
      <c r="N615" s="7" t="s">
        <v>394</v>
      </c>
      <c r="O615" s="7" t="s">
        <v>411</v>
      </c>
      <c r="P615" s="7" t="s">
        <v>163</v>
      </c>
      <c r="Q615" s="7" t="s">
        <v>164</v>
      </c>
      <c r="R615" s="7" t="s">
        <v>165</v>
      </c>
      <c r="S615" s="13">
        <v>5880000</v>
      </c>
      <c r="T615" s="13">
        <v>5880000</v>
      </c>
      <c r="U615" s="13">
        <v>0</v>
      </c>
      <c r="V615" s="13">
        <v>0</v>
      </c>
      <c r="W615" s="13">
        <v>4327064</v>
      </c>
      <c r="X615" s="13">
        <v>4327064</v>
      </c>
      <c r="Y615" s="13">
        <v>4327064</v>
      </c>
      <c r="Z615" s="13">
        <v>4327064</v>
      </c>
      <c r="AA615" s="13">
        <v>4311627</v>
      </c>
      <c r="AB615" s="13">
        <v>1552936</v>
      </c>
      <c r="AC615" s="13">
        <v>0</v>
      </c>
      <c r="AD615" s="13">
        <v>0</v>
      </c>
      <c r="AE615" s="13"/>
      <c r="AF615" s="13">
        <v>0</v>
      </c>
      <c r="AG615" s="13">
        <v>5880000</v>
      </c>
      <c r="AH615" s="13">
        <v>0</v>
      </c>
      <c r="AI615" s="13">
        <v>0</v>
      </c>
      <c r="AJ615" s="13">
        <v>5880000</v>
      </c>
    </row>
    <row r="616" spans="1:36" hidden="1" x14ac:dyDescent="0.25">
      <c r="A616" s="7" t="str">
        <f t="shared" si="9"/>
        <v>1.1-00-2019_20580046_2056510</v>
      </c>
      <c r="B616" s="7" t="s">
        <v>393</v>
      </c>
      <c r="C616" s="7" t="s">
        <v>158</v>
      </c>
      <c r="D616" s="7" t="s">
        <v>97</v>
      </c>
      <c r="E616" s="7" t="s">
        <v>409</v>
      </c>
      <c r="F616" s="7">
        <v>5</v>
      </c>
      <c r="G616" s="7">
        <v>80</v>
      </c>
      <c r="H616" s="7" t="s">
        <v>410</v>
      </c>
      <c r="I616" s="7">
        <v>5651</v>
      </c>
      <c r="J616" s="7" t="s">
        <v>120</v>
      </c>
      <c r="K616" s="7">
        <v>0</v>
      </c>
      <c r="L616" s="7" t="s">
        <v>36</v>
      </c>
      <c r="M616" s="7">
        <v>5000</v>
      </c>
      <c r="N616" s="7" t="s">
        <v>394</v>
      </c>
      <c r="O616" s="7" t="s">
        <v>411</v>
      </c>
      <c r="P616" s="7" t="s">
        <v>163</v>
      </c>
      <c r="Q616" s="7" t="s">
        <v>164</v>
      </c>
      <c r="R616" s="7" t="s">
        <v>165</v>
      </c>
      <c r="S616" s="13">
        <v>0</v>
      </c>
      <c r="T616" s="13">
        <v>100000</v>
      </c>
      <c r="U616" s="13">
        <v>-100000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/>
      <c r="AF616" s="13">
        <v>0</v>
      </c>
      <c r="AG616" s="13">
        <v>100000</v>
      </c>
      <c r="AH616" s="13">
        <v>0</v>
      </c>
      <c r="AI616" s="13">
        <v>100000</v>
      </c>
      <c r="AJ616" s="13">
        <v>0</v>
      </c>
    </row>
    <row r="617" spans="1:36" hidden="1" x14ac:dyDescent="0.25">
      <c r="A617" s="7" t="str">
        <f t="shared" si="9"/>
        <v>1.1-00-2019_20580046_2056610</v>
      </c>
      <c r="B617" s="7" t="s">
        <v>393</v>
      </c>
      <c r="C617" s="7" t="s">
        <v>158</v>
      </c>
      <c r="D617" s="7" t="s">
        <v>97</v>
      </c>
      <c r="E617" s="7" t="s">
        <v>409</v>
      </c>
      <c r="F617" s="7">
        <v>5</v>
      </c>
      <c r="G617" s="7">
        <v>80</v>
      </c>
      <c r="H617" s="7" t="s">
        <v>410</v>
      </c>
      <c r="I617" s="7">
        <v>5661</v>
      </c>
      <c r="J617" s="7" t="s">
        <v>121</v>
      </c>
      <c r="K617" s="7">
        <v>0</v>
      </c>
      <c r="L617" s="7" t="s">
        <v>36</v>
      </c>
      <c r="M617" s="7">
        <v>5000</v>
      </c>
      <c r="N617" s="7" t="s">
        <v>394</v>
      </c>
      <c r="O617" s="7" t="s">
        <v>411</v>
      </c>
      <c r="P617" s="7" t="s">
        <v>163</v>
      </c>
      <c r="Q617" s="7" t="s">
        <v>164</v>
      </c>
      <c r="R617" s="7" t="s">
        <v>165</v>
      </c>
      <c r="S617" s="13">
        <v>0</v>
      </c>
      <c r="T617" s="13">
        <v>200000</v>
      </c>
      <c r="U617" s="13">
        <v>-200000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/>
      <c r="AF617" s="13">
        <v>0</v>
      </c>
      <c r="AG617" s="13">
        <v>200000</v>
      </c>
      <c r="AH617" s="13">
        <v>0</v>
      </c>
      <c r="AI617" s="13">
        <v>200000</v>
      </c>
      <c r="AJ617" s="13">
        <v>0</v>
      </c>
    </row>
    <row r="618" spans="1:36" hidden="1" x14ac:dyDescent="0.25">
      <c r="A618" s="7" t="str">
        <f t="shared" si="9"/>
        <v>1.1-00-2019_20580046_2056710</v>
      </c>
      <c r="B618" s="7" t="s">
        <v>393</v>
      </c>
      <c r="C618" s="7" t="s">
        <v>158</v>
      </c>
      <c r="D618" s="7" t="s">
        <v>97</v>
      </c>
      <c r="E618" s="7" t="s">
        <v>409</v>
      </c>
      <c r="F618" s="7">
        <v>5</v>
      </c>
      <c r="G618" s="7">
        <v>80</v>
      </c>
      <c r="H618" s="7" t="s">
        <v>410</v>
      </c>
      <c r="I618" s="7">
        <v>5671</v>
      </c>
      <c r="J618" s="7" t="s">
        <v>122</v>
      </c>
      <c r="K618" s="7">
        <v>0</v>
      </c>
      <c r="L618" s="7" t="s">
        <v>36</v>
      </c>
      <c r="M618" s="7">
        <v>5000</v>
      </c>
      <c r="N618" s="7" t="s">
        <v>394</v>
      </c>
      <c r="O618" s="7" t="s">
        <v>411</v>
      </c>
      <c r="P618" s="7" t="s">
        <v>163</v>
      </c>
      <c r="Q618" s="7" t="s">
        <v>164</v>
      </c>
      <c r="R618" s="7" t="s">
        <v>165</v>
      </c>
      <c r="S618" s="13">
        <v>0</v>
      </c>
      <c r="T618" s="13">
        <v>400000</v>
      </c>
      <c r="U618" s="13">
        <v>-400000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0</v>
      </c>
      <c r="AD618" s="13">
        <v>0</v>
      </c>
      <c r="AE618" s="13"/>
      <c r="AF618" s="13">
        <v>0</v>
      </c>
      <c r="AG618" s="13">
        <v>400000</v>
      </c>
      <c r="AH618" s="13">
        <v>0</v>
      </c>
      <c r="AI618" s="13">
        <v>400000</v>
      </c>
      <c r="AJ618" s="13">
        <v>0</v>
      </c>
    </row>
    <row r="619" spans="1:36" hidden="1" x14ac:dyDescent="0.25">
      <c r="A619" s="7" t="str">
        <f t="shared" si="9"/>
        <v>1.1-00-2019_20580046_2056910</v>
      </c>
      <c r="B619" s="7" t="s">
        <v>393</v>
      </c>
      <c r="C619" s="7" t="s">
        <v>158</v>
      </c>
      <c r="D619" s="7" t="s">
        <v>97</v>
      </c>
      <c r="E619" s="7" t="s">
        <v>409</v>
      </c>
      <c r="F619" s="7">
        <v>5</v>
      </c>
      <c r="G619" s="7">
        <v>80</v>
      </c>
      <c r="H619" s="7" t="s">
        <v>410</v>
      </c>
      <c r="I619" s="7">
        <v>5691</v>
      </c>
      <c r="J619" s="7" t="s">
        <v>123</v>
      </c>
      <c r="K619" s="7">
        <v>0</v>
      </c>
      <c r="L619" s="7" t="s">
        <v>36</v>
      </c>
      <c r="M619" s="7">
        <v>5000</v>
      </c>
      <c r="N619" s="7" t="s">
        <v>394</v>
      </c>
      <c r="O619" s="7" t="s">
        <v>411</v>
      </c>
      <c r="P619" s="7" t="s">
        <v>163</v>
      </c>
      <c r="Q619" s="7" t="s">
        <v>164</v>
      </c>
      <c r="R619" s="7" t="s">
        <v>165</v>
      </c>
      <c r="S619" s="13">
        <v>0</v>
      </c>
      <c r="T619" s="13">
        <v>400000</v>
      </c>
      <c r="U619" s="13">
        <v>-400000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/>
      <c r="AF619" s="13">
        <v>0</v>
      </c>
      <c r="AG619" s="13">
        <v>400000</v>
      </c>
      <c r="AH619" s="13">
        <v>0</v>
      </c>
      <c r="AI619" s="13">
        <v>400000</v>
      </c>
      <c r="AJ619" s="13">
        <v>0</v>
      </c>
    </row>
    <row r="620" spans="1:36" hidden="1" x14ac:dyDescent="0.25">
      <c r="A620" s="7" t="str">
        <f t="shared" si="9"/>
        <v>1.1-00-2007_20445022_2021710</v>
      </c>
      <c r="B620" s="7" t="s">
        <v>393</v>
      </c>
      <c r="C620" s="7" t="s">
        <v>192</v>
      </c>
      <c r="D620" s="7" t="s">
        <v>97</v>
      </c>
      <c r="E620" s="7" t="s">
        <v>193</v>
      </c>
      <c r="F620" s="7">
        <v>4</v>
      </c>
      <c r="G620" s="7">
        <v>45</v>
      </c>
      <c r="H620" s="7" t="s">
        <v>194</v>
      </c>
      <c r="I620" s="7">
        <v>2171</v>
      </c>
      <c r="J620" s="7" t="s">
        <v>181</v>
      </c>
      <c r="K620" s="7">
        <v>0</v>
      </c>
      <c r="L620" s="7" t="s">
        <v>36</v>
      </c>
      <c r="M620" s="7">
        <v>2000</v>
      </c>
      <c r="N620" s="7" t="s">
        <v>394</v>
      </c>
      <c r="O620" s="7" t="s">
        <v>195</v>
      </c>
      <c r="P620" s="7" t="s">
        <v>196</v>
      </c>
      <c r="Q620" s="7" t="s">
        <v>197</v>
      </c>
      <c r="R620" s="7" t="s">
        <v>198</v>
      </c>
      <c r="S620" s="13">
        <v>0</v>
      </c>
      <c r="T620" s="13">
        <v>100000</v>
      </c>
      <c r="U620" s="13">
        <v>-100000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0</v>
      </c>
      <c r="AD620" s="13">
        <v>0</v>
      </c>
      <c r="AE620" s="13"/>
      <c r="AF620" s="13">
        <v>0</v>
      </c>
      <c r="AG620" s="13">
        <v>100000</v>
      </c>
      <c r="AH620" s="13">
        <v>0</v>
      </c>
      <c r="AI620" s="13">
        <v>100000</v>
      </c>
      <c r="AJ620" s="13">
        <v>0</v>
      </c>
    </row>
    <row r="621" spans="1:36" hidden="1" x14ac:dyDescent="0.25">
      <c r="A621" s="7" t="str">
        <f t="shared" si="9"/>
        <v>1.1-00-2007_20445022_2022210</v>
      </c>
      <c r="B621" s="7" t="s">
        <v>393</v>
      </c>
      <c r="C621" s="7" t="s">
        <v>192</v>
      </c>
      <c r="D621" s="7" t="s">
        <v>97</v>
      </c>
      <c r="E621" s="7" t="s">
        <v>193</v>
      </c>
      <c r="F621" s="7">
        <v>4</v>
      </c>
      <c r="G621" s="7">
        <v>45</v>
      </c>
      <c r="H621" s="7" t="s">
        <v>194</v>
      </c>
      <c r="I621" s="7">
        <v>2221</v>
      </c>
      <c r="J621" s="7" t="s">
        <v>199</v>
      </c>
      <c r="K621" s="7">
        <v>0</v>
      </c>
      <c r="L621" s="7" t="s">
        <v>36</v>
      </c>
      <c r="M621" s="7">
        <v>2000</v>
      </c>
      <c r="N621" s="7" t="s">
        <v>394</v>
      </c>
      <c r="O621" s="7" t="s">
        <v>195</v>
      </c>
      <c r="P621" s="7" t="s">
        <v>196</v>
      </c>
      <c r="Q621" s="7" t="s">
        <v>197</v>
      </c>
      <c r="R621" s="7" t="s">
        <v>198</v>
      </c>
      <c r="S621" s="13">
        <v>410000</v>
      </c>
      <c r="T621" s="13">
        <v>410000</v>
      </c>
      <c r="U621" s="13">
        <v>0</v>
      </c>
      <c r="V621" s="13">
        <v>0</v>
      </c>
      <c r="W621" s="13">
        <v>354216.3</v>
      </c>
      <c r="X621" s="13">
        <v>275405.90000000002</v>
      </c>
      <c r="Y621" s="13">
        <v>275405.90000000002</v>
      </c>
      <c r="Z621" s="13">
        <v>1598</v>
      </c>
      <c r="AA621" s="13">
        <v>1598</v>
      </c>
      <c r="AB621" s="13">
        <v>55783.700000000012</v>
      </c>
      <c r="AC621" s="13">
        <v>0</v>
      </c>
      <c r="AD621" s="13">
        <v>0</v>
      </c>
      <c r="AE621" s="13"/>
      <c r="AF621" s="13">
        <v>0</v>
      </c>
      <c r="AG621" s="13">
        <v>410000</v>
      </c>
      <c r="AH621" s="13">
        <v>0</v>
      </c>
      <c r="AI621" s="13">
        <v>0</v>
      </c>
      <c r="AJ621" s="13">
        <v>410000</v>
      </c>
    </row>
    <row r="622" spans="1:36" hidden="1" x14ac:dyDescent="0.25">
      <c r="A622" s="7" t="str">
        <f t="shared" si="9"/>
        <v>1.1-00-2007_20445022_2024410</v>
      </c>
      <c r="B622" s="7" t="s">
        <v>393</v>
      </c>
      <c r="C622" s="7" t="s">
        <v>192</v>
      </c>
      <c r="D622" s="7" t="s">
        <v>97</v>
      </c>
      <c r="E622" s="7" t="s">
        <v>193</v>
      </c>
      <c r="F622" s="7">
        <v>4</v>
      </c>
      <c r="G622" s="7">
        <v>45</v>
      </c>
      <c r="H622" s="7" t="s">
        <v>194</v>
      </c>
      <c r="I622" s="7">
        <v>2441</v>
      </c>
      <c r="J622" s="7" t="s">
        <v>167</v>
      </c>
      <c r="K622" s="7">
        <v>0</v>
      </c>
      <c r="L622" s="7" t="s">
        <v>36</v>
      </c>
      <c r="M622" s="7">
        <v>2000</v>
      </c>
      <c r="N622" s="7" t="s">
        <v>394</v>
      </c>
      <c r="O622" s="7" t="s">
        <v>195</v>
      </c>
      <c r="P622" s="7" t="s">
        <v>196</v>
      </c>
      <c r="Q622" s="7" t="s">
        <v>197</v>
      </c>
      <c r="R622" s="7" t="s">
        <v>198</v>
      </c>
      <c r="S622" s="13">
        <v>20000</v>
      </c>
      <c r="T622" s="13">
        <v>20000</v>
      </c>
      <c r="U622" s="13">
        <v>0</v>
      </c>
      <c r="V622" s="13">
        <v>0</v>
      </c>
      <c r="W622" s="13">
        <v>19720</v>
      </c>
      <c r="X622" s="13">
        <v>0</v>
      </c>
      <c r="Y622" s="13">
        <v>0</v>
      </c>
      <c r="Z622" s="13">
        <v>0</v>
      </c>
      <c r="AA622" s="13">
        <v>0</v>
      </c>
      <c r="AB622" s="13">
        <v>280</v>
      </c>
      <c r="AC622" s="13">
        <v>0</v>
      </c>
      <c r="AD622" s="13">
        <v>0</v>
      </c>
      <c r="AE622" s="13"/>
      <c r="AF622" s="13">
        <v>0</v>
      </c>
      <c r="AG622" s="13">
        <v>20000</v>
      </c>
      <c r="AH622" s="13">
        <v>0</v>
      </c>
      <c r="AI622" s="13">
        <v>0</v>
      </c>
      <c r="AJ622" s="13">
        <v>20000</v>
      </c>
    </row>
    <row r="623" spans="1:36" hidden="1" x14ac:dyDescent="0.25">
      <c r="A623" s="7" t="str">
        <f t="shared" si="9"/>
        <v>1.1-00-2007_20445022_2024610</v>
      </c>
      <c r="B623" s="7" t="s">
        <v>393</v>
      </c>
      <c r="C623" s="7" t="s">
        <v>192</v>
      </c>
      <c r="D623" s="7" t="s">
        <v>97</v>
      </c>
      <c r="E623" s="7" t="s">
        <v>193</v>
      </c>
      <c r="F623" s="7">
        <v>4</v>
      </c>
      <c r="G623" s="7">
        <v>45</v>
      </c>
      <c r="H623" s="7" t="s">
        <v>194</v>
      </c>
      <c r="I623" s="7">
        <v>2461</v>
      </c>
      <c r="J623" s="7" t="s">
        <v>168</v>
      </c>
      <c r="K623" s="7">
        <v>0</v>
      </c>
      <c r="L623" s="7" t="s">
        <v>36</v>
      </c>
      <c r="M623" s="7">
        <v>2000</v>
      </c>
      <c r="N623" s="7" t="s">
        <v>394</v>
      </c>
      <c r="O623" s="7" t="s">
        <v>195</v>
      </c>
      <c r="P623" s="7" t="s">
        <v>196</v>
      </c>
      <c r="Q623" s="7" t="s">
        <v>197</v>
      </c>
      <c r="R623" s="7" t="s">
        <v>198</v>
      </c>
      <c r="S623" s="13">
        <v>31500</v>
      </c>
      <c r="T623" s="13">
        <v>31500</v>
      </c>
      <c r="U623" s="13">
        <v>0</v>
      </c>
      <c r="V623" s="13">
        <v>0</v>
      </c>
      <c r="W623" s="13">
        <v>6000</v>
      </c>
      <c r="X623" s="13">
        <v>6000</v>
      </c>
      <c r="Y623" s="13">
        <v>6000</v>
      </c>
      <c r="Z623" s="13">
        <v>6000</v>
      </c>
      <c r="AA623" s="13">
        <v>6000</v>
      </c>
      <c r="AB623" s="13">
        <v>25500</v>
      </c>
      <c r="AC623" s="13">
        <v>0</v>
      </c>
      <c r="AD623" s="13">
        <v>0</v>
      </c>
      <c r="AE623" s="13"/>
      <c r="AF623" s="13">
        <v>0</v>
      </c>
      <c r="AG623" s="13">
        <v>50000</v>
      </c>
      <c r="AH623" s="13">
        <v>0</v>
      </c>
      <c r="AI623" s="13">
        <v>18500</v>
      </c>
      <c r="AJ623" s="13">
        <v>31500</v>
      </c>
    </row>
    <row r="624" spans="1:36" hidden="1" x14ac:dyDescent="0.25">
      <c r="A624" s="7" t="str">
        <f t="shared" si="9"/>
        <v>1.1-00-2007_20445022_2024710</v>
      </c>
      <c r="B624" s="7" t="s">
        <v>393</v>
      </c>
      <c r="C624" s="7" t="s">
        <v>192</v>
      </c>
      <c r="D624" s="7" t="s">
        <v>97</v>
      </c>
      <c r="E624" s="7" t="s">
        <v>193</v>
      </c>
      <c r="F624" s="7">
        <v>4</v>
      </c>
      <c r="G624" s="7">
        <v>45</v>
      </c>
      <c r="H624" s="7" t="s">
        <v>194</v>
      </c>
      <c r="I624" s="7">
        <v>2471</v>
      </c>
      <c r="J624" s="7" t="s">
        <v>169</v>
      </c>
      <c r="K624" s="7">
        <v>0</v>
      </c>
      <c r="L624" s="7" t="s">
        <v>36</v>
      </c>
      <c r="M624" s="7">
        <v>2000</v>
      </c>
      <c r="N624" s="7" t="s">
        <v>394</v>
      </c>
      <c r="O624" s="7" t="s">
        <v>195</v>
      </c>
      <c r="P624" s="7" t="s">
        <v>196</v>
      </c>
      <c r="Q624" s="7" t="s">
        <v>197</v>
      </c>
      <c r="R624" s="7" t="s">
        <v>198</v>
      </c>
      <c r="S624" s="13">
        <v>3500</v>
      </c>
      <c r="T624" s="13">
        <v>103500</v>
      </c>
      <c r="U624" s="13">
        <v>-100000</v>
      </c>
      <c r="V624" s="13">
        <v>0</v>
      </c>
      <c r="W624" s="13">
        <v>3500</v>
      </c>
      <c r="X624" s="13">
        <v>3500</v>
      </c>
      <c r="Y624" s="13">
        <v>3500</v>
      </c>
      <c r="Z624" s="13">
        <v>3500</v>
      </c>
      <c r="AA624" s="13">
        <v>3500</v>
      </c>
      <c r="AB624" s="13">
        <v>0</v>
      </c>
      <c r="AC624" s="13">
        <v>0</v>
      </c>
      <c r="AD624" s="13">
        <v>0</v>
      </c>
      <c r="AE624" s="13"/>
      <c r="AF624" s="13">
        <v>0</v>
      </c>
      <c r="AG624" s="13">
        <v>103500</v>
      </c>
      <c r="AH624" s="13">
        <v>0</v>
      </c>
      <c r="AI624" s="13">
        <v>100000</v>
      </c>
      <c r="AJ624" s="13">
        <v>3500</v>
      </c>
    </row>
    <row r="625" spans="1:36" hidden="1" x14ac:dyDescent="0.25">
      <c r="A625" s="7" t="str">
        <f t="shared" si="9"/>
        <v>1.1-00-2007_20445022_2024910</v>
      </c>
      <c r="B625" s="7" t="s">
        <v>393</v>
      </c>
      <c r="C625" s="7" t="s">
        <v>192</v>
      </c>
      <c r="D625" s="7" t="s">
        <v>97</v>
      </c>
      <c r="E625" s="7" t="s">
        <v>193</v>
      </c>
      <c r="F625" s="7">
        <v>4</v>
      </c>
      <c r="G625" s="7">
        <v>45</v>
      </c>
      <c r="H625" s="7" t="s">
        <v>194</v>
      </c>
      <c r="I625" s="7">
        <v>2491</v>
      </c>
      <c r="J625" s="7" t="s">
        <v>62</v>
      </c>
      <c r="K625" s="7">
        <v>0</v>
      </c>
      <c r="L625" s="7" t="s">
        <v>36</v>
      </c>
      <c r="M625" s="7">
        <v>2000</v>
      </c>
      <c r="N625" s="7" t="s">
        <v>394</v>
      </c>
      <c r="O625" s="7" t="s">
        <v>195</v>
      </c>
      <c r="P625" s="7" t="s">
        <v>196</v>
      </c>
      <c r="Q625" s="7" t="s">
        <v>197</v>
      </c>
      <c r="R625" s="7" t="s">
        <v>198</v>
      </c>
      <c r="S625" s="13">
        <v>210000</v>
      </c>
      <c r="T625" s="13">
        <v>210000</v>
      </c>
      <c r="U625" s="13">
        <v>0</v>
      </c>
      <c r="V625" s="13">
        <v>0</v>
      </c>
      <c r="W625" s="13">
        <v>210000</v>
      </c>
      <c r="X625" s="13">
        <v>210000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/>
      <c r="AF625" s="13">
        <v>0</v>
      </c>
      <c r="AG625" s="13">
        <v>210000</v>
      </c>
      <c r="AH625" s="13">
        <v>0</v>
      </c>
      <c r="AI625" s="13">
        <v>0</v>
      </c>
      <c r="AJ625" s="13">
        <v>210000</v>
      </c>
    </row>
    <row r="626" spans="1:36" hidden="1" x14ac:dyDescent="0.25">
      <c r="A626" s="7" t="str">
        <f t="shared" si="9"/>
        <v>1.1-00-2007_20445022_2025310</v>
      </c>
      <c r="B626" s="7" t="s">
        <v>393</v>
      </c>
      <c r="C626" s="7" t="s">
        <v>192</v>
      </c>
      <c r="D626" s="7" t="s">
        <v>97</v>
      </c>
      <c r="E626" s="7" t="s">
        <v>193</v>
      </c>
      <c r="F626" s="7">
        <v>4</v>
      </c>
      <c r="G626" s="7">
        <v>45</v>
      </c>
      <c r="H626" s="7" t="s">
        <v>194</v>
      </c>
      <c r="I626" s="7">
        <v>2531</v>
      </c>
      <c r="J626" s="7" t="s">
        <v>114</v>
      </c>
      <c r="K626" s="7">
        <v>0</v>
      </c>
      <c r="L626" s="7" t="s">
        <v>36</v>
      </c>
      <c r="M626" s="7">
        <v>2000</v>
      </c>
      <c r="N626" s="7" t="s">
        <v>394</v>
      </c>
      <c r="O626" s="7" t="s">
        <v>195</v>
      </c>
      <c r="P626" s="7" t="s">
        <v>196</v>
      </c>
      <c r="Q626" s="7" t="s">
        <v>197</v>
      </c>
      <c r="R626" s="7" t="s">
        <v>198</v>
      </c>
      <c r="S626" s="13">
        <v>450000</v>
      </c>
      <c r="T626" s="13">
        <v>450000</v>
      </c>
      <c r="U626" s="13">
        <v>0</v>
      </c>
      <c r="V626" s="13">
        <v>0</v>
      </c>
      <c r="W626" s="13">
        <v>449981.8</v>
      </c>
      <c r="X626" s="13">
        <v>313544.8</v>
      </c>
      <c r="Y626" s="13">
        <v>280900.8</v>
      </c>
      <c r="Z626" s="13">
        <v>280900.8</v>
      </c>
      <c r="AA626" s="13">
        <v>2435</v>
      </c>
      <c r="AB626" s="13">
        <v>18.200000000011642</v>
      </c>
      <c r="AC626" s="13">
        <v>0</v>
      </c>
      <c r="AD626" s="13">
        <v>0</v>
      </c>
      <c r="AE626" s="13"/>
      <c r="AF626" s="13">
        <v>0</v>
      </c>
      <c r="AG626" s="13">
        <v>450000</v>
      </c>
      <c r="AH626" s="13">
        <v>0</v>
      </c>
      <c r="AI626" s="13">
        <v>0</v>
      </c>
      <c r="AJ626" s="13">
        <v>450000</v>
      </c>
    </row>
    <row r="627" spans="1:36" hidden="1" x14ac:dyDescent="0.25">
      <c r="A627" s="7" t="str">
        <f t="shared" si="9"/>
        <v>1.1-00-2007_20445022_2025410</v>
      </c>
      <c r="B627" s="7" t="s">
        <v>393</v>
      </c>
      <c r="C627" s="7" t="s">
        <v>192</v>
      </c>
      <c r="D627" s="7" t="s">
        <v>97</v>
      </c>
      <c r="E627" s="7" t="s">
        <v>193</v>
      </c>
      <c r="F627" s="7">
        <v>4</v>
      </c>
      <c r="G627" s="7">
        <v>45</v>
      </c>
      <c r="H627" s="7" t="s">
        <v>194</v>
      </c>
      <c r="I627" s="7">
        <v>2541</v>
      </c>
      <c r="J627" s="7" t="s">
        <v>116</v>
      </c>
      <c r="K627" s="7">
        <v>0</v>
      </c>
      <c r="L627" s="7" t="s">
        <v>36</v>
      </c>
      <c r="M627" s="7">
        <v>2000</v>
      </c>
      <c r="N627" s="7" t="s">
        <v>394</v>
      </c>
      <c r="O627" s="7" t="s">
        <v>195</v>
      </c>
      <c r="P627" s="7" t="s">
        <v>196</v>
      </c>
      <c r="Q627" s="7" t="s">
        <v>197</v>
      </c>
      <c r="R627" s="7" t="s">
        <v>198</v>
      </c>
      <c r="S627" s="13">
        <v>376455.96</v>
      </c>
      <c r="T627" s="13">
        <v>376455.96</v>
      </c>
      <c r="U627" s="13">
        <v>0</v>
      </c>
      <c r="V627" s="13">
        <v>0</v>
      </c>
      <c r="W627" s="13">
        <v>376202.49</v>
      </c>
      <c r="X627" s="13">
        <v>135975.76999999999</v>
      </c>
      <c r="Y627" s="13">
        <v>79386.12</v>
      </c>
      <c r="Z627" s="13">
        <v>60215.96</v>
      </c>
      <c r="AA627" s="13">
        <v>0</v>
      </c>
      <c r="AB627" s="13">
        <v>253.47000000003027</v>
      </c>
      <c r="AC627" s="13">
        <v>0</v>
      </c>
      <c r="AD627" s="13">
        <v>0</v>
      </c>
      <c r="AE627" s="13"/>
      <c r="AF627" s="13">
        <v>0</v>
      </c>
      <c r="AG627" s="13">
        <v>380000</v>
      </c>
      <c r="AH627" s="13">
        <v>0</v>
      </c>
      <c r="AI627" s="13">
        <v>3544.04</v>
      </c>
      <c r="AJ627" s="13">
        <v>376455.96</v>
      </c>
    </row>
    <row r="628" spans="1:36" hidden="1" x14ac:dyDescent="0.25">
      <c r="A628" s="7" t="str">
        <f t="shared" si="9"/>
        <v>1.1-00-2007_20445022_2025510</v>
      </c>
      <c r="B628" s="7" t="s">
        <v>393</v>
      </c>
      <c r="C628" s="7" t="s">
        <v>192</v>
      </c>
      <c r="D628" s="7" t="s">
        <v>97</v>
      </c>
      <c r="E628" s="7" t="s">
        <v>193</v>
      </c>
      <c r="F628" s="7">
        <v>4</v>
      </c>
      <c r="G628" s="7">
        <v>45</v>
      </c>
      <c r="H628" s="7" t="s">
        <v>194</v>
      </c>
      <c r="I628" s="7">
        <v>2551</v>
      </c>
      <c r="J628" s="7" t="s">
        <v>63</v>
      </c>
      <c r="K628" s="7">
        <v>0</v>
      </c>
      <c r="L628" s="7" t="s">
        <v>36</v>
      </c>
      <c r="M628" s="7">
        <v>2000</v>
      </c>
      <c r="N628" s="7" t="s">
        <v>394</v>
      </c>
      <c r="O628" s="7" t="s">
        <v>195</v>
      </c>
      <c r="P628" s="7" t="s">
        <v>196</v>
      </c>
      <c r="Q628" s="7" t="s">
        <v>197</v>
      </c>
      <c r="R628" s="7" t="s">
        <v>198</v>
      </c>
      <c r="S628" s="13">
        <v>50000</v>
      </c>
      <c r="T628" s="13">
        <v>50000</v>
      </c>
      <c r="U628" s="13">
        <v>0</v>
      </c>
      <c r="V628" s="13">
        <v>0</v>
      </c>
      <c r="W628" s="13">
        <v>49949.599999999999</v>
      </c>
      <c r="X628" s="13">
        <v>0</v>
      </c>
      <c r="Y628" s="13">
        <v>0</v>
      </c>
      <c r="Z628" s="13">
        <v>0</v>
      </c>
      <c r="AA628" s="13">
        <v>0</v>
      </c>
      <c r="AB628" s="13">
        <v>50.400000000001455</v>
      </c>
      <c r="AC628" s="13">
        <v>0</v>
      </c>
      <c r="AD628" s="13">
        <v>0</v>
      </c>
      <c r="AE628" s="13"/>
      <c r="AF628" s="13">
        <v>0</v>
      </c>
      <c r="AG628" s="13">
        <v>50000</v>
      </c>
      <c r="AH628" s="13">
        <v>0</v>
      </c>
      <c r="AI628" s="13">
        <v>0</v>
      </c>
      <c r="AJ628" s="13">
        <v>50000</v>
      </c>
    </row>
    <row r="629" spans="1:36" hidden="1" x14ac:dyDescent="0.25">
      <c r="A629" s="7" t="str">
        <f t="shared" si="9"/>
        <v>1.1-00-2007_20445022_2025610</v>
      </c>
      <c r="B629" s="7" t="s">
        <v>393</v>
      </c>
      <c r="C629" s="7" t="s">
        <v>192</v>
      </c>
      <c r="D629" s="7" t="s">
        <v>97</v>
      </c>
      <c r="E629" s="7" t="s">
        <v>193</v>
      </c>
      <c r="F629" s="7">
        <v>4</v>
      </c>
      <c r="G629" s="7">
        <v>45</v>
      </c>
      <c r="H629" s="7" t="s">
        <v>194</v>
      </c>
      <c r="I629" s="7">
        <v>2561</v>
      </c>
      <c r="J629" s="7" t="s">
        <v>64</v>
      </c>
      <c r="K629" s="7">
        <v>0</v>
      </c>
      <c r="L629" s="7" t="s">
        <v>36</v>
      </c>
      <c r="M629" s="7">
        <v>2000</v>
      </c>
      <c r="N629" s="7" t="s">
        <v>394</v>
      </c>
      <c r="O629" s="7" t="s">
        <v>195</v>
      </c>
      <c r="P629" s="7" t="s">
        <v>196</v>
      </c>
      <c r="Q629" s="7" t="s">
        <v>197</v>
      </c>
      <c r="R629" s="7" t="s">
        <v>198</v>
      </c>
      <c r="S629" s="13">
        <v>15000</v>
      </c>
      <c r="T629" s="13">
        <v>15000</v>
      </c>
      <c r="U629" s="13">
        <v>0</v>
      </c>
      <c r="V629" s="13">
        <v>0</v>
      </c>
      <c r="W629" s="13">
        <v>13688</v>
      </c>
      <c r="X629" s="13">
        <v>0</v>
      </c>
      <c r="Y629" s="13">
        <v>0</v>
      </c>
      <c r="Z629" s="13">
        <v>0</v>
      </c>
      <c r="AA629" s="13">
        <v>0</v>
      </c>
      <c r="AB629" s="13">
        <v>1312</v>
      </c>
      <c r="AC629" s="13">
        <v>0</v>
      </c>
      <c r="AD629" s="13">
        <v>0</v>
      </c>
      <c r="AE629" s="13"/>
      <c r="AF629" s="13">
        <v>0</v>
      </c>
      <c r="AG629" s="13">
        <v>15000</v>
      </c>
      <c r="AH629" s="13">
        <v>0</v>
      </c>
      <c r="AI629" s="13">
        <v>0</v>
      </c>
      <c r="AJ629" s="13">
        <v>15000</v>
      </c>
    </row>
    <row r="630" spans="1:36" hidden="1" x14ac:dyDescent="0.25">
      <c r="A630" s="7" t="str">
        <f t="shared" si="9"/>
        <v>1.1-00-2007_20445022_2025910</v>
      </c>
      <c r="B630" s="7" t="s">
        <v>393</v>
      </c>
      <c r="C630" s="7" t="s">
        <v>192</v>
      </c>
      <c r="D630" s="7" t="s">
        <v>97</v>
      </c>
      <c r="E630" s="7" t="s">
        <v>193</v>
      </c>
      <c r="F630" s="7">
        <v>4</v>
      </c>
      <c r="G630" s="7">
        <v>45</v>
      </c>
      <c r="H630" s="7" t="s">
        <v>194</v>
      </c>
      <c r="I630" s="7">
        <v>2591</v>
      </c>
      <c r="J630" s="7" t="s">
        <v>117</v>
      </c>
      <c r="K630" s="7">
        <v>0</v>
      </c>
      <c r="L630" s="7" t="s">
        <v>36</v>
      </c>
      <c r="M630" s="7">
        <v>2000</v>
      </c>
      <c r="N630" s="7" t="s">
        <v>394</v>
      </c>
      <c r="O630" s="7" t="s">
        <v>195</v>
      </c>
      <c r="P630" s="7" t="s">
        <v>196</v>
      </c>
      <c r="Q630" s="7" t="s">
        <v>197</v>
      </c>
      <c r="R630" s="7" t="s">
        <v>198</v>
      </c>
      <c r="S630" s="13">
        <v>0</v>
      </c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0</v>
      </c>
      <c r="AD630" s="13">
        <v>0</v>
      </c>
      <c r="AE630" s="13"/>
      <c r="AF630" s="13">
        <v>0</v>
      </c>
      <c r="AG630" s="13">
        <v>0</v>
      </c>
      <c r="AH630" s="13">
        <v>0</v>
      </c>
      <c r="AI630" s="13">
        <v>0</v>
      </c>
      <c r="AJ630" s="13">
        <v>0</v>
      </c>
    </row>
    <row r="631" spans="1:36" hidden="1" x14ac:dyDescent="0.25">
      <c r="A631" s="7" t="str">
        <f t="shared" si="9"/>
        <v>1.1-00-2007_20445022_2027210</v>
      </c>
      <c r="B631" s="7" t="s">
        <v>393</v>
      </c>
      <c r="C631" s="7" t="s">
        <v>192</v>
      </c>
      <c r="D631" s="7" t="s">
        <v>97</v>
      </c>
      <c r="E631" s="7" t="s">
        <v>193</v>
      </c>
      <c r="F631" s="7">
        <v>4</v>
      </c>
      <c r="G631" s="7">
        <v>45</v>
      </c>
      <c r="H631" s="7" t="s">
        <v>194</v>
      </c>
      <c r="I631" s="7">
        <v>2721</v>
      </c>
      <c r="J631" s="7" t="s">
        <v>124</v>
      </c>
      <c r="K631" s="7">
        <v>0</v>
      </c>
      <c r="L631" s="7" t="s">
        <v>36</v>
      </c>
      <c r="M631" s="7">
        <v>2000</v>
      </c>
      <c r="N631" s="7" t="s">
        <v>394</v>
      </c>
      <c r="O631" s="7" t="s">
        <v>195</v>
      </c>
      <c r="P631" s="7" t="s">
        <v>196</v>
      </c>
      <c r="Q631" s="7" t="s">
        <v>197</v>
      </c>
      <c r="R631" s="7" t="s">
        <v>198</v>
      </c>
      <c r="S631" s="13">
        <v>0</v>
      </c>
      <c r="T631" s="13">
        <v>90000</v>
      </c>
      <c r="U631" s="13">
        <v>-90000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  <c r="AE631" s="13"/>
      <c r="AF631" s="13">
        <v>0</v>
      </c>
      <c r="AG631" s="13">
        <v>90000</v>
      </c>
      <c r="AH631" s="13">
        <v>0</v>
      </c>
      <c r="AI631" s="13">
        <v>90000</v>
      </c>
      <c r="AJ631" s="13">
        <v>0</v>
      </c>
    </row>
    <row r="632" spans="1:36" hidden="1" x14ac:dyDescent="0.25">
      <c r="A632" s="7" t="str">
        <f t="shared" si="9"/>
        <v>1.1-00-2007_20445022_2029110</v>
      </c>
      <c r="B632" s="7" t="s">
        <v>393</v>
      </c>
      <c r="C632" s="7" t="s">
        <v>192</v>
      </c>
      <c r="D632" s="7" t="s">
        <v>97</v>
      </c>
      <c r="E632" s="7" t="s">
        <v>193</v>
      </c>
      <c r="F632" s="7">
        <v>4</v>
      </c>
      <c r="G632" s="7">
        <v>45</v>
      </c>
      <c r="H632" s="7" t="s">
        <v>194</v>
      </c>
      <c r="I632" s="7">
        <v>2911</v>
      </c>
      <c r="J632" s="7" t="s">
        <v>118</v>
      </c>
      <c r="K632" s="7">
        <v>0</v>
      </c>
      <c r="L632" s="7" t="s">
        <v>36</v>
      </c>
      <c r="M632" s="7">
        <v>2000</v>
      </c>
      <c r="N632" s="7" t="s">
        <v>394</v>
      </c>
      <c r="O632" s="7" t="s">
        <v>195</v>
      </c>
      <c r="P632" s="7" t="s">
        <v>196</v>
      </c>
      <c r="Q632" s="7" t="s">
        <v>197</v>
      </c>
      <c r="R632" s="7" t="s">
        <v>198</v>
      </c>
      <c r="S632" s="13">
        <v>35000</v>
      </c>
      <c r="T632" s="13">
        <v>35000</v>
      </c>
      <c r="U632" s="13">
        <v>0</v>
      </c>
      <c r="V632" s="13">
        <v>0</v>
      </c>
      <c r="W632" s="13">
        <v>20535.39</v>
      </c>
      <c r="X632" s="13">
        <v>15790.99</v>
      </c>
      <c r="Y632" s="13">
        <v>4354.9799999999996</v>
      </c>
      <c r="Z632" s="13">
        <v>4354.9799999999996</v>
      </c>
      <c r="AA632" s="13">
        <v>4354.9799999999996</v>
      </c>
      <c r="AB632" s="13">
        <v>14464.61</v>
      </c>
      <c r="AC632" s="13">
        <v>0</v>
      </c>
      <c r="AD632" s="13">
        <v>0</v>
      </c>
      <c r="AE632" s="13"/>
      <c r="AF632" s="13">
        <v>0</v>
      </c>
      <c r="AG632" s="13">
        <v>35000</v>
      </c>
      <c r="AH632" s="13">
        <v>0</v>
      </c>
      <c r="AI632" s="13">
        <v>0</v>
      </c>
      <c r="AJ632" s="13">
        <v>35000</v>
      </c>
    </row>
    <row r="633" spans="1:36" hidden="1" x14ac:dyDescent="0.25">
      <c r="A633" s="7" t="str">
        <f t="shared" si="9"/>
        <v>1.1-00-2007_20445022_2029710</v>
      </c>
      <c r="B633" s="7" t="s">
        <v>393</v>
      </c>
      <c r="C633" s="7" t="s">
        <v>192</v>
      </c>
      <c r="D633" s="7" t="s">
        <v>97</v>
      </c>
      <c r="E633" s="7" t="s">
        <v>193</v>
      </c>
      <c r="F633" s="7">
        <v>4</v>
      </c>
      <c r="G633" s="7">
        <v>45</v>
      </c>
      <c r="H633" s="7" t="s">
        <v>194</v>
      </c>
      <c r="I633" s="7">
        <v>2971</v>
      </c>
      <c r="J633" s="7" t="s">
        <v>200</v>
      </c>
      <c r="K633" s="7">
        <v>0</v>
      </c>
      <c r="L633" s="7" t="s">
        <v>36</v>
      </c>
      <c r="M633" s="7">
        <v>2000</v>
      </c>
      <c r="N633" s="7" t="s">
        <v>394</v>
      </c>
      <c r="O633" s="7" t="s">
        <v>195</v>
      </c>
      <c r="P633" s="7" t="s">
        <v>196</v>
      </c>
      <c r="Q633" s="7" t="s">
        <v>197</v>
      </c>
      <c r="R633" s="7" t="s">
        <v>198</v>
      </c>
      <c r="S633" s="13">
        <v>0</v>
      </c>
      <c r="T633" s="13">
        <v>120000</v>
      </c>
      <c r="U633" s="13">
        <v>-120000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0</v>
      </c>
      <c r="AD633" s="13">
        <v>0</v>
      </c>
      <c r="AE633" s="13"/>
      <c r="AF633" s="13">
        <v>0</v>
      </c>
      <c r="AG633" s="13">
        <v>120000</v>
      </c>
      <c r="AH633" s="13">
        <v>0</v>
      </c>
      <c r="AI633" s="13">
        <v>120000</v>
      </c>
      <c r="AJ633" s="13">
        <v>0</v>
      </c>
    </row>
    <row r="634" spans="1:36" hidden="1" x14ac:dyDescent="0.25">
      <c r="A634" s="7" t="str">
        <f t="shared" si="9"/>
        <v>1.1-00-2007_20445022_2033910</v>
      </c>
      <c r="B634" s="7" t="s">
        <v>393</v>
      </c>
      <c r="C634" s="7" t="s">
        <v>192</v>
      </c>
      <c r="D634" s="7" t="s">
        <v>97</v>
      </c>
      <c r="E634" s="7" t="s">
        <v>193</v>
      </c>
      <c r="F634" s="7">
        <v>4</v>
      </c>
      <c r="G634" s="7">
        <v>45</v>
      </c>
      <c r="H634" s="7" t="s">
        <v>194</v>
      </c>
      <c r="I634" s="7">
        <v>3391</v>
      </c>
      <c r="J634" s="7" t="s">
        <v>137</v>
      </c>
      <c r="K634" s="7">
        <v>0</v>
      </c>
      <c r="L634" s="7" t="s">
        <v>36</v>
      </c>
      <c r="M634" s="7">
        <v>3000</v>
      </c>
      <c r="N634" s="7" t="s">
        <v>394</v>
      </c>
      <c r="O634" s="7" t="s">
        <v>195</v>
      </c>
      <c r="P634" s="7" t="s">
        <v>196</v>
      </c>
      <c r="Q634" s="7" t="s">
        <v>197</v>
      </c>
      <c r="R634" s="7" t="s">
        <v>198</v>
      </c>
      <c r="S634" s="13">
        <v>1900</v>
      </c>
      <c r="T634" s="13">
        <v>1900</v>
      </c>
      <c r="U634" s="13">
        <v>0</v>
      </c>
      <c r="V634" s="13">
        <v>0</v>
      </c>
      <c r="W634" s="13">
        <v>1860</v>
      </c>
      <c r="X634" s="13">
        <v>1860</v>
      </c>
      <c r="Y634" s="13">
        <v>1860</v>
      </c>
      <c r="Z634" s="13">
        <v>1860</v>
      </c>
      <c r="AA634" s="13">
        <v>1860</v>
      </c>
      <c r="AB634" s="13">
        <v>40</v>
      </c>
      <c r="AC634" s="13">
        <v>0</v>
      </c>
      <c r="AD634" s="13">
        <v>0</v>
      </c>
      <c r="AE634" s="13"/>
      <c r="AF634" s="13">
        <v>0</v>
      </c>
      <c r="AG634" s="13">
        <v>1900</v>
      </c>
      <c r="AH634" s="13">
        <v>0</v>
      </c>
      <c r="AI634" s="13">
        <v>0</v>
      </c>
      <c r="AJ634" s="13">
        <v>1900</v>
      </c>
    </row>
    <row r="635" spans="1:36" hidden="1" x14ac:dyDescent="0.25">
      <c r="A635" s="7" t="str">
        <f t="shared" si="9"/>
        <v>1.1-00-2007_20445022_2035110</v>
      </c>
      <c r="B635" s="7" t="s">
        <v>393</v>
      </c>
      <c r="C635" s="7" t="s">
        <v>192</v>
      </c>
      <c r="D635" s="7" t="s">
        <v>97</v>
      </c>
      <c r="E635" s="7" t="s">
        <v>193</v>
      </c>
      <c r="F635" s="7">
        <v>4</v>
      </c>
      <c r="G635" s="7">
        <v>45</v>
      </c>
      <c r="H635" s="7" t="s">
        <v>194</v>
      </c>
      <c r="I635" s="7">
        <v>3511</v>
      </c>
      <c r="J635" s="7" t="s">
        <v>68</v>
      </c>
      <c r="K635" s="7">
        <v>0</v>
      </c>
      <c r="L635" s="7" t="s">
        <v>36</v>
      </c>
      <c r="M635" s="7">
        <v>3000</v>
      </c>
      <c r="N635" s="7" t="s">
        <v>394</v>
      </c>
      <c r="O635" s="7" t="s">
        <v>195</v>
      </c>
      <c r="P635" s="7" t="s">
        <v>196</v>
      </c>
      <c r="Q635" s="7" t="s">
        <v>197</v>
      </c>
      <c r="R635" s="7" t="s">
        <v>198</v>
      </c>
      <c r="S635" s="13">
        <v>18100</v>
      </c>
      <c r="T635" s="13">
        <v>18100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18100</v>
      </c>
      <c r="AC635" s="13">
        <v>0</v>
      </c>
      <c r="AD635" s="13">
        <v>0</v>
      </c>
      <c r="AE635" s="13"/>
      <c r="AF635" s="13">
        <v>0</v>
      </c>
      <c r="AG635" s="13">
        <v>20000</v>
      </c>
      <c r="AH635" s="13">
        <v>0</v>
      </c>
      <c r="AI635" s="13">
        <v>1900</v>
      </c>
      <c r="AJ635" s="13">
        <v>18100</v>
      </c>
    </row>
    <row r="636" spans="1:36" hidden="1" x14ac:dyDescent="0.25">
      <c r="A636" s="7" t="str">
        <f t="shared" si="9"/>
        <v>1.1-00-2007_20445022_2035910</v>
      </c>
      <c r="B636" s="7" t="s">
        <v>393</v>
      </c>
      <c r="C636" s="7" t="s">
        <v>192</v>
      </c>
      <c r="D636" s="7" t="s">
        <v>97</v>
      </c>
      <c r="E636" s="7" t="s">
        <v>193</v>
      </c>
      <c r="F636" s="7">
        <v>4</v>
      </c>
      <c r="G636" s="7">
        <v>45</v>
      </c>
      <c r="H636" s="7" t="s">
        <v>194</v>
      </c>
      <c r="I636" s="7">
        <v>3591</v>
      </c>
      <c r="J636" s="7" t="s">
        <v>201</v>
      </c>
      <c r="K636" s="7">
        <v>0</v>
      </c>
      <c r="L636" s="7" t="s">
        <v>36</v>
      </c>
      <c r="M636" s="7">
        <v>3000</v>
      </c>
      <c r="N636" s="7" t="s">
        <v>394</v>
      </c>
      <c r="O636" s="7" t="s">
        <v>195</v>
      </c>
      <c r="P636" s="7" t="s">
        <v>196</v>
      </c>
      <c r="Q636" s="7" t="s">
        <v>197</v>
      </c>
      <c r="R636" s="7" t="s">
        <v>198</v>
      </c>
      <c r="S636" s="13">
        <v>42000</v>
      </c>
      <c r="T636" s="13">
        <v>42000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42000</v>
      </c>
      <c r="AC636" s="13">
        <v>0</v>
      </c>
      <c r="AD636" s="13">
        <v>0</v>
      </c>
      <c r="AE636" s="13"/>
      <c r="AF636" s="13">
        <v>0</v>
      </c>
      <c r="AG636" s="13">
        <v>42000</v>
      </c>
      <c r="AH636" s="13">
        <v>0</v>
      </c>
      <c r="AI636" s="13">
        <v>0</v>
      </c>
      <c r="AJ636" s="13">
        <v>42000</v>
      </c>
    </row>
    <row r="637" spans="1:36" hidden="1" x14ac:dyDescent="0.25">
      <c r="A637" s="7" t="str">
        <f t="shared" si="9"/>
        <v>1.1-00-2007_20445022_2038310</v>
      </c>
      <c r="B637" s="7" t="s">
        <v>393</v>
      </c>
      <c r="C637" s="7" t="s">
        <v>192</v>
      </c>
      <c r="D637" s="7" t="s">
        <v>97</v>
      </c>
      <c r="E637" s="7" t="s">
        <v>193</v>
      </c>
      <c r="F637" s="7">
        <v>4</v>
      </c>
      <c r="G637" s="7">
        <v>45</v>
      </c>
      <c r="H637" s="7" t="s">
        <v>194</v>
      </c>
      <c r="I637" s="7">
        <v>3831</v>
      </c>
      <c r="J637" s="7" t="s">
        <v>108</v>
      </c>
      <c r="K637" s="7">
        <v>0</v>
      </c>
      <c r="L637" s="7" t="s">
        <v>36</v>
      </c>
      <c r="M637" s="7">
        <v>3000</v>
      </c>
      <c r="N637" s="7" t="s">
        <v>394</v>
      </c>
      <c r="O637" s="7" t="s">
        <v>195</v>
      </c>
      <c r="P637" s="7" t="s">
        <v>196</v>
      </c>
      <c r="Q637" s="7" t="s">
        <v>197</v>
      </c>
      <c r="R637" s="7" t="s">
        <v>198</v>
      </c>
      <c r="S637" s="13">
        <v>20000</v>
      </c>
      <c r="T637" s="13">
        <v>20000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20000</v>
      </c>
      <c r="AC637" s="13">
        <v>0</v>
      </c>
      <c r="AD637" s="13">
        <v>0</v>
      </c>
      <c r="AE637" s="13"/>
      <c r="AF637" s="13">
        <v>0</v>
      </c>
      <c r="AG637" s="13">
        <v>20000</v>
      </c>
      <c r="AH637" s="13">
        <v>0</v>
      </c>
      <c r="AI637" s="13">
        <v>0</v>
      </c>
      <c r="AJ637" s="13">
        <v>20000</v>
      </c>
    </row>
    <row r="638" spans="1:36" hidden="1" x14ac:dyDescent="0.25">
      <c r="A638" s="7" t="str">
        <f t="shared" si="9"/>
        <v>1.1-00-2007_20445022_2051910</v>
      </c>
      <c r="B638" s="7" t="s">
        <v>393</v>
      </c>
      <c r="C638" s="7" t="s">
        <v>192</v>
      </c>
      <c r="D638" s="7" t="s">
        <v>97</v>
      </c>
      <c r="E638" s="7" t="s">
        <v>193</v>
      </c>
      <c r="F638" s="7">
        <v>4</v>
      </c>
      <c r="G638" s="7">
        <v>45</v>
      </c>
      <c r="H638" s="7" t="s">
        <v>194</v>
      </c>
      <c r="I638" s="7">
        <v>5191</v>
      </c>
      <c r="J638" s="7" t="s">
        <v>202</v>
      </c>
      <c r="K638" s="7">
        <v>0</v>
      </c>
      <c r="L638" s="7" t="s">
        <v>36</v>
      </c>
      <c r="M638" s="7">
        <v>5000</v>
      </c>
      <c r="N638" s="7" t="s">
        <v>394</v>
      </c>
      <c r="O638" s="7" t="s">
        <v>195</v>
      </c>
      <c r="P638" s="7" t="s">
        <v>196</v>
      </c>
      <c r="Q638" s="7" t="s">
        <v>197</v>
      </c>
      <c r="R638" s="7" t="s">
        <v>198</v>
      </c>
      <c r="S638" s="13">
        <v>50000</v>
      </c>
      <c r="T638" s="13">
        <v>50000</v>
      </c>
      <c r="U638" s="13">
        <v>0</v>
      </c>
      <c r="V638" s="13">
        <v>0</v>
      </c>
      <c r="W638" s="13">
        <v>8700</v>
      </c>
      <c r="X638" s="13">
        <v>0</v>
      </c>
      <c r="Y638" s="13">
        <v>0</v>
      </c>
      <c r="Z638" s="13">
        <v>0</v>
      </c>
      <c r="AA638" s="13">
        <v>0</v>
      </c>
      <c r="AB638" s="13">
        <v>41300</v>
      </c>
      <c r="AC638" s="13">
        <v>0</v>
      </c>
      <c r="AD638" s="13">
        <v>0</v>
      </c>
      <c r="AE638" s="13"/>
      <c r="AF638" s="13">
        <v>0</v>
      </c>
      <c r="AG638" s="13">
        <v>50000</v>
      </c>
      <c r="AH638" s="13">
        <v>0</v>
      </c>
      <c r="AI638" s="13">
        <v>0</v>
      </c>
      <c r="AJ638" s="13">
        <v>50000</v>
      </c>
    </row>
    <row r="639" spans="1:36" hidden="1" x14ac:dyDescent="0.25">
      <c r="A639" s="7" t="str">
        <f t="shared" si="9"/>
        <v>1.1-00-2007_20445022_2052110</v>
      </c>
      <c r="B639" s="7" t="s">
        <v>393</v>
      </c>
      <c r="C639" s="7" t="s">
        <v>192</v>
      </c>
      <c r="D639" s="7" t="s">
        <v>97</v>
      </c>
      <c r="E639" s="7" t="s">
        <v>193</v>
      </c>
      <c r="F639" s="7">
        <v>4</v>
      </c>
      <c r="G639" s="7">
        <v>45</v>
      </c>
      <c r="H639" s="7" t="s">
        <v>194</v>
      </c>
      <c r="I639" s="7">
        <v>5211</v>
      </c>
      <c r="J639" s="7" t="s">
        <v>155</v>
      </c>
      <c r="K639" s="7">
        <v>0</v>
      </c>
      <c r="L639" s="7" t="s">
        <v>36</v>
      </c>
      <c r="M639" s="7">
        <v>5000</v>
      </c>
      <c r="N639" s="7" t="s">
        <v>394</v>
      </c>
      <c r="O639" s="7" t="s">
        <v>195</v>
      </c>
      <c r="P639" s="7" t="s">
        <v>196</v>
      </c>
      <c r="Q639" s="7" t="s">
        <v>197</v>
      </c>
      <c r="R639" s="7" t="s">
        <v>198</v>
      </c>
      <c r="S639" s="13">
        <v>30000</v>
      </c>
      <c r="T639" s="13">
        <v>30000</v>
      </c>
      <c r="U639" s="13">
        <v>0</v>
      </c>
      <c r="V639" s="13">
        <v>0</v>
      </c>
      <c r="W639" s="13">
        <v>24882</v>
      </c>
      <c r="X639" s="13">
        <v>0</v>
      </c>
      <c r="Y639" s="13">
        <v>0</v>
      </c>
      <c r="Z639" s="13">
        <v>0</v>
      </c>
      <c r="AA639" s="13">
        <v>0</v>
      </c>
      <c r="AB639" s="13">
        <v>5118</v>
      </c>
      <c r="AC639" s="13">
        <v>0</v>
      </c>
      <c r="AD639" s="13">
        <v>0</v>
      </c>
      <c r="AE639" s="13"/>
      <c r="AF639" s="13">
        <v>0</v>
      </c>
      <c r="AG639" s="13">
        <v>30000</v>
      </c>
      <c r="AH639" s="13">
        <v>0</v>
      </c>
      <c r="AI639" s="13">
        <v>0</v>
      </c>
      <c r="AJ639" s="13">
        <v>30000</v>
      </c>
    </row>
    <row r="640" spans="1:36" hidden="1" x14ac:dyDescent="0.25">
      <c r="A640" s="7" t="str">
        <f t="shared" si="9"/>
        <v>1.1-00-2007_20445022_2052310</v>
      </c>
      <c r="B640" s="7" t="s">
        <v>393</v>
      </c>
      <c r="C640" s="7" t="s">
        <v>192</v>
      </c>
      <c r="D640" s="7" t="s">
        <v>97</v>
      </c>
      <c r="E640" s="7" t="s">
        <v>193</v>
      </c>
      <c r="F640" s="7">
        <v>4</v>
      </c>
      <c r="G640" s="7">
        <v>45</v>
      </c>
      <c r="H640" s="7" t="s">
        <v>194</v>
      </c>
      <c r="I640" s="7">
        <v>5231</v>
      </c>
      <c r="J640" s="7" t="s">
        <v>185</v>
      </c>
      <c r="K640" s="7">
        <v>0</v>
      </c>
      <c r="L640" s="7" t="s">
        <v>36</v>
      </c>
      <c r="M640" s="7">
        <v>5000</v>
      </c>
      <c r="N640" s="7" t="s">
        <v>394</v>
      </c>
      <c r="O640" s="7" t="s">
        <v>195</v>
      </c>
      <c r="P640" s="7" t="s">
        <v>196</v>
      </c>
      <c r="Q640" s="7" t="s">
        <v>197</v>
      </c>
      <c r="R640" s="7" t="s">
        <v>198</v>
      </c>
      <c r="S640" s="13">
        <v>0</v>
      </c>
      <c r="T640" s="13">
        <v>30000</v>
      </c>
      <c r="U640" s="13">
        <v>-30000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/>
      <c r="AF640" s="13">
        <v>0</v>
      </c>
      <c r="AG640" s="13">
        <v>30000</v>
      </c>
      <c r="AH640" s="13">
        <v>0</v>
      </c>
      <c r="AI640" s="13">
        <v>30000</v>
      </c>
      <c r="AJ640" s="13">
        <v>0</v>
      </c>
    </row>
    <row r="641" spans="1:36" hidden="1" x14ac:dyDescent="0.25">
      <c r="A641" s="7" t="str">
        <f t="shared" si="9"/>
        <v>1.1-00-2007_20445022_2053110</v>
      </c>
      <c r="B641" s="7" t="s">
        <v>393</v>
      </c>
      <c r="C641" s="7" t="s">
        <v>192</v>
      </c>
      <c r="D641" s="7" t="s">
        <v>97</v>
      </c>
      <c r="E641" s="7" t="s">
        <v>193</v>
      </c>
      <c r="F641" s="7">
        <v>4</v>
      </c>
      <c r="G641" s="7">
        <v>45</v>
      </c>
      <c r="H641" s="7" t="s">
        <v>194</v>
      </c>
      <c r="I641" s="7">
        <v>5311</v>
      </c>
      <c r="J641" s="7" t="s">
        <v>203</v>
      </c>
      <c r="K641" s="7">
        <v>0</v>
      </c>
      <c r="L641" s="7" t="s">
        <v>36</v>
      </c>
      <c r="M641" s="7">
        <v>5000</v>
      </c>
      <c r="N641" s="7" t="s">
        <v>394</v>
      </c>
      <c r="O641" s="7" t="s">
        <v>195</v>
      </c>
      <c r="P641" s="7" t="s">
        <v>196</v>
      </c>
      <c r="Q641" s="7" t="s">
        <v>197</v>
      </c>
      <c r="R641" s="7" t="s">
        <v>198</v>
      </c>
      <c r="S641" s="13">
        <v>250000</v>
      </c>
      <c r="T641" s="13">
        <v>250000</v>
      </c>
      <c r="U641" s="13">
        <v>0</v>
      </c>
      <c r="V641" s="13">
        <v>0</v>
      </c>
      <c r="W641" s="13">
        <v>244301.8</v>
      </c>
      <c r="X641" s="13">
        <v>10097.799999999999</v>
      </c>
      <c r="Y641" s="13">
        <v>7737.2</v>
      </c>
      <c r="Z641" s="13">
        <v>0</v>
      </c>
      <c r="AA641" s="13">
        <v>0</v>
      </c>
      <c r="AB641" s="13">
        <v>5698.2000000000116</v>
      </c>
      <c r="AC641" s="13">
        <v>0</v>
      </c>
      <c r="AD641" s="13">
        <v>0</v>
      </c>
      <c r="AE641" s="13"/>
      <c r="AF641" s="13">
        <v>0</v>
      </c>
      <c r="AG641" s="13">
        <v>250000</v>
      </c>
      <c r="AH641" s="13">
        <v>0</v>
      </c>
      <c r="AI641" s="13">
        <v>0</v>
      </c>
      <c r="AJ641" s="13">
        <v>250000</v>
      </c>
    </row>
    <row r="642" spans="1:36" hidden="1" x14ac:dyDescent="0.25">
      <c r="A642" s="7" t="str">
        <f t="shared" si="9"/>
        <v>1.1-00-2007_20445022_2053210</v>
      </c>
      <c r="B642" s="7" t="s">
        <v>393</v>
      </c>
      <c r="C642" s="7" t="s">
        <v>192</v>
      </c>
      <c r="D642" s="7" t="s">
        <v>97</v>
      </c>
      <c r="E642" s="7" t="s">
        <v>193</v>
      </c>
      <c r="F642" s="7">
        <v>4</v>
      </c>
      <c r="G642" s="7">
        <v>45</v>
      </c>
      <c r="H642" s="7" t="s">
        <v>194</v>
      </c>
      <c r="I642" s="7">
        <v>5321</v>
      </c>
      <c r="J642" s="7" t="s">
        <v>113</v>
      </c>
      <c r="K642" s="7">
        <v>0</v>
      </c>
      <c r="L642" s="7" t="s">
        <v>36</v>
      </c>
      <c r="M642" s="7">
        <v>5000</v>
      </c>
      <c r="N642" s="7" t="s">
        <v>394</v>
      </c>
      <c r="O642" s="7" t="s">
        <v>195</v>
      </c>
      <c r="P642" s="7" t="s">
        <v>196</v>
      </c>
      <c r="Q642" s="7" t="s">
        <v>197</v>
      </c>
      <c r="R642" s="7" t="s">
        <v>198</v>
      </c>
      <c r="S642" s="13">
        <v>30000</v>
      </c>
      <c r="T642" s="13">
        <v>30000</v>
      </c>
      <c r="U642" s="13">
        <v>0</v>
      </c>
      <c r="V642" s="13">
        <v>0</v>
      </c>
      <c r="W642" s="13">
        <v>29580</v>
      </c>
      <c r="X642" s="13">
        <v>0</v>
      </c>
      <c r="Y642" s="13">
        <v>0</v>
      </c>
      <c r="Z642" s="13">
        <v>0</v>
      </c>
      <c r="AA642" s="13">
        <v>0</v>
      </c>
      <c r="AB642" s="13">
        <v>420</v>
      </c>
      <c r="AC642" s="13">
        <v>0</v>
      </c>
      <c r="AD642" s="13">
        <v>0</v>
      </c>
      <c r="AE642" s="13"/>
      <c r="AF642" s="13">
        <v>0</v>
      </c>
      <c r="AG642" s="13">
        <v>30000</v>
      </c>
      <c r="AH642" s="13">
        <v>0</v>
      </c>
      <c r="AI642" s="13">
        <v>0</v>
      </c>
      <c r="AJ642" s="13">
        <v>30000</v>
      </c>
    </row>
    <row r="643" spans="1:36" hidden="1" x14ac:dyDescent="0.25">
      <c r="A643" s="7" t="str">
        <f t="shared" ref="A643:A706" si="10">CONCATENATE(B643,E643,F643,G643,H643,I643,K643)</f>
        <v>1.1-00-2007_20445022_2054210</v>
      </c>
      <c r="B643" s="7" t="s">
        <v>393</v>
      </c>
      <c r="C643" s="7" t="s">
        <v>192</v>
      </c>
      <c r="D643" s="7" t="s">
        <v>97</v>
      </c>
      <c r="E643" s="7" t="s">
        <v>193</v>
      </c>
      <c r="F643" s="7">
        <v>4</v>
      </c>
      <c r="G643" s="7">
        <v>45</v>
      </c>
      <c r="H643" s="7" t="s">
        <v>194</v>
      </c>
      <c r="I643" s="7">
        <v>5421</v>
      </c>
      <c r="J643" s="7" t="s">
        <v>204</v>
      </c>
      <c r="K643" s="7">
        <v>0</v>
      </c>
      <c r="L643" s="7" t="s">
        <v>36</v>
      </c>
      <c r="M643" s="7">
        <v>5000</v>
      </c>
      <c r="N643" s="7" t="s">
        <v>394</v>
      </c>
      <c r="O643" s="7" t="s">
        <v>195</v>
      </c>
      <c r="P643" s="7" t="s">
        <v>196</v>
      </c>
      <c r="Q643" s="7" t="s">
        <v>197</v>
      </c>
      <c r="R643" s="7" t="s">
        <v>198</v>
      </c>
      <c r="S643" s="13">
        <v>40000</v>
      </c>
      <c r="T643" s="13">
        <v>40000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40000</v>
      </c>
      <c r="AC643" s="13">
        <v>0</v>
      </c>
      <c r="AD643" s="13">
        <v>0</v>
      </c>
      <c r="AE643" s="13"/>
      <c r="AF643" s="13">
        <v>0</v>
      </c>
      <c r="AG643" s="13">
        <v>40000</v>
      </c>
      <c r="AH643" s="13">
        <v>0</v>
      </c>
      <c r="AI643" s="13">
        <v>0</v>
      </c>
      <c r="AJ643" s="13">
        <v>40000</v>
      </c>
    </row>
    <row r="644" spans="1:36" hidden="1" x14ac:dyDescent="0.25">
      <c r="A644" s="7" t="str">
        <f t="shared" si="10"/>
        <v>1.1-00-2007_20445022_2055110</v>
      </c>
      <c r="B644" s="7" t="s">
        <v>393</v>
      </c>
      <c r="C644" s="7" t="s">
        <v>192</v>
      </c>
      <c r="D644" s="7" t="s">
        <v>97</v>
      </c>
      <c r="E644" s="7" t="s">
        <v>193</v>
      </c>
      <c r="F644" s="7">
        <v>4</v>
      </c>
      <c r="G644" s="7">
        <v>45</v>
      </c>
      <c r="H644" s="7" t="s">
        <v>194</v>
      </c>
      <c r="I644" s="7">
        <v>5511</v>
      </c>
      <c r="J644" s="7" t="s">
        <v>144</v>
      </c>
      <c r="K644" s="7">
        <v>0</v>
      </c>
      <c r="L644" s="7" t="s">
        <v>36</v>
      </c>
      <c r="M644" s="7">
        <v>5000</v>
      </c>
      <c r="N644" s="7" t="s">
        <v>394</v>
      </c>
      <c r="O644" s="7" t="s">
        <v>195</v>
      </c>
      <c r="P644" s="7" t="s">
        <v>196</v>
      </c>
      <c r="Q644" s="7" t="s">
        <v>197</v>
      </c>
      <c r="R644" s="7" t="s">
        <v>198</v>
      </c>
      <c r="S644" s="13">
        <v>45000</v>
      </c>
      <c r="T644" s="13">
        <v>245000</v>
      </c>
      <c r="U644" s="13">
        <v>-200000</v>
      </c>
      <c r="V644" s="13">
        <v>0</v>
      </c>
      <c r="W644" s="13">
        <v>44428</v>
      </c>
      <c r="X644" s="13">
        <v>0</v>
      </c>
      <c r="Y644" s="13">
        <v>0</v>
      </c>
      <c r="Z644" s="13">
        <v>0</v>
      </c>
      <c r="AA644" s="13">
        <v>0</v>
      </c>
      <c r="AB644" s="13">
        <v>572</v>
      </c>
      <c r="AC644" s="13">
        <v>0</v>
      </c>
      <c r="AD644" s="13">
        <v>0</v>
      </c>
      <c r="AE644" s="13"/>
      <c r="AF644" s="13">
        <v>0</v>
      </c>
      <c r="AG644" s="13">
        <v>245000</v>
      </c>
      <c r="AH644" s="13">
        <v>0</v>
      </c>
      <c r="AI644" s="13">
        <v>200000</v>
      </c>
      <c r="AJ644" s="13">
        <v>45000</v>
      </c>
    </row>
    <row r="645" spans="1:36" hidden="1" x14ac:dyDescent="0.25">
      <c r="A645" s="7" t="str">
        <f t="shared" si="10"/>
        <v>1.1-00-2007_20445022_2056110</v>
      </c>
      <c r="B645" s="7" t="s">
        <v>393</v>
      </c>
      <c r="C645" s="7" t="s">
        <v>192</v>
      </c>
      <c r="D645" s="7" t="s">
        <v>97</v>
      </c>
      <c r="E645" s="7" t="s">
        <v>193</v>
      </c>
      <c r="F645" s="7">
        <v>4</v>
      </c>
      <c r="G645" s="7">
        <v>45</v>
      </c>
      <c r="H645" s="7" t="s">
        <v>194</v>
      </c>
      <c r="I645" s="7">
        <v>5611</v>
      </c>
      <c r="J645" s="7" t="s">
        <v>205</v>
      </c>
      <c r="K645" s="7">
        <v>0</v>
      </c>
      <c r="L645" s="7" t="s">
        <v>36</v>
      </c>
      <c r="M645" s="7">
        <v>5000</v>
      </c>
      <c r="N645" s="7" t="s">
        <v>394</v>
      </c>
      <c r="O645" s="7" t="s">
        <v>195</v>
      </c>
      <c r="P645" s="7" t="s">
        <v>196</v>
      </c>
      <c r="Q645" s="7" t="s">
        <v>197</v>
      </c>
      <c r="R645" s="7" t="s">
        <v>198</v>
      </c>
      <c r="S645" s="13">
        <v>45000</v>
      </c>
      <c r="T645" s="13">
        <v>45000</v>
      </c>
      <c r="U645" s="13">
        <v>0</v>
      </c>
      <c r="V645" s="13">
        <v>0</v>
      </c>
      <c r="W645" s="13">
        <v>34196.800000000003</v>
      </c>
      <c r="X645" s="13">
        <v>5057.6000000000004</v>
      </c>
      <c r="Y645" s="13">
        <v>0</v>
      </c>
      <c r="Z645" s="13">
        <v>0</v>
      </c>
      <c r="AA645" s="13">
        <v>0</v>
      </c>
      <c r="AB645" s="13">
        <v>10803.199999999997</v>
      </c>
      <c r="AC645" s="13">
        <v>0</v>
      </c>
      <c r="AD645" s="13">
        <v>0</v>
      </c>
      <c r="AE645" s="13"/>
      <c r="AF645" s="13">
        <v>0</v>
      </c>
      <c r="AG645" s="13">
        <v>45000</v>
      </c>
      <c r="AH645" s="13">
        <v>0</v>
      </c>
      <c r="AI645" s="13">
        <v>0</v>
      </c>
      <c r="AJ645" s="13">
        <v>45000</v>
      </c>
    </row>
    <row r="646" spans="1:36" hidden="1" x14ac:dyDescent="0.25">
      <c r="A646" s="7" t="str">
        <f t="shared" si="10"/>
        <v>1.1-00-2007_20445022_2056510</v>
      </c>
      <c r="B646" s="7" t="s">
        <v>393</v>
      </c>
      <c r="C646" s="7" t="s">
        <v>192</v>
      </c>
      <c r="D646" s="7" t="s">
        <v>97</v>
      </c>
      <c r="E646" s="7" t="s">
        <v>193</v>
      </c>
      <c r="F646" s="7">
        <v>4</v>
      </c>
      <c r="G646" s="7">
        <v>45</v>
      </c>
      <c r="H646" s="7" t="s">
        <v>194</v>
      </c>
      <c r="I646" s="7">
        <v>5651</v>
      </c>
      <c r="J646" s="7" t="s">
        <v>120</v>
      </c>
      <c r="K646" s="7">
        <v>0</v>
      </c>
      <c r="L646" s="7" t="s">
        <v>36</v>
      </c>
      <c r="M646" s="7">
        <v>5000</v>
      </c>
      <c r="N646" s="7" t="s">
        <v>394</v>
      </c>
      <c r="O646" s="7" t="s">
        <v>195</v>
      </c>
      <c r="P646" s="7" t="s">
        <v>196</v>
      </c>
      <c r="Q646" s="7" t="s">
        <v>197</v>
      </c>
      <c r="R646" s="7" t="s">
        <v>198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/>
      <c r="AF646" s="13">
        <v>0</v>
      </c>
      <c r="AG646" s="13">
        <v>25000</v>
      </c>
      <c r="AH646" s="13">
        <v>0</v>
      </c>
      <c r="AI646" s="13">
        <v>25000</v>
      </c>
      <c r="AJ646" s="13">
        <v>0</v>
      </c>
    </row>
    <row r="647" spans="1:36" hidden="1" x14ac:dyDescent="0.25">
      <c r="A647" s="7" t="str">
        <f t="shared" si="10"/>
        <v>1.1-00-2007_20445022_2056610</v>
      </c>
      <c r="B647" s="7" t="s">
        <v>393</v>
      </c>
      <c r="C647" s="7" t="s">
        <v>192</v>
      </c>
      <c r="D647" s="7" t="s">
        <v>97</v>
      </c>
      <c r="E647" s="7" t="s">
        <v>193</v>
      </c>
      <c r="F647" s="7">
        <v>4</v>
      </c>
      <c r="G647" s="7">
        <v>45</v>
      </c>
      <c r="H647" s="7" t="s">
        <v>194</v>
      </c>
      <c r="I647" s="7">
        <v>5661</v>
      </c>
      <c r="J647" s="7" t="s">
        <v>121</v>
      </c>
      <c r="K647" s="7">
        <v>0</v>
      </c>
      <c r="L647" s="7" t="s">
        <v>36</v>
      </c>
      <c r="M647" s="7">
        <v>5000</v>
      </c>
      <c r="N647" s="7" t="s">
        <v>394</v>
      </c>
      <c r="O647" s="7" t="s">
        <v>195</v>
      </c>
      <c r="P647" s="7" t="s">
        <v>196</v>
      </c>
      <c r="Q647" s="7" t="s">
        <v>197</v>
      </c>
      <c r="R647" s="7" t="s">
        <v>198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/>
      <c r="AF647" s="13">
        <v>0</v>
      </c>
      <c r="AG647" s="13">
        <v>45000</v>
      </c>
      <c r="AH647" s="13">
        <v>0</v>
      </c>
      <c r="AI647" s="13">
        <v>45000</v>
      </c>
      <c r="AJ647" s="13">
        <v>0</v>
      </c>
    </row>
    <row r="648" spans="1:36" hidden="1" x14ac:dyDescent="0.25">
      <c r="A648" s="7" t="str">
        <f t="shared" si="10"/>
        <v>1.1-00-2007_20445022_2056710</v>
      </c>
      <c r="B648" s="7" t="s">
        <v>393</v>
      </c>
      <c r="C648" s="7" t="s">
        <v>192</v>
      </c>
      <c r="D648" s="7" t="s">
        <v>97</v>
      </c>
      <c r="E648" s="7" t="s">
        <v>193</v>
      </c>
      <c r="F648" s="7">
        <v>4</v>
      </c>
      <c r="G648" s="7">
        <v>45</v>
      </c>
      <c r="H648" s="7" t="s">
        <v>194</v>
      </c>
      <c r="I648" s="7">
        <v>5671</v>
      </c>
      <c r="J648" s="7" t="s">
        <v>122</v>
      </c>
      <c r="K648" s="7">
        <v>0</v>
      </c>
      <c r="L648" s="7" t="s">
        <v>36</v>
      </c>
      <c r="M648" s="7">
        <v>5000</v>
      </c>
      <c r="N648" s="7" t="s">
        <v>394</v>
      </c>
      <c r="O648" s="7" t="s">
        <v>195</v>
      </c>
      <c r="P648" s="7" t="s">
        <v>196</v>
      </c>
      <c r="Q648" s="7" t="s">
        <v>197</v>
      </c>
      <c r="R648" s="7" t="s">
        <v>198</v>
      </c>
      <c r="S648" s="13">
        <v>50000</v>
      </c>
      <c r="T648" s="13">
        <v>50000</v>
      </c>
      <c r="U648" s="13">
        <v>0</v>
      </c>
      <c r="V648" s="13">
        <v>0</v>
      </c>
      <c r="W648" s="13">
        <v>22504</v>
      </c>
      <c r="X648" s="13">
        <v>0</v>
      </c>
      <c r="Y648" s="13">
        <v>0</v>
      </c>
      <c r="Z648" s="13">
        <v>0</v>
      </c>
      <c r="AA648" s="13">
        <v>0</v>
      </c>
      <c r="AB648" s="13">
        <v>27496</v>
      </c>
      <c r="AC648" s="13">
        <v>0</v>
      </c>
      <c r="AD648" s="13">
        <v>0</v>
      </c>
      <c r="AE648" s="13"/>
      <c r="AF648" s="13">
        <v>0</v>
      </c>
      <c r="AG648" s="13">
        <v>50000</v>
      </c>
      <c r="AH648" s="13">
        <v>0</v>
      </c>
      <c r="AI648" s="13">
        <v>0</v>
      </c>
      <c r="AJ648" s="13">
        <v>50000</v>
      </c>
    </row>
    <row r="649" spans="1:36" hidden="1" x14ac:dyDescent="0.25">
      <c r="A649" s="7" t="str">
        <f t="shared" si="10"/>
        <v>1.1-00-2007_20445022_2056910</v>
      </c>
      <c r="B649" s="7" t="s">
        <v>393</v>
      </c>
      <c r="C649" s="7" t="s">
        <v>192</v>
      </c>
      <c r="D649" s="7" t="s">
        <v>97</v>
      </c>
      <c r="E649" s="7" t="s">
        <v>193</v>
      </c>
      <c r="F649" s="7">
        <v>4</v>
      </c>
      <c r="G649" s="7">
        <v>45</v>
      </c>
      <c r="H649" s="7" t="s">
        <v>194</v>
      </c>
      <c r="I649" s="7">
        <v>5691</v>
      </c>
      <c r="J649" s="7" t="s">
        <v>123</v>
      </c>
      <c r="K649" s="7">
        <v>0</v>
      </c>
      <c r="L649" s="7" t="s">
        <v>36</v>
      </c>
      <c r="M649" s="7">
        <v>5000</v>
      </c>
      <c r="N649" s="7" t="s">
        <v>394</v>
      </c>
      <c r="O649" s="7" t="s">
        <v>195</v>
      </c>
      <c r="P649" s="7" t="s">
        <v>196</v>
      </c>
      <c r="Q649" s="7" t="s">
        <v>197</v>
      </c>
      <c r="R649" s="7" t="s">
        <v>198</v>
      </c>
      <c r="S649" s="13">
        <v>0</v>
      </c>
      <c r="T649" s="13">
        <v>1000000</v>
      </c>
      <c r="U649" s="13">
        <v>-1000000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0</v>
      </c>
      <c r="AE649" s="13"/>
      <c r="AF649" s="13">
        <v>0</v>
      </c>
      <c r="AG649" s="13">
        <v>1000000</v>
      </c>
      <c r="AH649" s="13">
        <v>0</v>
      </c>
      <c r="AI649" s="13">
        <v>1000000</v>
      </c>
      <c r="AJ649" s="13">
        <v>0</v>
      </c>
    </row>
    <row r="650" spans="1:36" hidden="1" x14ac:dyDescent="0.25">
      <c r="A650" s="7" t="str">
        <f t="shared" si="10"/>
        <v>1.1-00-2003_20117010_2021810</v>
      </c>
      <c r="B650" s="7" t="s">
        <v>393</v>
      </c>
      <c r="C650" s="7" t="s">
        <v>206</v>
      </c>
      <c r="D650" s="7" t="s">
        <v>207</v>
      </c>
      <c r="E650" s="7" t="s">
        <v>208</v>
      </c>
      <c r="F650" s="7">
        <v>1</v>
      </c>
      <c r="G650" s="7">
        <v>17</v>
      </c>
      <c r="H650" s="7" t="s">
        <v>209</v>
      </c>
      <c r="I650" s="7">
        <v>2181</v>
      </c>
      <c r="J650" s="7" t="s">
        <v>210</v>
      </c>
      <c r="K650" s="7">
        <v>0</v>
      </c>
      <c r="L650" s="7" t="s">
        <v>36</v>
      </c>
      <c r="M650" s="7">
        <v>2000</v>
      </c>
      <c r="N650" s="7" t="s">
        <v>394</v>
      </c>
      <c r="O650" s="7" t="s">
        <v>211</v>
      </c>
      <c r="P650" s="7" t="s">
        <v>212</v>
      </c>
      <c r="Q650" s="7" t="s">
        <v>213</v>
      </c>
      <c r="R650" s="7" t="s">
        <v>214</v>
      </c>
      <c r="S650" s="13">
        <v>174000</v>
      </c>
      <c r="T650" s="13">
        <v>174000</v>
      </c>
      <c r="U650" s="13">
        <v>0</v>
      </c>
      <c r="V650" s="13">
        <v>0</v>
      </c>
      <c r="W650" s="13">
        <v>174000</v>
      </c>
      <c r="X650" s="13">
        <v>174000</v>
      </c>
      <c r="Y650" s="13">
        <v>174000</v>
      </c>
      <c r="Z650" s="13">
        <v>174000</v>
      </c>
      <c r="AA650" s="13">
        <v>58000</v>
      </c>
      <c r="AB650" s="13">
        <v>0</v>
      </c>
      <c r="AC650" s="13">
        <v>0</v>
      </c>
      <c r="AD650" s="13">
        <v>0</v>
      </c>
      <c r="AE650" s="13"/>
      <c r="AF650" s="13">
        <v>0</v>
      </c>
      <c r="AG650" s="13">
        <v>250000</v>
      </c>
      <c r="AH650" s="13">
        <v>0</v>
      </c>
      <c r="AI650" s="13">
        <v>76000</v>
      </c>
      <c r="AJ650" s="13">
        <v>174000</v>
      </c>
    </row>
    <row r="651" spans="1:36" hidden="1" x14ac:dyDescent="0.25">
      <c r="A651" s="7" t="str">
        <f t="shared" si="10"/>
        <v>1.1-00-2003_20117010_2022110</v>
      </c>
      <c r="B651" s="7" t="s">
        <v>393</v>
      </c>
      <c r="C651" s="7" t="s">
        <v>206</v>
      </c>
      <c r="D651" s="7" t="s">
        <v>207</v>
      </c>
      <c r="E651" s="7" t="s">
        <v>208</v>
      </c>
      <c r="F651" s="7">
        <v>1</v>
      </c>
      <c r="G651" s="7">
        <v>17</v>
      </c>
      <c r="H651" s="7" t="s">
        <v>209</v>
      </c>
      <c r="I651" s="7">
        <v>2211</v>
      </c>
      <c r="J651" s="7" t="s">
        <v>55</v>
      </c>
      <c r="K651" s="7">
        <v>0</v>
      </c>
      <c r="L651" s="7" t="s">
        <v>36</v>
      </c>
      <c r="M651" s="7">
        <v>2000</v>
      </c>
      <c r="N651" s="7" t="s">
        <v>394</v>
      </c>
      <c r="O651" s="7" t="s">
        <v>211</v>
      </c>
      <c r="P651" s="7" t="s">
        <v>212</v>
      </c>
      <c r="Q651" s="7" t="s">
        <v>213</v>
      </c>
      <c r="R651" s="7" t="s">
        <v>214</v>
      </c>
      <c r="S651" s="13">
        <v>211000</v>
      </c>
      <c r="T651" s="13">
        <v>211000</v>
      </c>
      <c r="U651" s="13">
        <v>0</v>
      </c>
      <c r="V651" s="13">
        <v>0</v>
      </c>
      <c r="W651" s="13">
        <v>211000</v>
      </c>
      <c r="X651" s="13">
        <v>211000</v>
      </c>
      <c r="Y651" s="13">
        <v>8572.4</v>
      </c>
      <c r="Z651" s="13">
        <v>8572.4</v>
      </c>
      <c r="AA651" s="13">
        <v>0</v>
      </c>
      <c r="AB651" s="13">
        <v>0</v>
      </c>
      <c r="AC651" s="13">
        <v>0</v>
      </c>
      <c r="AD651" s="13">
        <v>0</v>
      </c>
      <c r="AE651" s="13"/>
      <c r="AF651" s="13">
        <v>0</v>
      </c>
      <c r="AG651" s="13">
        <v>211000</v>
      </c>
      <c r="AH651" s="13">
        <v>0</v>
      </c>
      <c r="AI651" s="13">
        <v>0</v>
      </c>
      <c r="AJ651" s="13">
        <v>211000</v>
      </c>
    </row>
    <row r="652" spans="1:36" hidden="1" x14ac:dyDescent="0.25">
      <c r="A652" s="7" t="str">
        <f t="shared" si="10"/>
        <v>1.1-00-2003_20117010_2022310</v>
      </c>
      <c r="B652" s="7" t="s">
        <v>393</v>
      </c>
      <c r="C652" s="7" t="s">
        <v>206</v>
      </c>
      <c r="D652" s="7" t="s">
        <v>207</v>
      </c>
      <c r="E652" s="7" t="s">
        <v>208</v>
      </c>
      <c r="F652" s="7">
        <v>1</v>
      </c>
      <c r="G652" s="7">
        <v>17</v>
      </c>
      <c r="H652" s="7" t="s">
        <v>209</v>
      </c>
      <c r="I652" s="7">
        <v>2231</v>
      </c>
      <c r="J652" s="7" t="s">
        <v>215</v>
      </c>
      <c r="K652" s="7">
        <v>0</v>
      </c>
      <c r="L652" s="7" t="s">
        <v>36</v>
      </c>
      <c r="M652" s="7">
        <v>2000</v>
      </c>
      <c r="N652" s="7" t="s">
        <v>394</v>
      </c>
      <c r="O652" s="7" t="s">
        <v>211</v>
      </c>
      <c r="P652" s="7" t="s">
        <v>212</v>
      </c>
      <c r="Q652" s="7" t="s">
        <v>213</v>
      </c>
      <c r="R652" s="7" t="s">
        <v>214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0</v>
      </c>
      <c r="AD652" s="13">
        <v>0</v>
      </c>
      <c r="AE652" s="13"/>
      <c r="AF652" s="13">
        <v>0</v>
      </c>
      <c r="AG652" s="13">
        <v>3000</v>
      </c>
      <c r="AH652" s="13">
        <v>0</v>
      </c>
      <c r="AI652" s="13">
        <v>3000</v>
      </c>
      <c r="AJ652" s="13">
        <v>0</v>
      </c>
    </row>
    <row r="653" spans="1:36" hidden="1" x14ac:dyDescent="0.25">
      <c r="A653" s="7" t="str">
        <f t="shared" si="10"/>
        <v>1.1-00-2003_20117010_2024910</v>
      </c>
      <c r="B653" s="7" t="s">
        <v>393</v>
      </c>
      <c r="C653" s="7" t="s">
        <v>206</v>
      </c>
      <c r="D653" s="7" t="s">
        <v>207</v>
      </c>
      <c r="E653" s="7" t="s">
        <v>208</v>
      </c>
      <c r="F653" s="7">
        <v>1</v>
      </c>
      <c r="G653" s="7">
        <v>17</v>
      </c>
      <c r="H653" s="7" t="s">
        <v>209</v>
      </c>
      <c r="I653" s="7">
        <v>2491</v>
      </c>
      <c r="J653" s="7" t="s">
        <v>62</v>
      </c>
      <c r="K653" s="7">
        <v>0</v>
      </c>
      <c r="L653" s="7" t="s">
        <v>36</v>
      </c>
      <c r="M653" s="7">
        <v>2000</v>
      </c>
      <c r="N653" s="7" t="s">
        <v>394</v>
      </c>
      <c r="O653" s="7" t="s">
        <v>211</v>
      </c>
      <c r="P653" s="7" t="s">
        <v>212</v>
      </c>
      <c r="Q653" s="7" t="s">
        <v>213</v>
      </c>
      <c r="R653" s="7" t="s">
        <v>214</v>
      </c>
      <c r="S653" s="13">
        <v>0</v>
      </c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0</v>
      </c>
      <c r="AD653" s="13">
        <v>0</v>
      </c>
      <c r="AE653" s="13"/>
      <c r="AF653" s="13">
        <v>0</v>
      </c>
      <c r="AG653" s="13">
        <v>25000</v>
      </c>
      <c r="AH653" s="13">
        <v>0</v>
      </c>
      <c r="AI653" s="13">
        <v>25000</v>
      </c>
      <c r="AJ653" s="13">
        <v>0</v>
      </c>
    </row>
    <row r="654" spans="1:36" hidden="1" x14ac:dyDescent="0.25">
      <c r="A654" s="7" t="str">
        <f t="shared" si="10"/>
        <v>1.1-00-2003_20117010_2025410</v>
      </c>
      <c r="B654" s="7" t="s">
        <v>393</v>
      </c>
      <c r="C654" s="7" t="s">
        <v>206</v>
      </c>
      <c r="D654" s="7" t="s">
        <v>207</v>
      </c>
      <c r="E654" s="7" t="s">
        <v>208</v>
      </c>
      <c r="F654" s="7">
        <v>1</v>
      </c>
      <c r="G654" s="7">
        <v>17</v>
      </c>
      <c r="H654" s="7" t="s">
        <v>209</v>
      </c>
      <c r="I654" s="7">
        <v>2541</v>
      </c>
      <c r="J654" s="7" t="s">
        <v>116</v>
      </c>
      <c r="K654" s="7">
        <v>0</v>
      </c>
      <c r="L654" s="7" t="s">
        <v>36</v>
      </c>
      <c r="M654" s="7">
        <v>2000</v>
      </c>
      <c r="N654" s="7" t="s">
        <v>394</v>
      </c>
      <c r="O654" s="7" t="s">
        <v>211</v>
      </c>
      <c r="P654" s="7" t="s">
        <v>212</v>
      </c>
      <c r="Q654" s="7" t="s">
        <v>213</v>
      </c>
      <c r="R654" s="7" t="s">
        <v>214</v>
      </c>
      <c r="S654" s="13">
        <v>0</v>
      </c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  <c r="AE654" s="13"/>
      <c r="AF654" s="13">
        <v>0</v>
      </c>
      <c r="AG654" s="13">
        <v>10000</v>
      </c>
      <c r="AH654" s="13">
        <v>0</v>
      </c>
      <c r="AI654" s="13">
        <v>10000</v>
      </c>
      <c r="AJ654" s="13">
        <v>0</v>
      </c>
    </row>
    <row r="655" spans="1:36" hidden="1" x14ac:dyDescent="0.25">
      <c r="A655" s="7" t="str">
        <f t="shared" si="10"/>
        <v>1.1-00-2003_20117010_2027210</v>
      </c>
      <c r="B655" s="7" t="s">
        <v>393</v>
      </c>
      <c r="C655" s="7" t="s">
        <v>206</v>
      </c>
      <c r="D655" s="7" t="s">
        <v>207</v>
      </c>
      <c r="E655" s="7" t="s">
        <v>208</v>
      </c>
      <c r="F655" s="7">
        <v>1</v>
      </c>
      <c r="G655" s="7">
        <v>17</v>
      </c>
      <c r="H655" s="7" t="s">
        <v>209</v>
      </c>
      <c r="I655" s="7">
        <v>2721</v>
      </c>
      <c r="J655" s="7" t="s">
        <v>124</v>
      </c>
      <c r="K655" s="7">
        <v>0</v>
      </c>
      <c r="L655" s="7" t="s">
        <v>36</v>
      </c>
      <c r="M655" s="7">
        <v>2000</v>
      </c>
      <c r="N655" s="7" t="s">
        <v>394</v>
      </c>
      <c r="O655" s="7" t="s">
        <v>211</v>
      </c>
      <c r="P655" s="7" t="s">
        <v>212</v>
      </c>
      <c r="Q655" s="7" t="s">
        <v>213</v>
      </c>
      <c r="R655" s="7" t="s">
        <v>214</v>
      </c>
      <c r="S655" s="13">
        <v>0</v>
      </c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/>
      <c r="AF655" s="13">
        <v>0</v>
      </c>
      <c r="AG655" s="13">
        <v>30000</v>
      </c>
      <c r="AH655" s="13">
        <v>0</v>
      </c>
      <c r="AI655" s="13">
        <v>30000</v>
      </c>
      <c r="AJ655" s="13">
        <v>0</v>
      </c>
    </row>
    <row r="656" spans="1:36" hidden="1" x14ac:dyDescent="0.25">
      <c r="A656" s="7" t="str">
        <f t="shared" si="10"/>
        <v>1.1-00-2003_20117010_2029110</v>
      </c>
      <c r="B656" s="7" t="s">
        <v>393</v>
      </c>
      <c r="C656" s="7" t="s">
        <v>206</v>
      </c>
      <c r="D656" s="7" t="s">
        <v>207</v>
      </c>
      <c r="E656" s="7" t="s">
        <v>208</v>
      </c>
      <c r="F656" s="7">
        <v>1</v>
      </c>
      <c r="G656" s="7">
        <v>17</v>
      </c>
      <c r="H656" s="7" t="s">
        <v>209</v>
      </c>
      <c r="I656" s="7">
        <v>2911</v>
      </c>
      <c r="J656" s="7" t="s">
        <v>118</v>
      </c>
      <c r="K656" s="7">
        <v>0</v>
      </c>
      <c r="L656" s="7" t="s">
        <v>36</v>
      </c>
      <c r="M656" s="7">
        <v>2000</v>
      </c>
      <c r="N656" s="7" t="s">
        <v>394</v>
      </c>
      <c r="O656" s="7" t="s">
        <v>211</v>
      </c>
      <c r="P656" s="7" t="s">
        <v>212</v>
      </c>
      <c r="Q656" s="7" t="s">
        <v>213</v>
      </c>
      <c r="R656" s="7" t="s">
        <v>214</v>
      </c>
      <c r="S656" s="13">
        <v>0</v>
      </c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13">
        <v>0</v>
      </c>
      <c r="AC656" s="13">
        <v>0</v>
      </c>
      <c r="AD656" s="13">
        <v>0</v>
      </c>
      <c r="AE656" s="13"/>
      <c r="AF656" s="13">
        <v>0</v>
      </c>
      <c r="AG656" s="13">
        <v>25000</v>
      </c>
      <c r="AH656" s="13">
        <v>0</v>
      </c>
      <c r="AI656" s="13">
        <v>25000</v>
      </c>
      <c r="AJ656" s="13">
        <v>0</v>
      </c>
    </row>
    <row r="657" spans="1:36" hidden="1" x14ac:dyDescent="0.25">
      <c r="A657" s="7" t="str">
        <f t="shared" si="10"/>
        <v>1.1-00-2003_20117010_2031810</v>
      </c>
      <c r="B657" s="7" t="s">
        <v>393</v>
      </c>
      <c r="C657" s="7" t="s">
        <v>206</v>
      </c>
      <c r="D657" s="7" t="s">
        <v>207</v>
      </c>
      <c r="E657" s="7" t="s">
        <v>208</v>
      </c>
      <c r="F657" s="7">
        <v>1</v>
      </c>
      <c r="G657" s="7">
        <v>17</v>
      </c>
      <c r="H657" s="7" t="s">
        <v>209</v>
      </c>
      <c r="I657" s="7">
        <v>3181</v>
      </c>
      <c r="J657" s="7" t="s">
        <v>132</v>
      </c>
      <c r="K657" s="7">
        <v>0</v>
      </c>
      <c r="L657" s="7" t="s">
        <v>36</v>
      </c>
      <c r="M657" s="7">
        <v>3000</v>
      </c>
      <c r="N657" s="7" t="s">
        <v>394</v>
      </c>
      <c r="O657" s="7" t="s">
        <v>211</v>
      </c>
      <c r="P657" s="7" t="s">
        <v>212</v>
      </c>
      <c r="Q657" s="7" t="s">
        <v>213</v>
      </c>
      <c r="R657" s="7" t="s">
        <v>214</v>
      </c>
      <c r="S657" s="13">
        <v>0</v>
      </c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0</v>
      </c>
      <c r="AE657" s="13"/>
      <c r="AF657" s="13">
        <v>0</v>
      </c>
      <c r="AG657" s="13">
        <v>6000</v>
      </c>
      <c r="AH657" s="13">
        <v>0</v>
      </c>
      <c r="AI657" s="13">
        <v>6000</v>
      </c>
      <c r="AJ657" s="13">
        <v>0</v>
      </c>
    </row>
    <row r="658" spans="1:36" hidden="1" x14ac:dyDescent="0.25">
      <c r="A658" s="7" t="str">
        <f t="shared" si="10"/>
        <v>1.1-00-2003_20117010_2033110</v>
      </c>
      <c r="B658" s="7" t="s">
        <v>393</v>
      </c>
      <c r="C658" s="7" t="s">
        <v>206</v>
      </c>
      <c r="D658" s="7" t="s">
        <v>207</v>
      </c>
      <c r="E658" s="7" t="s">
        <v>208</v>
      </c>
      <c r="F658" s="7">
        <v>1</v>
      </c>
      <c r="G658" s="7">
        <v>17</v>
      </c>
      <c r="H658" s="7" t="s">
        <v>209</v>
      </c>
      <c r="I658" s="7">
        <v>3311</v>
      </c>
      <c r="J658" s="7" t="s">
        <v>216</v>
      </c>
      <c r="K658" s="7">
        <v>0</v>
      </c>
      <c r="L658" s="7" t="s">
        <v>36</v>
      </c>
      <c r="M658" s="7">
        <v>3000</v>
      </c>
      <c r="N658" s="7" t="s">
        <v>394</v>
      </c>
      <c r="O658" s="7" t="s">
        <v>211</v>
      </c>
      <c r="P658" s="7" t="s">
        <v>212</v>
      </c>
      <c r="Q658" s="7" t="s">
        <v>213</v>
      </c>
      <c r="R658" s="7" t="s">
        <v>214</v>
      </c>
      <c r="S658" s="13">
        <v>2438400</v>
      </c>
      <c r="T658" s="13">
        <v>2438400</v>
      </c>
      <c r="U658" s="13">
        <v>0</v>
      </c>
      <c r="V658" s="13">
        <v>0</v>
      </c>
      <c r="W658" s="13">
        <v>2402302</v>
      </c>
      <c r="X658" s="13">
        <v>2328990</v>
      </c>
      <c r="Y658" s="13">
        <v>1574990</v>
      </c>
      <c r="Z658" s="13">
        <v>1174790</v>
      </c>
      <c r="AA658" s="13">
        <v>844480</v>
      </c>
      <c r="AB658" s="13">
        <v>36098</v>
      </c>
      <c r="AC658" s="13">
        <v>0</v>
      </c>
      <c r="AD658" s="13">
        <v>0</v>
      </c>
      <c r="AE658" s="13"/>
      <c r="AF658" s="13">
        <v>0</v>
      </c>
      <c r="AG658" s="13">
        <v>2500000</v>
      </c>
      <c r="AH658" s="13">
        <v>0</v>
      </c>
      <c r="AI658" s="13">
        <v>61600</v>
      </c>
      <c r="AJ658" s="13">
        <v>2438400</v>
      </c>
    </row>
    <row r="659" spans="1:36" hidden="1" x14ac:dyDescent="0.25">
      <c r="A659" s="7" t="str">
        <f t="shared" si="10"/>
        <v>1.1-00-2003_20117010_2033910</v>
      </c>
      <c r="B659" s="7" t="s">
        <v>393</v>
      </c>
      <c r="C659" s="7" t="s">
        <v>206</v>
      </c>
      <c r="D659" s="7" t="s">
        <v>207</v>
      </c>
      <c r="E659" s="7" t="s">
        <v>208</v>
      </c>
      <c r="F659" s="7">
        <v>1</v>
      </c>
      <c r="G659" s="7">
        <v>17</v>
      </c>
      <c r="H659" s="7" t="s">
        <v>209</v>
      </c>
      <c r="I659" s="7">
        <v>3391</v>
      </c>
      <c r="J659" s="7" t="s">
        <v>137</v>
      </c>
      <c r="K659" s="7">
        <v>0</v>
      </c>
      <c r="L659" s="7" t="s">
        <v>36</v>
      </c>
      <c r="M659" s="7">
        <v>3000</v>
      </c>
      <c r="N659" s="7" t="s">
        <v>394</v>
      </c>
      <c r="O659" s="7" t="s">
        <v>211</v>
      </c>
      <c r="P659" s="7" t="s">
        <v>212</v>
      </c>
      <c r="Q659" s="7" t="s">
        <v>213</v>
      </c>
      <c r="R659" s="7" t="s">
        <v>214</v>
      </c>
      <c r="S659" s="13">
        <v>0</v>
      </c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/>
      <c r="AF659" s="13">
        <v>0</v>
      </c>
      <c r="AG659" s="13">
        <v>95000</v>
      </c>
      <c r="AH659" s="13">
        <v>0</v>
      </c>
      <c r="AI659" s="13">
        <v>95000</v>
      </c>
      <c r="AJ659" s="13">
        <v>0</v>
      </c>
    </row>
    <row r="660" spans="1:36" hidden="1" x14ac:dyDescent="0.25">
      <c r="A660" s="7" t="str">
        <f t="shared" si="10"/>
        <v>1.1-00-2003_20117010_2038310</v>
      </c>
      <c r="B660" s="7" t="s">
        <v>393</v>
      </c>
      <c r="C660" s="7" t="s">
        <v>206</v>
      </c>
      <c r="D660" s="7" t="s">
        <v>207</v>
      </c>
      <c r="E660" s="7" t="s">
        <v>208</v>
      </c>
      <c r="F660" s="7">
        <v>1</v>
      </c>
      <c r="G660" s="7">
        <v>17</v>
      </c>
      <c r="H660" s="7" t="s">
        <v>209</v>
      </c>
      <c r="I660" s="7">
        <v>3831</v>
      </c>
      <c r="J660" s="7" t="s">
        <v>108</v>
      </c>
      <c r="K660" s="7">
        <v>0</v>
      </c>
      <c r="L660" s="7" t="s">
        <v>36</v>
      </c>
      <c r="M660" s="7">
        <v>3000</v>
      </c>
      <c r="N660" s="7" t="s">
        <v>394</v>
      </c>
      <c r="O660" s="7" t="s">
        <v>211</v>
      </c>
      <c r="P660" s="7" t="s">
        <v>212</v>
      </c>
      <c r="Q660" s="7" t="s">
        <v>213</v>
      </c>
      <c r="R660" s="7" t="s">
        <v>214</v>
      </c>
      <c r="S660" s="13">
        <v>0</v>
      </c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0</v>
      </c>
      <c r="AD660" s="13">
        <v>0</v>
      </c>
      <c r="AE660" s="13"/>
      <c r="AF660" s="13">
        <v>0</v>
      </c>
      <c r="AG660" s="13">
        <v>10000</v>
      </c>
      <c r="AH660" s="13">
        <v>0</v>
      </c>
      <c r="AI660" s="13">
        <v>10000</v>
      </c>
      <c r="AJ660" s="13">
        <v>0</v>
      </c>
    </row>
    <row r="661" spans="1:36" hidden="1" x14ac:dyDescent="0.25">
      <c r="A661" s="7" t="str">
        <f t="shared" si="10"/>
        <v>1.1-00-2003_20117010_2039210</v>
      </c>
      <c r="B661" s="7" t="s">
        <v>393</v>
      </c>
      <c r="C661" s="7" t="s">
        <v>206</v>
      </c>
      <c r="D661" s="7" t="s">
        <v>207</v>
      </c>
      <c r="E661" s="7" t="s">
        <v>208</v>
      </c>
      <c r="F661" s="7">
        <v>1</v>
      </c>
      <c r="G661" s="7">
        <v>17</v>
      </c>
      <c r="H661" s="7" t="s">
        <v>209</v>
      </c>
      <c r="I661" s="7">
        <v>3921</v>
      </c>
      <c r="J661" s="7" t="s">
        <v>35</v>
      </c>
      <c r="K661" s="7">
        <v>0</v>
      </c>
      <c r="L661" s="7" t="s">
        <v>36</v>
      </c>
      <c r="M661" s="7">
        <v>3000</v>
      </c>
      <c r="N661" s="7" t="s">
        <v>394</v>
      </c>
      <c r="O661" s="7" t="s">
        <v>211</v>
      </c>
      <c r="P661" s="7" t="s">
        <v>212</v>
      </c>
      <c r="Q661" s="7" t="s">
        <v>213</v>
      </c>
      <c r="R661" s="7" t="s">
        <v>214</v>
      </c>
      <c r="S661" s="13">
        <v>0</v>
      </c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  <c r="AC661" s="13">
        <v>0</v>
      </c>
      <c r="AD661" s="13">
        <v>0</v>
      </c>
      <c r="AE661" s="13"/>
      <c r="AF661" s="13">
        <v>0</v>
      </c>
      <c r="AG661" s="13">
        <v>40000</v>
      </c>
      <c r="AH661" s="13">
        <v>0</v>
      </c>
      <c r="AI661" s="13">
        <v>40000</v>
      </c>
      <c r="AJ661" s="13">
        <v>0</v>
      </c>
    </row>
    <row r="662" spans="1:36" hidden="1" x14ac:dyDescent="0.25">
      <c r="A662" s="7" t="str">
        <f t="shared" si="10"/>
        <v>1.1-00-2003_20117010_2056610</v>
      </c>
      <c r="B662" s="7" t="s">
        <v>393</v>
      </c>
      <c r="C662" s="7" t="s">
        <v>206</v>
      </c>
      <c r="D662" s="7" t="s">
        <v>207</v>
      </c>
      <c r="E662" s="7" t="s">
        <v>208</v>
      </c>
      <c r="F662" s="7">
        <v>1</v>
      </c>
      <c r="G662" s="7">
        <v>17</v>
      </c>
      <c r="H662" s="7" t="s">
        <v>209</v>
      </c>
      <c r="I662" s="7">
        <v>5661</v>
      </c>
      <c r="J662" s="7" t="s">
        <v>121</v>
      </c>
      <c r="K662" s="7">
        <v>0</v>
      </c>
      <c r="L662" s="7" t="s">
        <v>36</v>
      </c>
      <c r="M662" s="7">
        <v>5000</v>
      </c>
      <c r="N662" s="7" t="s">
        <v>394</v>
      </c>
      <c r="O662" s="7" t="s">
        <v>211</v>
      </c>
      <c r="P662" s="7" t="s">
        <v>212</v>
      </c>
      <c r="Q662" s="7" t="s">
        <v>213</v>
      </c>
      <c r="R662" s="7" t="s">
        <v>214</v>
      </c>
      <c r="S662" s="13">
        <v>0</v>
      </c>
      <c r="T662" s="13">
        <v>15000</v>
      </c>
      <c r="U662" s="13">
        <v>-15000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0</v>
      </c>
      <c r="AE662" s="13"/>
      <c r="AF662" s="13">
        <v>0</v>
      </c>
      <c r="AG662" s="13">
        <v>15000</v>
      </c>
      <c r="AH662" s="13">
        <v>0</v>
      </c>
      <c r="AI662" s="13">
        <v>15000</v>
      </c>
      <c r="AJ662" s="13">
        <v>0</v>
      </c>
    </row>
    <row r="663" spans="1:36" hidden="1" x14ac:dyDescent="0.25">
      <c r="A663" s="7" t="str">
        <f t="shared" si="10"/>
        <v>1.1-00-2015_20871037_2042110</v>
      </c>
      <c r="B663" s="7" t="s">
        <v>393</v>
      </c>
      <c r="C663" s="7" t="s">
        <v>31</v>
      </c>
      <c r="D663" s="7" t="s">
        <v>97</v>
      </c>
      <c r="E663" s="7" t="s">
        <v>217</v>
      </c>
      <c r="F663" s="7">
        <v>8</v>
      </c>
      <c r="G663" s="7">
        <v>71</v>
      </c>
      <c r="H663" s="7" t="s">
        <v>218</v>
      </c>
      <c r="I663" s="7">
        <v>4211</v>
      </c>
      <c r="J663" s="7" t="s">
        <v>219</v>
      </c>
      <c r="K663" s="7">
        <v>0</v>
      </c>
      <c r="L663" s="7" t="s">
        <v>36</v>
      </c>
      <c r="M663" s="7">
        <v>4000</v>
      </c>
      <c r="N663" s="7" t="s">
        <v>394</v>
      </c>
      <c r="O663" s="7" t="s">
        <v>220</v>
      </c>
      <c r="P663" s="7" t="s">
        <v>212</v>
      </c>
      <c r="Q663" s="7" t="s">
        <v>221</v>
      </c>
      <c r="R663" s="7" t="s">
        <v>222</v>
      </c>
      <c r="S663" s="13">
        <v>2132872.2000000002</v>
      </c>
      <c r="T663" s="13">
        <v>2132872.2000000002</v>
      </c>
      <c r="U663" s="13">
        <v>0</v>
      </c>
      <c r="V663" s="13">
        <v>0</v>
      </c>
      <c r="W663" s="13">
        <v>1481161.35</v>
      </c>
      <c r="X663" s="13">
        <v>1481161.35</v>
      </c>
      <c r="Y663" s="13">
        <v>1481161.35</v>
      </c>
      <c r="Z663" s="13">
        <v>1481161.35</v>
      </c>
      <c r="AA663" s="13">
        <v>1481161.35</v>
      </c>
      <c r="AB663" s="13">
        <v>651710.85000000009</v>
      </c>
      <c r="AC663" s="13">
        <v>3000000</v>
      </c>
      <c r="AD663" s="13" t="s">
        <v>504</v>
      </c>
      <c r="AE663" s="13"/>
      <c r="AF663" s="13">
        <v>0</v>
      </c>
      <c r="AG663" s="13">
        <v>3554787</v>
      </c>
      <c r="AH663" s="13">
        <v>0</v>
      </c>
      <c r="AI663" s="13">
        <v>1421914.8</v>
      </c>
      <c r="AJ663" s="13">
        <v>2132872.2000000002</v>
      </c>
    </row>
    <row r="664" spans="1:36" hidden="1" x14ac:dyDescent="0.25">
      <c r="A664" s="7" t="str">
        <f t="shared" si="10"/>
        <v>1.1-00-2001_2097004_2022110</v>
      </c>
      <c r="B664" s="7" t="s">
        <v>393</v>
      </c>
      <c r="C664" s="7" t="s">
        <v>31</v>
      </c>
      <c r="D664" s="7" t="s">
        <v>52</v>
      </c>
      <c r="E664" s="7" t="s">
        <v>146</v>
      </c>
      <c r="F664" s="7">
        <v>9</v>
      </c>
      <c r="G664" s="7">
        <v>7</v>
      </c>
      <c r="H664" s="7" t="s">
        <v>223</v>
      </c>
      <c r="I664" s="7">
        <v>2211</v>
      </c>
      <c r="J664" s="7" t="s">
        <v>55</v>
      </c>
      <c r="K664" s="7">
        <v>0</v>
      </c>
      <c r="L664" s="7" t="s">
        <v>36</v>
      </c>
      <c r="M664" s="7">
        <v>2000</v>
      </c>
      <c r="N664" s="7" t="s">
        <v>394</v>
      </c>
      <c r="O664" s="7" t="s">
        <v>149</v>
      </c>
      <c r="P664" s="7" t="s">
        <v>224</v>
      </c>
      <c r="Q664" s="7" t="s">
        <v>225</v>
      </c>
      <c r="R664" s="7" t="s">
        <v>226</v>
      </c>
      <c r="S664" s="13">
        <v>10000</v>
      </c>
      <c r="T664" s="13">
        <v>180000</v>
      </c>
      <c r="U664" s="13">
        <v>-170000</v>
      </c>
      <c r="V664" s="13">
        <v>0</v>
      </c>
      <c r="W664" s="13">
        <v>8188.84</v>
      </c>
      <c r="X664" s="13">
        <v>8188.84</v>
      </c>
      <c r="Y664" s="13">
        <v>8188.84</v>
      </c>
      <c r="Z664" s="13">
        <v>8188.84</v>
      </c>
      <c r="AA664" s="13">
        <v>8188.84</v>
      </c>
      <c r="AB664" s="13">
        <v>1811.1599999999999</v>
      </c>
      <c r="AC664" s="13">
        <v>0</v>
      </c>
      <c r="AD664" s="13">
        <v>0</v>
      </c>
      <c r="AE664" s="13"/>
      <c r="AF664" s="13">
        <v>0</v>
      </c>
      <c r="AG664" s="13">
        <v>180000</v>
      </c>
      <c r="AH664" s="13">
        <v>0</v>
      </c>
      <c r="AI664" s="13">
        <v>170000</v>
      </c>
      <c r="AJ664" s="13">
        <v>10000</v>
      </c>
    </row>
    <row r="665" spans="1:36" hidden="1" x14ac:dyDescent="0.25">
      <c r="A665" s="7" t="str">
        <f t="shared" si="10"/>
        <v>1.1-00-2001_2097004_2022310</v>
      </c>
      <c r="B665" s="7" t="s">
        <v>393</v>
      </c>
      <c r="C665" s="7" t="s">
        <v>31</v>
      </c>
      <c r="D665" s="7" t="s">
        <v>52</v>
      </c>
      <c r="E665" s="7" t="s">
        <v>146</v>
      </c>
      <c r="F665" s="7">
        <v>9</v>
      </c>
      <c r="G665" s="7">
        <v>7</v>
      </c>
      <c r="H665" s="7" t="s">
        <v>223</v>
      </c>
      <c r="I665" s="7">
        <v>2231</v>
      </c>
      <c r="J665" s="7" t="s">
        <v>215</v>
      </c>
      <c r="K665" s="7">
        <v>0</v>
      </c>
      <c r="L665" s="7" t="s">
        <v>36</v>
      </c>
      <c r="M665" s="7">
        <v>2000</v>
      </c>
      <c r="N665" s="7" t="s">
        <v>394</v>
      </c>
      <c r="O665" s="7" t="s">
        <v>149</v>
      </c>
      <c r="P665" s="7" t="s">
        <v>224</v>
      </c>
      <c r="Q665" s="7" t="s">
        <v>225</v>
      </c>
      <c r="R665" s="7" t="s">
        <v>226</v>
      </c>
      <c r="S665" s="13">
        <v>2599</v>
      </c>
      <c r="T665" s="13">
        <v>2599</v>
      </c>
      <c r="U665" s="13">
        <v>0</v>
      </c>
      <c r="V665" s="13">
        <v>0</v>
      </c>
      <c r="W665" s="13">
        <v>1478</v>
      </c>
      <c r="X665" s="13">
        <v>1478</v>
      </c>
      <c r="Y665" s="13">
        <v>1478</v>
      </c>
      <c r="Z665" s="13">
        <v>1478</v>
      </c>
      <c r="AA665" s="13">
        <v>1478</v>
      </c>
      <c r="AB665" s="13">
        <v>1121</v>
      </c>
      <c r="AC665" s="13">
        <v>0</v>
      </c>
      <c r="AD665" s="13">
        <v>0</v>
      </c>
      <c r="AE665" s="13"/>
      <c r="AF665" s="13">
        <v>0</v>
      </c>
      <c r="AG665" s="13">
        <v>7000</v>
      </c>
      <c r="AH665" s="13">
        <v>0</v>
      </c>
      <c r="AI665" s="13">
        <v>4401</v>
      </c>
      <c r="AJ665" s="13">
        <v>2599</v>
      </c>
    </row>
    <row r="666" spans="1:36" hidden="1" x14ac:dyDescent="0.25">
      <c r="A666" s="7" t="str">
        <f t="shared" si="10"/>
        <v>1.1-00-2001_2097004_2027210</v>
      </c>
      <c r="B666" s="7" t="s">
        <v>393</v>
      </c>
      <c r="C666" s="7" t="s">
        <v>31</v>
      </c>
      <c r="D666" s="7" t="s">
        <v>52</v>
      </c>
      <c r="E666" s="7" t="s">
        <v>146</v>
      </c>
      <c r="F666" s="7">
        <v>9</v>
      </c>
      <c r="G666" s="7">
        <v>7</v>
      </c>
      <c r="H666" s="7" t="s">
        <v>223</v>
      </c>
      <c r="I666" s="7">
        <v>2721</v>
      </c>
      <c r="J666" s="7" t="s">
        <v>124</v>
      </c>
      <c r="K666" s="7">
        <v>0</v>
      </c>
      <c r="L666" s="7" t="s">
        <v>36</v>
      </c>
      <c r="M666" s="7">
        <v>2000</v>
      </c>
      <c r="N666" s="7" t="s">
        <v>394</v>
      </c>
      <c r="O666" s="7" t="s">
        <v>149</v>
      </c>
      <c r="P666" s="7" t="s">
        <v>224</v>
      </c>
      <c r="Q666" s="7" t="s">
        <v>225</v>
      </c>
      <c r="R666" s="7" t="s">
        <v>226</v>
      </c>
      <c r="S666" s="13">
        <v>5000</v>
      </c>
      <c r="T666" s="13">
        <v>5000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5000</v>
      </c>
      <c r="AC666" s="13">
        <v>0</v>
      </c>
      <c r="AD666" s="13">
        <v>0</v>
      </c>
      <c r="AE666" s="13"/>
      <c r="AF666" s="13">
        <v>0</v>
      </c>
      <c r="AG666" s="13">
        <v>5000</v>
      </c>
      <c r="AH666" s="13">
        <v>0</v>
      </c>
      <c r="AI666" s="13">
        <v>0</v>
      </c>
      <c r="AJ666" s="13">
        <v>5000</v>
      </c>
    </row>
    <row r="667" spans="1:36" hidden="1" x14ac:dyDescent="0.25">
      <c r="A667" s="7" t="str">
        <f t="shared" si="10"/>
        <v>1.1-00-2001_2097004_2027510</v>
      </c>
      <c r="B667" s="7" t="s">
        <v>393</v>
      </c>
      <c r="C667" s="7" t="s">
        <v>31</v>
      </c>
      <c r="D667" s="7" t="s">
        <v>52</v>
      </c>
      <c r="E667" s="7" t="s">
        <v>146</v>
      </c>
      <c r="F667" s="7">
        <v>9</v>
      </c>
      <c r="G667" s="7">
        <v>7</v>
      </c>
      <c r="H667" s="7" t="s">
        <v>223</v>
      </c>
      <c r="I667" s="7">
        <v>2751</v>
      </c>
      <c r="J667" s="7" t="s">
        <v>227</v>
      </c>
      <c r="K667" s="7">
        <v>0</v>
      </c>
      <c r="L667" s="7" t="s">
        <v>36</v>
      </c>
      <c r="M667" s="7">
        <v>2000</v>
      </c>
      <c r="N667" s="7" t="s">
        <v>394</v>
      </c>
      <c r="O667" s="7" t="s">
        <v>149</v>
      </c>
      <c r="P667" s="7" t="s">
        <v>224</v>
      </c>
      <c r="Q667" s="7" t="s">
        <v>225</v>
      </c>
      <c r="R667" s="7" t="s">
        <v>226</v>
      </c>
      <c r="S667" s="13">
        <v>10000</v>
      </c>
      <c r="T667" s="13">
        <v>10000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10000</v>
      </c>
      <c r="AC667" s="13">
        <v>0</v>
      </c>
      <c r="AD667" s="13">
        <v>0</v>
      </c>
      <c r="AE667" s="13"/>
      <c r="AF667" s="13">
        <v>0</v>
      </c>
      <c r="AG667" s="13">
        <v>12000</v>
      </c>
      <c r="AH667" s="13">
        <v>0</v>
      </c>
      <c r="AI667" s="13">
        <v>2000</v>
      </c>
      <c r="AJ667" s="13">
        <v>10000</v>
      </c>
    </row>
    <row r="668" spans="1:36" hidden="1" x14ac:dyDescent="0.25">
      <c r="A668" s="7" t="str">
        <f t="shared" si="10"/>
        <v>1.1-00-2001_2097004_2032910</v>
      </c>
      <c r="B668" s="7" t="s">
        <v>393</v>
      </c>
      <c r="C668" s="7" t="s">
        <v>31</v>
      </c>
      <c r="D668" s="7" t="s">
        <v>52</v>
      </c>
      <c r="E668" s="7" t="s">
        <v>146</v>
      </c>
      <c r="F668" s="7">
        <v>9</v>
      </c>
      <c r="G668" s="7">
        <v>7</v>
      </c>
      <c r="H668" s="7" t="s">
        <v>223</v>
      </c>
      <c r="I668" s="7">
        <v>3291</v>
      </c>
      <c r="J668" s="7" t="s">
        <v>127</v>
      </c>
      <c r="K668" s="7">
        <v>0</v>
      </c>
      <c r="L668" s="7" t="s">
        <v>36</v>
      </c>
      <c r="M668" s="7">
        <v>3000</v>
      </c>
      <c r="N668" s="7" t="s">
        <v>394</v>
      </c>
      <c r="O668" s="7" t="s">
        <v>149</v>
      </c>
      <c r="P668" s="7" t="s">
        <v>224</v>
      </c>
      <c r="Q668" s="7" t="s">
        <v>225</v>
      </c>
      <c r="R668" s="7" t="s">
        <v>226</v>
      </c>
      <c r="S668" s="13">
        <v>400000</v>
      </c>
      <c r="T668" s="13">
        <v>400000</v>
      </c>
      <c r="U668" s="13">
        <v>0</v>
      </c>
      <c r="V668" s="13">
        <v>0</v>
      </c>
      <c r="W668" s="13">
        <v>355133.34</v>
      </c>
      <c r="X668" s="13">
        <v>355133.34</v>
      </c>
      <c r="Y668" s="13">
        <v>45026.67</v>
      </c>
      <c r="Z668" s="13">
        <v>45026.67</v>
      </c>
      <c r="AA668" s="13">
        <v>45026.67</v>
      </c>
      <c r="AB668" s="13">
        <v>44866.659999999974</v>
      </c>
      <c r="AC668" s="13">
        <v>0</v>
      </c>
      <c r="AD668" s="13">
        <v>0</v>
      </c>
      <c r="AE668" s="13"/>
      <c r="AF668" s="13">
        <v>0</v>
      </c>
      <c r="AG668" s="13">
        <v>400000</v>
      </c>
      <c r="AH668" s="13">
        <v>0</v>
      </c>
      <c r="AI668" s="13">
        <v>0</v>
      </c>
      <c r="AJ668" s="13">
        <v>400000</v>
      </c>
    </row>
    <row r="669" spans="1:36" hidden="1" x14ac:dyDescent="0.25">
      <c r="A669" s="7" t="str">
        <f t="shared" si="10"/>
        <v>1.1-00-2001_2097004_2035210</v>
      </c>
      <c r="B669" s="7" t="s">
        <v>393</v>
      </c>
      <c r="C669" s="7" t="s">
        <v>31</v>
      </c>
      <c r="D669" s="7" t="s">
        <v>52</v>
      </c>
      <c r="E669" s="7" t="s">
        <v>146</v>
      </c>
      <c r="F669" s="7">
        <v>9</v>
      </c>
      <c r="G669" s="7">
        <v>7</v>
      </c>
      <c r="H669" s="7" t="s">
        <v>223</v>
      </c>
      <c r="I669" s="7">
        <v>3521</v>
      </c>
      <c r="J669" s="7" t="s">
        <v>128</v>
      </c>
      <c r="K669" s="7">
        <v>0</v>
      </c>
      <c r="L669" s="7" t="s">
        <v>36</v>
      </c>
      <c r="M669" s="7">
        <v>3000</v>
      </c>
      <c r="N669" s="7" t="s">
        <v>394</v>
      </c>
      <c r="O669" s="7" t="s">
        <v>149</v>
      </c>
      <c r="P669" s="7" t="s">
        <v>224</v>
      </c>
      <c r="Q669" s="7" t="s">
        <v>225</v>
      </c>
      <c r="R669" s="7" t="s">
        <v>226</v>
      </c>
      <c r="S669" s="13">
        <v>5000</v>
      </c>
      <c r="T669" s="13">
        <v>5000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13">
        <v>0</v>
      </c>
      <c r="AB669" s="13">
        <v>5000</v>
      </c>
      <c r="AC669" s="13">
        <v>0</v>
      </c>
      <c r="AD669" s="13">
        <v>0</v>
      </c>
      <c r="AE669" s="13"/>
      <c r="AF669" s="13">
        <v>0</v>
      </c>
      <c r="AG669" s="13">
        <v>5000</v>
      </c>
      <c r="AH669" s="13">
        <v>0</v>
      </c>
      <c r="AI669" s="13">
        <v>0</v>
      </c>
      <c r="AJ669" s="13">
        <v>5000</v>
      </c>
    </row>
    <row r="670" spans="1:36" hidden="1" x14ac:dyDescent="0.25">
      <c r="A670" s="7" t="str">
        <f t="shared" si="10"/>
        <v>1.1-00-2001_2097004_2035810</v>
      </c>
      <c r="B670" s="7" t="s">
        <v>393</v>
      </c>
      <c r="C670" s="7" t="s">
        <v>31</v>
      </c>
      <c r="D670" s="7" t="s">
        <v>52</v>
      </c>
      <c r="E670" s="7" t="s">
        <v>146</v>
      </c>
      <c r="F670" s="7">
        <v>9</v>
      </c>
      <c r="G670" s="7">
        <v>7</v>
      </c>
      <c r="H670" s="7" t="s">
        <v>223</v>
      </c>
      <c r="I670" s="7">
        <v>3581</v>
      </c>
      <c r="J670" s="7" t="s">
        <v>178</v>
      </c>
      <c r="K670" s="7">
        <v>0</v>
      </c>
      <c r="L670" s="7" t="s">
        <v>36</v>
      </c>
      <c r="M670" s="7">
        <v>3000</v>
      </c>
      <c r="N670" s="7" t="s">
        <v>394</v>
      </c>
      <c r="O670" s="7" t="s">
        <v>149</v>
      </c>
      <c r="P670" s="7" t="s">
        <v>224</v>
      </c>
      <c r="Q670" s="7" t="s">
        <v>225</v>
      </c>
      <c r="R670" s="7" t="s">
        <v>226</v>
      </c>
      <c r="S670" s="13">
        <v>15000</v>
      </c>
      <c r="T670" s="13">
        <v>15000</v>
      </c>
      <c r="U670" s="13">
        <v>0</v>
      </c>
      <c r="V670" s="13">
        <v>0</v>
      </c>
      <c r="W670" s="13">
        <v>382.8</v>
      </c>
      <c r="X670" s="13">
        <v>382.8</v>
      </c>
      <c r="Y670" s="13">
        <v>382.8</v>
      </c>
      <c r="Z670" s="13">
        <v>382.8</v>
      </c>
      <c r="AA670" s="13">
        <v>382.8</v>
      </c>
      <c r="AB670" s="13">
        <v>14617.2</v>
      </c>
      <c r="AC670" s="13">
        <v>0</v>
      </c>
      <c r="AD670" s="13">
        <v>0</v>
      </c>
      <c r="AE670" s="13"/>
      <c r="AF670" s="13">
        <v>0</v>
      </c>
      <c r="AG670" s="13">
        <v>15000</v>
      </c>
      <c r="AH670" s="13">
        <v>0</v>
      </c>
      <c r="AI670" s="13">
        <v>0</v>
      </c>
      <c r="AJ670" s="13">
        <v>15000</v>
      </c>
    </row>
    <row r="671" spans="1:36" hidden="1" x14ac:dyDescent="0.25">
      <c r="A671" s="7" t="str">
        <f t="shared" si="10"/>
        <v>1.1-00-2001_2097004_2037110</v>
      </c>
      <c r="B671" s="7" t="s">
        <v>393</v>
      </c>
      <c r="C671" s="7" t="s">
        <v>31</v>
      </c>
      <c r="D671" s="7" t="s">
        <v>52</v>
      </c>
      <c r="E671" s="7" t="s">
        <v>146</v>
      </c>
      <c r="F671" s="7">
        <v>9</v>
      </c>
      <c r="G671" s="7">
        <v>7</v>
      </c>
      <c r="H671" s="7" t="s">
        <v>223</v>
      </c>
      <c r="I671" s="7">
        <v>3711</v>
      </c>
      <c r="J671" s="7" t="s">
        <v>138</v>
      </c>
      <c r="K671" s="7">
        <v>0</v>
      </c>
      <c r="L671" s="7" t="s">
        <v>36</v>
      </c>
      <c r="M671" s="7">
        <v>3000</v>
      </c>
      <c r="N671" s="7" t="s">
        <v>394</v>
      </c>
      <c r="O671" s="7" t="s">
        <v>149</v>
      </c>
      <c r="P671" s="7" t="s">
        <v>224</v>
      </c>
      <c r="Q671" s="7" t="s">
        <v>225</v>
      </c>
      <c r="R671" s="7" t="s">
        <v>226</v>
      </c>
      <c r="S671" s="13">
        <v>60000</v>
      </c>
      <c r="T671" s="13">
        <v>60000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60000</v>
      </c>
      <c r="AC671" s="13">
        <v>0</v>
      </c>
      <c r="AD671" s="13">
        <v>0</v>
      </c>
      <c r="AE671" s="13"/>
      <c r="AF671" s="13">
        <v>0</v>
      </c>
      <c r="AG671" s="13">
        <v>60000</v>
      </c>
      <c r="AH671" s="13">
        <v>0</v>
      </c>
      <c r="AI671" s="13">
        <v>0</v>
      </c>
      <c r="AJ671" s="13">
        <v>60000</v>
      </c>
    </row>
    <row r="672" spans="1:36" hidden="1" x14ac:dyDescent="0.25">
      <c r="A672" s="7" t="str">
        <f t="shared" si="10"/>
        <v>1.1-00-2001_2097004_2037210</v>
      </c>
      <c r="B672" s="7" t="s">
        <v>393</v>
      </c>
      <c r="C672" s="7" t="s">
        <v>31</v>
      </c>
      <c r="D672" s="7" t="s">
        <v>52</v>
      </c>
      <c r="E672" s="7" t="s">
        <v>146</v>
      </c>
      <c r="F672" s="7">
        <v>9</v>
      </c>
      <c r="G672" s="7">
        <v>7</v>
      </c>
      <c r="H672" s="7" t="s">
        <v>223</v>
      </c>
      <c r="I672" s="7">
        <v>3721</v>
      </c>
      <c r="J672" s="7" t="s">
        <v>228</v>
      </c>
      <c r="K672" s="7">
        <v>0</v>
      </c>
      <c r="L672" s="7" t="s">
        <v>36</v>
      </c>
      <c r="M672" s="7">
        <v>3000</v>
      </c>
      <c r="N672" s="7" t="s">
        <v>394</v>
      </c>
      <c r="O672" s="7" t="s">
        <v>149</v>
      </c>
      <c r="P672" s="7" t="s">
        <v>224</v>
      </c>
      <c r="Q672" s="7" t="s">
        <v>225</v>
      </c>
      <c r="R672" s="7" t="s">
        <v>226</v>
      </c>
      <c r="S672" s="13">
        <v>36000</v>
      </c>
      <c r="T672" s="13">
        <v>36000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36000</v>
      </c>
      <c r="AC672" s="13">
        <v>0</v>
      </c>
      <c r="AD672" s="13">
        <v>0</v>
      </c>
      <c r="AE672" s="13"/>
      <c r="AF672" s="13">
        <v>0</v>
      </c>
      <c r="AG672" s="13">
        <v>36000</v>
      </c>
      <c r="AH672" s="13">
        <v>0</v>
      </c>
      <c r="AI672" s="13">
        <v>0</v>
      </c>
      <c r="AJ672" s="13">
        <v>36000</v>
      </c>
    </row>
    <row r="673" spans="1:36" hidden="1" x14ac:dyDescent="0.25">
      <c r="A673" s="7" t="str">
        <f t="shared" si="10"/>
        <v>1.1-00-2001_2097004_2037510</v>
      </c>
      <c r="B673" s="7" t="s">
        <v>393</v>
      </c>
      <c r="C673" s="7" t="s">
        <v>31</v>
      </c>
      <c r="D673" s="7" t="s">
        <v>52</v>
      </c>
      <c r="E673" s="7" t="s">
        <v>146</v>
      </c>
      <c r="F673" s="7">
        <v>9</v>
      </c>
      <c r="G673" s="7">
        <v>7</v>
      </c>
      <c r="H673" s="7" t="s">
        <v>223</v>
      </c>
      <c r="I673" s="7">
        <v>3751</v>
      </c>
      <c r="J673" s="7" t="s">
        <v>139</v>
      </c>
      <c r="K673" s="7">
        <v>0</v>
      </c>
      <c r="L673" s="7" t="s">
        <v>36</v>
      </c>
      <c r="M673" s="7">
        <v>3000</v>
      </c>
      <c r="N673" s="7" t="s">
        <v>394</v>
      </c>
      <c r="O673" s="7" t="s">
        <v>149</v>
      </c>
      <c r="P673" s="7" t="s">
        <v>224</v>
      </c>
      <c r="Q673" s="7" t="s">
        <v>225</v>
      </c>
      <c r="R673" s="7" t="s">
        <v>226</v>
      </c>
      <c r="S673" s="13">
        <v>42000</v>
      </c>
      <c r="T673" s="13">
        <v>42000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42000</v>
      </c>
      <c r="AC673" s="13">
        <v>0</v>
      </c>
      <c r="AD673" s="13">
        <v>0</v>
      </c>
      <c r="AE673" s="13"/>
      <c r="AF673" s="13">
        <v>0</v>
      </c>
      <c r="AG673" s="13">
        <v>42000</v>
      </c>
      <c r="AH673" s="13">
        <v>0</v>
      </c>
      <c r="AI673" s="13">
        <v>0</v>
      </c>
      <c r="AJ673" s="13">
        <v>42000</v>
      </c>
    </row>
    <row r="674" spans="1:36" hidden="1" x14ac:dyDescent="0.25">
      <c r="A674" s="7" t="str">
        <f t="shared" si="10"/>
        <v>1.1-00-2001_2097004_2037610</v>
      </c>
      <c r="B674" s="7" t="s">
        <v>393</v>
      </c>
      <c r="C674" s="7" t="s">
        <v>31</v>
      </c>
      <c r="D674" s="7" t="s">
        <v>52</v>
      </c>
      <c r="E674" s="7" t="s">
        <v>146</v>
      </c>
      <c r="F674" s="7">
        <v>9</v>
      </c>
      <c r="G674" s="7">
        <v>7</v>
      </c>
      <c r="H674" s="7" t="s">
        <v>223</v>
      </c>
      <c r="I674" s="7">
        <v>3761</v>
      </c>
      <c r="J674" s="7" t="s">
        <v>229</v>
      </c>
      <c r="K674" s="7">
        <v>0</v>
      </c>
      <c r="L674" s="7" t="s">
        <v>36</v>
      </c>
      <c r="M674" s="7">
        <v>3000</v>
      </c>
      <c r="N674" s="7" t="s">
        <v>394</v>
      </c>
      <c r="O674" s="7" t="s">
        <v>149</v>
      </c>
      <c r="P674" s="7" t="s">
        <v>224</v>
      </c>
      <c r="Q674" s="7" t="s">
        <v>225</v>
      </c>
      <c r="R674" s="7" t="s">
        <v>226</v>
      </c>
      <c r="S674" s="13">
        <v>50000</v>
      </c>
      <c r="T674" s="13">
        <v>50000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50000</v>
      </c>
      <c r="AC674" s="13">
        <v>0</v>
      </c>
      <c r="AD674" s="13">
        <v>0</v>
      </c>
      <c r="AE674" s="13"/>
      <c r="AF674" s="13">
        <v>0</v>
      </c>
      <c r="AG674" s="13">
        <v>50000</v>
      </c>
      <c r="AH674" s="13">
        <v>0</v>
      </c>
      <c r="AI674" s="13">
        <v>0</v>
      </c>
      <c r="AJ674" s="13">
        <v>50000</v>
      </c>
    </row>
    <row r="675" spans="1:36" hidden="1" x14ac:dyDescent="0.25">
      <c r="A675" s="7" t="str">
        <f t="shared" si="10"/>
        <v>1.1-00-2001_2097004_2038110</v>
      </c>
      <c r="B675" s="7" t="s">
        <v>393</v>
      </c>
      <c r="C675" s="7" t="s">
        <v>31</v>
      </c>
      <c r="D675" s="7" t="s">
        <v>52</v>
      </c>
      <c r="E675" s="7" t="s">
        <v>146</v>
      </c>
      <c r="F675" s="7">
        <v>9</v>
      </c>
      <c r="G675" s="7">
        <v>7</v>
      </c>
      <c r="H675" s="7" t="s">
        <v>223</v>
      </c>
      <c r="I675" s="7">
        <v>3811</v>
      </c>
      <c r="J675" s="7" t="s">
        <v>230</v>
      </c>
      <c r="K675" s="7">
        <v>0</v>
      </c>
      <c r="L675" s="7" t="s">
        <v>36</v>
      </c>
      <c r="M675" s="7">
        <v>3000</v>
      </c>
      <c r="N675" s="7" t="s">
        <v>394</v>
      </c>
      <c r="O675" s="7" t="s">
        <v>149</v>
      </c>
      <c r="P675" s="7" t="s">
        <v>224</v>
      </c>
      <c r="Q675" s="7" t="s">
        <v>225</v>
      </c>
      <c r="R675" s="7" t="s">
        <v>226</v>
      </c>
      <c r="S675" s="13">
        <v>17400</v>
      </c>
      <c r="T675" s="13">
        <v>17400</v>
      </c>
      <c r="U675" s="13">
        <v>0</v>
      </c>
      <c r="V675" s="13">
        <v>0</v>
      </c>
      <c r="W675" s="13">
        <v>17400</v>
      </c>
      <c r="X675" s="13">
        <v>17400</v>
      </c>
      <c r="Y675" s="13">
        <v>17400</v>
      </c>
      <c r="Z675" s="13">
        <v>17400</v>
      </c>
      <c r="AA675" s="13">
        <v>17400</v>
      </c>
      <c r="AB675" s="13">
        <v>0</v>
      </c>
      <c r="AC675" s="13">
        <v>0</v>
      </c>
      <c r="AD675" s="13">
        <v>0</v>
      </c>
      <c r="AE675" s="13"/>
      <c r="AF675" s="13">
        <v>0</v>
      </c>
      <c r="AG675" s="13">
        <v>60000</v>
      </c>
      <c r="AH675" s="13">
        <v>0</v>
      </c>
      <c r="AI675" s="13">
        <v>42600</v>
      </c>
      <c r="AJ675" s="13">
        <v>17400</v>
      </c>
    </row>
    <row r="676" spans="1:36" hidden="1" x14ac:dyDescent="0.25">
      <c r="A676" s="7" t="str">
        <f t="shared" si="10"/>
        <v>1.1-00-2001_2097004_2038210</v>
      </c>
      <c r="B676" s="7" t="s">
        <v>393</v>
      </c>
      <c r="C676" s="7" t="s">
        <v>31</v>
      </c>
      <c r="D676" s="7" t="s">
        <v>52</v>
      </c>
      <c r="E676" s="7" t="s">
        <v>146</v>
      </c>
      <c r="F676" s="7">
        <v>9</v>
      </c>
      <c r="G676" s="7">
        <v>7</v>
      </c>
      <c r="H676" s="7" t="s">
        <v>223</v>
      </c>
      <c r="I676" s="7">
        <v>3821</v>
      </c>
      <c r="J676" s="7" t="s">
        <v>70</v>
      </c>
      <c r="K676" s="7">
        <v>0</v>
      </c>
      <c r="L676" s="7" t="s">
        <v>36</v>
      </c>
      <c r="M676" s="7">
        <v>3000</v>
      </c>
      <c r="N676" s="7" t="s">
        <v>394</v>
      </c>
      <c r="O676" s="7" t="s">
        <v>149</v>
      </c>
      <c r="P676" s="7" t="s">
        <v>224</v>
      </c>
      <c r="Q676" s="7" t="s">
        <v>225</v>
      </c>
      <c r="R676" s="7" t="s">
        <v>226</v>
      </c>
      <c r="S676" s="13">
        <v>2800000</v>
      </c>
      <c r="T676" s="13">
        <v>2800000</v>
      </c>
      <c r="U676" s="13">
        <v>0</v>
      </c>
      <c r="V676" s="13">
        <v>0</v>
      </c>
      <c r="W676" s="13">
        <v>1012709.85</v>
      </c>
      <c r="X676" s="13">
        <v>1012709.85</v>
      </c>
      <c r="Y676" s="13">
        <v>12709.85</v>
      </c>
      <c r="Z676" s="13">
        <v>12709.85</v>
      </c>
      <c r="AA676" s="13">
        <v>12709.85</v>
      </c>
      <c r="AB676" s="13">
        <v>1787290.15</v>
      </c>
      <c r="AC676" s="13">
        <v>0</v>
      </c>
      <c r="AD676" s="13">
        <v>0</v>
      </c>
      <c r="AE676" s="13"/>
      <c r="AF676" s="13">
        <v>0</v>
      </c>
      <c r="AG676" s="13">
        <v>2800000</v>
      </c>
      <c r="AH676" s="13">
        <v>0</v>
      </c>
      <c r="AI676" s="13">
        <v>0</v>
      </c>
      <c r="AJ676" s="13">
        <v>2800000</v>
      </c>
    </row>
    <row r="677" spans="1:36" hidden="1" x14ac:dyDescent="0.25">
      <c r="A677" s="7" t="str">
        <f t="shared" si="10"/>
        <v>1.1-00-2001_2097004_2038310</v>
      </c>
      <c r="B677" s="7" t="s">
        <v>393</v>
      </c>
      <c r="C677" s="7" t="s">
        <v>31</v>
      </c>
      <c r="D677" s="7" t="s">
        <v>52</v>
      </c>
      <c r="E677" s="7" t="s">
        <v>146</v>
      </c>
      <c r="F677" s="7">
        <v>9</v>
      </c>
      <c r="G677" s="7">
        <v>7</v>
      </c>
      <c r="H677" s="7" t="s">
        <v>223</v>
      </c>
      <c r="I677" s="7">
        <v>3831</v>
      </c>
      <c r="J677" s="7" t="s">
        <v>108</v>
      </c>
      <c r="K677" s="7">
        <v>0</v>
      </c>
      <c r="L677" s="7" t="s">
        <v>36</v>
      </c>
      <c r="M677" s="7">
        <v>3000</v>
      </c>
      <c r="N677" s="7" t="s">
        <v>394</v>
      </c>
      <c r="O677" s="7" t="s">
        <v>149</v>
      </c>
      <c r="P677" s="7" t="s">
        <v>224</v>
      </c>
      <c r="Q677" s="7" t="s">
        <v>225</v>
      </c>
      <c r="R677" s="7" t="s">
        <v>226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/>
      <c r="AF677" s="13">
        <v>0</v>
      </c>
      <c r="AG677" s="13">
        <v>100000</v>
      </c>
      <c r="AH677" s="13">
        <v>0</v>
      </c>
      <c r="AI677" s="13">
        <v>100000</v>
      </c>
      <c r="AJ677" s="13">
        <v>0</v>
      </c>
    </row>
    <row r="678" spans="1:36" hidden="1" x14ac:dyDescent="0.25">
      <c r="A678" s="7" t="str">
        <f t="shared" si="10"/>
        <v>1.1-00-2001_2097004_2051110</v>
      </c>
      <c r="B678" s="7" t="s">
        <v>393</v>
      </c>
      <c r="C678" s="7" t="s">
        <v>31</v>
      </c>
      <c r="D678" s="7" t="s">
        <v>52</v>
      </c>
      <c r="E678" s="7" t="s">
        <v>146</v>
      </c>
      <c r="F678" s="7">
        <v>9</v>
      </c>
      <c r="G678" s="7">
        <v>7</v>
      </c>
      <c r="H678" s="7" t="s">
        <v>223</v>
      </c>
      <c r="I678" s="7">
        <v>5111</v>
      </c>
      <c r="J678" s="7" t="s">
        <v>110</v>
      </c>
      <c r="K678" s="7">
        <v>0</v>
      </c>
      <c r="L678" s="7" t="s">
        <v>36</v>
      </c>
      <c r="M678" s="7">
        <v>5000</v>
      </c>
      <c r="N678" s="7" t="s">
        <v>394</v>
      </c>
      <c r="O678" s="7" t="s">
        <v>149</v>
      </c>
      <c r="P678" s="7" t="s">
        <v>224</v>
      </c>
      <c r="Q678" s="7" t="s">
        <v>225</v>
      </c>
      <c r="R678" s="7" t="s">
        <v>226</v>
      </c>
      <c r="S678" s="13">
        <v>18763.8</v>
      </c>
      <c r="T678" s="13">
        <v>18763.8</v>
      </c>
      <c r="U678" s="13">
        <v>0</v>
      </c>
      <c r="V678" s="13">
        <v>0</v>
      </c>
      <c r="W678" s="13">
        <v>18763.8</v>
      </c>
      <c r="X678" s="13">
        <v>18763.8</v>
      </c>
      <c r="Y678" s="13">
        <v>8763.7999999999993</v>
      </c>
      <c r="Z678" s="13">
        <v>8763.7999999999993</v>
      </c>
      <c r="AA678" s="13">
        <v>8763.7999999999993</v>
      </c>
      <c r="AB678" s="13">
        <v>0</v>
      </c>
      <c r="AC678" s="13">
        <v>0</v>
      </c>
      <c r="AD678" s="13">
        <v>0</v>
      </c>
      <c r="AE678" s="13"/>
      <c r="AF678" s="13">
        <v>0</v>
      </c>
      <c r="AG678" s="13">
        <v>18763.8</v>
      </c>
      <c r="AH678" s="13">
        <v>0</v>
      </c>
      <c r="AI678" s="13">
        <v>0</v>
      </c>
      <c r="AJ678" s="13">
        <v>18763.8</v>
      </c>
    </row>
    <row r="679" spans="1:36" hidden="1" x14ac:dyDescent="0.25">
      <c r="A679" s="7" t="str">
        <f t="shared" si="10"/>
        <v>1.1-00-2001_2097004_2052110</v>
      </c>
      <c r="B679" s="7" t="s">
        <v>393</v>
      </c>
      <c r="C679" s="7" t="s">
        <v>31</v>
      </c>
      <c r="D679" s="7" t="s">
        <v>52</v>
      </c>
      <c r="E679" s="7" t="s">
        <v>146</v>
      </c>
      <c r="F679" s="7">
        <v>9</v>
      </c>
      <c r="G679" s="7">
        <v>7</v>
      </c>
      <c r="H679" s="7" t="s">
        <v>223</v>
      </c>
      <c r="I679" s="7">
        <v>5211</v>
      </c>
      <c r="J679" s="7" t="s">
        <v>155</v>
      </c>
      <c r="K679" s="7">
        <v>0</v>
      </c>
      <c r="L679" s="7" t="s">
        <v>36</v>
      </c>
      <c r="M679" s="7">
        <v>5000</v>
      </c>
      <c r="N679" s="7" t="s">
        <v>394</v>
      </c>
      <c r="O679" s="7" t="s">
        <v>149</v>
      </c>
      <c r="P679" s="7" t="s">
        <v>224</v>
      </c>
      <c r="Q679" s="7" t="s">
        <v>225</v>
      </c>
      <c r="R679" s="7" t="s">
        <v>226</v>
      </c>
      <c r="S679" s="13">
        <v>40000</v>
      </c>
      <c r="T679" s="13">
        <v>40000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40000</v>
      </c>
      <c r="AC679" s="13">
        <v>0</v>
      </c>
      <c r="AD679" s="13">
        <v>0</v>
      </c>
      <c r="AE679" s="13"/>
      <c r="AF679" s="13">
        <v>0</v>
      </c>
      <c r="AG679" s="13">
        <v>50000</v>
      </c>
      <c r="AH679" s="13">
        <v>0</v>
      </c>
      <c r="AI679" s="13">
        <v>10000</v>
      </c>
      <c r="AJ679" s="13">
        <v>40000</v>
      </c>
    </row>
    <row r="680" spans="1:36" hidden="1" x14ac:dyDescent="0.25">
      <c r="A680" s="7" t="str">
        <f t="shared" si="10"/>
        <v>1.1-00-2001_2097004_2056510</v>
      </c>
      <c r="B680" s="7" t="s">
        <v>393</v>
      </c>
      <c r="C680" s="7" t="s">
        <v>31</v>
      </c>
      <c r="D680" s="7" t="s">
        <v>52</v>
      </c>
      <c r="E680" s="7" t="s">
        <v>146</v>
      </c>
      <c r="F680" s="7">
        <v>9</v>
      </c>
      <c r="G680" s="7">
        <v>7</v>
      </c>
      <c r="H680" s="7" t="s">
        <v>223</v>
      </c>
      <c r="I680" s="7">
        <v>5651</v>
      </c>
      <c r="J680" s="7" t="s">
        <v>120</v>
      </c>
      <c r="K680" s="7">
        <v>0</v>
      </c>
      <c r="L680" s="7" t="s">
        <v>36</v>
      </c>
      <c r="M680" s="7">
        <v>5000</v>
      </c>
      <c r="N680" s="7" t="s">
        <v>394</v>
      </c>
      <c r="O680" s="7" t="s">
        <v>149</v>
      </c>
      <c r="P680" s="7" t="s">
        <v>224</v>
      </c>
      <c r="Q680" s="7" t="s">
        <v>225</v>
      </c>
      <c r="R680" s="7" t="s">
        <v>226</v>
      </c>
      <c r="S680" s="13">
        <v>0</v>
      </c>
      <c r="T680" s="13">
        <v>90000</v>
      </c>
      <c r="U680" s="13">
        <v>-90000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13">
        <v>0</v>
      </c>
      <c r="AB680" s="13">
        <v>0</v>
      </c>
      <c r="AC680" s="13">
        <v>0</v>
      </c>
      <c r="AD680" s="13">
        <v>0</v>
      </c>
      <c r="AE680" s="13"/>
      <c r="AF680" s="13">
        <v>0</v>
      </c>
      <c r="AG680" s="13">
        <v>90000</v>
      </c>
      <c r="AH680" s="13">
        <v>0</v>
      </c>
      <c r="AI680" s="13">
        <v>90000</v>
      </c>
      <c r="AJ680" s="13">
        <v>0</v>
      </c>
    </row>
    <row r="681" spans="1:36" hidden="1" x14ac:dyDescent="0.25">
      <c r="A681" s="7" t="str">
        <f t="shared" si="10"/>
        <v>1.1-00-2007_20636016_2024610</v>
      </c>
      <c r="B681" s="7" t="s">
        <v>393</v>
      </c>
      <c r="C681" s="7" t="s">
        <v>31</v>
      </c>
      <c r="D681" s="7" t="s">
        <v>52</v>
      </c>
      <c r="E681" s="7" t="s">
        <v>193</v>
      </c>
      <c r="F681" s="7">
        <v>6</v>
      </c>
      <c r="G681" s="7">
        <v>36</v>
      </c>
      <c r="H681" s="7" t="s">
        <v>231</v>
      </c>
      <c r="I681" s="7">
        <v>2461</v>
      </c>
      <c r="J681" s="7" t="s">
        <v>168</v>
      </c>
      <c r="K681" s="7">
        <v>0</v>
      </c>
      <c r="L681" s="7" t="s">
        <v>36</v>
      </c>
      <c r="M681" s="7">
        <v>2000</v>
      </c>
      <c r="N681" s="7" t="s">
        <v>394</v>
      </c>
      <c r="O681" s="7" t="s">
        <v>195</v>
      </c>
      <c r="P681" s="7" t="s">
        <v>102</v>
      </c>
      <c r="Q681" s="7" t="s">
        <v>232</v>
      </c>
      <c r="R681" s="7" t="s">
        <v>233</v>
      </c>
      <c r="S681" s="13">
        <v>5594874.54</v>
      </c>
      <c r="T681" s="13">
        <v>2828780.58</v>
      </c>
      <c r="U681" s="14">
        <v>2807547.42</v>
      </c>
      <c r="V681" s="13">
        <v>0</v>
      </c>
      <c r="W681" s="13">
        <v>5636328</v>
      </c>
      <c r="X681" s="13">
        <v>5636328</v>
      </c>
      <c r="Y681" s="13">
        <v>2771105.37</v>
      </c>
      <c r="Z681" s="13">
        <v>2768018.26</v>
      </c>
      <c r="AA681" s="13">
        <v>1325535.8700000001</v>
      </c>
      <c r="AB681" s="13">
        <v>0</v>
      </c>
      <c r="AC681" s="14">
        <v>2807547.42</v>
      </c>
      <c r="AD681" s="13" t="s">
        <v>504</v>
      </c>
      <c r="AE681" s="13" t="s">
        <v>506</v>
      </c>
      <c r="AF681" s="13">
        <v>0</v>
      </c>
      <c r="AG681" s="13">
        <v>5666093.96</v>
      </c>
      <c r="AH681" s="13">
        <v>0</v>
      </c>
      <c r="AI681" s="13">
        <v>71219.42</v>
      </c>
      <c r="AJ681" s="13">
        <v>5594874.54</v>
      </c>
    </row>
    <row r="682" spans="1:36" hidden="1" x14ac:dyDescent="0.25">
      <c r="A682" s="7" t="str">
        <f t="shared" si="10"/>
        <v>1.1-00-2007_20636016_2027210</v>
      </c>
      <c r="B682" s="7" t="s">
        <v>393</v>
      </c>
      <c r="C682" s="7" t="s">
        <v>31</v>
      </c>
      <c r="D682" s="7" t="s">
        <v>52</v>
      </c>
      <c r="E682" s="7" t="s">
        <v>193</v>
      </c>
      <c r="F682" s="7">
        <v>6</v>
      </c>
      <c r="G682" s="7">
        <v>36</v>
      </c>
      <c r="H682" s="7" t="s">
        <v>231</v>
      </c>
      <c r="I682" s="7">
        <v>2721</v>
      </c>
      <c r="J682" s="7" t="s">
        <v>124</v>
      </c>
      <c r="K682" s="7">
        <v>0</v>
      </c>
      <c r="L682" s="7" t="s">
        <v>36</v>
      </c>
      <c r="M682" s="7">
        <v>2000</v>
      </c>
      <c r="N682" s="7" t="s">
        <v>394</v>
      </c>
      <c r="O682" s="7" t="s">
        <v>195</v>
      </c>
      <c r="P682" s="7" t="s">
        <v>102</v>
      </c>
      <c r="Q682" s="7" t="s">
        <v>232</v>
      </c>
      <c r="R682" s="7" t="s">
        <v>233</v>
      </c>
      <c r="S682" s="13">
        <v>45000</v>
      </c>
      <c r="T682" s="13">
        <v>45000</v>
      </c>
      <c r="U682" s="13">
        <v>0</v>
      </c>
      <c r="V682" s="13">
        <v>0</v>
      </c>
      <c r="W682" s="13">
        <v>44499.46</v>
      </c>
      <c r="X682" s="13">
        <v>44499.46</v>
      </c>
      <c r="Y682" s="13">
        <v>44499.46</v>
      </c>
      <c r="Z682" s="13">
        <v>0</v>
      </c>
      <c r="AA682" s="13">
        <v>0</v>
      </c>
      <c r="AB682" s="13">
        <v>500.54000000000087</v>
      </c>
      <c r="AC682" s="13">
        <v>0</v>
      </c>
      <c r="AD682" s="13">
        <v>0</v>
      </c>
      <c r="AE682" s="13"/>
      <c r="AF682" s="13">
        <v>0</v>
      </c>
      <c r="AG682" s="13">
        <v>45000</v>
      </c>
      <c r="AH682" s="13">
        <v>0</v>
      </c>
      <c r="AI682" s="13">
        <v>0</v>
      </c>
      <c r="AJ682" s="13">
        <v>45000</v>
      </c>
    </row>
    <row r="683" spans="1:36" hidden="1" x14ac:dyDescent="0.25">
      <c r="A683" s="7" t="str">
        <f t="shared" si="10"/>
        <v>1.1-00-2007_20636016_2056610</v>
      </c>
      <c r="B683" s="7" t="s">
        <v>393</v>
      </c>
      <c r="C683" s="7" t="s">
        <v>31</v>
      </c>
      <c r="D683" s="7" t="s">
        <v>52</v>
      </c>
      <c r="E683" s="7" t="s">
        <v>193</v>
      </c>
      <c r="F683" s="7">
        <v>6</v>
      </c>
      <c r="G683" s="7">
        <v>36</v>
      </c>
      <c r="H683" s="7" t="s">
        <v>231</v>
      </c>
      <c r="I683" s="7">
        <v>5661</v>
      </c>
      <c r="J683" s="7" t="s">
        <v>121</v>
      </c>
      <c r="K683" s="7">
        <v>0</v>
      </c>
      <c r="L683" s="7" t="s">
        <v>36</v>
      </c>
      <c r="M683" s="7">
        <v>5000</v>
      </c>
      <c r="N683" s="7" t="s">
        <v>394</v>
      </c>
      <c r="O683" s="7" t="s">
        <v>195</v>
      </c>
      <c r="P683" s="7" t="s">
        <v>102</v>
      </c>
      <c r="Q683" s="7" t="s">
        <v>232</v>
      </c>
      <c r="R683" s="7" t="s">
        <v>233</v>
      </c>
      <c r="S683" s="13">
        <v>98598.19</v>
      </c>
      <c r="T683" s="13">
        <v>200000</v>
      </c>
      <c r="U683" s="13">
        <v>-101401.81</v>
      </c>
      <c r="V683" s="13">
        <v>0</v>
      </c>
      <c r="W683" s="13">
        <v>98598.19</v>
      </c>
      <c r="X683" s="13">
        <v>0</v>
      </c>
      <c r="Y683" s="13">
        <v>0</v>
      </c>
      <c r="Z683" s="13">
        <v>0</v>
      </c>
      <c r="AA683" s="13">
        <v>0</v>
      </c>
      <c r="AB683" s="13">
        <v>0</v>
      </c>
      <c r="AC683" s="13">
        <v>0</v>
      </c>
      <c r="AD683" s="13">
        <v>0</v>
      </c>
      <c r="AE683" s="13"/>
      <c r="AF683" s="13">
        <v>0</v>
      </c>
      <c r="AG683" s="13">
        <v>200000</v>
      </c>
      <c r="AH683" s="13">
        <v>0</v>
      </c>
      <c r="AI683" s="13">
        <v>101401.81</v>
      </c>
      <c r="AJ683" s="13">
        <v>98598.19</v>
      </c>
    </row>
    <row r="684" spans="1:36" hidden="1" x14ac:dyDescent="0.25">
      <c r="A684" s="7" t="str">
        <f t="shared" si="10"/>
        <v>1.1-00-2007_20637017_2024710</v>
      </c>
      <c r="B684" s="7" t="s">
        <v>393</v>
      </c>
      <c r="C684" s="7" t="s">
        <v>31</v>
      </c>
      <c r="D684" s="7" t="s">
        <v>52</v>
      </c>
      <c r="E684" s="7" t="s">
        <v>193</v>
      </c>
      <c r="F684" s="7">
        <v>6</v>
      </c>
      <c r="G684" s="7">
        <v>37</v>
      </c>
      <c r="H684" s="7" t="s">
        <v>234</v>
      </c>
      <c r="I684" s="7">
        <v>2471</v>
      </c>
      <c r="J684" s="7" t="s">
        <v>169</v>
      </c>
      <c r="K684" s="7">
        <v>0</v>
      </c>
      <c r="L684" s="7" t="s">
        <v>36</v>
      </c>
      <c r="M684" s="7">
        <v>2000</v>
      </c>
      <c r="N684" s="7" t="s">
        <v>394</v>
      </c>
      <c r="O684" s="7" t="s">
        <v>195</v>
      </c>
      <c r="P684" s="7" t="s">
        <v>102</v>
      </c>
      <c r="Q684" s="7" t="s">
        <v>235</v>
      </c>
      <c r="R684" s="7" t="s">
        <v>236</v>
      </c>
      <c r="S684" s="13">
        <v>15000</v>
      </c>
      <c r="T684" s="13">
        <v>15000</v>
      </c>
      <c r="U684" s="13">
        <v>0</v>
      </c>
      <c r="V684" s="13">
        <v>0</v>
      </c>
      <c r="W684" s="13">
        <v>3000</v>
      </c>
      <c r="X684" s="13">
        <v>3000</v>
      </c>
      <c r="Y684" s="13">
        <v>3000</v>
      </c>
      <c r="Z684" s="13">
        <v>3000</v>
      </c>
      <c r="AA684" s="13">
        <v>3000</v>
      </c>
      <c r="AB684" s="13">
        <v>12000</v>
      </c>
      <c r="AC684" s="13">
        <v>0</v>
      </c>
      <c r="AD684" s="13">
        <v>0</v>
      </c>
      <c r="AE684" s="13"/>
      <c r="AF684" s="13">
        <v>0</v>
      </c>
      <c r="AG684" s="13">
        <v>15000</v>
      </c>
      <c r="AH684" s="13">
        <v>0</v>
      </c>
      <c r="AI684" s="13">
        <v>0</v>
      </c>
      <c r="AJ684" s="13">
        <v>15000</v>
      </c>
    </row>
    <row r="685" spans="1:36" hidden="1" x14ac:dyDescent="0.25">
      <c r="A685" s="7" t="str">
        <f t="shared" si="10"/>
        <v>1.1-00-2007_20637017_2024910</v>
      </c>
      <c r="B685" s="7" t="s">
        <v>393</v>
      </c>
      <c r="C685" s="7" t="s">
        <v>31</v>
      </c>
      <c r="D685" s="7" t="s">
        <v>52</v>
      </c>
      <c r="E685" s="7" t="s">
        <v>193</v>
      </c>
      <c r="F685" s="7">
        <v>6</v>
      </c>
      <c r="G685" s="7">
        <v>37</v>
      </c>
      <c r="H685" s="7" t="s">
        <v>234</v>
      </c>
      <c r="I685" s="7">
        <v>2491</v>
      </c>
      <c r="J685" s="7" t="s">
        <v>62</v>
      </c>
      <c r="K685" s="7">
        <v>0</v>
      </c>
      <c r="L685" s="7" t="s">
        <v>36</v>
      </c>
      <c r="M685" s="7">
        <v>2000</v>
      </c>
      <c r="N685" s="7" t="s">
        <v>394</v>
      </c>
      <c r="O685" s="7" t="s">
        <v>195</v>
      </c>
      <c r="P685" s="7" t="s">
        <v>102</v>
      </c>
      <c r="Q685" s="7" t="s">
        <v>235</v>
      </c>
      <c r="R685" s="7" t="s">
        <v>236</v>
      </c>
      <c r="S685" s="13">
        <v>15000</v>
      </c>
      <c r="T685" s="13">
        <v>15000</v>
      </c>
      <c r="U685" s="13">
        <v>0</v>
      </c>
      <c r="V685" s="13">
        <v>0</v>
      </c>
      <c r="W685" s="13">
        <v>3565.86</v>
      </c>
      <c r="X685" s="13">
        <v>3565.86</v>
      </c>
      <c r="Y685" s="13">
        <v>2208.64</v>
      </c>
      <c r="Z685" s="13">
        <v>0</v>
      </c>
      <c r="AA685" s="13">
        <v>0</v>
      </c>
      <c r="AB685" s="13">
        <v>11434.14</v>
      </c>
      <c r="AC685" s="13">
        <v>0</v>
      </c>
      <c r="AD685" s="13">
        <v>0</v>
      </c>
      <c r="AE685" s="13"/>
      <c r="AF685" s="13">
        <v>0</v>
      </c>
      <c r="AG685" s="13">
        <v>15000</v>
      </c>
      <c r="AH685" s="13">
        <v>0</v>
      </c>
      <c r="AI685" s="13">
        <v>0</v>
      </c>
      <c r="AJ685" s="13">
        <v>15000</v>
      </c>
    </row>
    <row r="686" spans="1:36" hidden="1" x14ac:dyDescent="0.25">
      <c r="A686" s="7" t="str">
        <f t="shared" si="10"/>
        <v>1.1-00-2007_20637017_2025210</v>
      </c>
      <c r="B686" s="7" t="s">
        <v>393</v>
      </c>
      <c r="C686" s="7" t="s">
        <v>31</v>
      </c>
      <c r="D686" s="7" t="s">
        <v>52</v>
      </c>
      <c r="E686" s="7" t="s">
        <v>193</v>
      </c>
      <c r="F686" s="7">
        <v>6</v>
      </c>
      <c r="G686" s="7">
        <v>37</v>
      </c>
      <c r="H686" s="7" t="s">
        <v>234</v>
      </c>
      <c r="I686" s="7">
        <v>2521</v>
      </c>
      <c r="J686" s="7" t="s">
        <v>87</v>
      </c>
      <c r="K686" s="7">
        <v>0</v>
      </c>
      <c r="L686" s="7" t="s">
        <v>36</v>
      </c>
      <c r="M686" s="7">
        <v>2000</v>
      </c>
      <c r="N686" s="7" t="s">
        <v>394</v>
      </c>
      <c r="O686" s="7" t="s">
        <v>195</v>
      </c>
      <c r="P686" s="7" t="s">
        <v>102</v>
      </c>
      <c r="Q686" s="7" t="s">
        <v>235</v>
      </c>
      <c r="R686" s="7" t="s">
        <v>236</v>
      </c>
      <c r="S686" s="13">
        <v>18000</v>
      </c>
      <c r="T686" s="13">
        <v>18000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18000</v>
      </c>
      <c r="AC686" s="13">
        <v>0</v>
      </c>
      <c r="AD686" s="13">
        <v>0</v>
      </c>
      <c r="AE686" s="13"/>
      <c r="AF686" s="13">
        <v>0</v>
      </c>
      <c r="AG686" s="13">
        <v>18000</v>
      </c>
      <c r="AH686" s="13">
        <v>0</v>
      </c>
      <c r="AI686" s="13">
        <v>0</v>
      </c>
      <c r="AJ686" s="13">
        <v>18000</v>
      </c>
    </row>
    <row r="687" spans="1:36" hidden="1" x14ac:dyDescent="0.25">
      <c r="A687" s="7" t="str">
        <f t="shared" si="10"/>
        <v>1.1-00-2007_20637017_2025910</v>
      </c>
      <c r="B687" s="7" t="s">
        <v>393</v>
      </c>
      <c r="C687" s="7" t="s">
        <v>31</v>
      </c>
      <c r="D687" s="7" t="s">
        <v>52</v>
      </c>
      <c r="E687" s="7" t="s">
        <v>193</v>
      </c>
      <c r="F687" s="7">
        <v>6</v>
      </c>
      <c r="G687" s="7">
        <v>37</v>
      </c>
      <c r="H687" s="7" t="s">
        <v>234</v>
      </c>
      <c r="I687" s="7">
        <v>2591</v>
      </c>
      <c r="J687" s="7" t="s">
        <v>117</v>
      </c>
      <c r="K687" s="7">
        <v>0</v>
      </c>
      <c r="L687" s="7" t="s">
        <v>36</v>
      </c>
      <c r="M687" s="7">
        <v>2000</v>
      </c>
      <c r="N687" s="7" t="s">
        <v>394</v>
      </c>
      <c r="O687" s="7" t="s">
        <v>195</v>
      </c>
      <c r="P687" s="7" t="s">
        <v>102</v>
      </c>
      <c r="Q687" s="7" t="s">
        <v>235</v>
      </c>
      <c r="R687" s="7" t="s">
        <v>236</v>
      </c>
      <c r="S687" s="13">
        <v>0</v>
      </c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0</v>
      </c>
      <c r="AD687" s="13">
        <v>0</v>
      </c>
      <c r="AE687" s="13"/>
      <c r="AF687" s="13">
        <v>0</v>
      </c>
      <c r="AG687" s="13">
        <v>60000</v>
      </c>
      <c r="AH687" s="13">
        <v>0</v>
      </c>
      <c r="AI687" s="13">
        <v>60000</v>
      </c>
      <c r="AJ687" s="13">
        <v>0</v>
      </c>
    </row>
    <row r="688" spans="1:36" hidden="1" x14ac:dyDescent="0.25">
      <c r="A688" s="7" t="str">
        <f t="shared" si="10"/>
        <v>1.1-00-2007_20637017_2027210</v>
      </c>
      <c r="B688" s="7" t="s">
        <v>393</v>
      </c>
      <c r="C688" s="7" t="s">
        <v>31</v>
      </c>
      <c r="D688" s="7" t="s">
        <v>52</v>
      </c>
      <c r="E688" s="7" t="s">
        <v>193</v>
      </c>
      <c r="F688" s="7">
        <v>6</v>
      </c>
      <c r="G688" s="7">
        <v>37</v>
      </c>
      <c r="H688" s="7" t="s">
        <v>234</v>
      </c>
      <c r="I688" s="7">
        <v>2721</v>
      </c>
      <c r="J688" s="7" t="s">
        <v>124</v>
      </c>
      <c r="K688" s="7">
        <v>0</v>
      </c>
      <c r="L688" s="7" t="s">
        <v>36</v>
      </c>
      <c r="M688" s="7">
        <v>2000</v>
      </c>
      <c r="N688" s="7" t="s">
        <v>394</v>
      </c>
      <c r="O688" s="7" t="s">
        <v>195</v>
      </c>
      <c r="P688" s="7" t="s">
        <v>102</v>
      </c>
      <c r="Q688" s="7" t="s">
        <v>235</v>
      </c>
      <c r="R688" s="7" t="s">
        <v>236</v>
      </c>
      <c r="S688" s="13">
        <v>51842.6</v>
      </c>
      <c r="T688" s="13">
        <v>51842.6</v>
      </c>
      <c r="U688" s="13">
        <v>0</v>
      </c>
      <c r="V688" s="13">
        <v>0</v>
      </c>
      <c r="W688" s="13">
        <v>9467.3700000000008</v>
      </c>
      <c r="X688" s="13">
        <v>9467.3700000000008</v>
      </c>
      <c r="Y688" s="13">
        <v>9467.3700000000008</v>
      </c>
      <c r="Z688" s="13">
        <v>0</v>
      </c>
      <c r="AA688" s="13">
        <v>0</v>
      </c>
      <c r="AB688" s="13">
        <v>42375.229999999996</v>
      </c>
      <c r="AC688" s="13">
        <v>0</v>
      </c>
      <c r="AD688" s="13">
        <v>0</v>
      </c>
      <c r="AE688" s="13"/>
      <c r="AF688" s="13">
        <v>0</v>
      </c>
      <c r="AG688" s="13">
        <v>60000</v>
      </c>
      <c r="AH688" s="13">
        <v>0</v>
      </c>
      <c r="AI688" s="13">
        <v>8157.4</v>
      </c>
      <c r="AJ688" s="13">
        <v>51842.6</v>
      </c>
    </row>
    <row r="689" spans="1:36" hidden="1" x14ac:dyDescent="0.25">
      <c r="A689" s="7" t="str">
        <f t="shared" si="10"/>
        <v>1.1-00-2007_20637017_2027510</v>
      </c>
      <c r="B689" s="7" t="s">
        <v>393</v>
      </c>
      <c r="C689" s="7" t="s">
        <v>31</v>
      </c>
      <c r="D689" s="7" t="s">
        <v>52</v>
      </c>
      <c r="E689" s="7" t="s">
        <v>193</v>
      </c>
      <c r="F689" s="7">
        <v>6</v>
      </c>
      <c r="G689" s="7">
        <v>37</v>
      </c>
      <c r="H689" s="7" t="s">
        <v>234</v>
      </c>
      <c r="I689" s="7">
        <v>2751</v>
      </c>
      <c r="J689" s="7" t="s">
        <v>227</v>
      </c>
      <c r="K689" s="7">
        <v>0</v>
      </c>
      <c r="L689" s="7" t="s">
        <v>36</v>
      </c>
      <c r="M689" s="7">
        <v>2000</v>
      </c>
      <c r="N689" s="7" t="s">
        <v>394</v>
      </c>
      <c r="O689" s="7" t="s">
        <v>195</v>
      </c>
      <c r="P689" s="7" t="s">
        <v>102</v>
      </c>
      <c r="Q689" s="7" t="s">
        <v>235</v>
      </c>
      <c r="R689" s="7" t="s">
        <v>236</v>
      </c>
      <c r="S689" s="13">
        <v>0</v>
      </c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</v>
      </c>
      <c r="AD689" s="13">
        <v>0</v>
      </c>
      <c r="AE689" s="13"/>
      <c r="AF689" s="13">
        <v>0</v>
      </c>
      <c r="AG689" s="13">
        <v>25000</v>
      </c>
      <c r="AH689" s="13">
        <v>0</v>
      </c>
      <c r="AI689" s="13">
        <v>25000</v>
      </c>
      <c r="AJ689" s="13">
        <v>0</v>
      </c>
    </row>
    <row r="690" spans="1:36" hidden="1" x14ac:dyDescent="0.25">
      <c r="A690" s="7" t="str">
        <f t="shared" si="10"/>
        <v>1.1-00-2007_20637017_2029110</v>
      </c>
      <c r="B690" s="7" t="s">
        <v>393</v>
      </c>
      <c r="C690" s="7" t="s">
        <v>31</v>
      </c>
      <c r="D690" s="7" t="s">
        <v>52</v>
      </c>
      <c r="E690" s="7" t="s">
        <v>193</v>
      </c>
      <c r="F690" s="7">
        <v>6</v>
      </c>
      <c r="G690" s="7">
        <v>37</v>
      </c>
      <c r="H690" s="7" t="s">
        <v>234</v>
      </c>
      <c r="I690" s="7">
        <v>2911</v>
      </c>
      <c r="J690" s="7" t="s">
        <v>118</v>
      </c>
      <c r="K690" s="7">
        <v>0</v>
      </c>
      <c r="L690" s="7" t="s">
        <v>36</v>
      </c>
      <c r="M690" s="7">
        <v>2000</v>
      </c>
      <c r="N690" s="7" t="s">
        <v>394</v>
      </c>
      <c r="O690" s="7" t="s">
        <v>195</v>
      </c>
      <c r="P690" s="7" t="s">
        <v>102</v>
      </c>
      <c r="Q690" s="7" t="s">
        <v>235</v>
      </c>
      <c r="R690" s="7" t="s">
        <v>236</v>
      </c>
      <c r="S690" s="13">
        <v>105741.8</v>
      </c>
      <c r="T690" s="13">
        <v>105741.8</v>
      </c>
      <c r="U690" s="13">
        <v>0</v>
      </c>
      <c r="V690" s="13">
        <v>0</v>
      </c>
      <c r="W690" s="13">
        <v>63936.39</v>
      </c>
      <c r="X690" s="13">
        <v>36792.39</v>
      </c>
      <c r="Y690" s="13">
        <v>29921.02</v>
      </c>
      <c r="Z690" s="13">
        <v>0</v>
      </c>
      <c r="AA690" s="13">
        <v>0</v>
      </c>
      <c r="AB690" s="13">
        <v>41805.410000000003</v>
      </c>
      <c r="AC690" s="13">
        <v>0</v>
      </c>
      <c r="AD690" s="13">
        <v>0</v>
      </c>
      <c r="AE690" s="13"/>
      <c r="AF690" s="13">
        <v>0</v>
      </c>
      <c r="AG690" s="13">
        <v>110000</v>
      </c>
      <c r="AH690" s="13">
        <v>0</v>
      </c>
      <c r="AI690" s="13">
        <v>4258.2</v>
      </c>
      <c r="AJ690" s="13">
        <v>105741.8</v>
      </c>
    </row>
    <row r="691" spans="1:36" hidden="1" x14ac:dyDescent="0.25">
      <c r="A691" s="7" t="str">
        <f t="shared" si="10"/>
        <v>1.1-00-2007_20637017_2054210</v>
      </c>
      <c r="B691" s="7" t="s">
        <v>393</v>
      </c>
      <c r="C691" s="7" t="s">
        <v>31</v>
      </c>
      <c r="D691" s="7" t="s">
        <v>52</v>
      </c>
      <c r="E691" s="7" t="s">
        <v>193</v>
      </c>
      <c r="F691" s="7">
        <v>6</v>
      </c>
      <c r="G691" s="7">
        <v>37</v>
      </c>
      <c r="H691" s="7" t="s">
        <v>234</v>
      </c>
      <c r="I691" s="7">
        <v>5421</v>
      </c>
      <c r="J691" s="7" t="s">
        <v>204</v>
      </c>
      <c r="K691" s="7">
        <v>0</v>
      </c>
      <c r="L691" s="7" t="s">
        <v>36</v>
      </c>
      <c r="M691" s="7">
        <v>5000</v>
      </c>
      <c r="N691" s="7" t="s">
        <v>394</v>
      </c>
      <c r="O691" s="7" t="s">
        <v>195</v>
      </c>
      <c r="P691" s="7" t="s">
        <v>102</v>
      </c>
      <c r="Q691" s="7" t="s">
        <v>235</v>
      </c>
      <c r="R691" s="7" t="s">
        <v>236</v>
      </c>
      <c r="S691" s="13">
        <v>0</v>
      </c>
      <c r="T691" s="13">
        <v>150000</v>
      </c>
      <c r="U691" s="13">
        <v>-150000</v>
      </c>
      <c r="V691" s="13">
        <v>0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0</v>
      </c>
      <c r="AC691" s="13">
        <v>0</v>
      </c>
      <c r="AD691" s="13">
        <v>0</v>
      </c>
      <c r="AE691" s="13"/>
      <c r="AF691" s="13">
        <v>0</v>
      </c>
      <c r="AG691" s="13">
        <v>150000</v>
      </c>
      <c r="AH691" s="13">
        <v>0</v>
      </c>
      <c r="AI691" s="13">
        <v>150000</v>
      </c>
      <c r="AJ691" s="13">
        <v>0</v>
      </c>
    </row>
    <row r="692" spans="1:36" hidden="1" x14ac:dyDescent="0.25">
      <c r="A692" s="7" t="str">
        <f t="shared" si="10"/>
        <v>1.1-00-2007_20637017_2056210</v>
      </c>
      <c r="B692" s="7" t="s">
        <v>393</v>
      </c>
      <c r="C692" s="7" t="s">
        <v>31</v>
      </c>
      <c r="D692" s="7" t="s">
        <v>52</v>
      </c>
      <c r="E692" s="7" t="s">
        <v>193</v>
      </c>
      <c r="F692" s="7">
        <v>6</v>
      </c>
      <c r="G692" s="7">
        <v>37</v>
      </c>
      <c r="H692" s="7" t="s">
        <v>234</v>
      </c>
      <c r="I692" s="7">
        <v>5621</v>
      </c>
      <c r="J692" s="7" t="s">
        <v>119</v>
      </c>
      <c r="K692" s="7">
        <v>0</v>
      </c>
      <c r="L692" s="7" t="s">
        <v>36</v>
      </c>
      <c r="M692" s="7">
        <v>5000</v>
      </c>
      <c r="N692" s="7" t="s">
        <v>394</v>
      </c>
      <c r="O692" s="7" t="s">
        <v>195</v>
      </c>
      <c r="P692" s="7" t="s">
        <v>102</v>
      </c>
      <c r="Q692" s="7" t="s">
        <v>235</v>
      </c>
      <c r="R692" s="7" t="s">
        <v>236</v>
      </c>
      <c r="S692" s="13">
        <v>0</v>
      </c>
      <c r="T692" s="13">
        <v>120000</v>
      </c>
      <c r="U692" s="13">
        <v>-120000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/>
      <c r="AF692" s="13">
        <v>0</v>
      </c>
      <c r="AG692" s="13">
        <v>120000</v>
      </c>
      <c r="AH692" s="13">
        <v>0</v>
      </c>
      <c r="AI692" s="13">
        <v>120000</v>
      </c>
      <c r="AJ692" s="13">
        <v>0</v>
      </c>
    </row>
    <row r="693" spans="1:36" hidden="1" x14ac:dyDescent="0.25">
      <c r="A693" s="7" t="str">
        <f t="shared" si="10"/>
        <v>1.1-00-2007_20638018_2024410</v>
      </c>
      <c r="B693" s="7" t="s">
        <v>393</v>
      </c>
      <c r="C693" s="7" t="s">
        <v>31</v>
      </c>
      <c r="D693" s="7" t="s">
        <v>52</v>
      </c>
      <c r="E693" s="7" t="s">
        <v>193</v>
      </c>
      <c r="F693" s="7">
        <v>6</v>
      </c>
      <c r="G693" s="7">
        <v>38</v>
      </c>
      <c r="H693" s="7" t="s">
        <v>237</v>
      </c>
      <c r="I693" s="7">
        <v>2441</v>
      </c>
      <c r="J693" s="7" t="s">
        <v>167</v>
      </c>
      <c r="K693" s="7">
        <v>0</v>
      </c>
      <c r="L693" s="7" t="s">
        <v>36</v>
      </c>
      <c r="M693" s="7">
        <v>2000</v>
      </c>
      <c r="N693" s="7" t="s">
        <v>394</v>
      </c>
      <c r="O693" s="7" t="s">
        <v>195</v>
      </c>
      <c r="P693" s="7" t="s">
        <v>102</v>
      </c>
      <c r="Q693" s="7" t="s">
        <v>238</v>
      </c>
      <c r="R693" s="7" t="s">
        <v>239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0</v>
      </c>
      <c r="AC693" s="13">
        <v>0</v>
      </c>
      <c r="AD693" s="13">
        <v>0</v>
      </c>
      <c r="AE693" s="13"/>
      <c r="AF693" s="13">
        <v>0</v>
      </c>
      <c r="AG693" s="13">
        <v>80000</v>
      </c>
      <c r="AH693" s="13">
        <v>0</v>
      </c>
      <c r="AI693" s="13">
        <v>80000</v>
      </c>
      <c r="AJ693" s="13">
        <v>0</v>
      </c>
    </row>
    <row r="694" spans="1:36" hidden="1" x14ac:dyDescent="0.25">
      <c r="A694" s="7" t="str">
        <f t="shared" si="10"/>
        <v>1.1-00-2007_20638018_2024510</v>
      </c>
      <c r="B694" s="7" t="s">
        <v>393</v>
      </c>
      <c r="C694" s="7" t="s">
        <v>31</v>
      </c>
      <c r="D694" s="7" t="s">
        <v>52</v>
      </c>
      <c r="E694" s="7" t="s">
        <v>193</v>
      </c>
      <c r="F694" s="7">
        <v>6</v>
      </c>
      <c r="G694" s="7">
        <v>38</v>
      </c>
      <c r="H694" s="7" t="s">
        <v>237</v>
      </c>
      <c r="I694" s="7">
        <v>2451</v>
      </c>
      <c r="J694" s="7" t="s">
        <v>240</v>
      </c>
      <c r="K694" s="7">
        <v>0</v>
      </c>
      <c r="L694" s="7" t="s">
        <v>36</v>
      </c>
      <c r="M694" s="7">
        <v>2000</v>
      </c>
      <c r="N694" s="7" t="s">
        <v>394</v>
      </c>
      <c r="O694" s="7" t="s">
        <v>195</v>
      </c>
      <c r="P694" s="7" t="s">
        <v>102</v>
      </c>
      <c r="Q694" s="7" t="s">
        <v>238</v>
      </c>
      <c r="R694" s="7" t="s">
        <v>239</v>
      </c>
      <c r="S694" s="13">
        <v>0</v>
      </c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0</v>
      </c>
      <c r="AC694" s="13">
        <v>0</v>
      </c>
      <c r="AD694" s="13">
        <v>0</v>
      </c>
      <c r="AE694" s="13"/>
      <c r="AF694" s="13">
        <v>0</v>
      </c>
      <c r="AG694" s="13">
        <v>80000</v>
      </c>
      <c r="AH694" s="13">
        <v>0</v>
      </c>
      <c r="AI694" s="13">
        <v>80000</v>
      </c>
      <c r="AJ694" s="13">
        <v>0</v>
      </c>
    </row>
    <row r="695" spans="1:36" hidden="1" x14ac:dyDescent="0.25">
      <c r="A695" s="7" t="str">
        <f t="shared" si="10"/>
        <v>1.1-00-2007_20638018_2024610</v>
      </c>
      <c r="B695" s="7" t="s">
        <v>393</v>
      </c>
      <c r="C695" s="7" t="s">
        <v>31</v>
      </c>
      <c r="D695" s="7" t="s">
        <v>52</v>
      </c>
      <c r="E695" s="7" t="s">
        <v>193</v>
      </c>
      <c r="F695" s="7">
        <v>6</v>
      </c>
      <c r="G695" s="7">
        <v>38</v>
      </c>
      <c r="H695" s="7" t="s">
        <v>237</v>
      </c>
      <c r="I695" s="7">
        <v>2461</v>
      </c>
      <c r="J695" s="7" t="s">
        <v>168</v>
      </c>
      <c r="K695" s="7">
        <v>0</v>
      </c>
      <c r="L695" s="7" t="s">
        <v>36</v>
      </c>
      <c r="M695" s="7">
        <v>2000</v>
      </c>
      <c r="N695" s="7" t="s">
        <v>394</v>
      </c>
      <c r="O695" s="7" t="s">
        <v>195</v>
      </c>
      <c r="P695" s="7" t="s">
        <v>102</v>
      </c>
      <c r="Q695" s="7" t="s">
        <v>238</v>
      </c>
      <c r="R695" s="7" t="s">
        <v>239</v>
      </c>
      <c r="S695" s="13">
        <v>150000</v>
      </c>
      <c r="T695" s="13">
        <v>150000</v>
      </c>
      <c r="U695" s="13">
        <v>0</v>
      </c>
      <c r="V695" s="13">
        <v>0</v>
      </c>
      <c r="W695" s="13">
        <v>134482.51</v>
      </c>
      <c r="X695" s="13">
        <v>134482.51</v>
      </c>
      <c r="Y695" s="13">
        <v>0</v>
      </c>
      <c r="Z695" s="13">
        <v>0</v>
      </c>
      <c r="AA695" s="13">
        <v>0</v>
      </c>
      <c r="AB695" s="13">
        <v>15517.489999999991</v>
      </c>
      <c r="AC695" s="13">
        <v>0</v>
      </c>
      <c r="AD695" s="13">
        <v>0</v>
      </c>
      <c r="AE695" s="13"/>
      <c r="AF695" s="13">
        <v>0</v>
      </c>
      <c r="AG695" s="13">
        <v>150000</v>
      </c>
      <c r="AH695" s="13">
        <v>0</v>
      </c>
      <c r="AI695" s="13">
        <v>0</v>
      </c>
      <c r="AJ695" s="13">
        <v>150000</v>
      </c>
    </row>
    <row r="696" spans="1:36" hidden="1" x14ac:dyDescent="0.25">
      <c r="A696" s="7" t="str">
        <f t="shared" si="10"/>
        <v>1.1-00-2007_20638018_2025210</v>
      </c>
      <c r="B696" s="7" t="s">
        <v>393</v>
      </c>
      <c r="C696" s="7" t="s">
        <v>31</v>
      </c>
      <c r="D696" s="7" t="s">
        <v>52</v>
      </c>
      <c r="E696" s="7" t="s">
        <v>193</v>
      </c>
      <c r="F696" s="7">
        <v>6</v>
      </c>
      <c r="G696" s="7">
        <v>38</v>
      </c>
      <c r="H696" s="7" t="s">
        <v>237</v>
      </c>
      <c r="I696" s="7">
        <v>2521</v>
      </c>
      <c r="J696" s="7" t="s">
        <v>87</v>
      </c>
      <c r="K696" s="7">
        <v>0</v>
      </c>
      <c r="L696" s="7" t="s">
        <v>36</v>
      </c>
      <c r="M696" s="7">
        <v>2000</v>
      </c>
      <c r="N696" s="7" t="s">
        <v>394</v>
      </c>
      <c r="O696" s="7" t="s">
        <v>195</v>
      </c>
      <c r="P696" s="7" t="s">
        <v>102</v>
      </c>
      <c r="Q696" s="7" t="s">
        <v>238</v>
      </c>
      <c r="R696" s="7" t="s">
        <v>239</v>
      </c>
      <c r="S696" s="13">
        <v>46952</v>
      </c>
      <c r="T696" s="13">
        <v>46952</v>
      </c>
      <c r="U696" s="13">
        <v>0</v>
      </c>
      <c r="V696" s="13">
        <v>0</v>
      </c>
      <c r="W696" s="13">
        <v>46952</v>
      </c>
      <c r="X696" s="13">
        <v>46952</v>
      </c>
      <c r="Y696" s="13">
        <v>46952</v>
      </c>
      <c r="Z696" s="13">
        <v>46952</v>
      </c>
      <c r="AA696" s="13">
        <v>46952</v>
      </c>
      <c r="AB696" s="13">
        <v>0</v>
      </c>
      <c r="AC696" s="13">
        <v>0</v>
      </c>
      <c r="AD696" s="13">
        <v>0</v>
      </c>
      <c r="AE696" s="13"/>
      <c r="AF696" s="13">
        <v>0</v>
      </c>
      <c r="AG696" s="13">
        <v>200000</v>
      </c>
      <c r="AH696" s="13">
        <v>0</v>
      </c>
      <c r="AI696" s="13">
        <v>153048</v>
      </c>
      <c r="AJ696" s="13">
        <v>46952</v>
      </c>
    </row>
    <row r="697" spans="1:36" hidden="1" x14ac:dyDescent="0.25">
      <c r="A697" s="7" t="str">
        <f t="shared" si="10"/>
        <v>1.1-00-2007_20638018_2027210</v>
      </c>
      <c r="B697" s="7" t="s">
        <v>393</v>
      </c>
      <c r="C697" s="7" t="s">
        <v>31</v>
      </c>
      <c r="D697" s="7" t="s">
        <v>52</v>
      </c>
      <c r="E697" s="7" t="s">
        <v>193</v>
      </c>
      <c r="F697" s="7">
        <v>6</v>
      </c>
      <c r="G697" s="7">
        <v>38</v>
      </c>
      <c r="H697" s="7" t="s">
        <v>237</v>
      </c>
      <c r="I697" s="7">
        <v>2721</v>
      </c>
      <c r="J697" s="7" t="s">
        <v>124</v>
      </c>
      <c r="K697" s="7">
        <v>0</v>
      </c>
      <c r="L697" s="7" t="s">
        <v>36</v>
      </c>
      <c r="M697" s="7">
        <v>2000</v>
      </c>
      <c r="N697" s="7" t="s">
        <v>394</v>
      </c>
      <c r="O697" s="7" t="s">
        <v>195</v>
      </c>
      <c r="P697" s="7" t="s">
        <v>102</v>
      </c>
      <c r="Q697" s="7" t="s">
        <v>238</v>
      </c>
      <c r="R697" s="7" t="s">
        <v>239</v>
      </c>
      <c r="S697" s="13">
        <v>629000</v>
      </c>
      <c r="T697" s="13">
        <v>629000</v>
      </c>
      <c r="U697" s="13">
        <v>0</v>
      </c>
      <c r="V697" s="13">
        <v>0</v>
      </c>
      <c r="W697" s="13">
        <v>617284</v>
      </c>
      <c r="X697" s="13">
        <v>617284</v>
      </c>
      <c r="Y697" s="13">
        <v>0</v>
      </c>
      <c r="Z697" s="13">
        <v>0</v>
      </c>
      <c r="AA697" s="13">
        <v>0</v>
      </c>
      <c r="AB697" s="13">
        <v>11716</v>
      </c>
      <c r="AC697" s="13">
        <v>0</v>
      </c>
      <c r="AD697" s="13">
        <v>0</v>
      </c>
      <c r="AE697" s="13"/>
      <c r="AF697" s="13">
        <v>0</v>
      </c>
      <c r="AG697" s="13">
        <v>630000</v>
      </c>
      <c r="AH697" s="13">
        <v>0</v>
      </c>
      <c r="AI697" s="13">
        <v>1000</v>
      </c>
      <c r="AJ697" s="13">
        <v>629000</v>
      </c>
    </row>
    <row r="698" spans="1:36" hidden="1" x14ac:dyDescent="0.25">
      <c r="A698" s="7" t="str">
        <f t="shared" si="10"/>
        <v>1.1-00-2007_20638018_2029110</v>
      </c>
      <c r="B698" s="7" t="s">
        <v>393</v>
      </c>
      <c r="C698" s="7" t="s">
        <v>31</v>
      </c>
      <c r="D698" s="7" t="s">
        <v>52</v>
      </c>
      <c r="E698" s="7" t="s">
        <v>193</v>
      </c>
      <c r="F698" s="7">
        <v>6</v>
      </c>
      <c r="G698" s="7">
        <v>38</v>
      </c>
      <c r="H698" s="7" t="s">
        <v>237</v>
      </c>
      <c r="I698" s="7">
        <v>2911</v>
      </c>
      <c r="J698" s="7" t="s">
        <v>118</v>
      </c>
      <c r="K698" s="7">
        <v>0</v>
      </c>
      <c r="L698" s="7" t="s">
        <v>36</v>
      </c>
      <c r="M698" s="7">
        <v>2000</v>
      </c>
      <c r="N698" s="7" t="s">
        <v>394</v>
      </c>
      <c r="O698" s="7" t="s">
        <v>195</v>
      </c>
      <c r="P698" s="7" t="s">
        <v>102</v>
      </c>
      <c r="Q698" s="7" t="s">
        <v>238</v>
      </c>
      <c r="R698" s="7" t="s">
        <v>239</v>
      </c>
      <c r="S698" s="13">
        <v>1035611.81</v>
      </c>
      <c r="T698" s="13">
        <v>1035611.81</v>
      </c>
      <c r="U698" s="13">
        <v>0</v>
      </c>
      <c r="V698" s="13">
        <v>0</v>
      </c>
      <c r="W698" s="13">
        <v>1035611.81</v>
      </c>
      <c r="X698" s="13">
        <v>373362.01</v>
      </c>
      <c r="Y698" s="13">
        <v>25482.18</v>
      </c>
      <c r="Z698" s="13">
        <v>14609.5</v>
      </c>
      <c r="AA698" s="13">
        <v>14609.5</v>
      </c>
      <c r="AB698" s="13">
        <v>0</v>
      </c>
      <c r="AC698" s="13">
        <v>0</v>
      </c>
      <c r="AD698" s="13">
        <v>0</v>
      </c>
      <c r="AE698" s="13"/>
      <c r="AF698" s="13">
        <v>0</v>
      </c>
      <c r="AG698" s="13">
        <v>1073998</v>
      </c>
      <c r="AH698" s="13">
        <v>0</v>
      </c>
      <c r="AI698" s="13">
        <v>38386.19</v>
      </c>
      <c r="AJ698" s="13">
        <v>1035611.81</v>
      </c>
    </row>
    <row r="699" spans="1:36" hidden="1" x14ac:dyDescent="0.25">
      <c r="A699" s="7" t="str">
        <f t="shared" si="10"/>
        <v>1.1-00-2007_20638018_2033710</v>
      </c>
      <c r="B699" s="7" t="s">
        <v>393</v>
      </c>
      <c r="C699" s="7" t="s">
        <v>31</v>
      </c>
      <c r="D699" s="7" t="s">
        <v>52</v>
      </c>
      <c r="E699" s="7" t="s">
        <v>193</v>
      </c>
      <c r="F699" s="7">
        <v>6</v>
      </c>
      <c r="G699" s="7">
        <v>38</v>
      </c>
      <c r="H699" s="7" t="s">
        <v>237</v>
      </c>
      <c r="I699" s="7">
        <v>3371</v>
      </c>
      <c r="J699" s="7" t="s">
        <v>241</v>
      </c>
      <c r="K699" s="7">
        <v>0</v>
      </c>
      <c r="L699" s="7" t="s">
        <v>36</v>
      </c>
      <c r="M699" s="7">
        <v>3000</v>
      </c>
      <c r="N699" s="7" t="s">
        <v>394</v>
      </c>
      <c r="O699" s="7" t="s">
        <v>195</v>
      </c>
      <c r="P699" s="7" t="s">
        <v>102</v>
      </c>
      <c r="Q699" s="7" t="s">
        <v>238</v>
      </c>
      <c r="R699" s="7" t="s">
        <v>239</v>
      </c>
      <c r="S699" s="13">
        <v>2988160</v>
      </c>
      <c r="T699" s="13">
        <v>2988160</v>
      </c>
      <c r="U699" s="13">
        <v>0</v>
      </c>
      <c r="V699" s="13">
        <v>0</v>
      </c>
      <c r="W699" s="13">
        <v>2988160</v>
      </c>
      <c r="X699" s="13">
        <v>2988160</v>
      </c>
      <c r="Y699" s="13">
        <v>2161080</v>
      </c>
      <c r="Z699" s="13">
        <v>2161080</v>
      </c>
      <c r="AA699" s="13">
        <v>720360</v>
      </c>
      <c r="AB699" s="13">
        <v>0</v>
      </c>
      <c r="AC699" s="13">
        <v>0</v>
      </c>
      <c r="AD699" s="13">
        <v>0</v>
      </c>
      <c r="AE699" s="13"/>
      <c r="AF699" s="13">
        <v>0</v>
      </c>
      <c r="AG699" s="13">
        <v>3000000</v>
      </c>
      <c r="AH699" s="13">
        <v>0</v>
      </c>
      <c r="AI699" s="13">
        <v>11840</v>
      </c>
      <c r="AJ699" s="13">
        <v>2988160</v>
      </c>
    </row>
    <row r="700" spans="1:36" hidden="1" x14ac:dyDescent="0.25">
      <c r="A700" s="7" t="str">
        <f t="shared" si="10"/>
        <v>1.1-00-2007_20638018_2054210</v>
      </c>
      <c r="B700" s="7" t="s">
        <v>393</v>
      </c>
      <c r="C700" s="7" t="s">
        <v>31</v>
      </c>
      <c r="D700" s="7" t="s">
        <v>52</v>
      </c>
      <c r="E700" s="7" t="s">
        <v>193</v>
      </c>
      <c r="F700" s="7">
        <v>6</v>
      </c>
      <c r="G700" s="7">
        <v>38</v>
      </c>
      <c r="H700" s="7" t="s">
        <v>237</v>
      </c>
      <c r="I700" s="7">
        <v>5421</v>
      </c>
      <c r="J700" s="7" t="s">
        <v>204</v>
      </c>
      <c r="K700" s="7">
        <v>0</v>
      </c>
      <c r="L700" s="7" t="s">
        <v>36</v>
      </c>
      <c r="M700" s="7">
        <v>5000</v>
      </c>
      <c r="N700" s="7" t="s">
        <v>394</v>
      </c>
      <c r="O700" s="7" t="s">
        <v>195</v>
      </c>
      <c r="P700" s="7" t="s">
        <v>102</v>
      </c>
      <c r="Q700" s="7" t="s">
        <v>238</v>
      </c>
      <c r="R700" s="7" t="s">
        <v>239</v>
      </c>
      <c r="S700" s="13">
        <v>0</v>
      </c>
      <c r="T700" s="13">
        <v>400000</v>
      </c>
      <c r="U700" s="13">
        <v>-400000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  <c r="AC700" s="13">
        <v>0</v>
      </c>
      <c r="AD700" s="13">
        <v>0</v>
      </c>
      <c r="AE700" s="13"/>
      <c r="AF700" s="13">
        <v>0</v>
      </c>
      <c r="AG700" s="13">
        <v>400000</v>
      </c>
      <c r="AH700" s="13">
        <v>0</v>
      </c>
      <c r="AI700" s="13">
        <v>400000</v>
      </c>
      <c r="AJ700" s="13">
        <v>0</v>
      </c>
    </row>
    <row r="701" spans="1:36" hidden="1" x14ac:dyDescent="0.25">
      <c r="A701" s="7" t="str">
        <f t="shared" si="10"/>
        <v>1.1-00-2007_20638018_2056110</v>
      </c>
      <c r="B701" s="7" t="s">
        <v>393</v>
      </c>
      <c r="C701" s="7" t="s">
        <v>31</v>
      </c>
      <c r="D701" s="7" t="s">
        <v>52</v>
      </c>
      <c r="E701" s="7" t="s">
        <v>193</v>
      </c>
      <c r="F701" s="7">
        <v>6</v>
      </c>
      <c r="G701" s="7">
        <v>38</v>
      </c>
      <c r="H701" s="7" t="s">
        <v>237</v>
      </c>
      <c r="I701" s="7">
        <v>5611</v>
      </c>
      <c r="J701" s="7" t="s">
        <v>205</v>
      </c>
      <c r="K701" s="7">
        <v>0</v>
      </c>
      <c r="L701" s="7" t="s">
        <v>36</v>
      </c>
      <c r="M701" s="7">
        <v>5000</v>
      </c>
      <c r="N701" s="7" t="s">
        <v>394</v>
      </c>
      <c r="O701" s="7" t="s">
        <v>195</v>
      </c>
      <c r="P701" s="7" t="s">
        <v>102</v>
      </c>
      <c r="Q701" s="7" t="s">
        <v>238</v>
      </c>
      <c r="R701" s="7" t="s">
        <v>239</v>
      </c>
      <c r="S701" s="13">
        <v>94250</v>
      </c>
      <c r="T701" s="13">
        <v>600000</v>
      </c>
      <c r="U701" s="13">
        <v>-505750</v>
      </c>
      <c r="V701" s="13">
        <v>0</v>
      </c>
      <c r="W701" s="13">
        <v>94250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/>
      <c r="AF701" s="13">
        <v>0</v>
      </c>
      <c r="AG701" s="13">
        <v>600000</v>
      </c>
      <c r="AH701" s="13">
        <v>0</v>
      </c>
      <c r="AI701" s="13">
        <v>505750</v>
      </c>
      <c r="AJ701" s="13">
        <v>94250</v>
      </c>
    </row>
    <row r="702" spans="1:36" hidden="1" x14ac:dyDescent="0.25">
      <c r="A702" s="7" t="str">
        <f t="shared" si="10"/>
        <v>1.1-00-2007_20638018_2057810</v>
      </c>
      <c r="B702" s="7" t="s">
        <v>393</v>
      </c>
      <c r="C702" s="7" t="s">
        <v>31</v>
      </c>
      <c r="D702" s="7" t="s">
        <v>52</v>
      </c>
      <c r="E702" s="7" t="s">
        <v>193</v>
      </c>
      <c r="F702" s="7">
        <v>6</v>
      </c>
      <c r="G702" s="7">
        <v>38</v>
      </c>
      <c r="H702" s="7" t="s">
        <v>237</v>
      </c>
      <c r="I702" s="7">
        <v>5781</v>
      </c>
      <c r="J702" s="7" t="s">
        <v>242</v>
      </c>
      <c r="K702" s="7">
        <v>0</v>
      </c>
      <c r="L702" s="7" t="s">
        <v>36</v>
      </c>
      <c r="M702" s="7">
        <v>5000</v>
      </c>
      <c r="N702" s="7" t="s">
        <v>394</v>
      </c>
      <c r="O702" s="7" t="s">
        <v>195</v>
      </c>
      <c r="P702" s="7" t="s">
        <v>102</v>
      </c>
      <c r="Q702" s="7" t="s">
        <v>238</v>
      </c>
      <c r="R702" s="7" t="s">
        <v>239</v>
      </c>
      <c r="S702" s="13">
        <v>0</v>
      </c>
      <c r="T702" s="13">
        <v>400000</v>
      </c>
      <c r="U702" s="13">
        <v>-400000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/>
      <c r="AF702" s="13">
        <v>0</v>
      </c>
      <c r="AG702" s="13">
        <v>400000</v>
      </c>
      <c r="AH702" s="13">
        <v>0</v>
      </c>
      <c r="AI702" s="13">
        <v>400000</v>
      </c>
      <c r="AJ702" s="13">
        <v>0</v>
      </c>
    </row>
    <row r="703" spans="1:36" hidden="1" x14ac:dyDescent="0.25">
      <c r="A703" s="7" t="str">
        <f t="shared" si="10"/>
        <v>1.1-00-2007_20639018_2027210</v>
      </c>
      <c r="B703" s="7" t="s">
        <v>393</v>
      </c>
      <c r="C703" s="7" t="s">
        <v>31</v>
      </c>
      <c r="D703" s="7" t="s">
        <v>52</v>
      </c>
      <c r="E703" s="7" t="s">
        <v>193</v>
      </c>
      <c r="F703" s="7">
        <v>6</v>
      </c>
      <c r="G703" s="7">
        <v>39</v>
      </c>
      <c r="H703" s="7" t="s">
        <v>237</v>
      </c>
      <c r="I703" s="7">
        <v>2721</v>
      </c>
      <c r="J703" s="7" t="s">
        <v>124</v>
      </c>
      <c r="K703" s="7">
        <v>0</v>
      </c>
      <c r="L703" s="7" t="s">
        <v>36</v>
      </c>
      <c r="M703" s="7">
        <v>2000</v>
      </c>
      <c r="N703" s="7" t="s">
        <v>394</v>
      </c>
      <c r="O703" s="7" t="s">
        <v>195</v>
      </c>
      <c r="P703" s="7" t="s">
        <v>102</v>
      </c>
      <c r="Q703" s="7" t="s">
        <v>243</v>
      </c>
      <c r="R703" s="7" t="s">
        <v>239</v>
      </c>
      <c r="S703" s="13">
        <v>0</v>
      </c>
      <c r="T703" s="13">
        <v>200000</v>
      </c>
      <c r="U703" s="13">
        <v>-200000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/>
      <c r="AF703" s="13">
        <v>0</v>
      </c>
      <c r="AG703" s="13">
        <v>200000</v>
      </c>
      <c r="AH703" s="13">
        <v>0</v>
      </c>
      <c r="AI703" s="13">
        <v>200000</v>
      </c>
      <c r="AJ703" s="13">
        <v>0</v>
      </c>
    </row>
    <row r="704" spans="1:36" hidden="1" x14ac:dyDescent="0.25">
      <c r="A704" s="7" t="str">
        <f t="shared" si="10"/>
        <v>1.1-00-2007_20639018_2032610</v>
      </c>
      <c r="B704" s="7" t="s">
        <v>393</v>
      </c>
      <c r="C704" s="7" t="s">
        <v>31</v>
      </c>
      <c r="D704" s="7" t="s">
        <v>52</v>
      </c>
      <c r="E704" s="7" t="s">
        <v>193</v>
      </c>
      <c r="F704" s="7">
        <v>6</v>
      </c>
      <c r="G704" s="7">
        <v>39</v>
      </c>
      <c r="H704" s="7" t="s">
        <v>237</v>
      </c>
      <c r="I704" s="7">
        <v>3261</v>
      </c>
      <c r="J704" s="7" t="s">
        <v>67</v>
      </c>
      <c r="K704" s="7">
        <v>0</v>
      </c>
      <c r="L704" s="7" t="s">
        <v>36</v>
      </c>
      <c r="M704" s="7">
        <v>3000</v>
      </c>
      <c r="N704" s="7" t="s">
        <v>394</v>
      </c>
      <c r="O704" s="7" t="s">
        <v>195</v>
      </c>
      <c r="P704" s="7" t="s">
        <v>102</v>
      </c>
      <c r="Q704" s="7" t="s">
        <v>243</v>
      </c>
      <c r="R704" s="7" t="s">
        <v>239</v>
      </c>
      <c r="S704" s="13">
        <v>15000000</v>
      </c>
      <c r="T704" s="13">
        <v>15000000</v>
      </c>
      <c r="U704" s="13">
        <v>0</v>
      </c>
      <c r="V704" s="13">
        <v>0</v>
      </c>
      <c r="W704" s="13">
        <v>14640910.77</v>
      </c>
      <c r="X704" s="13">
        <v>14401556.369999999</v>
      </c>
      <c r="Y704" s="13">
        <v>10953805.99</v>
      </c>
      <c r="Z704" s="13">
        <v>3053802.08</v>
      </c>
      <c r="AA704" s="13">
        <v>2207318.7599999998</v>
      </c>
      <c r="AB704" s="13">
        <v>359089.23000000045</v>
      </c>
      <c r="AC704" s="13">
        <v>720000</v>
      </c>
      <c r="AD704" s="13" t="s">
        <v>505</v>
      </c>
      <c r="AE704" s="13"/>
      <c r="AF704" s="13">
        <v>0</v>
      </c>
      <c r="AG704" s="13">
        <v>15000000</v>
      </c>
      <c r="AH704" s="13">
        <v>0</v>
      </c>
      <c r="AI704" s="13">
        <v>0</v>
      </c>
      <c r="AJ704" s="13">
        <v>15000000</v>
      </c>
    </row>
    <row r="705" spans="1:36" hidden="1" x14ac:dyDescent="0.25">
      <c r="A705" s="7" t="str">
        <f t="shared" si="10"/>
        <v>1.1-00-2007_20639018_2056710</v>
      </c>
      <c r="B705" s="7" t="s">
        <v>393</v>
      </c>
      <c r="C705" s="7" t="s">
        <v>31</v>
      </c>
      <c r="D705" s="7" t="s">
        <v>52</v>
      </c>
      <c r="E705" s="7" t="s">
        <v>193</v>
      </c>
      <c r="F705" s="7">
        <v>6</v>
      </c>
      <c r="G705" s="7">
        <v>39</v>
      </c>
      <c r="H705" s="7" t="s">
        <v>237</v>
      </c>
      <c r="I705" s="7">
        <v>5671</v>
      </c>
      <c r="J705" s="7" t="s">
        <v>122</v>
      </c>
      <c r="K705" s="7">
        <v>0</v>
      </c>
      <c r="L705" s="7" t="s">
        <v>36</v>
      </c>
      <c r="M705" s="7">
        <v>5000</v>
      </c>
      <c r="N705" s="7" t="s">
        <v>394</v>
      </c>
      <c r="O705" s="7" t="s">
        <v>195</v>
      </c>
      <c r="P705" s="7" t="s">
        <v>102</v>
      </c>
      <c r="Q705" s="7" t="s">
        <v>243</v>
      </c>
      <c r="R705" s="7" t="s">
        <v>239</v>
      </c>
      <c r="S705" s="13">
        <v>417600</v>
      </c>
      <c r="T705" s="13">
        <v>1000000</v>
      </c>
      <c r="U705" s="13">
        <v>-582400</v>
      </c>
      <c r="V705" s="13">
        <v>0</v>
      </c>
      <c r="W705" s="13">
        <v>354272.91</v>
      </c>
      <c r="X705" s="13">
        <v>103712.91</v>
      </c>
      <c r="Y705" s="13">
        <v>0</v>
      </c>
      <c r="Z705" s="13">
        <v>0</v>
      </c>
      <c r="AA705" s="13">
        <v>0</v>
      </c>
      <c r="AB705" s="13">
        <v>63327.090000000026</v>
      </c>
      <c r="AC705" s="13">
        <v>0</v>
      </c>
      <c r="AD705" s="13">
        <v>0</v>
      </c>
      <c r="AE705" s="13"/>
      <c r="AF705" s="13">
        <v>0</v>
      </c>
      <c r="AG705" s="13">
        <v>1000000</v>
      </c>
      <c r="AH705" s="13">
        <v>0</v>
      </c>
      <c r="AI705" s="13">
        <v>582400</v>
      </c>
      <c r="AJ705" s="13">
        <v>417600</v>
      </c>
    </row>
    <row r="706" spans="1:36" hidden="1" x14ac:dyDescent="0.25">
      <c r="A706" s="7" t="str">
        <f t="shared" si="10"/>
        <v>1.1-00-2007_20640018_2027210</v>
      </c>
      <c r="B706" s="7" t="s">
        <v>393</v>
      </c>
      <c r="C706" s="7" t="s">
        <v>31</v>
      </c>
      <c r="D706" s="7" t="s">
        <v>52</v>
      </c>
      <c r="E706" s="7" t="s">
        <v>193</v>
      </c>
      <c r="F706" s="7">
        <v>6</v>
      </c>
      <c r="G706" s="7">
        <v>40</v>
      </c>
      <c r="H706" s="7" t="s">
        <v>237</v>
      </c>
      <c r="I706" s="7">
        <v>2721</v>
      </c>
      <c r="J706" s="7" t="s">
        <v>124</v>
      </c>
      <c r="K706" s="7">
        <v>0</v>
      </c>
      <c r="L706" s="7" t="s">
        <v>36</v>
      </c>
      <c r="M706" s="7">
        <v>2000</v>
      </c>
      <c r="N706" s="7" t="s">
        <v>394</v>
      </c>
      <c r="O706" s="7" t="s">
        <v>195</v>
      </c>
      <c r="P706" s="7" t="s">
        <v>102</v>
      </c>
      <c r="Q706" s="7" t="s">
        <v>244</v>
      </c>
      <c r="R706" s="7" t="s">
        <v>239</v>
      </c>
      <c r="S706" s="13">
        <v>326616</v>
      </c>
      <c r="T706" s="13">
        <v>326616</v>
      </c>
      <c r="U706" s="13">
        <v>0</v>
      </c>
      <c r="V706" s="13">
        <v>0</v>
      </c>
      <c r="W706" s="13">
        <v>289574.90999999997</v>
      </c>
      <c r="X706" s="13">
        <v>289574.90999999997</v>
      </c>
      <c r="Y706" s="13">
        <v>103936</v>
      </c>
      <c r="Z706" s="13">
        <v>103936</v>
      </c>
      <c r="AA706" s="13">
        <v>103936</v>
      </c>
      <c r="AB706" s="13">
        <v>37041.090000000026</v>
      </c>
      <c r="AC706" s="13">
        <v>0</v>
      </c>
      <c r="AD706" s="13">
        <v>0</v>
      </c>
      <c r="AE706" s="13"/>
      <c r="AF706" s="13">
        <v>0</v>
      </c>
      <c r="AG706" s="13">
        <v>346000</v>
      </c>
      <c r="AH706" s="13">
        <v>0</v>
      </c>
      <c r="AI706" s="13">
        <v>19384</v>
      </c>
      <c r="AJ706" s="13">
        <v>326616</v>
      </c>
    </row>
    <row r="707" spans="1:36" hidden="1" x14ac:dyDescent="0.25">
      <c r="A707" s="7" t="str">
        <f t="shared" ref="A707:A770" si="11">CONCATENATE(B707,E707,F707,G707,H707,I707,K707)</f>
        <v>1.1-00-2007_20640018_2054210</v>
      </c>
      <c r="B707" s="7" t="s">
        <v>393</v>
      </c>
      <c r="C707" s="7" t="s">
        <v>31</v>
      </c>
      <c r="D707" s="7" t="s">
        <v>52</v>
      </c>
      <c r="E707" s="7" t="s">
        <v>193</v>
      </c>
      <c r="F707" s="7">
        <v>6</v>
      </c>
      <c r="G707" s="7">
        <v>40</v>
      </c>
      <c r="H707" s="7" t="s">
        <v>237</v>
      </c>
      <c r="I707" s="7">
        <v>5421</v>
      </c>
      <c r="J707" s="7" t="s">
        <v>204</v>
      </c>
      <c r="K707" s="7">
        <v>0</v>
      </c>
      <c r="L707" s="7" t="s">
        <v>36</v>
      </c>
      <c r="M707" s="7">
        <v>5000</v>
      </c>
      <c r="N707" s="7" t="s">
        <v>394</v>
      </c>
      <c r="O707" s="7" t="s">
        <v>195</v>
      </c>
      <c r="P707" s="7" t="s">
        <v>102</v>
      </c>
      <c r="Q707" s="7" t="s">
        <v>244</v>
      </c>
      <c r="R707" s="7" t="s">
        <v>239</v>
      </c>
      <c r="S707" s="13">
        <v>0</v>
      </c>
      <c r="T707" s="13">
        <v>285000</v>
      </c>
      <c r="U707" s="13">
        <v>-285000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/>
      <c r="AF707" s="13">
        <v>0</v>
      </c>
      <c r="AG707" s="13">
        <v>300000</v>
      </c>
      <c r="AH707" s="13">
        <v>0</v>
      </c>
      <c r="AI707" s="13">
        <v>300000</v>
      </c>
      <c r="AJ707" s="13">
        <v>0</v>
      </c>
    </row>
    <row r="708" spans="1:36" hidden="1" x14ac:dyDescent="0.25">
      <c r="A708" s="7" t="str">
        <f t="shared" si="11"/>
        <v>1.1-00-2007_20640018_2056710</v>
      </c>
      <c r="B708" s="7" t="s">
        <v>393</v>
      </c>
      <c r="C708" s="7" t="s">
        <v>31</v>
      </c>
      <c r="D708" s="7" t="s">
        <v>52</v>
      </c>
      <c r="E708" s="7" t="s">
        <v>193</v>
      </c>
      <c r="F708" s="7">
        <v>6</v>
      </c>
      <c r="G708" s="7">
        <v>40</v>
      </c>
      <c r="H708" s="7" t="s">
        <v>237</v>
      </c>
      <c r="I708" s="7">
        <v>5671</v>
      </c>
      <c r="J708" s="7" t="s">
        <v>122</v>
      </c>
      <c r="K708" s="7">
        <v>0</v>
      </c>
      <c r="L708" s="7" t="s">
        <v>36</v>
      </c>
      <c r="M708" s="7">
        <v>5000</v>
      </c>
      <c r="N708" s="7" t="s">
        <v>394</v>
      </c>
      <c r="O708" s="7" t="s">
        <v>195</v>
      </c>
      <c r="P708" s="7" t="s">
        <v>102</v>
      </c>
      <c r="Q708" s="7" t="s">
        <v>244</v>
      </c>
      <c r="R708" s="7" t="s">
        <v>239</v>
      </c>
      <c r="S708" s="13">
        <v>46740</v>
      </c>
      <c r="T708" s="13">
        <v>2000000</v>
      </c>
      <c r="U708" s="13">
        <v>-1953260</v>
      </c>
      <c r="V708" s="13">
        <v>0</v>
      </c>
      <c r="W708" s="13">
        <v>46740</v>
      </c>
      <c r="X708" s="13">
        <v>46740</v>
      </c>
      <c r="Y708" s="13">
        <v>46740</v>
      </c>
      <c r="Z708" s="13">
        <v>0</v>
      </c>
      <c r="AA708" s="13">
        <v>0</v>
      </c>
      <c r="AB708" s="13">
        <v>0</v>
      </c>
      <c r="AC708" s="13">
        <v>0</v>
      </c>
      <c r="AD708" s="13">
        <v>0</v>
      </c>
      <c r="AE708" s="13"/>
      <c r="AF708" s="13">
        <v>0</v>
      </c>
      <c r="AG708" s="13">
        <v>2000000</v>
      </c>
      <c r="AH708" s="13">
        <v>0</v>
      </c>
      <c r="AI708" s="13">
        <v>1953260</v>
      </c>
      <c r="AJ708" s="13">
        <v>46740</v>
      </c>
    </row>
    <row r="709" spans="1:36" hidden="1" x14ac:dyDescent="0.25">
      <c r="A709" s="7" t="str">
        <f t="shared" si="11"/>
        <v>1.1-00-2007_20641019_2024210</v>
      </c>
      <c r="B709" s="7" t="s">
        <v>393</v>
      </c>
      <c r="C709" s="7" t="s">
        <v>31</v>
      </c>
      <c r="D709" s="7" t="s">
        <v>52</v>
      </c>
      <c r="E709" s="7" t="s">
        <v>193</v>
      </c>
      <c r="F709" s="7">
        <v>6</v>
      </c>
      <c r="G709" s="7">
        <v>41</v>
      </c>
      <c r="H709" s="7" t="s">
        <v>245</v>
      </c>
      <c r="I709" s="7">
        <v>2421</v>
      </c>
      <c r="J709" s="7" t="s">
        <v>161</v>
      </c>
      <c r="K709" s="7">
        <v>0</v>
      </c>
      <c r="L709" s="7" t="s">
        <v>36</v>
      </c>
      <c r="M709" s="7">
        <v>2000</v>
      </c>
      <c r="N709" s="7" t="s">
        <v>394</v>
      </c>
      <c r="O709" s="7" t="s">
        <v>195</v>
      </c>
      <c r="P709" s="7" t="s">
        <v>102</v>
      </c>
      <c r="Q709" s="7" t="s">
        <v>246</v>
      </c>
      <c r="R709" s="7" t="s">
        <v>247</v>
      </c>
      <c r="S709" s="13">
        <v>14994566</v>
      </c>
      <c r="T709" s="13">
        <v>14994566</v>
      </c>
      <c r="U709" s="13">
        <v>0</v>
      </c>
      <c r="V709" s="13">
        <v>0</v>
      </c>
      <c r="W709" s="13">
        <v>14994566</v>
      </c>
      <c r="X709" s="13">
        <v>14994566</v>
      </c>
      <c r="Y709" s="13">
        <v>6951097.3700000001</v>
      </c>
      <c r="Z709" s="13">
        <v>4978568.46</v>
      </c>
      <c r="AA709" s="13">
        <v>2527500.9</v>
      </c>
      <c r="AB709" s="13">
        <v>0</v>
      </c>
      <c r="AC709" s="13">
        <v>0</v>
      </c>
      <c r="AD709" s="13">
        <v>0</v>
      </c>
      <c r="AE709" s="13"/>
      <c r="AF709" s="13">
        <v>0</v>
      </c>
      <c r="AG709" s="13">
        <v>15000000</v>
      </c>
      <c r="AH709" s="13">
        <v>0</v>
      </c>
      <c r="AI709" s="13">
        <v>5434</v>
      </c>
      <c r="AJ709" s="13">
        <v>14994566</v>
      </c>
    </row>
    <row r="710" spans="1:36" hidden="1" x14ac:dyDescent="0.25">
      <c r="A710" s="7" t="str">
        <f t="shared" si="11"/>
        <v>1.1-00-2007_20641019_2027210</v>
      </c>
      <c r="B710" s="7" t="s">
        <v>393</v>
      </c>
      <c r="C710" s="7" t="s">
        <v>31</v>
      </c>
      <c r="D710" s="7" t="s">
        <v>52</v>
      </c>
      <c r="E710" s="7" t="s">
        <v>193</v>
      </c>
      <c r="F710" s="7">
        <v>6</v>
      </c>
      <c r="G710" s="7">
        <v>41</v>
      </c>
      <c r="H710" s="7" t="s">
        <v>245</v>
      </c>
      <c r="I710" s="7">
        <v>2721</v>
      </c>
      <c r="J710" s="7" t="s">
        <v>124</v>
      </c>
      <c r="K710" s="7">
        <v>0</v>
      </c>
      <c r="L710" s="7" t="s">
        <v>36</v>
      </c>
      <c r="M710" s="7">
        <v>2000</v>
      </c>
      <c r="N710" s="7" t="s">
        <v>394</v>
      </c>
      <c r="O710" s="7" t="s">
        <v>195</v>
      </c>
      <c r="P710" s="7" t="s">
        <v>102</v>
      </c>
      <c r="Q710" s="7" t="s">
        <v>246</v>
      </c>
      <c r="R710" s="7" t="s">
        <v>247</v>
      </c>
      <c r="S710" s="13">
        <v>18000</v>
      </c>
      <c r="T710" s="13">
        <v>218000</v>
      </c>
      <c r="U710" s="13">
        <v>-200000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18000</v>
      </c>
      <c r="AC710" s="13">
        <v>0</v>
      </c>
      <c r="AD710" s="13">
        <v>0</v>
      </c>
      <c r="AE710" s="13"/>
      <c r="AF710" s="13">
        <v>0</v>
      </c>
      <c r="AG710" s="13">
        <v>218000</v>
      </c>
      <c r="AH710" s="13">
        <v>0</v>
      </c>
      <c r="AI710" s="13">
        <v>200000</v>
      </c>
      <c r="AJ710" s="13">
        <v>18000</v>
      </c>
    </row>
    <row r="711" spans="1:36" hidden="1" x14ac:dyDescent="0.25">
      <c r="A711" s="7" t="str">
        <f t="shared" si="11"/>
        <v>1.1-00-2007_20642019_2024210</v>
      </c>
      <c r="B711" s="7" t="s">
        <v>393</v>
      </c>
      <c r="C711" s="7" t="s">
        <v>31</v>
      </c>
      <c r="D711" s="7" t="s">
        <v>52</v>
      </c>
      <c r="E711" s="7" t="s">
        <v>193</v>
      </c>
      <c r="F711" s="7">
        <v>6</v>
      </c>
      <c r="G711" s="7">
        <v>42</v>
      </c>
      <c r="H711" s="7" t="s">
        <v>245</v>
      </c>
      <c r="I711" s="7">
        <v>2421</v>
      </c>
      <c r="J711" s="7" t="s">
        <v>161</v>
      </c>
      <c r="K711" s="7">
        <v>0</v>
      </c>
      <c r="L711" s="7" t="s">
        <v>36</v>
      </c>
      <c r="M711" s="7">
        <v>2000</v>
      </c>
      <c r="N711" s="7" t="s">
        <v>394</v>
      </c>
      <c r="O711" s="7" t="s">
        <v>195</v>
      </c>
      <c r="P711" s="7" t="s">
        <v>102</v>
      </c>
      <c r="Q711" s="7" t="s">
        <v>248</v>
      </c>
      <c r="R711" s="7" t="s">
        <v>247</v>
      </c>
      <c r="S711" s="13">
        <v>313548</v>
      </c>
      <c r="T711" s="13">
        <v>368321.46</v>
      </c>
      <c r="U711" s="13">
        <v>-54773.460000000021</v>
      </c>
      <c r="V711" s="13">
        <v>0</v>
      </c>
      <c r="W711" s="13">
        <v>313548</v>
      </c>
      <c r="X711" s="13">
        <v>313548</v>
      </c>
      <c r="Y711" s="13">
        <v>166344</v>
      </c>
      <c r="Z711" s="13">
        <v>149988</v>
      </c>
      <c r="AA711" s="13">
        <v>149988</v>
      </c>
      <c r="AB711" s="13">
        <v>0</v>
      </c>
      <c r="AC711" s="13">
        <v>0</v>
      </c>
      <c r="AD711" s="13">
        <v>0</v>
      </c>
      <c r="AE711" s="13"/>
      <c r="AF711" s="13">
        <v>0</v>
      </c>
      <c r="AG711" s="13">
        <v>400000</v>
      </c>
      <c r="AH711" s="13">
        <v>0</v>
      </c>
      <c r="AI711" s="13">
        <v>86452</v>
      </c>
      <c r="AJ711" s="13">
        <v>313548</v>
      </c>
    </row>
    <row r="712" spans="1:36" hidden="1" x14ac:dyDescent="0.25">
      <c r="A712" s="7" t="str">
        <f t="shared" si="11"/>
        <v>1.1-00-2007_20642019_2024310</v>
      </c>
      <c r="B712" s="7" t="s">
        <v>393</v>
      </c>
      <c r="C712" s="7" t="s">
        <v>31</v>
      </c>
      <c r="D712" s="7" t="s">
        <v>52</v>
      </c>
      <c r="E712" s="7" t="s">
        <v>193</v>
      </c>
      <c r="F712" s="7">
        <v>6</v>
      </c>
      <c r="G712" s="7">
        <v>42</v>
      </c>
      <c r="H712" s="7" t="s">
        <v>245</v>
      </c>
      <c r="I712" s="7">
        <v>2431</v>
      </c>
      <c r="J712" s="7" t="s">
        <v>166</v>
      </c>
      <c r="K712" s="7">
        <v>0</v>
      </c>
      <c r="L712" s="7" t="s">
        <v>36</v>
      </c>
      <c r="M712" s="7">
        <v>2000</v>
      </c>
      <c r="N712" s="7" t="s">
        <v>394</v>
      </c>
      <c r="O712" s="7" t="s">
        <v>195</v>
      </c>
      <c r="P712" s="7" t="s">
        <v>102</v>
      </c>
      <c r="Q712" s="7" t="s">
        <v>248</v>
      </c>
      <c r="R712" s="7" t="s">
        <v>247</v>
      </c>
      <c r="S712" s="13">
        <v>0</v>
      </c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0</v>
      </c>
      <c r="AC712" s="13">
        <v>0</v>
      </c>
      <c r="AD712" s="13">
        <v>0</v>
      </c>
      <c r="AE712" s="13"/>
      <c r="AF712" s="13">
        <v>0</v>
      </c>
      <c r="AG712" s="13">
        <v>15000</v>
      </c>
      <c r="AH712" s="13">
        <v>0</v>
      </c>
      <c r="AI712" s="13">
        <v>15000</v>
      </c>
      <c r="AJ712" s="13">
        <v>0</v>
      </c>
    </row>
    <row r="713" spans="1:36" hidden="1" x14ac:dyDescent="0.25">
      <c r="A713" s="7" t="str">
        <f t="shared" si="11"/>
        <v>1.1-00-2007_20642019_2024610</v>
      </c>
      <c r="B713" s="7" t="s">
        <v>393</v>
      </c>
      <c r="C713" s="7" t="s">
        <v>31</v>
      </c>
      <c r="D713" s="7" t="s">
        <v>52</v>
      </c>
      <c r="E713" s="7" t="s">
        <v>193</v>
      </c>
      <c r="F713" s="7">
        <v>6</v>
      </c>
      <c r="G713" s="7">
        <v>42</v>
      </c>
      <c r="H713" s="7" t="s">
        <v>245</v>
      </c>
      <c r="I713" s="7">
        <v>2461</v>
      </c>
      <c r="J713" s="7" t="s">
        <v>168</v>
      </c>
      <c r="K713" s="7">
        <v>0</v>
      </c>
      <c r="L713" s="7" t="s">
        <v>36</v>
      </c>
      <c r="M713" s="7">
        <v>2000</v>
      </c>
      <c r="N713" s="7" t="s">
        <v>394</v>
      </c>
      <c r="O713" s="7" t="s">
        <v>195</v>
      </c>
      <c r="P713" s="7" t="s">
        <v>102</v>
      </c>
      <c r="Q713" s="7" t="s">
        <v>248</v>
      </c>
      <c r="R713" s="7" t="s">
        <v>247</v>
      </c>
      <c r="S713" s="13">
        <v>0</v>
      </c>
      <c r="T713" s="13">
        <v>180000</v>
      </c>
      <c r="U713" s="13">
        <v>-180000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0</v>
      </c>
      <c r="AD713" s="13">
        <v>0</v>
      </c>
      <c r="AE713" s="13"/>
      <c r="AF713" s="13">
        <v>0</v>
      </c>
      <c r="AG713" s="13">
        <v>180000</v>
      </c>
      <c r="AH713" s="13">
        <v>0</v>
      </c>
      <c r="AI713" s="13">
        <v>180000</v>
      </c>
      <c r="AJ713" s="13">
        <v>0</v>
      </c>
    </row>
    <row r="714" spans="1:36" hidden="1" x14ac:dyDescent="0.25">
      <c r="A714" s="7" t="str">
        <f t="shared" si="11"/>
        <v>1.1-00-2007_20642019_2024710</v>
      </c>
      <c r="B714" s="7" t="s">
        <v>393</v>
      </c>
      <c r="C714" s="7" t="s">
        <v>31</v>
      </c>
      <c r="D714" s="7" t="s">
        <v>52</v>
      </c>
      <c r="E714" s="7" t="s">
        <v>193</v>
      </c>
      <c r="F714" s="7">
        <v>6</v>
      </c>
      <c r="G714" s="7">
        <v>42</v>
      </c>
      <c r="H714" s="7" t="s">
        <v>245</v>
      </c>
      <c r="I714" s="7">
        <v>2471</v>
      </c>
      <c r="J714" s="7" t="s">
        <v>169</v>
      </c>
      <c r="K714" s="7">
        <v>0</v>
      </c>
      <c r="L714" s="7" t="s">
        <v>36</v>
      </c>
      <c r="M714" s="7">
        <v>2000</v>
      </c>
      <c r="N714" s="7" t="s">
        <v>394</v>
      </c>
      <c r="O714" s="7" t="s">
        <v>195</v>
      </c>
      <c r="P714" s="7" t="s">
        <v>102</v>
      </c>
      <c r="Q714" s="7" t="s">
        <v>248</v>
      </c>
      <c r="R714" s="7" t="s">
        <v>247</v>
      </c>
      <c r="S714" s="13">
        <v>1986739.2</v>
      </c>
      <c r="T714" s="13">
        <v>1986739.2</v>
      </c>
      <c r="U714" s="13">
        <v>0</v>
      </c>
      <c r="V714" s="13">
        <v>0</v>
      </c>
      <c r="W714" s="13">
        <v>1986739.2</v>
      </c>
      <c r="X714" s="13">
        <v>1019148.4</v>
      </c>
      <c r="Y714" s="13">
        <v>19148.400000000001</v>
      </c>
      <c r="Z714" s="13">
        <v>12748.4</v>
      </c>
      <c r="AA714" s="13">
        <v>0</v>
      </c>
      <c r="AB714" s="13">
        <v>0</v>
      </c>
      <c r="AC714" s="13">
        <v>0</v>
      </c>
      <c r="AD714" s="13">
        <v>0</v>
      </c>
      <c r="AE714" s="13"/>
      <c r="AF714" s="13">
        <v>0</v>
      </c>
      <c r="AG714" s="13">
        <v>2000000</v>
      </c>
      <c r="AH714" s="13">
        <v>0</v>
      </c>
      <c r="AI714" s="13">
        <v>13260.8</v>
      </c>
      <c r="AJ714" s="13">
        <v>1986739.2</v>
      </c>
    </row>
    <row r="715" spans="1:36" hidden="1" x14ac:dyDescent="0.25">
      <c r="A715" s="7" t="str">
        <f t="shared" si="11"/>
        <v>1.1-00-2007_20642019_2024910</v>
      </c>
      <c r="B715" s="7" t="s">
        <v>393</v>
      </c>
      <c r="C715" s="7" t="s">
        <v>31</v>
      </c>
      <c r="D715" s="7" t="s">
        <v>52</v>
      </c>
      <c r="E715" s="7" t="s">
        <v>193</v>
      </c>
      <c r="F715" s="7">
        <v>6</v>
      </c>
      <c r="G715" s="7">
        <v>42</v>
      </c>
      <c r="H715" s="7" t="s">
        <v>245</v>
      </c>
      <c r="I715" s="7">
        <v>2491</v>
      </c>
      <c r="J715" s="7" t="s">
        <v>62</v>
      </c>
      <c r="K715" s="7">
        <v>0</v>
      </c>
      <c r="L715" s="7" t="s">
        <v>36</v>
      </c>
      <c r="M715" s="7">
        <v>2000</v>
      </c>
      <c r="N715" s="7" t="s">
        <v>394</v>
      </c>
      <c r="O715" s="7" t="s">
        <v>195</v>
      </c>
      <c r="P715" s="7" t="s">
        <v>102</v>
      </c>
      <c r="Q715" s="7" t="s">
        <v>248</v>
      </c>
      <c r="R715" s="7" t="s">
        <v>247</v>
      </c>
      <c r="S715" s="13">
        <v>4930000</v>
      </c>
      <c r="T715" s="13">
        <v>4930000</v>
      </c>
      <c r="U715" s="13">
        <v>0</v>
      </c>
      <c r="V715" s="13">
        <v>0</v>
      </c>
      <c r="W715" s="13">
        <v>4175627.06</v>
      </c>
      <c r="X715" s="13">
        <v>3089772.08</v>
      </c>
      <c r="Y715" s="13">
        <v>2583470.39</v>
      </c>
      <c r="Z715" s="13">
        <v>784959.99</v>
      </c>
      <c r="AA715" s="13">
        <v>81999.990000000005</v>
      </c>
      <c r="AB715" s="13">
        <v>754372.94</v>
      </c>
      <c r="AC715" s="13">
        <v>-720000</v>
      </c>
      <c r="AD715" s="13" t="s">
        <v>505</v>
      </c>
      <c r="AE715" s="13"/>
      <c r="AF715" s="13">
        <v>0</v>
      </c>
      <c r="AG715" s="13">
        <v>5000000</v>
      </c>
      <c r="AH715" s="13">
        <v>0</v>
      </c>
      <c r="AI715" s="13">
        <v>70000</v>
      </c>
      <c r="AJ715" s="13">
        <v>4930000</v>
      </c>
    </row>
    <row r="716" spans="1:36" hidden="1" x14ac:dyDescent="0.25">
      <c r="A716" s="7" t="str">
        <f t="shared" si="11"/>
        <v>1.1-00-2007_20642019_2025110</v>
      </c>
      <c r="B716" s="7" t="s">
        <v>393</v>
      </c>
      <c r="C716" s="7" t="s">
        <v>31</v>
      </c>
      <c r="D716" s="7" t="s">
        <v>52</v>
      </c>
      <c r="E716" s="7" t="s">
        <v>193</v>
      </c>
      <c r="F716" s="7">
        <v>6</v>
      </c>
      <c r="G716" s="7">
        <v>42</v>
      </c>
      <c r="H716" s="7" t="s">
        <v>245</v>
      </c>
      <c r="I716" s="7">
        <v>2511</v>
      </c>
      <c r="J716" s="7" t="s">
        <v>171</v>
      </c>
      <c r="K716" s="7">
        <v>0</v>
      </c>
      <c r="L716" s="7" t="s">
        <v>36</v>
      </c>
      <c r="M716" s="7">
        <v>2000</v>
      </c>
      <c r="N716" s="7" t="s">
        <v>394</v>
      </c>
      <c r="O716" s="7" t="s">
        <v>195</v>
      </c>
      <c r="P716" s="7" t="s">
        <v>102</v>
      </c>
      <c r="Q716" s="7" t="s">
        <v>248</v>
      </c>
      <c r="R716" s="7" t="s">
        <v>247</v>
      </c>
      <c r="S716" s="13">
        <v>22921.599999999999</v>
      </c>
      <c r="T716" s="13">
        <v>22921.599999999999</v>
      </c>
      <c r="U716" s="13">
        <v>0</v>
      </c>
      <c r="V716" s="13">
        <v>0</v>
      </c>
      <c r="W716" s="13">
        <v>22921.599999999999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</v>
      </c>
      <c r="AD716" s="13">
        <v>0</v>
      </c>
      <c r="AE716" s="13"/>
      <c r="AF716" s="13">
        <v>0</v>
      </c>
      <c r="AG716" s="13">
        <v>80000</v>
      </c>
      <c r="AH716" s="13">
        <v>0</v>
      </c>
      <c r="AI716" s="13">
        <v>57078.400000000001</v>
      </c>
      <c r="AJ716" s="13">
        <v>22921.599999999999</v>
      </c>
    </row>
    <row r="717" spans="1:36" hidden="1" x14ac:dyDescent="0.25">
      <c r="A717" s="7" t="str">
        <f t="shared" si="11"/>
        <v>1.1-00-2007_20642019_2027210</v>
      </c>
      <c r="B717" s="7" t="s">
        <v>393</v>
      </c>
      <c r="C717" s="7" t="s">
        <v>31</v>
      </c>
      <c r="D717" s="7" t="s">
        <v>52</v>
      </c>
      <c r="E717" s="7" t="s">
        <v>193</v>
      </c>
      <c r="F717" s="7">
        <v>6</v>
      </c>
      <c r="G717" s="7">
        <v>42</v>
      </c>
      <c r="H717" s="7" t="s">
        <v>245</v>
      </c>
      <c r="I717" s="7">
        <v>2721</v>
      </c>
      <c r="J717" s="7" t="s">
        <v>124</v>
      </c>
      <c r="K717" s="7">
        <v>0</v>
      </c>
      <c r="L717" s="7" t="s">
        <v>36</v>
      </c>
      <c r="M717" s="7">
        <v>2000</v>
      </c>
      <c r="N717" s="7" t="s">
        <v>394</v>
      </c>
      <c r="O717" s="7" t="s">
        <v>195</v>
      </c>
      <c r="P717" s="7" t="s">
        <v>102</v>
      </c>
      <c r="Q717" s="7" t="s">
        <v>248</v>
      </c>
      <c r="R717" s="7" t="s">
        <v>247</v>
      </c>
      <c r="S717" s="13">
        <v>180000</v>
      </c>
      <c r="T717" s="13">
        <v>180000</v>
      </c>
      <c r="U717" s="13">
        <v>0</v>
      </c>
      <c r="V717" s="13">
        <v>0</v>
      </c>
      <c r="W717" s="13">
        <v>180000</v>
      </c>
      <c r="X717" s="13">
        <v>180000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0</v>
      </c>
      <c r="AE717" s="13"/>
      <c r="AF717" s="13">
        <v>0</v>
      </c>
      <c r="AG717" s="13">
        <v>180000</v>
      </c>
      <c r="AH717" s="13">
        <v>0</v>
      </c>
      <c r="AI717" s="13">
        <v>0</v>
      </c>
      <c r="AJ717" s="13">
        <v>180000</v>
      </c>
    </row>
    <row r="718" spans="1:36" hidden="1" x14ac:dyDescent="0.25">
      <c r="A718" s="7" t="str">
        <f t="shared" si="11"/>
        <v>1.1-00-2007_20642019_2029110</v>
      </c>
      <c r="B718" s="7" t="s">
        <v>393</v>
      </c>
      <c r="C718" s="7" t="s">
        <v>31</v>
      </c>
      <c r="D718" s="7" t="s">
        <v>52</v>
      </c>
      <c r="E718" s="7" t="s">
        <v>193</v>
      </c>
      <c r="F718" s="7">
        <v>6</v>
      </c>
      <c r="G718" s="7">
        <v>42</v>
      </c>
      <c r="H718" s="7" t="s">
        <v>245</v>
      </c>
      <c r="I718" s="7">
        <v>2911</v>
      </c>
      <c r="J718" s="7" t="s">
        <v>118</v>
      </c>
      <c r="K718" s="7">
        <v>0</v>
      </c>
      <c r="L718" s="7" t="s">
        <v>36</v>
      </c>
      <c r="M718" s="7">
        <v>2000</v>
      </c>
      <c r="N718" s="7" t="s">
        <v>394</v>
      </c>
      <c r="O718" s="7" t="s">
        <v>195</v>
      </c>
      <c r="P718" s="7" t="s">
        <v>102</v>
      </c>
      <c r="Q718" s="7" t="s">
        <v>248</v>
      </c>
      <c r="R718" s="7" t="s">
        <v>247</v>
      </c>
      <c r="S718" s="13">
        <v>1000000</v>
      </c>
      <c r="T718" s="13">
        <v>1000000</v>
      </c>
      <c r="U718" s="13">
        <v>0</v>
      </c>
      <c r="V718" s="13">
        <v>0</v>
      </c>
      <c r="W718" s="13">
        <v>1000000</v>
      </c>
      <c r="X718" s="13">
        <v>1000000</v>
      </c>
      <c r="Y718" s="13">
        <v>0</v>
      </c>
      <c r="Z718" s="13">
        <v>0</v>
      </c>
      <c r="AA718" s="13">
        <v>0</v>
      </c>
      <c r="AB718" s="13">
        <v>0</v>
      </c>
      <c r="AC718" s="13">
        <v>0</v>
      </c>
      <c r="AD718" s="13">
        <v>0</v>
      </c>
      <c r="AE718" s="13"/>
      <c r="AF718" s="13">
        <v>0</v>
      </c>
      <c r="AG718" s="13">
        <v>1000000</v>
      </c>
      <c r="AH718" s="13">
        <v>0</v>
      </c>
      <c r="AI718" s="13">
        <v>0</v>
      </c>
      <c r="AJ718" s="13">
        <v>1000000</v>
      </c>
    </row>
    <row r="719" spans="1:36" hidden="1" x14ac:dyDescent="0.25">
      <c r="A719" s="7" t="str">
        <f t="shared" si="11"/>
        <v>1.1-00-2007_20642019_2029910</v>
      </c>
      <c r="B719" s="7" t="s">
        <v>393</v>
      </c>
      <c r="C719" s="7" t="s">
        <v>31</v>
      </c>
      <c r="D719" s="7" t="s">
        <v>52</v>
      </c>
      <c r="E719" s="7" t="s">
        <v>193</v>
      </c>
      <c r="F719" s="7">
        <v>6</v>
      </c>
      <c r="G719" s="7">
        <v>42</v>
      </c>
      <c r="H719" s="7" t="s">
        <v>245</v>
      </c>
      <c r="I719" s="7">
        <v>2991</v>
      </c>
      <c r="J719" s="7" t="s">
        <v>249</v>
      </c>
      <c r="K719" s="7">
        <v>0</v>
      </c>
      <c r="L719" s="7" t="s">
        <v>36</v>
      </c>
      <c r="M719" s="7">
        <v>2000</v>
      </c>
      <c r="N719" s="7" t="s">
        <v>394</v>
      </c>
      <c r="O719" s="7" t="s">
        <v>195</v>
      </c>
      <c r="P719" s="7" t="s">
        <v>102</v>
      </c>
      <c r="Q719" s="7" t="s">
        <v>248</v>
      </c>
      <c r="R719" s="7" t="s">
        <v>247</v>
      </c>
      <c r="S719" s="13">
        <v>250000</v>
      </c>
      <c r="T719" s="13">
        <v>250000</v>
      </c>
      <c r="U719" s="13">
        <v>0</v>
      </c>
      <c r="V719" s="13">
        <v>0</v>
      </c>
      <c r="W719" s="13">
        <v>250000</v>
      </c>
      <c r="X719" s="13">
        <v>250000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/>
      <c r="AF719" s="13">
        <v>0</v>
      </c>
      <c r="AG719" s="13">
        <v>250000</v>
      </c>
      <c r="AH719" s="13">
        <v>0</v>
      </c>
      <c r="AI719" s="13">
        <v>0</v>
      </c>
      <c r="AJ719" s="13">
        <v>250000</v>
      </c>
    </row>
    <row r="720" spans="1:36" hidden="1" x14ac:dyDescent="0.25">
      <c r="A720" s="7" t="str">
        <f t="shared" si="11"/>
        <v>1.1-00-2007_20642019_2032610</v>
      </c>
      <c r="B720" s="7" t="s">
        <v>393</v>
      </c>
      <c r="C720" s="7" t="s">
        <v>31</v>
      </c>
      <c r="D720" s="7" t="s">
        <v>52</v>
      </c>
      <c r="E720" s="7" t="s">
        <v>193</v>
      </c>
      <c r="F720" s="7">
        <v>6</v>
      </c>
      <c r="G720" s="7">
        <v>42</v>
      </c>
      <c r="H720" s="7" t="s">
        <v>245</v>
      </c>
      <c r="I720" s="7">
        <v>3261</v>
      </c>
      <c r="J720" s="7" t="s">
        <v>67</v>
      </c>
      <c r="K720" s="7">
        <v>0</v>
      </c>
      <c r="L720" s="7" t="s">
        <v>36</v>
      </c>
      <c r="M720" s="7">
        <v>3000</v>
      </c>
      <c r="N720" s="7" t="s">
        <v>394</v>
      </c>
      <c r="O720" s="7" t="s">
        <v>195</v>
      </c>
      <c r="P720" s="7" t="s">
        <v>102</v>
      </c>
      <c r="Q720" s="7" t="s">
        <v>248</v>
      </c>
      <c r="R720" s="7" t="s">
        <v>247</v>
      </c>
      <c r="S720" s="13">
        <v>5000000</v>
      </c>
      <c r="T720" s="13">
        <v>5000000</v>
      </c>
      <c r="U720" s="13">
        <v>0</v>
      </c>
      <c r="V720" s="13">
        <v>0</v>
      </c>
      <c r="W720" s="13">
        <v>5000000</v>
      </c>
      <c r="X720" s="13">
        <v>5000000</v>
      </c>
      <c r="Y720" s="13">
        <v>2937868.76</v>
      </c>
      <c r="Z720" s="13">
        <v>1215668.3999999999</v>
      </c>
      <c r="AA720" s="13">
        <v>1215668.3999999999</v>
      </c>
      <c r="AB720" s="13">
        <v>0</v>
      </c>
      <c r="AC720" s="13">
        <v>0</v>
      </c>
      <c r="AD720" s="13">
        <v>0</v>
      </c>
      <c r="AE720" s="13"/>
      <c r="AF720" s="13">
        <v>0</v>
      </c>
      <c r="AG720" s="13">
        <v>5000000</v>
      </c>
      <c r="AH720" s="13">
        <v>0</v>
      </c>
      <c r="AI720" s="13">
        <v>0</v>
      </c>
      <c r="AJ720" s="13">
        <v>5000000</v>
      </c>
    </row>
    <row r="721" spans="1:36" hidden="1" x14ac:dyDescent="0.25">
      <c r="A721" s="7" t="str">
        <f t="shared" si="11"/>
        <v>1.1-00-2007_20642019_2035710</v>
      </c>
      <c r="B721" s="7" t="s">
        <v>393</v>
      </c>
      <c r="C721" s="7" t="s">
        <v>31</v>
      </c>
      <c r="D721" s="7" t="s">
        <v>52</v>
      </c>
      <c r="E721" s="7" t="s">
        <v>193</v>
      </c>
      <c r="F721" s="7">
        <v>6</v>
      </c>
      <c r="G721" s="7">
        <v>42</v>
      </c>
      <c r="H721" s="7" t="s">
        <v>245</v>
      </c>
      <c r="I721" s="7">
        <v>3571</v>
      </c>
      <c r="J721" s="7" t="s">
        <v>177</v>
      </c>
      <c r="K721" s="7">
        <v>0</v>
      </c>
      <c r="L721" s="7" t="s">
        <v>36</v>
      </c>
      <c r="M721" s="7">
        <v>3000</v>
      </c>
      <c r="N721" s="7" t="s">
        <v>394</v>
      </c>
      <c r="O721" s="7" t="s">
        <v>195</v>
      </c>
      <c r="P721" s="7" t="s">
        <v>102</v>
      </c>
      <c r="Q721" s="7" t="s">
        <v>248</v>
      </c>
      <c r="R721" s="7" t="s">
        <v>247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/>
      <c r="AF721" s="13">
        <v>0</v>
      </c>
      <c r="AG721" s="13">
        <v>0</v>
      </c>
      <c r="AH721" s="13">
        <v>0</v>
      </c>
      <c r="AI721" s="13">
        <v>0</v>
      </c>
      <c r="AJ721" s="13">
        <v>0</v>
      </c>
    </row>
    <row r="722" spans="1:36" hidden="1" x14ac:dyDescent="0.25">
      <c r="A722" s="7" t="str">
        <f t="shared" si="11"/>
        <v>1.1-00-2007_20642019_2054210</v>
      </c>
      <c r="B722" s="7" t="s">
        <v>393</v>
      </c>
      <c r="C722" s="7" t="s">
        <v>31</v>
      </c>
      <c r="D722" s="7" t="s">
        <v>52</v>
      </c>
      <c r="E722" s="7" t="s">
        <v>193</v>
      </c>
      <c r="F722" s="7">
        <v>6</v>
      </c>
      <c r="G722" s="7">
        <v>42</v>
      </c>
      <c r="H722" s="7" t="s">
        <v>245</v>
      </c>
      <c r="I722" s="7">
        <v>5421</v>
      </c>
      <c r="J722" s="7" t="s">
        <v>204</v>
      </c>
      <c r="K722" s="7">
        <v>0</v>
      </c>
      <c r="L722" s="7" t="s">
        <v>36</v>
      </c>
      <c r="M722" s="7">
        <v>5000</v>
      </c>
      <c r="N722" s="7" t="s">
        <v>394</v>
      </c>
      <c r="O722" s="7" t="s">
        <v>195</v>
      </c>
      <c r="P722" s="7" t="s">
        <v>102</v>
      </c>
      <c r="Q722" s="7" t="s">
        <v>248</v>
      </c>
      <c r="R722" s="7" t="s">
        <v>247</v>
      </c>
      <c r="S722" s="13">
        <v>0</v>
      </c>
      <c r="T722" s="13">
        <v>400000</v>
      </c>
      <c r="U722" s="13">
        <v>-400000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</v>
      </c>
      <c r="AD722" s="13">
        <v>0</v>
      </c>
      <c r="AE722" s="13"/>
      <c r="AF722" s="13">
        <v>0</v>
      </c>
      <c r="AG722" s="13">
        <v>400000</v>
      </c>
      <c r="AH722" s="13">
        <v>0</v>
      </c>
      <c r="AI722" s="13">
        <v>400000</v>
      </c>
      <c r="AJ722" s="13">
        <v>0</v>
      </c>
    </row>
    <row r="723" spans="1:36" hidden="1" x14ac:dyDescent="0.25">
      <c r="A723" s="7" t="str">
        <f t="shared" si="11"/>
        <v>1.1-00-2007_20643020_2033910</v>
      </c>
      <c r="B723" s="7" t="s">
        <v>393</v>
      </c>
      <c r="C723" s="7" t="s">
        <v>31</v>
      </c>
      <c r="D723" s="7" t="s">
        <v>52</v>
      </c>
      <c r="E723" s="7" t="s">
        <v>193</v>
      </c>
      <c r="F723" s="7">
        <v>6</v>
      </c>
      <c r="G723" s="7">
        <v>43</v>
      </c>
      <c r="H723" s="7" t="s">
        <v>250</v>
      </c>
      <c r="I723" s="7">
        <v>3391</v>
      </c>
      <c r="J723" s="7" t="s">
        <v>137</v>
      </c>
      <c r="K723" s="7">
        <v>0</v>
      </c>
      <c r="L723" s="7" t="s">
        <v>36</v>
      </c>
      <c r="M723" s="7">
        <v>3000</v>
      </c>
      <c r="N723" s="7" t="s">
        <v>394</v>
      </c>
      <c r="O723" s="7" t="s">
        <v>195</v>
      </c>
      <c r="P723" s="7" t="s">
        <v>102</v>
      </c>
      <c r="Q723" s="7" t="s">
        <v>251</v>
      </c>
      <c r="R723" s="7" t="s">
        <v>252</v>
      </c>
      <c r="S723" s="13">
        <v>1000000</v>
      </c>
      <c r="T723" s="13">
        <v>1000000</v>
      </c>
      <c r="U723" s="13">
        <v>0</v>
      </c>
      <c r="V723" s="13">
        <v>0</v>
      </c>
      <c r="W723" s="13">
        <v>1000000</v>
      </c>
      <c r="X723" s="13">
        <v>1000000</v>
      </c>
      <c r="Y723" s="13">
        <v>0</v>
      </c>
      <c r="Z723" s="13">
        <v>0</v>
      </c>
      <c r="AA723" s="13">
        <v>0</v>
      </c>
      <c r="AB723" s="13">
        <v>0</v>
      </c>
      <c r="AC723" s="13">
        <v>0</v>
      </c>
      <c r="AD723" s="13">
        <v>0</v>
      </c>
      <c r="AE723" s="13"/>
      <c r="AF723" s="13">
        <v>0</v>
      </c>
      <c r="AG723" s="13">
        <v>1000000</v>
      </c>
      <c r="AH723" s="13">
        <v>0</v>
      </c>
      <c r="AI723" s="13">
        <v>0</v>
      </c>
      <c r="AJ723" s="13">
        <v>1000000</v>
      </c>
    </row>
    <row r="724" spans="1:36" hidden="1" x14ac:dyDescent="0.25">
      <c r="A724" s="7" t="str">
        <f t="shared" si="11"/>
        <v>1.1-00-2007_20643020_2053110</v>
      </c>
      <c r="B724" s="7" t="s">
        <v>393</v>
      </c>
      <c r="C724" s="7" t="s">
        <v>31</v>
      </c>
      <c r="D724" s="7" t="s">
        <v>52</v>
      </c>
      <c r="E724" s="7" t="s">
        <v>193</v>
      </c>
      <c r="F724" s="7">
        <v>6</v>
      </c>
      <c r="G724" s="7">
        <v>43</v>
      </c>
      <c r="H724" s="7" t="s">
        <v>250</v>
      </c>
      <c r="I724" s="7">
        <v>5311</v>
      </c>
      <c r="J724" s="7" t="s">
        <v>203</v>
      </c>
      <c r="K724" s="7">
        <v>0</v>
      </c>
      <c r="L724" s="7" t="s">
        <v>36</v>
      </c>
      <c r="M724" s="7">
        <v>5000</v>
      </c>
      <c r="N724" s="7" t="s">
        <v>394</v>
      </c>
      <c r="O724" s="7" t="s">
        <v>195</v>
      </c>
      <c r="P724" s="7" t="s">
        <v>102</v>
      </c>
      <c r="Q724" s="7" t="s">
        <v>251</v>
      </c>
      <c r="R724" s="7" t="s">
        <v>252</v>
      </c>
      <c r="S724" s="13">
        <v>0</v>
      </c>
      <c r="T724" s="13">
        <v>300000</v>
      </c>
      <c r="U724" s="13">
        <v>-300000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/>
      <c r="AF724" s="13">
        <v>0</v>
      </c>
      <c r="AG724" s="13">
        <v>300000</v>
      </c>
      <c r="AH724" s="13">
        <v>0</v>
      </c>
      <c r="AI724" s="13">
        <v>300000</v>
      </c>
      <c r="AJ724" s="13">
        <v>0</v>
      </c>
    </row>
    <row r="725" spans="1:36" hidden="1" x14ac:dyDescent="0.25">
      <c r="A725" s="7" t="str">
        <f t="shared" si="11"/>
        <v>1.1-00-2007_20644021_2024110</v>
      </c>
      <c r="B725" s="7" t="s">
        <v>393</v>
      </c>
      <c r="C725" s="7" t="s">
        <v>31</v>
      </c>
      <c r="D725" s="7" t="s">
        <v>52</v>
      </c>
      <c r="E725" s="7" t="s">
        <v>193</v>
      </c>
      <c r="F725" s="7">
        <v>6</v>
      </c>
      <c r="G725" s="7">
        <v>44</v>
      </c>
      <c r="H725" s="7" t="s">
        <v>253</v>
      </c>
      <c r="I725" s="7">
        <v>2411</v>
      </c>
      <c r="J725" s="7" t="s">
        <v>254</v>
      </c>
      <c r="K725" s="7">
        <v>0</v>
      </c>
      <c r="L725" s="7" t="s">
        <v>36</v>
      </c>
      <c r="M725" s="7">
        <v>2000</v>
      </c>
      <c r="N725" s="7" t="s">
        <v>394</v>
      </c>
      <c r="O725" s="7" t="s">
        <v>195</v>
      </c>
      <c r="P725" s="7" t="s">
        <v>102</v>
      </c>
      <c r="Q725" s="7" t="s">
        <v>255</v>
      </c>
      <c r="R725" s="7" t="s">
        <v>256</v>
      </c>
      <c r="S725" s="13">
        <v>0</v>
      </c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0</v>
      </c>
      <c r="AE725" s="13"/>
      <c r="AF725" s="13">
        <v>0</v>
      </c>
      <c r="AG725" s="13">
        <v>6000</v>
      </c>
      <c r="AH725" s="13">
        <v>0</v>
      </c>
      <c r="AI725" s="13">
        <v>6000</v>
      </c>
      <c r="AJ725" s="13">
        <v>0</v>
      </c>
    </row>
    <row r="726" spans="1:36" hidden="1" x14ac:dyDescent="0.25">
      <c r="A726" s="7" t="str">
        <f t="shared" si="11"/>
        <v>1.1-00-2007_20644021_2024210</v>
      </c>
      <c r="B726" s="7" t="s">
        <v>393</v>
      </c>
      <c r="C726" s="7" t="s">
        <v>31</v>
      </c>
      <c r="D726" s="7" t="s">
        <v>52</v>
      </c>
      <c r="E726" s="7" t="s">
        <v>193</v>
      </c>
      <c r="F726" s="7">
        <v>6</v>
      </c>
      <c r="G726" s="7">
        <v>44</v>
      </c>
      <c r="H726" s="7" t="s">
        <v>253</v>
      </c>
      <c r="I726" s="7">
        <v>2421</v>
      </c>
      <c r="J726" s="7" t="s">
        <v>161</v>
      </c>
      <c r="K726" s="7">
        <v>0</v>
      </c>
      <c r="L726" s="7" t="s">
        <v>36</v>
      </c>
      <c r="M726" s="7">
        <v>2000</v>
      </c>
      <c r="N726" s="7" t="s">
        <v>394</v>
      </c>
      <c r="O726" s="7" t="s">
        <v>195</v>
      </c>
      <c r="P726" s="7" t="s">
        <v>102</v>
      </c>
      <c r="Q726" s="7" t="s">
        <v>255</v>
      </c>
      <c r="R726" s="7" t="s">
        <v>256</v>
      </c>
      <c r="S726" s="13">
        <v>0</v>
      </c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0</v>
      </c>
      <c r="AD726" s="13">
        <v>0</v>
      </c>
      <c r="AE726" s="13"/>
      <c r="AF726" s="13">
        <v>0</v>
      </c>
      <c r="AG726" s="13">
        <v>6000</v>
      </c>
      <c r="AH726" s="13">
        <v>0</v>
      </c>
      <c r="AI726" s="13">
        <v>6000</v>
      </c>
      <c r="AJ726" s="13">
        <v>0</v>
      </c>
    </row>
    <row r="727" spans="1:36" hidden="1" x14ac:dyDescent="0.25">
      <c r="A727" s="7" t="str">
        <f t="shared" si="11"/>
        <v>1.1-00-2007_20644021_2024310</v>
      </c>
      <c r="B727" s="7" t="s">
        <v>393</v>
      </c>
      <c r="C727" s="7" t="s">
        <v>31</v>
      </c>
      <c r="D727" s="7" t="s">
        <v>52</v>
      </c>
      <c r="E727" s="7" t="s">
        <v>193</v>
      </c>
      <c r="F727" s="7">
        <v>6</v>
      </c>
      <c r="G727" s="7">
        <v>44</v>
      </c>
      <c r="H727" s="7" t="s">
        <v>253</v>
      </c>
      <c r="I727" s="7">
        <v>2431</v>
      </c>
      <c r="J727" s="7" t="s">
        <v>166</v>
      </c>
      <c r="K727" s="7">
        <v>0</v>
      </c>
      <c r="L727" s="7" t="s">
        <v>36</v>
      </c>
      <c r="M727" s="7">
        <v>2000</v>
      </c>
      <c r="N727" s="7" t="s">
        <v>394</v>
      </c>
      <c r="O727" s="7" t="s">
        <v>195</v>
      </c>
      <c r="P727" s="7" t="s">
        <v>102</v>
      </c>
      <c r="Q727" s="7" t="s">
        <v>255</v>
      </c>
      <c r="R727" s="7" t="s">
        <v>256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0</v>
      </c>
      <c r="AE727" s="13"/>
      <c r="AF727" s="13">
        <v>0</v>
      </c>
      <c r="AG727" s="13">
        <v>6000</v>
      </c>
      <c r="AH727" s="13">
        <v>0</v>
      </c>
      <c r="AI727" s="13">
        <v>6000</v>
      </c>
      <c r="AJ727" s="13">
        <v>0</v>
      </c>
    </row>
    <row r="728" spans="1:36" hidden="1" x14ac:dyDescent="0.25">
      <c r="A728" s="7" t="str">
        <f t="shared" si="11"/>
        <v>1.1-00-2007_20644021_2024610</v>
      </c>
      <c r="B728" s="7" t="s">
        <v>393</v>
      </c>
      <c r="C728" s="7" t="s">
        <v>31</v>
      </c>
      <c r="D728" s="7" t="s">
        <v>52</v>
      </c>
      <c r="E728" s="7" t="s">
        <v>193</v>
      </c>
      <c r="F728" s="7">
        <v>6</v>
      </c>
      <c r="G728" s="7">
        <v>44</v>
      </c>
      <c r="H728" s="7" t="s">
        <v>253</v>
      </c>
      <c r="I728" s="7">
        <v>2461</v>
      </c>
      <c r="J728" s="7" t="s">
        <v>168</v>
      </c>
      <c r="K728" s="7">
        <v>0</v>
      </c>
      <c r="L728" s="7" t="s">
        <v>36</v>
      </c>
      <c r="M728" s="7">
        <v>2000</v>
      </c>
      <c r="N728" s="7" t="s">
        <v>394</v>
      </c>
      <c r="O728" s="7" t="s">
        <v>195</v>
      </c>
      <c r="P728" s="7" t="s">
        <v>102</v>
      </c>
      <c r="Q728" s="7" t="s">
        <v>255</v>
      </c>
      <c r="R728" s="7" t="s">
        <v>256</v>
      </c>
      <c r="S728" s="13">
        <v>10000</v>
      </c>
      <c r="T728" s="13">
        <v>10000</v>
      </c>
      <c r="U728" s="13">
        <v>0</v>
      </c>
      <c r="V728" s="13">
        <v>0</v>
      </c>
      <c r="W728" s="13">
        <v>830</v>
      </c>
      <c r="X728" s="13">
        <v>830</v>
      </c>
      <c r="Y728" s="13">
        <v>830</v>
      </c>
      <c r="Z728" s="13">
        <v>830</v>
      </c>
      <c r="AA728" s="13">
        <v>830</v>
      </c>
      <c r="AB728" s="13">
        <v>9170</v>
      </c>
      <c r="AC728" s="13">
        <v>0</v>
      </c>
      <c r="AD728" s="13">
        <v>0</v>
      </c>
      <c r="AE728" s="13"/>
      <c r="AF728" s="13">
        <v>0</v>
      </c>
      <c r="AG728" s="13">
        <v>28000</v>
      </c>
      <c r="AH728" s="13">
        <v>0</v>
      </c>
      <c r="AI728" s="13">
        <v>18000</v>
      </c>
      <c r="AJ728" s="13">
        <v>10000</v>
      </c>
    </row>
    <row r="729" spans="1:36" hidden="1" x14ac:dyDescent="0.25">
      <c r="A729" s="7" t="str">
        <f t="shared" si="11"/>
        <v>1.1-00-2007_20644021_2024710</v>
      </c>
      <c r="B729" s="7" t="s">
        <v>393</v>
      </c>
      <c r="C729" s="7" t="s">
        <v>31</v>
      </c>
      <c r="D729" s="7" t="s">
        <v>52</v>
      </c>
      <c r="E729" s="7" t="s">
        <v>193</v>
      </c>
      <c r="F729" s="7">
        <v>6</v>
      </c>
      <c r="G729" s="7">
        <v>44</v>
      </c>
      <c r="H729" s="7" t="s">
        <v>253</v>
      </c>
      <c r="I729" s="7">
        <v>2471</v>
      </c>
      <c r="J729" s="7" t="s">
        <v>169</v>
      </c>
      <c r="K729" s="7">
        <v>0</v>
      </c>
      <c r="L729" s="7" t="s">
        <v>36</v>
      </c>
      <c r="M729" s="7">
        <v>2000</v>
      </c>
      <c r="N729" s="7" t="s">
        <v>394</v>
      </c>
      <c r="O729" s="7" t="s">
        <v>195</v>
      </c>
      <c r="P729" s="7" t="s">
        <v>102</v>
      </c>
      <c r="Q729" s="7" t="s">
        <v>255</v>
      </c>
      <c r="R729" s="7" t="s">
        <v>256</v>
      </c>
      <c r="S729" s="13">
        <v>0</v>
      </c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/>
      <c r="AF729" s="13">
        <v>0</v>
      </c>
      <c r="AG729" s="13">
        <v>6000</v>
      </c>
      <c r="AH729" s="13">
        <v>0</v>
      </c>
      <c r="AI729" s="13">
        <v>6000</v>
      </c>
      <c r="AJ729" s="13">
        <v>0</v>
      </c>
    </row>
    <row r="730" spans="1:36" hidden="1" x14ac:dyDescent="0.25">
      <c r="A730" s="7" t="str">
        <f t="shared" si="11"/>
        <v>1.1-00-2007_20644021_2024810</v>
      </c>
      <c r="B730" s="7" t="s">
        <v>393</v>
      </c>
      <c r="C730" s="7" t="s">
        <v>31</v>
      </c>
      <c r="D730" s="7" t="s">
        <v>52</v>
      </c>
      <c r="E730" s="7" t="s">
        <v>193</v>
      </c>
      <c r="F730" s="7">
        <v>6</v>
      </c>
      <c r="G730" s="7">
        <v>44</v>
      </c>
      <c r="H730" s="7" t="s">
        <v>253</v>
      </c>
      <c r="I730" s="7">
        <v>2481</v>
      </c>
      <c r="J730" s="7" t="s">
        <v>170</v>
      </c>
      <c r="K730" s="7">
        <v>0</v>
      </c>
      <c r="L730" s="7" t="s">
        <v>36</v>
      </c>
      <c r="M730" s="7">
        <v>2000</v>
      </c>
      <c r="N730" s="7" t="s">
        <v>394</v>
      </c>
      <c r="O730" s="7" t="s">
        <v>195</v>
      </c>
      <c r="P730" s="7" t="s">
        <v>102</v>
      </c>
      <c r="Q730" s="7" t="s">
        <v>255</v>
      </c>
      <c r="R730" s="7" t="s">
        <v>256</v>
      </c>
      <c r="S730" s="13">
        <v>10000</v>
      </c>
      <c r="T730" s="13">
        <v>10000</v>
      </c>
      <c r="U730" s="13">
        <v>0</v>
      </c>
      <c r="V730" s="13">
        <v>0</v>
      </c>
      <c r="W730" s="13">
        <v>1167.0899999999999</v>
      </c>
      <c r="X730" s="13">
        <v>1167.0899999999999</v>
      </c>
      <c r="Y730" s="13">
        <v>1167.0899999999999</v>
      </c>
      <c r="Z730" s="13">
        <v>1167.0899999999999</v>
      </c>
      <c r="AA730" s="13">
        <v>1167.0899999999999</v>
      </c>
      <c r="AB730" s="13">
        <v>8832.91</v>
      </c>
      <c r="AC730" s="13">
        <v>0</v>
      </c>
      <c r="AD730" s="13">
        <v>0</v>
      </c>
      <c r="AE730" s="13"/>
      <c r="AF730" s="13">
        <v>0</v>
      </c>
      <c r="AG730" s="13">
        <v>30000</v>
      </c>
      <c r="AH730" s="13">
        <v>0</v>
      </c>
      <c r="AI730" s="13">
        <v>20000</v>
      </c>
      <c r="AJ730" s="13">
        <v>10000</v>
      </c>
    </row>
    <row r="731" spans="1:36" hidden="1" x14ac:dyDescent="0.25">
      <c r="A731" s="7" t="str">
        <f t="shared" si="11"/>
        <v>1.1-00-2007_20644021_2024910</v>
      </c>
      <c r="B731" s="7" t="s">
        <v>393</v>
      </c>
      <c r="C731" s="7" t="s">
        <v>31</v>
      </c>
      <c r="D731" s="7" t="s">
        <v>52</v>
      </c>
      <c r="E731" s="7" t="s">
        <v>193</v>
      </c>
      <c r="F731" s="7">
        <v>6</v>
      </c>
      <c r="G731" s="7">
        <v>44</v>
      </c>
      <c r="H731" s="7" t="s">
        <v>253</v>
      </c>
      <c r="I731" s="7">
        <v>2491</v>
      </c>
      <c r="J731" s="7" t="s">
        <v>62</v>
      </c>
      <c r="K731" s="7">
        <v>0</v>
      </c>
      <c r="L731" s="7" t="s">
        <v>36</v>
      </c>
      <c r="M731" s="7">
        <v>2000</v>
      </c>
      <c r="N731" s="7" t="s">
        <v>394</v>
      </c>
      <c r="O731" s="7" t="s">
        <v>195</v>
      </c>
      <c r="P731" s="7" t="s">
        <v>102</v>
      </c>
      <c r="Q731" s="7" t="s">
        <v>255</v>
      </c>
      <c r="R731" s="7" t="s">
        <v>256</v>
      </c>
      <c r="S731" s="13">
        <v>0</v>
      </c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0</v>
      </c>
      <c r="AB731" s="13">
        <v>0</v>
      </c>
      <c r="AC731" s="13">
        <v>0</v>
      </c>
      <c r="AD731" s="13">
        <v>0</v>
      </c>
      <c r="AE731" s="13"/>
      <c r="AF731" s="13">
        <v>0</v>
      </c>
      <c r="AG731" s="13">
        <v>20000</v>
      </c>
      <c r="AH731" s="13">
        <v>0</v>
      </c>
      <c r="AI731" s="13">
        <v>20000</v>
      </c>
      <c r="AJ731" s="13">
        <v>0</v>
      </c>
    </row>
    <row r="732" spans="1:36" hidden="1" x14ac:dyDescent="0.25">
      <c r="A732" s="7" t="str">
        <f t="shared" si="11"/>
        <v>1.1-00-2007_20644021_2025210</v>
      </c>
      <c r="B732" s="7" t="s">
        <v>393</v>
      </c>
      <c r="C732" s="7" t="s">
        <v>31</v>
      </c>
      <c r="D732" s="7" t="s">
        <v>52</v>
      </c>
      <c r="E732" s="7" t="s">
        <v>193</v>
      </c>
      <c r="F732" s="7">
        <v>6</v>
      </c>
      <c r="G732" s="7">
        <v>44</v>
      </c>
      <c r="H732" s="7" t="s">
        <v>253</v>
      </c>
      <c r="I732" s="7">
        <v>2521</v>
      </c>
      <c r="J732" s="7" t="s">
        <v>87</v>
      </c>
      <c r="K732" s="7">
        <v>0</v>
      </c>
      <c r="L732" s="7" t="s">
        <v>36</v>
      </c>
      <c r="M732" s="7">
        <v>2000</v>
      </c>
      <c r="N732" s="7" t="s">
        <v>394</v>
      </c>
      <c r="O732" s="7" t="s">
        <v>195</v>
      </c>
      <c r="P732" s="7" t="s">
        <v>102</v>
      </c>
      <c r="Q732" s="7" t="s">
        <v>255</v>
      </c>
      <c r="R732" s="7" t="s">
        <v>256</v>
      </c>
      <c r="S732" s="13">
        <v>278552.49</v>
      </c>
      <c r="T732" s="13">
        <v>278552.49</v>
      </c>
      <c r="U732" s="13">
        <v>0</v>
      </c>
      <c r="V732" s="13">
        <v>0</v>
      </c>
      <c r="W732" s="13">
        <v>278552.49</v>
      </c>
      <c r="X732" s="13">
        <v>278552.49</v>
      </c>
      <c r="Y732" s="13">
        <v>278552.48</v>
      </c>
      <c r="Z732" s="13">
        <v>278552.48</v>
      </c>
      <c r="AA732" s="13">
        <v>278552.48</v>
      </c>
      <c r="AB732" s="13">
        <v>0</v>
      </c>
      <c r="AC732" s="13">
        <v>0</v>
      </c>
      <c r="AD732" s="13">
        <v>0</v>
      </c>
      <c r="AE732" s="13"/>
      <c r="AF732" s="13">
        <v>0</v>
      </c>
      <c r="AG732" s="13">
        <v>290000</v>
      </c>
      <c r="AH732" s="13">
        <v>0</v>
      </c>
      <c r="AI732" s="13">
        <v>11447.51</v>
      </c>
      <c r="AJ732" s="13">
        <v>278552.49</v>
      </c>
    </row>
    <row r="733" spans="1:36" hidden="1" x14ac:dyDescent="0.25">
      <c r="A733" s="7" t="str">
        <f t="shared" si="11"/>
        <v>1.1-00-2007_20644021_2025310</v>
      </c>
      <c r="B733" s="7" t="s">
        <v>393</v>
      </c>
      <c r="C733" s="7" t="s">
        <v>31</v>
      </c>
      <c r="D733" s="7" t="s">
        <v>52</v>
      </c>
      <c r="E733" s="7" t="s">
        <v>193</v>
      </c>
      <c r="F733" s="7">
        <v>6</v>
      </c>
      <c r="G733" s="7">
        <v>44</v>
      </c>
      <c r="H733" s="7" t="s">
        <v>253</v>
      </c>
      <c r="I733" s="7">
        <v>2531</v>
      </c>
      <c r="J733" s="7" t="s">
        <v>114</v>
      </c>
      <c r="K733" s="7">
        <v>0</v>
      </c>
      <c r="L733" s="7" t="s">
        <v>36</v>
      </c>
      <c r="M733" s="7">
        <v>2000</v>
      </c>
      <c r="N733" s="7" t="s">
        <v>394</v>
      </c>
      <c r="O733" s="7" t="s">
        <v>195</v>
      </c>
      <c r="P733" s="7" t="s">
        <v>102</v>
      </c>
      <c r="Q733" s="7" t="s">
        <v>255</v>
      </c>
      <c r="R733" s="7" t="s">
        <v>256</v>
      </c>
      <c r="S733" s="13">
        <v>3738309.51</v>
      </c>
      <c r="T733" s="13">
        <v>3738309.51</v>
      </c>
      <c r="U733" s="13">
        <v>0</v>
      </c>
      <c r="V733" s="13">
        <v>0</v>
      </c>
      <c r="W733" s="13">
        <v>2566085.6800000002</v>
      </c>
      <c r="X733" s="13">
        <v>2562521.44</v>
      </c>
      <c r="Y733" s="13">
        <v>1749133.62</v>
      </c>
      <c r="Z733" s="13">
        <v>1649365.73</v>
      </c>
      <c r="AA733" s="13">
        <v>1509748.4</v>
      </c>
      <c r="AB733" s="13">
        <v>1172223.8299999996</v>
      </c>
      <c r="AC733" s="13">
        <v>0</v>
      </c>
      <c r="AD733" s="13">
        <v>0</v>
      </c>
      <c r="AE733" s="13"/>
      <c r="AF733" s="13">
        <v>0</v>
      </c>
      <c r="AG733" s="13">
        <v>4000000</v>
      </c>
      <c r="AH733" s="13">
        <v>0</v>
      </c>
      <c r="AI733" s="13">
        <v>261690.49</v>
      </c>
      <c r="AJ733" s="13">
        <v>3738309.51</v>
      </c>
    </row>
    <row r="734" spans="1:36" hidden="1" x14ac:dyDescent="0.25">
      <c r="A734" s="7" t="str">
        <f t="shared" si="11"/>
        <v>1.1-00-2007_20644021_2025410</v>
      </c>
      <c r="B734" s="7" t="s">
        <v>393</v>
      </c>
      <c r="C734" s="7" t="s">
        <v>31</v>
      </c>
      <c r="D734" s="7" t="s">
        <v>52</v>
      </c>
      <c r="E734" s="7" t="s">
        <v>193</v>
      </c>
      <c r="F734" s="7">
        <v>6</v>
      </c>
      <c r="G734" s="7">
        <v>44</v>
      </c>
      <c r="H734" s="7" t="s">
        <v>253</v>
      </c>
      <c r="I734" s="7">
        <v>2541</v>
      </c>
      <c r="J734" s="7" t="s">
        <v>116</v>
      </c>
      <c r="K734" s="7">
        <v>0</v>
      </c>
      <c r="L734" s="7" t="s">
        <v>36</v>
      </c>
      <c r="M734" s="7">
        <v>2000</v>
      </c>
      <c r="N734" s="7" t="s">
        <v>394</v>
      </c>
      <c r="O734" s="7" t="s">
        <v>195</v>
      </c>
      <c r="P734" s="7" t="s">
        <v>102</v>
      </c>
      <c r="Q734" s="7" t="s">
        <v>255</v>
      </c>
      <c r="R734" s="7" t="s">
        <v>256</v>
      </c>
      <c r="S734" s="13">
        <v>5712525.75</v>
      </c>
      <c r="T734" s="13">
        <v>5680205.75</v>
      </c>
      <c r="U734" s="14">
        <v>32320</v>
      </c>
      <c r="V734" s="13">
        <v>0</v>
      </c>
      <c r="W734" s="13">
        <v>5763502.5700000003</v>
      </c>
      <c r="X734" s="13">
        <v>5285804.47</v>
      </c>
      <c r="Y734" s="13">
        <v>4290440.25</v>
      </c>
      <c r="Z734" s="13">
        <v>3835247.61</v>
      </c>
      <c r="AA734" s="13">
        <v>3110781.63</v>
      </c>
      <c r="AB734" s="13">
        <v>-50976.820000000298</v>
      </c>
      <c r="AC734" s="14">
        <v>32320</v>
      </c>
      <c r="AD734" s="13" t="s">
        <v>504</v>
      </c>
      <c r="AE734" s="13" t="s">
        <v>506</v>
      </c>
      <c r="AF734" s="13">
        <v>0</v>
      </c>
      <c r="AG734" s="13">
        <v>5712525.75</v>
      </c>
      <c r="AH734" s="13">
        <v>0</v>
      </c>
      <c r="AI734" s="13">
        <v>0</v>
      </c>
      <c r="AJ734" s="13">
        <v>5712525.75</v>
      </c>
    </row>
    <row r="735" spans="1:36" hidden="1" x14ac:dyDescent="0.25">
      <c r="A735" s="7" t="str">
        <f t="shared" si="11"/>
        <v>1.1-00-2007_20644021_2027210</v>
      </c>
      <c r="B735" s="7" t="s">
        <v>393</v>
      </c>
      <c r="C735" s="7" t="s">
        <v>31</v>
      </c>
      <c r="D735" s="7" t="s">
        <v>52</v>
      </c>
      <c r="E735" s="7" t="s">
        <v>193</v>
      </c>
      <c r="F735" s="7">
        <v>6</v>
      </c>
      <c r="G735" s="7">
        <v>44</v>
      </c>
      <c r="H735" s="7" t="s">
        <v>253</v>
      </c>
      <c r="I735" s="7">
        <v>2721</v>
      </c>
      <c r="J735" s="7" t="s">
        <v>124</v>
      </c>
      <c r="K735" s="7">
        <v>0</v>
      </c>
      <c r="L735" s="7" t="s">
        <v>36</v>
      </c>
      <c r="M735" s="7">
        <v>2000</v>
      </c>
      <c r="N735" s="7" t="s">
        <v>394</v>
      </c>
      <c r="O735" s="7" t="s">
        <v>195</v>
      </c>
      <c r="P735" s="7" t="s">
        <v>102</v>
      </c>
      <c r="Q735" s="7" t="s">
        <v>255</v>
      </c>
      <c r="R735" s="7" t="s">
        <v>256</v>
      </c>
      <c r="S735" s="13">
        <v>95468</v>
      </c>
      <c r="T735" s="13">
        <v>95468</v>
      </c>
      <c r="U735" s="13">
        <v>0</v>
      </c>
      <c r="V735" s="13">
        <v>0</v>
      </c>
      <c r="W735" s="13">
        <v>95468</v>
      </c>
      <c r="X735" s="13">
        <v>95468</v>
      </c>
      <c r="Y735" s="13">
        <v>95468</v>
      </c>
      <c r="Z735" s="13">
        <v>95468</v>
      </c>
      <c r="AA735" s="13">
        <v>95468</v>
      </c>
      <c r="AB735" s="13">
        <v>0</v>
      </c>
      <c r="AC735" s="13">
        <v>0</v>
      </c>
      <c r="AD735" s="13">
        <v>0</v>
      </c>
      <c r="AE735" s="13"/>
      <c r="AF735" s="13">
        <v>0</v>
      </c>
      <c r="AG735" s="13">
        <v>100000</v>
      </c>
      <c r="AH735" s="13">
        <v>0</v>
      </c>
      <c r="AI735" s="13">
        <v>4532</v>
      </c>
      <c r="AJ735" s="13">
        <v>95468</v>
      </c>
    </row>
    <row r="736" spans="1:36" hidden="1" x14ac:dyDescent="0.25">
      <c r="A736" s="7" t="str">
        <f t="shared" si="11"/>
        <v>1.1-00-2007_20644021_2029110</v>
      </c>
      <c r="B736" s="7" t="s">
        <v>393</v>
      </c>
      <c r="C736" s="7" t="s">
        <v>31</v>
      </c>
      <c r="D736" s="7" t="s">
        <v>52</v>
      </c>
      <c r="E736" s="7" t="s">
        <v>193</v>
      </c>
      <c r="F736" s="7">
        <v>6</v>
      </c>
      <c r="G736" s="7">
        <v>44</v>
      </c>
      <c r="H736" s="7" t="s">
        <v>253</v>
      </c>
      <c r="I736" s="7">
        <v>2911</v>
      </c>
      <c r="J736" s="7" t="s">
        <v>118</v>
      </c>
      <c r="K736" s="7">
        <v>0</v>
      </c>
      <c r="L736" s="7" t="s">
        <v>36</v>
      </c>
      <c r="M736" s="7">
        <v>2000</v>
      </c>
      <c r="N736" s="7" t="s">
        <v>394</v>
      </c>
      <c r="O736" s="7" t="s">
        <v>195</v>
      </c>
      <c r="P736" s="7" t="s">
        <v>102</v>
      </c>
      <c r="Q736" s="7" t="s">
        <v>255</v>
      </c>
      <c r="R736" s="7" t="s">
        <v>256</v>
      </c>
      <c r="S736" s="13">
        <v>0</v>
      </c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0</v>
      </c>
      <c r="AE736" s="13"/>
      <c r="AF736" s="13">
        <v>0</v>
      </c>
      <c r="AG736" s="13">
        <v>110740</v>
      </c>
      <c r="AH736" s="13">
        <v>0</v>
      </c>
      <c r="AI736" s="13">
        <v>110740</v>
      </c>
      <c r="AJ736" s="13">
        <v>0</v>
      </c>
    </row>
    <row r="737" spans="1:36" hidden="1" x14ac:dyDescent="0.25">
      <c r="A737" s="7" t="str">
        <f t="shared" si="11"/>
        <v>1.1-00-2007_20644021_2029210</v>
      </c>
      <c r="B737" s="7" t="s">
        <v>393</v>
      </c>
      <c r="C737" s="7" t="s">
        <v>31</v>
      </c>
      <c r="D737" s="7" t="s">
        <v>52</v>
      </c>
      <c r="E737" s="7" t="s">
        <v>193</v>
      </c>
      <c r="F737" s="7">
        <v>6</v>
      </c>
      <c r="G737" s="7">
        <v>44</v>
      </c>
      <c r="H737" s="7" t="s">
        <v>253</v>
      </c>
      <c r="I737" s="7">
        <v>2921</v>
      </c>
      <c r="J737" s="7" t="s">
        <v>257</v>
      </c>
      <c r="K737" s="7">
        <v>0</v>
      </c>
      <c r="L737" s="7" t="s">
        <v>36</v>
      </c>
      <c r="M737" s="7">
        <v>2000</v>
      </c>
      <c r="N737" s="7" t="s">
        <v>394</v>
      </c>
      <c r="O737" s="7" t="s">
        <v>195</v>
      </c>
      <c r="P737" s="7" t="s">
        <v>102</v>
      </c>
      <c r="Q737" s="7" t="s">
        <v>255</v>
      </c>
      <c r="R737" s="7" t="s">
        <v>256</v>
      </c>
      <c r="S737" s="13">
        <v>0</v>
      </c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0</v>
      </c>
      <c r="AE737" s="13"/>
      <c r="AF737" s="13">
        <v>0</v>
      </c>
      <c r="AG737" s="13">
        <v>20000</v>
      </c>
      <c r="AH737" s="13">
        <v>0</v>
      </c>
      <c r="AI737" s="13">
        <v>20000</v>
      </c>
      <c r="AJ737" s="13">
        <v>0</v>
      </c>
    </row>
    <row r="738" spans="1:36" hidden="1" x14ac:dyDescent="0.25">
      <c r="A738" s="7" t="str">
        <f t="shared" si="11"/>
        <v>1.1-00-2007_20644021_2033910</v>
      </c>
      <c r="B738" s="7" t="s">
        <v>393</v>
      </c>
      <c r="C738" s="7" t="s">
        <v>31</v>
      </c>
      <c r="D738" s="7" t="s">
        <v>52</v>
      </c>
      <c r="E738" s="7" t="s">
        <v>193</v>
      </c>
      <c r="F738" s="7">
        <v>6</v>
      </c>
      <c r="G738" s="7">
        <v>44</v>
      </c>
      <c r="H738" s="7" t="s">
        <v>253</v>
      </c>
      <c r="I738" s="7">
        <v>3391</v>
      </c>
      <c r="J738" s="7" t="s">
        <v>137</v>
      </c>
      <c r="K738" s="7">
        <v>0</v>
      </c>
      <c r="L738" s="7" t="s">
        <v>36</v>
      </c>
      <c r="M738" s="7">
        <v>3000</v>
      </c>
      <c r="N738" s="7" t="s">
        <v>394</v>
      </c>
      <c r="O738" s="7" t="s">
        <v>195</v>
      </c>
      <c r="P738" s="7" t="s">
        <v>102</v>
      </c>
      <c r="Q738" s="7" t="s">
        <v>255</v>
      </c>
      <c r="R738" s="7" t="s">
        <v>256</v>
      </c>
      <c r="S738" s="13">
        <v>4399896</v>
      </c>
      <c r="T738" s="13">
        <v>4399896</v>
      </c>
      <c r="U738" s="13">
        <v>0</v>
      </c>
      <c r="V738" s="13">
        <v>0</v>
      </c>
      <c r="W738" s="13">
        <v>3279904.24</v>
      </c>
      <c r="X738" s="13">
        <v>3279904.24</v>
      </c>
      <c r="Y738" s="13">
        <v>2281160.84</v>
      </c>
      <c r="Z738" s="13">
        <v>2058423.44</v>
      </c>
      <c r="AA738" s="13">
        <v>1582053.55</v>
      </c>
      <c r="AB738" s="13">
        <v>1119991.7599999998</v>
      </c>
      <c r="AC738" s="13">
        <v>0</v>
      </c>
      <c r="AD738" s="13">
        <v>0</v>
      </c>
      <c r="AE738" s="13"/>
      <c r="AF738" s="13">
        <v>0</v>
      </c>
      <c r="AG738" s="13">
        <v>5000000</v>
      </c>
      <c r="AH738" s="13">
        <v>0</v>
      </c>
      <c r="AI738" s="13">
        <v>600104</v>
      </c>
      <c r="AJ738" s="13">
        <v>4399896</v>
      </c>
    </row>
    <row r="739" spans="1:36" hidden="1" x14ac:dyDescent="0.25">
      <c r="A739" s="7" t="str">
        <f t="shared" si="11"/>
        <v>1.1-00-2007_20644021_2035410</v>
      </c>
      <c r="B739" s="7" t="s">
        <v>393</v>
      </c>
      <c r="C739" s="7" t="s">
        <v>31</v>
      </c>
      <c r="D739" s="7" t="s">
        <v>52</v>
      </c>
      <c r="E739" s="7" t="s">
        <v>193</v>
      </c>
      <c r="F739" s="7">
        <v>6</v>
      </c>
      <c r="G739" s="7">
        <v>44</v>
      </c>
      <c r="H739" s="7" t="s">
        <v>253</v>
      </c>
      <c r="I739" s="7">
        <v>3541</v>
      </c>
      <c r="J739" s="7" t="s">
        <v>69</v>
      </c>
      <c r="K739" s="7">
        <v>0</v>
      </c>
      <c r="L739" s="7" t="s">
        <v>36</v>
      </c>
      <c r="M739" s="7">
        <v>3000</v>
      </c>
      <c r="N739" s="7" t="s">
        <v>394</v>
      </c>
      <c r="O739" s="7" t="s">
        <v>195</v>
      </c>
      <c r="P739" s="7" t="s">
        <v>102</v>
      </c>
      <c r="Q739" s="7" t="s">
        <v>255</v>
      </c>
      <c r="R739" s="7" t="s">
        <v>256</v>
      </c>
      <c r="S739" s="13">
        <v>625104</v>
      </c>
      <c r="T739" s="13">
        <v>625104</v>
      </c>
      <c r="U739" s="13">
        <v>0</v>
      </c>
      <c r="V739" s="13">
        <v>0</v>
      </c>
      <c r="W739" s="13">
        <v>625103.91</v>
      </c>
      <c r="X739" s="13">
        <v>625103.91</v>
      </c>
      <c r="Y739" s="13">
        <v>312551.94</v>
      </c>
      <c r="Z739" s="13">
        <v>312551.94</v>
      </c>
      <c r="AA739" s="13">
        <v>104183.98</v>
      </c>
      <c r="AB739" s="13">
        <v>8.999999996740371E-2</v>
      </c>
      <c r="AC739" s="13">
        <v>0</v>
      </c>
      <c r="AD739" s="13">
        <v>0</v>
      </c>
      <c r="AE739" s="13"/>
      <c r="AF739" s="13">
        <v>0</v>
      </c>
      <c r="AG739" s="13">
        <v>625104</v>
      </c>
      <c r="AH739" s="13">
        <v>0</v>
      </c>
      <c r="AI739" s="13">
        <v>0</v>
      </c>
      <c r="AJ739" s="13">
        <v>625104</v>
      </c>
    </row>
    <row r="740" spans="1:36" hidden="1" x14ac:dyDescent="0.25">
      <c r="A740" s="7" t="str">
        <f t="shared" si="11"/>
        <v>1.1-00-2007_20644021_2035810</v>
      </c>
      <c r="B740" s="7" t="s">
        <v>393</v>
      </c>
      <c r="C740" s="7" t="s">
        <v>31</v>
      </c>
      <c r="D740" s="7" t="s">
        <v>52</v>
      </c>
      <c r="E740" s="7" t="s">
        <v>193</v>
      </c>
      <c r="F740" s="7">
        <v>6</v>
      </c>
      <c r="G740" s="7">
        <v>44</v>
      </c>
      <c r="H740" s="7" t="s">
        <v>253</v>
      </c>
      <c r="I740" s="7">
        <v>3581</v>
      </c>
      <c r="J740" s="7" t="s">
        <v>178</v>
      </c>
      <c r="K740" s="7">
        <v>0</v>
      </c>
      <c r="L740" s="7" t="s">
        <v>36</v>
      </c>
      <c r="M740" s="7">
        <v>3000</v>
      </c>
      <c r="N740" s="7" t="s">
        <v>394</v>
      </c>
      <c r="O740" s="7" t="s">
        <v>195</v>
      </c>
      <c r="P740" s="7" t="s">
        <v>102</v>
      </c>
      <c r="Q740" s="7" t="s">
        <v>255</v>
      </c>
      <c r="R740" s="7" t="s">
        <v>256</v>
      </c>
      <c r="S740" s="13">
        <v>675000</v>
      </c>
      <c r="T740" s="13">
        <v>675000</v>
      </c>
      <c r="U740" s="13">
        <v>0</v>
      </c>
      <c r="V740" s="13">
        <v>0</v>
      </c>
      <c r="W740" s="13">
        <v>633258.16</v>
      </c>
      <c r="X740" s="13">
        <v>633258.16</v>
      </c>
      <c r="Y740" s="13">
        <v>270657.8</v>
      </c>
      <c r="Z740" s="13">
        <v>144677.29</v>
      </c>
      <c r="AA740" s="13">
        <v>101800.38</v>
      </c>
      <c r="AB740" s="13">
        <v>41741.839999999967</v>
      </c>
      <c r="AC740" s="13">
        <v>0</v>
      </c>
      <c r="AD740" s="13">
        <v>0</v>
      </c>
      <c r="AE740" s="13"/>
      <c r="AF740" s="13">
        <v>0</v>
      </c>
      <c r="AG740" s="13">
        <v>675000</v>
      </c>
      <c r="AH740" s="13">
        <v>0</v>
      </c>
      <c r="AI740" s="13">
        <v>0</v>
      </c>
      <c r="AJ740" s="13">
        <v>675000</v>
      </c>
    </row>
    <row r="741" spans="1:36" hidden="1" x14ac:dyDescent="0.25">
      <c r="A741" s="7" t="str">
        <f t="shared" si="11"/>
        <v>1.1-00-2007_20644021_2044110</v>
      </c>
      <c r="B741" s="7" t="s">
        <v>393</v>
      </c>
      <c r="C741" s="7" t="s">
        <v>31</v>
      </c>
      <c r="D741" s="7" t="s">
        <v>52</v>
      </c>
      <c r="E741" s="7" t="s">
        <v>193</v>
      </c>
      <c r="F741" s="7">
        <v>6</v>
      </c>
      <c r="G741" s="7">
        <v>44</v>
      </c>
      <c r="H741" s="7" t="s">
        <v>253</v>
      </c>
      <c r="I741" s="7">
        <v>4411</v>
      </c>
      <c r="J741" s="7" t="s">
        <v>76</v>
      </c>
      <c r="K741" s="7">
        <v>0</v>
      </c>
      <c r="L741" s="7" t="s">
        <v>36</v>
      </c>
      <c r="M741" s="7">
        <v>4000</v>
      </c>
      <c r="N741" s="7" t="s">
        <v>394</v>
      </c>
      <c r="O741" s="7" t="s">
        <v>195</v>
      </c>
      <c r="P741" s="7" t="s">
        <v>102</v>
      </c>
      <c r="Q741" s="7" t="s">
        <v>255</v>
      </c>
      <c r="R741" s="7" t="s">
        <v>256</v>
      </c>
      <c r="S741" s="13">
        <v>0</v>
      </c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0</v>
      </c>
      <c r="AA741" s="13">
        <v>0</v>
      </c>
      <c r="AB741" s="13">
        <v>0</v>
      </c>
      <c r="AC741" s="13">
        <v>0</v>
      </c>
      <c r="AD741" s="13">
        <v>0</v>
      </c>
      <c r="AE741" s="13"/>
      <c r="AF741" s="13">
        <v>0</v>
      </c>
      <c r="AG741" s="13">
        <v>0</v>
      </c>
      <c r="AH741" s="13">
        <v>0</v>
      </c>
      <c r="AI741" s="13">
        <v>0</v>
      </c>
      <c r="AJ741" s="13">
        <v>0</v>
      </c>
    </row>
    <row r="742" spans="1:36" hidden="1" x14ac:dyDescent="0.25">
      <c r="A742" s="7" t="str">
        <f t="shared" si="11"/>
        <v>1.1-00-2007_20644021_2044111</v>
      </c>
      <c r="B742" s="7" t="s">
        <v>393</v>
      </c>
      <c r="C742" s="7" t="s">
        <v>31</v>
      </c>
      <c r="D742" s="7" t="s">
        <v>52</v>
      </c>
      <c r="E742" s="7" t="s">
        <v>193</v>
      </c>
      <c r="F742" s="7">
        <v>6</v>
      </c>
      <c r="G742" s="7">
        <v>44</v>
      </c>
      <c r="H742" s="7" t="s">
        <v>253</v>
      </c>
      <c r="I742" s="7">
        <v>4411</v>
      </c>
      <c r="J742" s="7" t="s">
        <v>76</v>
      </c>
      <c r="K742" s="7">
        <v>1</v>
      </c>
      <c r="L742" s="7" t="s">
        <v>413</v>
      </c>
      <c r="M742" s="7">
        <v>4000</v>
      </c>
      <c r="N742" s="7" t="s">
        <v>394</v>
      </c>
      <c r="O742" s="7" t="s">
        <v>195</v>
      </c>
      <c r="P742" s="7" t="s">
        <v>102</v>
      </c>
      <c r="Q742" s="7" t="s">
        <v>255</v>
      </c>
      <c r="R742" s="7" t="s">
        <v>256</v>
      </c>
      <c r="S742" s="13">
        <v>250000</v>
      </c>
      <c r="T742" s="13">
        <v>250000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250000</v>
      </c>
      <c r="AC742" s="13">
        <v>0</v>
      </c>
      <c r="AD742" s="13">
        <v>0</v>
      </c>
      <c r="AE742" s="13"/>
      <c r="AF742" s="13">
        <v>0</v>
      </c>
      <c r="AG742" s="13">
        <v>250000</v>
      </c>
      <c r="AH742" s="13">
        <v>0</v>
      </c>
      <c r="AI742" s="13">
        <v>0</v>
      </c>
      <c r="AJ742" s="13">
        <v>250000</v>
      </c>
    </row>
    <row r="743" spans="1:36" hidden="1" x14ac:dyDescent="0.25">
      <c r="A743" s="7" t="str">
        <f t="shared" si="11"/>
        <v>1.1-00-2007_20644021_2053110</v>
      </c>
      <c r="B743" s="7" t="s">
        <v>393</v>
      </c>
      <c r="C743" s="7" t="s">
        <v>31</v>
      </c>
      <c r="D743" s="7" t="s">
        <v>52</v>
      </c>
      <c r="E743" s="7" t="s">
        <v>193</v>
      </c>
      <c r="F743" s="7">
        <v>6</v>
      </c>
      <c r="G743" s="7">
        <v>44</v>
      </c>
      <c r="H743" s="7" t="s">
        <v>253</v>
      </c>
      <c r="I743" s="7">
        <v>5311</v>
      </c>
      <c r="J743" s="7" t="s">
        <v>203</v>
      </c>
      <c r="K743" s="7">
        <v>0</v>
      </c>
      <c r="L743" s="7" t="s">
        <v>36</v>
      </c>
      <c r="M743" s="7">
        <v>5000</v>
      </c>
      <c r="N743" s="7" t="s">
        <v>394</v>
      </c>
      <c r="O743" s="7" t="s">
        <v>195</v>
      </c>
      <c r="P743" s="7" t="s">
        <v>102</v>
      </c>
      <c r="Q743" s="7" t="s">
        <v>255</v>
      </c>
      <c r="R743" s="7" t="s">
        <v>256</v>
      </c>
      <c r="S743" s="13">
        <v>3480000</v>
      </c>
      <c r="T743" s="13">
        <v>3480000</v>
      </c>
      <c r="U743" s="13">
        <v>0</v>
      </c>
      <c r="V743" s="13">
        <v>0</v>
      </c>
      <c r="W743" s="13">
        <v>3306913.48</v>
      </c>
      <c r="X743" s="13">
        <v>3019233.48</v>
      </c>
      <c r="Y743" s="13">
        <v>1919233.48</v>
      </c>
      <c r="Z743" s="13">
        <v>1905458.48</v>
      </c>
      <c r="AA743" s="13">
        <v>1905458.48</v>
      </c>
      <c r="AB743" s="13">
        <v>173086.52000000002</v>
      </c>
      <c r="AC743" s="13">
        <v>0</v>
      </c>
      <c r="AD743" s="13">
        <v>0</v>
      </c>
      <c r="AE743" s="13"/>
      <c r="AF743" s="13">
        <v>0</v>
      </c>
      <c r="AG743" s="13">
        <v>3500000</v>
      </c>
      <c r="AH743" s="13">
        <v>0</v>
      </c>
      <c r="AI743" s="13">
        <v>20000</v>
      </c>
      <c r="AJ743" s="13">
        <v>3480000</v>
      </c>
    </row>
    <row r="744" spans="1:36" hidden="1" x14ac:dyDescent="0.25">
      <c r="A744" s="7" t="str">
        <f t="shared" si="11"/>
        <v>1.1-00-2007_20644021_2053210</v>
      </c>
      <c r="B744" s="7" t="s">
        <v>393</v>
      </c>
      <c r="C744" s="7" t="s">
        <v>31</v>
      </c>
      <c r="D744" s="7" t="s">
        <v>52</v>
      </c>
      <c r="E744" s="7" t="s">
        <v>193</v>
      </c>
      <c r="F744" s="7">
        <v>6</v>
      </c>
      <c r="G744" s="7">
        <v>44</v>
      </c>
      <c r="H744" s="7" t="s">
        <v>253</v>
      </c>
      <c r="I744" s="7">
        <v>5321</v>
      </c>
      <c r="J744" s="7" t="s">
        <v>113</v>
      </c>
      <c r="K744" s="7">
        <v>0</v>
      </c>
      <c r="L744" s="7" t="s">
        <v>36</v>
      </c>
      <c r="M744" s="7">
        <v>5000</v>
      </c>
      <c r="N744" s="7" t="s">
        <v>394</v>
      </c>
      <c r="O744" s="7" t="s">
        <v>195</v>
      </c>
      <c r="P744" s="7" t="s">
        <v>102</v>
      </c>
      <c r="Q744" s="7" t="s">
        <v>255</v>
      </c>
      <c r="R744" s="7" t="s">
        <v>256</v>
      </c>
      <c r="S744" s="13">
        <v>100000</v>
      </c>
      <c r="T744" s="13">
        <v>100000</v>
      </c>
      <c r="U744" s="13">
        <v>0</v>
      </c>
      <c r="V744" s="13">
        <v>0</v>
      </c>
      <c r="W744" s="13">
        <v>50634</v>
      </c>
      <c r="X744" s="13">
        <v>50634</v>
      </c>
      <c r="Y744" s="13">
        <v>50634</v>
      </c>
      <c r="Z744" s="13">
        <v>50634</v>
      </c>
      <c r="AA744" s="13">
        <v>50634</v>
      </c>
      <c r="AB744" s="13">
        <v>49366</v>
      </c>
      <c r="AC744" s="13">
        <v>0</v>
      </c>
      <c r="AD744" s="13">
        <v>0</v>
      </c>
      <c r="AE744" s="13"/>
      <c r="AF744" s="13">
        <v>0</v>
      </c>
      <c r="AG744" s="13">
        <v>100000</v>
      </c>
      <c r="AH744" s="13">
        <v>0</v>
      </c>
      <c r="AI744" s="13">
        <v>0</v>
      </c>
      <c r="AJ744" s="13">
        <v>100000</v>
      </c>
    </row>
    <row r="745" spans="1:36" hidden="1" x14ac:dyDescent="0.25">
      <c r="A745" s="7" t="str">
        <f t="shared" si="11"/>
        <v>1.1-00-2012_20266032_2033910</v>
      </c>
      <c r="B745" s="7" t="s">
        <v>393</v>
      </c>
      <c r="C745" s="7" t="s">
        <v>31</v>
      </c>
      <c r="D745" s="7" t="s">
        <v>52</v>
      </c>
      <c r="E745" s="7" t="s">
        <v>258</v>
      </c>
      <c r="F745" s="7">
        <v>2</v>
      </c>
      <c r="G745" s="7">
        <v>66</v>
      </c>
      <c r="H745" s="7" t="s">
        <v>259</v>
      </c>
      <c r="I745" s="7">
        <v>3391</v>
      </c>
      <c r="J745" s="7" t="s">
        <v>137</v>
      </c>
      <c r="K745" s="7">
        <v>0</v>
      </c>
      <c r="L745" s="7" t="s">
        <v>36</v>
      </c>
      <c r="M745" s="7">
        <v>3000</v>
      </c>
      <c r="N745" s="7" t="s">
        <v>394</v>
      </c>
      <c r="O745" s="7" t="s">
        <v>260</v>
      </c>
      <c r="P745" s="7" t="s">
        <v>261</v>
      </c>
      <c r="Q745" s="7" t="s">
        <v>262</v>
      </c>
      <c r="R745" s="7" t="s">
        <v>263</v>
      </c>
      <c r="S745" s="13">
        <v>85840</v>
      </c>
      <c r="T745" s="13">
        <v>85840</v>
      </c>
      <c r="U745" s="13">
        <v>0</v>
      </c>
      <c r="V745" s="13">
        <v>0</v>
      </c>
      <c r="W745" s="13">
        <v>85840</v>
      </c>
      <c r="X745" s="13">
        <v>85840</v>
      </c>
      <c r="Y745" s="13">
        <v>85840</v>
      </c>
      <c r="Z745" s="13">
        <v>85840</v>
      </c>
      <c r="AA745" s="13">
        <v>85840</v>
      </c>
      <c r="AB745" s="13">
        <v>0</v>
      </c>
      <c r="AC745" s="13">
        <v>0</v>
      </c>
      <c r="AD745" s="13">
        <v>0</v>
      </c>
      <c r="AE745" s="13"/>
      <c r="AF745" s="13">
        <v>0</v>
      </c>
      <c r="AG745" s="13">
        <v>100000</v>
      </c>
      <c r="AH745" s="13">
        <v>0</v>
      </c>
      <c r="AI745" s="13">
        <v>14160</v>
      </c>
      <c r="AJ745" s="13">
        <v>85840</v>
      </c>
    </row>
    <row r="746" spans="1:36" hidden="1" x14ac:dyDescent="0.25">
      <c r="A746" s="7" t="str">
        <f t="shared" si="11"/>
        <v>1.1-00-2012_20266032_2051510</v>
      </c>
      <c r="B746" s="7" t="s">
        <v>393</v>
      </c>
      <c r="C746" s="7" t="s">
        <v>31</v>
      </c>
      <c r="D746" s="7" t="s">
        <v>52</v>
      </c>
      <c r="E746" s="7" t="s">
        <v>258</v>
      </c>
      <c r="F746" s="7">
        <v>2</v>
      </c>
      <c r="G746" s="7">
        <v>66</v>
      </c>
      <c r="H746" s="7" t="s">
        <v>259</v>
      </c>
      <c r="I746" s="7">
        <v>5151</v>
      </c>
      <c r="J746" s="7" t="s">
        <v>112</v>
      </c>
      <c r="K746" s="7">
        <v>0</v>
      </c>
      <c r="L746" s="7" t="s">
        <v>36</v>
      </c>
      <c r="M746" s="7">
        <v>5000</v>
      </c>
      <c r="N746" s="7" t="s">
        <v>394</v>
      </c>
      <c r="O746" s="7" t="s">
        <v>260</v>
      </c>
      <c r="P746" s="7" t="s">
        <v>261</v>
      </c>
      <c r="Q746" s="7" t="s">
        <v>262</v>
      </c>
      <c r="R746" s="7" t="s">
        <v>263</v>
      </c>
      <c r="S746" s="13">
        <v>0</v>
      </c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0</v>
      </c>
      <c r="AD746" s="13">
        <v>0</v>
      </c>
      <c r="AE746" s="13"/>
      <c r="AF746" s="13">
        <v>0</v>
      </c>
      <c r="AG746" s="13">
        <v>60000</v>
      </c>
      <c r="AH746" s="13">
        <v>0</v>
      </c>
      <c r="AI746" s="13">
        <v>60000</v>
      </c>
      <c r="AJ746" s="13">
        <v>0</v>
      </c>
    </row>
    <row r="747" spans="1:36" hidden="1" x14ac:dyDescent="0.25">
      <c r="A747" s="7" t="str">
        <f t="shared" si="11"/>
        <v>1.1-00-2012_20266032_2052110</v>
      </c>
      <c r="B747" s="7" t="s">
        <v>393</v>
      </c>
      <c r="C747" s="7" t="s">
        <v>31</v>
      </c>
      <c r="D747" s="7" t="s">
        <v>52</v>
      </c>
      <c r="E747" s="7" t="s">
        <v>258</v>
      </c>
      <c r="F747" s="7">
        <v>2</v>
      </c>
      <c r="G747" s="7">
        <v>66</v>
      </c>
      <c r="H747" s="7" t="s">
        <v>259</v>
      </c>
      <c r="I747" s="7">
        <v>5211</v>
      </c>
      <c r="J747" s="7" t="s">
        <v>155</v>
      </c>
      <c r="K747" s="7">
        <v>0</v>
      </c>
      <c r="L747" s="7" t="s">
        <v>36</v>
      </c>
      <c r="M747" s="7">
        <v>5000</v>
      </c>
      <c r="N747" s="7" t="s">
        <v>394</v>
      </c>
      <c r="O747" s="7" t="s">
        <v>260</v>
      </c>
      <c r="P747" s="7" t="s">
        <v>261</v>
      </c>
      <c r="Q747" s="7" t="s">
        <v>262</v>
      </c>
      <c r="R747" s="7" t="s">
        <v>263</v>
      </c>
      <c r="S747" s="13">
        <v>60000</v>
      </c>
      <c r="T747" s="13">
        <v>60000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60000</v>
      </c>
      <c r="AC747" s="13">
        <v>0</v>
      </c>
      <c r="AD747" s="13">
        <v>0</v>
      </c>
      <c r="AE747" s="13"/>
      <c r="AF747" s="13">
        <v>0</v>
      </c>
      <c r="AG747" s="13">
        <v>60000</v>
      </c>
      <c r="AH747" s="13">
        <v>0</v>
      </c>
      <c r="AI747" s="13">
        <v>0</v>
      </c>
      <c r="AJ747" s="13">
        <v>60000</v>
      </c>
    </row>
    <row r="748" spans="1:36" hidden="1" x14ac:dyDescent="0.25">
      <c r="A748" s="7" t="str">
        <f t="shared" si="11"/>
        <v>1.1-00-2012_20266032_2053110</v>
      </c>
      <c r="B748" s="7" t="s">
        <v>393</v>
      </c>
      <c r="C748" s="7" t="s">
        <v>31</v>
      </c>
      <c r="D748" s="7" t="s">
        <v>52</v>
      </c>
      <c r="E748" s="7" t="s">
        <v>258</v>
      </c>
      <c r="F748" s="7">
        <v>2</v>
      </c>
      <c r="G748" s="7">
        <v>66</v>
      </c>
      <c r="H748" s="7" t="s">
        <v>259</v>
      </c>
      <c r="I748" s="7">
        <v>5311</v>
      </c>
      <c r="J748" s="7" t="s">
        <v>203</v>
      </c>
      <c r="K748" s="7">
        <v>0</v>
      </c>
      <c r="L748" s="7" t="s">
        <v>36</v>
      </c>
      <c r="M748" s="7">
        <v>5000</v>
      </c>
      <c r="N748" s="7" t="s">
        <v>394</v>
      </c>
      <c r="O748" s="7" t="s">
        <v>260</v>
      </c>
      <c r="P748" s="7" t="s">
        <v>261</v>
      </c>
      <c r="Q748" s="7" t="s">
        <v>262</v>
      </c>
      <c r="R748" s="7" t="s">
        <v>263</v>
      </c>
      <c r="S748" s="13">
        <v>2000000</v>
      </c>
      <c r="T748" s="13">
        <v>2800000</v>
      </c>
      <c r="U748" s="13">
        <v>-800000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0</v>
      </c>
      <c r="AB748" s="13">
        <v>2000000</v>
      </c>
      <c r="AC748" s="13">
        <v>0</v>
      </c>
      <c r="AD748" s="13">
        <v>0</v>
      </c>
      <c r="AE748" s="13"/>
      <c r="AF748" s="13">
        <v>0</v>
      </c>
      <c r="AG748" s="13">
        <v>3000000</v>
      </c>
      <c r="AH748" s="13">
        <v>0</v>
      </c>
      <c r="AI748" s="13">
        <v>1000000</v>
      </c>
      <c r="AJ748" s="13">
        <v>2000000</v>
      </c>
    </row>
    <row r="749" spans="1:36" hidden="1" x14ac:dyDescent="0.25">
      <c r="A749" s="7" t="str">
        <f t="shared" si="11"/>
        <v>1.1-00-2012_20266032_2056710</v>
      </c>
      <c r="B749" s="7" t="s">
        <v>393</v>
      </c>
      <c r="C749" s="7" t="s">
        <v>31</v>
      </c>
      <c r="D749" s="7" t="s">
        <v>52</v>
      </c>
      <c r="E749" s="7" t="s">
        <v>258</v>
      </c>
      <c r="F749" s="7">
        <v>2</v>
      </c>
      <c r="G749" s="7">
        <v>66</v>
      </c>
      <c r="H749" s="7" t="s">
        <v>259</v>
      </c>
      <c r="I749" s="7">
        <v>5671</v>
      </c>
      <c r="J749" s="7" t="s">
        <v>122</v>
      </c>
      <c r="K749" s="7">
        <v>0</v>
      </c>
      <c r="L749" s="7" t="s">
        <v>36</v>
      </c>
      <c r="M749" s="7">
        <v>5000</v>
      </c>
      <c r="N749" s="7" t="s">
        <v>394</v>
      </c>
      <c r="O749" s="7" t="s">
        <v>260</v>
      </c>
      <c r="P749" s="7" t="s">
        <v>261</v>
      </c>
      <c r="Q749" s="7" t="s">
        <v>262</v>
      </c>
      <c r="R749" s="7" t="s">
        <v>263</v>
      </c>
      <c r="S749" s="13">
        <v>233077.87</v>
      </c>
      <c r="T749" s="13">
        <v>240000</v>
      </c>
      <c r="U749" s="13">
        <v>-6922.1300000000047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233077.87</v>
      </c>
      <c r="AC749" s="13">
        <v>0</v>
      </c>
      <c r="AD749" s="13">
        <v>0</v>
      </c>
      <c r="AE749" s="13"/>
      <c r="AF749" s="13">
        <v>0</v>
      </c>
      <c r="AG749" s="13">
        <v>240000</v>
      </c>
      <c r="AH749" s="13">
        <v>0</v>
      </c>
      <c r="AI749" s="13">
        <v>6922.13</v>
      </c>
      <c r="AJ749" s="13">
        <v>233077.87</v>
      </c>
    </row>
    <row r="750" spans="1:36" hidden="1" x14ac:dyDescent="0.25">
      <c r="A750" s="7" t="str">
        <f t="shared" si="11"/>
        <v>1.1-00-2012_20268034_2021710</v>
      </c>
      <c r="B750" s="7" t="s">
        <v>393</v>
      </c>
      <c r="C750" s="7" t="s">
        <v>31</v>
      </c>
      <c r="D750" s="7" t="s">
        <v>52</v>
      </c>
      <c r="E750" s="7" t="s">
        <v>258</v>
      </c>
      <c r="F750" s="7">
        <v>2</v>
      </c>
      <c r="G750" s="7">
        <v>68</v>
      </c>
      <c r="H750" s="7" t="s">
        <v>264</v>
      </c>
      <c r="I750" s="7">
        <v>2171</v>
      </c>
      <c r="J750" s="7" t="s">
        <v>181</v>
      </c>
      <c r="K750" s="7">
        <v>0</v>
      </c>
      <c r="L750" s="7" t="s">
        <v>36</v>
      </c>
      <c r="M750" s="7">
        <v>2000</v>
      </c>
      <c r="N750" s="7" t="s">
        <v>394</v>
      </c>
      <c r="O750" s="7" t="s">
        <v>260</v>
      </c>
      <c r="P750" s="7" t="s">
        <v>261</v>
      </c>
      <c r="Q750" s="7" t="s">
        <v>265</v>
      </c>
      <c r="R750" s="7" t="s">
        <v>266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  <c r="AC750" s="13">
        <v>0</v>
      </c>
      <c r="AD750" s="13">
        <v>0</v>
      </c>
      <c r="AE750" s="13"/>
      <c r="AF750" s="13">
        <v>0</v>
      </c>
      <c r="AG750" s="13">
        <v>0</v>
      </c>
      <c r="AH750" s="13">
        <v>0</v>
      </c>
      <c r="AI750" s="13">
        <v>0</v>
      </c>
      <c r="AJ750" s="13">
        <v>0</v>
      </c>
    </row>
    <row r="751" spans="1:36" hidden="1" x14ac:dyDescent="0.25">
      <c r="A751" s="7" t="str">
        <f t="shared" si="11"/>
        <v>1.1-00-2012_20268034_2022110</v>
      </c>
      <c r="B751" s="7" t="s">
        <v>393</v>
      </c>
      <c r="C751" s="7" t="s">
        <v>31</v>
      </c>
      <c r="D751" s="7" t="s">
        <v>52</v>
      </c>
      <c r="E751" s="7" t="s">
        <v>258</v>
      </c>
      <c r="F751" s="7">
        <v>2</v>
      </c>
      <c r="G751" s="7">
        <v>68</v>
      </c>
      <c r="H751" s="7" t="s">
        <v>264</v>
      </c>
      <c r="I751" s="7">
        <v>2211</v>
      </c>
      <c r="J751" s="7" t="s">
        <v>55</v>
      </c>
      <c r="K751" s="7">
        <v>0</v>
      </c>
      <c r="L751" s="7" t="s">
        <v>36</v>
      </c>
      <c r="M751" s="7">
        <v>2000</v>
      </c>
      <c r="N751" s="7" t="s">
        <v>394</v>
      </c>
      <c r="O751" s="7" t="s">
        <v>260</v>
      </c>
      <c r="P751" s="7" t="s">
        <v>261</v>
      </c>
      <c r="Q751" s="7" t="s">
        <v>265</v>
      </c>
      <c r="R751" s="7" t="s">
        <v>266</v>
      </c>
      <c r="S751" s="13">
        <v>17000</v>
      </c>
      <c r="T751" s="13">
        <v>17000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17000</v>
      </c>
      <c r="AC751" s="13">
        <v>0</v>
      </c>
      <c r="AD751" s="13">
        <v>0</v>
      </c>
      <c r="AE751" s="13"/>
      <c r="AF751" s="13">
        <v>0</v>
      </c>
      <c r="AG751" s="13">
        <v>40000</v>
      </c>
      <c r="AH751" s="13">
        <v>0</v>
      </c>
      <c r="AI751" s="13">
        <v>23000</v>
      </c>
      <c r="AJ751" s="13">
        <v>17000</v>
      </c>
    </row>
    <row r="752" spans="1:36" hidden="1" x14ac:dyDescent="0.25">
      <c r="A752" s="7" t="str">
        <f t="shared" si="11"/>
        <v>1.1-00-2012_20268034_2022210</v>
      </c>
      <c r="B752" s="7" t="s">
        <v>393</v>
      </c>
      <c r="C752" s="7" t="s">
        <v>31</v>
      </c>
      <c r="D752" s="7" t="s">
        <v>52</v>
      </c>
      <c r="E752" s="7" t="s">
        <v>258</v>
      </c>
      <c r="F752" s="7">
        <v>2</v>
      </c>
      <c r="G752" s="7">
        <v>68</v>
      </c>
      <c r="H752" s="7" t="s">
        <v>264</v>
      </c>
      <c r="I752" s="7">
        <v>2221</v>
      </c>
      <c r="J752" s="7" t="s">
        <v>199</v>
      </c>
      <c r="K752" s="7">
        <v>0</v>
      </c>
      <c r="L752" s="7" t="s">
        <v>36</v>
      </c>
      <c r="M752" s="7">
        <v>2000</v>
      </c>
      <c r="N752" s="7" t="s">
        <v>394</v>
      </c>
      <c r="O752" s="7" t="s">
        <v>260</v>
      </c>
      <c r="P752" s="7" t="s">
        <v>261</v>
      </c>
      <c r="Q752" s="7" t="s">
        <v>265</v>
      </c>
      <c r="R752" s="7" t="s">
        <v>266</v>
      </c>
      <c r="S752" s="13">
        <v>28304</v>
      </c>
      <c r="T752" s="13">
        <v>28304</v>
      </c>
      <c r="U752" s="13">
        <v>0</v>
      </c>
      <c r="V752" s="13">
        <v>0</v>
      </c>
      <c r="W752" s="13">
        <v>26274</v>
      </c>
      <c r="X752" s="13">
        <v>26274</v>
      </c>
      <c r="Y752" s="13">
        <v>0</v>
      </c>
      <c r="Z752" s="13">
        <v>0</v>
      </c>
      <c r="AA752" s="13">
        <v>0</v>
      </c>
      <c r="AB752" s="13">
        <v>2030</v>
      </c>
      <c r="AC752" s="13">
        <v>0</v>
      </c>
      <c r="AD752" s="13">
        <v>0</v>
      </c>
      <c r="AE752" s="13"/>
      <c r="AF752" s="13">
        <v>0</v>
      </c>
      <c r="AG752" s="13">
        <v>28304</v>
      </c>
      <c r="AH752" s="13">
        <v>0</v>
      </c>
      <c r="AI752" s="13">
        <v>0</v>
      </c>
      <c r="AJ752" s="13">
        <v>28304</v>
      </c>
    </row>
    <row r="753" spans="1:36" hidden="1" x14ac:dyDescent="0.25">
      <c r="A753" s="7" t="str">
        <f t="shared" si="11"/>
        <v>1.1-00-2012_20268034_2023510</v>
      </c>
      <c r="B753" s="7" t="s">
        <v>393</v>
      </c>
      <c r="C753" s="7" t="s">
        <v>31</v>
      </c>
      <c r="D753" s="7" t="s">
        <v>52</v>
      </c>
      <c r="E753" s="7" t="s">
        <v>258</v>
      </c>
      <c r="F753" s="7">
        <v>2</v>
      </c>
      <c r="G753" s="7">
        <v>68</v>
      </c>
      <c r="H753" s="7" t="s">
        <v>264</v>
      </c>
      <c r="I753" s="7">
        <v>2351</v>
      </c>
      <c r="J753" s="7" t="s">
        <v>267</v>
      </c>
      <c r="K753" s="7">
        <v>0</v>
      </c>
      <c r="L753" s="7" t="s">
        <v>36</v>
      </c>
      <c r="M753" s="7">
        <v>2000</v>
      </c>
      <c r="N753" s="7" t="s">
        <v>394</v>
      </c>
      <c r="O753" s="7" t="s">
        <v>260</v>
      </c>
      <c r="P753" s="7" t="s">
        <v>261</v>
      </c>
      <c r="Q753" s="7" t="s">
        <v>265</v>
      </c>
      <c r="R753" s="7" t="s">
        <v>266</v>
      </c>
      <c r="S753" s="13">
        <v>15000</v>
      </c>
      <c r="T753" s="13">
        <v>15000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13">
        <v>0</v>
      </c>
      <c r="AB753" s="13">
        <v>15000</v>
      </c>
      <c r="AC753" s="13">
        <v>0</v>
      </c>
      <c r="AD753" s="13">
        <v>0</v>
      </c>
      <c r="AE753" s="13"/>
      <c r="AF753" s="13">
        <v>0</v>
      </c>
      <c r="AG753" s="13">
        <v>15000</v>
      </c>
      <c r="AH753" s="13">
        <v>0</v>
      </c>
      <c r="AI753" s="13">
        <v>0</v>
      </c>
      <c r="AJ753" s="13">
        <v>15000</v>
      </c>
    </row>
    <row r="754" spans="1:36" hidden="1" x14ac:dyDescent="0.25">
      <c r="A754" s="7" t="str">
        <f t="shared" si="11"/>
        <v>1.1-00-2012_20268034_2023910</v>
      </c>
      <c r="B754" s="7" t="s">
        <v>393</v>
      </c>
      <c r="C754" s="7" t="s">
        <v>31</v>
      </c>
      <c r="D754" s="7" t="s">
        <v>52</v>
      </c>
      <c r="E754" s="7" t="s">
        <v>258</v>
      </c>
      <c r="F754" s="7">
        <v>2</v>
      </c>
      <c r="G754" s="7">
        <v>68</v>
      </c>
      <c r="H754" s="7" t="s">
        <v>264</v>
      </c>
      <c r="I754" s="7">
        <v>2391</v>
      </c>
      <c r="J754" s="7" t="s">
        <v>61</v>
      </c>
      <c r="K754" s="7">
        <v>0</v>
      </c>
      <c r="L754" s="7" t="s">
        <v>36</v>
      </c>
      <c r="M754" s="7">
        <v>2000</v>
      </c>
      <c r="N754" s="7" t="s">
        <v>394</v>
      </c>
      <c r="O754" s="7" t="s">
        <v>260</v>
      </c>
      <c r="P754" s="7" t="s">
        <v>261</v>
      </c>
      <c r="Q754" s="7" t="s">
        <v>265</v>
      </c>
      <c r="R754" s="7" t="s">
        <v>266</v>
      </c>
      <c r="S754" s="13">
        <v>0</v>
      </c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0</v>
      </c>
      <c r="AB754" s="13">
        <v>0</v>
      </c>
      <c r="AC754" s="13">
        <v>0</v>
      </c>
      <c r="AD754" s="13">
        <v>0</v>
      </c>
      <c r="AE754" s="13"/>
      <c r="AF754" s="13">
        <v>0</v>
      </c>
      <c r="AG754" s="13">
        <v>0</v>
      </c>
      <c r="AH754" s="13">
        <v>0</v>
      </c>
      <c r="AI754" s="13">
        <v>0</v>
      </c>
      <c r="AJ754" s="13">
        <v>0</v>
      </c>
    </row>
    <row r="755" spans="1:36" hidden="1" x14ac:dyDescent="0.25">
      <c r="A755" s="7" t="str">
        <f t="shared" si="11"/>
        <v>1.1-00-2012_20268034_2025210</v>
      </c>
      <c r="B755" s="7" t="s">
        <v>393</v>
      </c>
      <c r="C755" s="7" t="s">
        <v>31</v>
      </c>
      <c r="D755" s="7" t="s">
        <v>52</v>
      </c>
      <c r="E755" s="7" t="s">
        <v>258</v>
      </c>
      <c r="F755" s="7">
        <v>2</v>
      </c>
      <c r="G755" s="7">
        <v>68</v>
      </c>
      <c r="H755" s="7" t="s">
        <v>264</v>
      </c>
      <c r="I755" s="7">
        <v>2521</v>
      </c>
      <c r="J755" s="7" t="s">
        <v>87</v>
      </c>
      <c r="K755" s="7">
        <v>0</v>
      </c>
      <c r="L755" s="7" t="s">
        <v>36</v>
      </c>
      <c r="M755" s="7">
        <v>2000</v>
      </c>
      <c r="N755" s="7" t="s">
        <v>394</v>
      </c>
      <c r="O755" s="7" t="s">
        <v>260</v>
      </c>
      <c r="P755" s="7" t="s">
        <v>261</v>
      </c>
      <c r="Q755" s="7" t="s">
        <v>265</v>
      </c>
      <c r="R755" s="7" t="s">
        <v>266</v>
      </c>
      <c r="S755" s="13">
        <v>45000</v>
      </c>
      <c r="T755" s="13">
        <v>45000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45000</v>
      </c>
      <c r="AC755" s="13">
        <v>0</v>
      </c>
      <c r="AD755" s="13">
        <v>0</v>
      </c>
      <c r="AE755" s="13"/>
      <c r="AF755" s="13">
        <v>0</v>
      </c>
      <c r="AG755" s="13">
        <v>80000</v>
      </c>
      <c r="AH755" s="13">
        <v>0</v>
      </c>
      <c r="AI755" s="13">
        <v>35000</v>
      </c>
      <c r="AJ755" s="13">
        <v>45000</v>
      </c>
    </row>
    <row r="756" spans="1:36" hidden="1" x14ac:dyDescent="0.25">
      <c r="A756" s="7" t="str">
        <f t="shared" si="11"/>
        <v>1.1-00-2012_20268034_2025610</v>
      </c>
      <c r="B756" s="7" t="s">
        <v>393</v>
      </c>
      <c r="C756" s="7" t="s">
        <v>31</v>
      </c>
      <c r="D756" s="7" t="s">
        <v>52</v>
      </c>
      <c r="E756" s="7" t="s">
        <v>258</v>
      </c>
      <c r="F756" s="7">
        <v>2</v>
      </c>
      <c r="G756" s="7">
        <v>68</v>
      </c>
      <c r="H756" s="7" t="s">
        <v>264</v>
      </c>
      <c r="I756" s="7">
        <v>2561</v>
      </c>
      <c r="J756" s="7" t="s">
        <v>64</v>
      </c>
      <c r="K756" s="7">
        <v>0</v>
      </c>
      <c r="L756" s="7" t="s">
        <v>36</v>
      </c>
      <c r="M756" s="7">
        <v>2000</v>
      </c>
      <c r="N756" s="7" t="s">
        <v>394</v>
      </c>
      <c r="O756" s="7" t="s">
        <v>260</v>
      </c>
      <c r="P756" s="7" t="s">
        <v>261</v>
      </c>
      <c r="Q756" s="7" t="s">
        <v>265</v>
      </c>
      <c r="R756" s="7" t="s">
        <v>266</v>
      </c>
      <c r="S756" s="13">
        <v>20000</v>
      </c>
      <c r="T756" s="13">
        <v>20000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0</v>
      </c>
      <c r="AA756" s="13">
        <v>0</v>
      </c>
      <c r="AB756" s="13">
        <v>20000</v>
      </c>
      <c r="AC756" s="13">
        <v>0</v>
      </c>
      <c r="AD756" s="13">
        <v>0</v>
      </c>
      <c r="AE756" s="13"/>
      <c r="AF756" s="13">
        <v>0</v>
      </c>
      <c r="AG756" s="13">
        <v>20000</v>
      </c>
      <c r="AH756" s="13">
        <v>0</v>
      </c>
      <c r="AI756" s="13">
        <v>0</v>
      </c>
      <c r="AJ756" s="13">
        <v>20000</v>
      </c>
    </row>
    <row r="757" spans="1:36" hidden="1" x14ac:dyDescent="0.25">
      <c r="A757" s="7" t="str">
        <f t="shared" si="11"/>
        <v>1.1-00-2012_20268034_2027210</v>
      </c>
      <c r="B757" s="7" t="s">
        <v>393</v>
      </c>
      <c r="C757" s="7" t="s">
        <v>31</v>
      </c>
      <c r="D757" s="7" t="s">
        <v>52</v>
      </c>
      <c r="E757" s="7" t="s">
        <v>258</v>
      </c>
      <c r="F757" s="7">
        <v>2</v>
      </c>
      <c r="G757" s="7">
        <v>68</v>
      </c>
      <c r="H757" s="7" t="s">
        <v>264</v>
      </c>
      <c r="I757" s="7">
        <v>2721</v>
      </c>
      <c r="J757" s="7" t="s">
        <v>124</v>
      </c>
      <c r="K757" s="7">
        <v>0</v>
      </c>
      <c r="L757" s="7" t="s">
        <v>36</v>
      </c>
      <c r="M757" s="7">
        <v>2000</v>
      </c>
      <c r="N757" s="7" t="s">
        <v>394</v>
      </c>
      <c r="O757" s="7" t="s">
        <v>260</v>
      </c>
      <c r="P757" s="7" t="s">
        <v>261</v>
      </c>
      <c r="Q757" s="7" t="s">
        <v>265</v>
      </c>
      <c r="R757" s="7" t="s">
        <v>266</v>
      </c>
      <c r="S757" s="13">
        <v>40000</v>
      </c>
      <c r="T757" s="13">
        <v>40000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40000</v>
      </c>
      <c r="AC757" s="13">
        <v>0</v>
      </c>
      <c r="AD757" s="13">
        <v>0</v>
      </c>
      <c r="AE757" s="13"/>
      <c r="AF757" s="13">
        <v>0</v>
      </c>
      <c r="AG757" s="13">
        <v>80000</v>
      </c>
      <c r="AH757" s="13">
        <v>0</v>
      </c>
      <c r="AI757" s="13">
        <v>40000</v>
      </c>
      <c r="AJ757" s="13">
        <v>40000</v>
      </c>
    </row>
    <row r="758" spans="1:36" hidden="1" x14ac:dyDescent="0.25">
      <c r="A758" s="7" t="str">
        <f t="shared" si="11"/>
        <v>1.1-00-2012_20268034_2029110</v>
      </c>
      <c r="B758" s="7" t="s">
        <v>393</v>
      </c>
      <c r="C758" s="7" t="s">
        <v>31</v>
      </c>
      <c r="D758" s="7" t="s">
        <v>52</v>
      </c>
      <c r="E758" s="7" t="s">
        <v>258</v>
      </c>
      <c r="F758" s="7">
        <v>2</v>
      </c>
      <c r="G758" s="7">
        <v>68</v>
      </c>
      <c r="H758" s="7" t="s">
        <v>264</v>
      </c>
      <c r="I758" s="7">
        <v>2911</v>
      </c>
      <c r="J758" s="7" t="s">
        <v>118</v>
      </c>
      <c r="K758" s="7">
        <v>0</v>
      </c>
      <c r="L758" s="7" t="s">
        <v>36</v>
      </c>
      <c r="M758" s="7">
        <v>2000</v>
      </c>
      <c r="N758" s="7" t="s">
        <v>394</v>
      </c>
      <c r="O758" s="7" t="s">
        <v>260</v>
      </c>
      <c r="P758" s="7" t="s">
        <v>261</v>
      </c>
      <c r="Q758" s="7" t="s">
        <v>265</v>
      </c>
      <c r="R758" s="7" t="s">
        <v>266</v>
      </c>
      <c r="S758" s="13">
        <v>30000</v>
      </c>
      <c r="T758" s="13">
        <v>30000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13">
        <v>0</v>
      </c>
      <c r="AB758" s="13">
        <v>30000</v>
      </c>
      <c r="AC758" s="13">
        <v>0</v>
      </c>
      <c r="AD758" s="13">
        <v>0</v>
      </c>
      <c r="AE758" s="13"/>
      <c r="AF758" s="13">
        <v>0</v>
      </c>
      <c r="AG758" s="13">
        <v>50000</v>
      </c>
      <c r="AH758" s="13">
        <v>0</v>
      </c>
      <c r="AI758" s="13">
        <v>20000</v>
      </c>
      <c r="AJ758" s="13">
        <v>30000</v>
      </c>
    </row>
    <row r="759" spans="1:36" hidden="1" x14ac:dyDescent="0.25">
      <c r="A759" s="7" t="str">
        <f t="shared" si="11"/>
        <v>1.1-00-2012_20268034_2032510</v>
      </c>
      <c r="B759" s="7" t="s">
        <v>393</v>
      </c>
      <c r="C759" s="7" t="s">
        <v>31</v>
      </c>
      <c r="D759" s="7" t="s">
        <v>52</v>
      </c>
      <c r="E759" s="7" t="s">
        <v>258</v>
      </c>
      <c r="F759" s="7">
        <v>2</v>
      </c>
      <c r="G759" s="7">
        <v>68</v>
      </c>
      <c r="H759" s="7" t="s">
        <v>264</v>
      </c>
      <c r="I759" s="7">
        <v>3251</v>
      </c>
      <c r="J759" s="7" t="s">
        <v>65</v>
      </c>
      <c r="K759" s="7">
        <v>0</v>
      </c>
      <c r="L759" s="7" t="s">
        <v>36</v>
      </c>
      <c r="M759" s="7">
        <v>3000</v>
      </c>
      <c r="N759" s="7" t="s">
        <v>394</v>
      </c>
      <c r="O759" s="7" t="s">
        <v>260</v>
      </c>
      <c r="P759" s="7" t="s">
        <v>261</v>
      </c>
      <c r="Q759" s="7" t="s">
        <v>265</v>
      </c>
      <c r="R759" s="7" t="s">
        <v>266</v>
      </c>
      <c r="S759" s="13">
        <v>20000</v>
      </c>
      <c r="T759" s="13">
        <v>20000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13">
        <v>0</v>
      </c>
      <c r="AB759" s="13">
        <v>20000</v>
      </c>
      <c r="AC759" s="13">
        <v>0</v>
      </c>
      <c r="AD759" s="13">
        <v>0</v>
      </c>
      <c r="AE759" s="13"/>
      <c r="AF759" s="13">
        <v>0</v>
      </c>
      <c r="AG759" s="13">
        <v>40000</v>
      </c>
      <c r="AH759" s="13">
        <v>0</v>
      </c>
      <c r="AI759" s="13">
        <v>20000</v>
      </c>
      <c r="AJ759" s="13">
        <v>20000</v>
      </c>
    </row>
    <row r="760" spans="1:36" hidden="1" x14ac:dyDescent="0.25">
      <c r="A760" s="7" t="str">
        <f t="shared" si="11"/>
        <v>1.1-00-2012_20268034_2033210</v>
      </c>
      <c r="B760" s="7" t="s">
        <v>393</v>
      </c>
      <c r="C760" s="7" t="s">
        <v>31</v>
      </c>
      <c r="D760" s="7" t="s">
        <v>52</v>
      </c>
      <c r="E760" s="7" t="s">
        <v>258</v>
      </c>
      <c r="F760" s="7">
        <v>2</v>
      </c>
      <c r="G760" s="7">
        <v>68</v>
      </c>
      <c r="H760" s="7" t="s">
        <v>264</v>
      </c>
      <c r="I760" s="7">
        <v>3321</v>
      </c>
      <c r="J760" s="7" t="s">
        <v>174</v>
      </c>
      <c r="K760" s="7">
        <v>0</v>
      </c>
      <c r="L760" s="7" t="s">
        <v>36</v>
      </c>
      <c r="M760" s="7">
        <v>3000</v>
      </c>
      <c r="N760" s="7" t="s">
        <v>394</v>
      </c>
      <c r="O760" s="7" t="s">
        <v>260</v>
      </c>
      <c r="P760" s="7" t="s">
        <v>261</v>
      </c>
      <c r="Q760" s="7" t="s">
        <v>265</v>
      </c>
      <c r="R760" s="7" t="s">
        <v>266</v>
      </c>
      <c r="S760" s="13">
        <v>40000</v>
      </c>
      <c r="T760" s="13">
        <v>40000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13">
        <v>0</v>
      </c>
      <c r="AB760" s="13">
        <v>40000</v>
      </c>
      <c r="AC760" s="13">
        <v>0</v>
      </c>
      <c r="AD760" s="13">
        <v>0</v>
      </c>
      <c r="AE760" s="13"/>
      <c r="AF760" s="13">
        <v>0</v>
      </c>
      <c r="AG760" s="13">
        <v>80000</v>
      </c>
      <c r="AH760" s="13">
        <v>0</v>
      </c>
      <c r="AI760" s="13">
        <v>40000</v>
      </c>
      <c r="AJ760" s="13">
        <v>40000</v>
      </c>
    </row>
    <row r="761" spans="1:36" hidden="1" x14ac:dyDescent="0.25">
      <c r="A761" s="7" t="str">
        <f t="shared" si="11"/>
        <v>1.1-00-2012_20268034_2033510</v>
      </c>
      <c r="B761" s="7" t="s">
        <v>393</v>
      </c>
      <c r="C761" s="7" t="s">
        <v>31</v>
      </c>
      <c r="D761" s="7" t="s">
        <v>52</v>
      </c>
      <c r="E761" s="7" t="s">
        <v>258</v>
      </c>
      <c r="F761" s="7">
        <v>2</v>
      </c>
      <c r="G761" s="7">
        <v>68</v>
      </c>
      <c r="H761" s="7" t="s">
        <v>264</v>
      </c>
      <c r="I761" s="7">
        <v>3351</v>
      </c>
      <c r="J761" s="7" t="s">
        <v>175</v>
      </c>
      <c r="K761" s="7">
        <v>0</v>
      </c>
      <c r="L761" s="7" t="s">
        <v>36</v>
      </c>
      <c r="M761" s="7">
        <v>3000</v>
      </c>
      <c r="N761" s="7" t="s">
        <v>394</v>
      </c>
      <c r="O761" s="7" t="s">
        <v>260</v>
      </c>
      <c r="P761" s="7" t="s">
        <v>261</v>
      </c>
      <c r="Q761" s="7" t="s">
        <v>265</v>
      </c>
      <c r="R761" s="7" t="s">
        <v>266</v>
      </c>
      <c r="S761" s="13">
        <v>40000</v>
      </c>
      <c r="T761" s="13">
        <v>40000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40000</v>
      </c>
      <c r="AC761" s="13">
        <v>0</v>
      </c>
      <c r="AD761" s="13">
        <v>0</v>
      </c>
      <c r="AE761" s="13"/>
      <c r="AF761" s="13">
        <v>0</v>
      </c>
      <c r="AG761" s="13">
        <v>80000</v>
      </c>
      <c r="AH761" s="13">
        <v>0</v>
      </c>
      <c r="AI761" s="13">
        <v>40000</v>
      </c>
      <c r="AJ761" s="13">
        <v>40000</v>
      </c>
    </row>
    <row r="762" spans="1:36" hidden="1" x14ac:dyDescent="0.25">
      <c r="A762" s="7" t="str">
        <f t="shared" si="11"/>
        <v>1.1-00-2012_20268034_2033910</v>
      </c>
      <c r="B762" s="7" t="s">
        <v>393</v>
      </c>
      <c r="C762" s="7" t="s">
        <v>31</v>
      </c>
      <c r="D762" s="7" t="s">
        <v>52</v>
      </c>
      <c r="E762" s="7" t="s">
        <v>258</v>
      </c>
      <c r="F762" s="7">
        <v>2</v>
      </c>
      <c r="G762" s="7">
        <v>68</v>
      </c>
      <c r="H762" s="7" t="s">
        <v>264</v>
      </c>
      <c r="I762" s="7">
        <v>3391</v>
      </c>
      <c r="J762" s="7" t="s">
        <v>137</v>
      </c>
      <c r="K762" s="7">
        <v>0</v>
      </c>
      <c r="L762" s="7" t="s">
        <v>36</v>
      </c>
      <c r="M762" s="7">
        <v>3000</v>
      </c>
      <c r="N762" s="7" t="s">
        <v>394</v>
      </c>
      <c r="O762" s="7" t="s">
        <v>260</v>
      </c>
      <c r="P762" s="7" t="s">
        <v>261</v>
      </c>
      <c r="Q762" s="7" t="s">
        <v>265</v>
      </c>
      <c r="R762" s="7" t="s">
        <v>266</v>
      </c>
      <c r="S762" s="13">
        <v>0</v>
      </c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  <c r="AC762" s="13">
        <v>0</v>
      </c>
      <c r="AD762" s="13">
        <v>0</v>
      </c>
      <c r="AE762" s="13"/>
      <c r="AF762" s="13">
        <v>0</v>
      </c>
      <c r="AG762" s="13">
        <v>300000</v>
      </c>
      <c r="AH762" s="13">
        <v>0</v>
      </c>
      <c r="AI762" s="13">
        <v>300000</v>
      </c>
      <c r="AJ762" s="13">
        <v>0</v>
      </c>
    </row>
    <row r="763" spans="1:36" hidden="1" x14ac:dyDescent="0.25">
      <c r="A763" s="7" t="str">
        <f t="shared" si="11"/>
        <v>1.1-00-2012_20268034_2035810</v>
      </c>
      <c r="B763" s="7" t="s">
        <v>393</v>
      </c>
      <c r="C763" s="7" t="s">
        <v>31</v>
      </c>
      <c r="D763" s="7" t="s">
        <v>52</v>
      </c>
      <c r="E763" s="7" t="s">
        <v>258</v>
      </c>
      <c r="F763" s="7">
        <v>2</v>
      </c>
      <c r="G763" s="7">
        <v>68</v>
      </c>
      <c r="H763" s="7" t="s">
        <v>264</v>
      </c>
      <c r="I763" s="7">
        <v>3581</v>
      </c>
      <c r="J763" s="7" t="s">
        <v>178</v>
      </c>
      <c r="K763" s="7">
        <v>0</v>
      </c>
      <c r="L763" s="7" t="s">
        <v>36</v>
      </c>
      <c r="M763" s="7">
        <v>3000</v>
      </c>
      <c r="N763" s="7" t="s">
        <v>394</v>
      </c>
      <c r="O763" s="7" t="s">
        <v>260</v>
      </c>
      <c r="P763" s="7" t="s">
        <v>261</v>
      </c>
      <c r="Q763" s="7" t="s">
        <v>265</v>
      </c>
      <c r="R763" s="7" t="s">
        <v>266</v>
      </c>
      <c r="S763" s="13">
        <v>100000</v>
      </c>
      <c r="T763" s="13">
        <v>100000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100000</v>
      </c>
      <c r="AC763" s="13">
        <v>0</v>
      </c>
      <c r="AD763" s="13">
        <v>0</v>
      </c>
      <c r="AE763" s="13"/>
      <c r="AF763" s="13">
        <v>0</v>
      </c>
      <c r="AG763" s="13">
        <v>200000</v>
      </c>
      <c r="AH763" s="13">
        <v>0</v>
      </c>
      <c r="AI763" s="13">
        <v>100000</v>
      </c>
      <c r="AJ763" s="13">
        <v>100000</v>
      </c>
    </row>
    <row r="764" spans="1:36" hidden="1" x14ac:dyDescent="0.25">
      <c r="A764" s="7" t="str">
        <f t="shared" si="11"/>
        <v>1.1-00-2012_20268034_2039220</v>
      </c>
      <c r="B764" s="7" t="s">
        <v>393</v>
      </c>
      <c r="C764" s="7" t="s">
        <v>31</v>
      </c>
      <c r="D764" s="7" t="s">
        <v>52</v>
      </c>
      <c r="E764" s="7" t="s">
        <v>258</v>
      </c>
      <c r="F764" s="7">
        <v>2</v>
      </c>
      <c r="G764" s="7">
        <v>68</v>
      </c>
      <c r="H764" s="7" t="s">
        <v>264</v>
      </c>
      <c r="I764" s="7">
        <v>3922</v>
      </c>
      <c r="J764" s="7" t="s">
        <v>179</v>
      </c>
      <c r="K764" s="7">
        <v>0</v>
      </c>
      <c r="L764" s="7" t="s">
        <v>36</v>
      </c>
      <c r="M764" s="7">
        <v>3000</v>
      </c>
      <c r="N764" s="7" t="s">
        <v>394</v>
      </c>
      <c r="O764" s="7" t="s">
        <v>260</v>
      </c>
      <c r="P764" s="7" t="s">
        <v>261</v>
      </c>
      <c r="Q764" s="7" t="s">
        <v>265</v>
      </c>
      <c r="R764" s="7" t="s">
        <v>266</v>
      </c>
      <c r="S764" s="13">
        <v>40000</v>
      </c>
      <c r="T764" s="13">
        <v>40000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40000</v>
      </c>
      <c r="AC764" s="13">
        <v>0</v>
      </c>
      <c r="AD764" s="13">
        <v>0</v>
      </c>
      <c r="AE764" s="13"/>
      <c r="AF764" s="13">
        <v>0</v>
      </c>
      <c r="AG764" s="13">
        <v>60000</v>
      </c>
      <c r="AH764" s="13">
        <v>0</v>
      </c>
      <c r="AI764" s="13">
        <v>20000</v>
      </c>
      <c r="AJ764" s="13">
        <v>40000</v>
      </c>
    </row>
    <row r="765" spans="1:36" hidden="1" x14ac:dyDescent="0.25">
      <c r="A765" s="7" t="str">
        <f t="shared" si="11"/>
        <v>1.1-00-2012_20268034_2042110</v>
      </c>
      <c r="B765" s="7" t="s">
        <v>393</v>
      </c>
      <c r="C765" s="7" t="s">
        <v>31</v>
      </c>
      <c r="D765" s="7" t="s">
        <v>52</v>
      </c>
      <c r="E765" s="7" t="s">
        <v>258</v>
      </c>
      <c r="F765" s="7">
        <v>2</v>
      </c>
      <c r="G765" s="7">
        <v>68</v>
      </c>
      <c r="H765" s="7" t="s">
        <v>264</v>
      </c>
      <c r="I765" s="7">
        <v>4211</v>
      </c>
      <c r="J765" s="7" t="s">
        <v>219</v>
      </c>
      <c r="K765" s="7">
        <v>0</v>
      </c>
      <c r="L765" s="7" t="s">
        <v>36</v>
      </c>
      <c r="M765" s="7">
        <v>4000</v>
      </c>
      <c r="N765" s="7" t="s">
        <v>394</v>
      </c>
      <c r="O765" s="7" t="s">
        <v>260</v>
      </c>
      <c r="P765" s="7" t="s">
        <v>261</v>
      </c>
      <c r="Q765" s="7" t="s">
        <v>265</v>
      </c>
      <c r="R765" s="7" t="s">
        <v>266</v>
      </c>
      <c r="S765" s="13">
        <v>1300000</v>
      </c>
      <c r="T765" s="13">
        <v>1300000</v>
      </c>
      <c r="U765" s="13">
        <v>0</v>
      </c>
      <c r="V765" s="13">
        <v>0</v>
      </c>
      <c r="W765" s="13">
        <v>1286112.99</v>
      </c>
      <c r="X765" s="13">
        <v>1286112.99</v>
      </c>
      <c r="Y765" s="13">
        <v>1286112.99</v>
      </c>
      <c r="Z765" s="13">
        <v>0</v>
      </c>
      <c r="AA765" s="13">
        <v>0</v>
      </c>
      <c r="AB765" s="13">
        <v>13887.010000000009</v>
      </c>
      <c r="AC765" s="13">
        <v>0</v>
      </c>
      <c r="AD765" s="13">
        <v>0</v>
      </c>
      <c r="AE765" s="13"/>
      <c r="AF765" s="13">
        <v>0</v>
      </c>
      <c r="AG765" s="13">
        <v>1300000</v>
      </c>
      <c r="AH765" s="13">
        <v>0</v>
      </c>
      <c r="AI765" s="13">
        <v>0</v>
      </c>
      <c r="AJ765" s="13">
        <v>1300000</v>
      </c>
    </row>
    <row r="766" spans="1:36" hidden="1" x14ac:dyDescent="0.25">
      <c r="A766" s="7" t="str">
        <f t="shared" si="11"/>
        <v>1.1-00-2012_20268034_2043110</v>
      </c>
      <c r="B766" s="7" t="s">
        <v>393</v>
      </c>
      <c r="C766" s="7" t="s">
        <v>31</v>
      </c>
      <c r="D766" s="7" t="s">
        <v>52</v>
      </c>
      <c r="E766" s="7" t="s">
        <v>258</v>
      </c>
      <c r="F766" s="7">
        <v>2</v>
      </c>
      <c r="G766" s="7">
        <v>68</v>
      </c>
      <c r="H766" s="7" t="s">
        <v>264</v>
      </c>
      <c r="I766" s="7">
        <v>4311</v>
      </c>
      <c r="J766" s="7" t="s">
        <v>80</v>
      </c>
      <c r="K766" s="7">
        <v>0</v>
      </c>
      <c r="L766" s="7" t="s">
        <v>36</v>
      </c>
      <c r="M766" s="7">
        <v>4000</v>
      </c>
      <c r="N766" s="7" t="s">
        <v>394</v>
      </c>
      <c r="O766" s="7" t="s">
        <v>260</v>
      </c>
      <c r="P766" s="7" t="s">
        <v>261</v>
      </c>
      <c r="Q766" s="7" t="s">
        <v>265</v>
      </c>
      <c r="R766" s="7" t="s">
        <v>266</v>
      </c>
      <c r="S766" s="13">
        <v>0</v>
      </c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13">
        <v>0</v>
      </c>
      <c r="AD766" s="13">
        <v>0</v>
      </c>
      <c r="AE766" s="13"/>
      <c r="AF766" s="13">
        <v>0</v>
      </c>
      <c r="AG766" s="13">
        <v>1800000</v>
      </c>
      <c r="AH766" s="13">
        <v>0</v>
      </c>
      <c r="AI766" s="13">
        <v>1800000</v>
      </c>
      <c r="AJ766" s="13">
        <v>0</v>
      </c>
    </row>
    <row r="767" spans="1:36" hidden="1" x14ac:dyDescent="0.25">
      <c r="A767" s="7" t="str">
        <f t="shared" si="11"/>
        <v>1.1-00-2012_20268034_2044110</v>
      </c>
      <c r="B767" s="7" t="s">
        <v>393</v>
      </c>
      <c r="C767" s="7" t="s">
        <v>31</v>
      </c>
      <c r="D767" s="7" t="s">
        <v>52</v>
      </c>
      <c r="E767" s="7" t="s">
        <v>258</v>
      </c>
      <c r="F767" s="7">
        <v>2</v>
      </c>
      <c r="G767" s="7">
        <v>68</v>
      </c>
      <c r="H767" s="7" t="s">
        <v>264</v>
      </c>
      <c r="I767" s="7">
        <v>4411</v>
      </c>
      <c r="J767" s="7" t="s">
        <v>76</v>
      </c>
      <c r="K767" s="7">
        <v>0</v>
      </c>
      <c r="L767" s="7" t="s">
        <v>36</v>
      </c>
      <c r="M767" s="7">
        <v>4000</v>
      </c>
      <c r="N767" s="7" t="s">
        <v>394</v>
      </c>
      <c r="O767" s="7" t="s">
        <v>260</v>
      </c>
      <c r="P767" s="7" t="s">
        <v>261</v>
      </c>
      <c r="Q767" s="7" t="s">
        <v>265</v>
      </c>
      <c r="R767" s="7" t="s">
        <v>266</v>
      </c>
      <c r="S767" s="13">
        <v>0</v>
      </c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0</v>
      </c>
      <c r="AD767" s="13">
        <v>0</v>
      </c>
      <c r="AE767" s="13"/>
      <c r="AF767" s="13">
        <v>0</v>
      </c>
      <c r="AG767" s="13">
        <v>300000</v>
      </c>
      <c r="AH767" s="13">
        <v>0</v>
      </c>
      <c r="AI767" s="13">
        <v>300000</v>
      </c>
      <c r="AJ767" s="13">
        <v>0</v>
      </c>
    </row>
    <row r="768" spans="1:36" hidden="1" x14ac:dyDescent="0.25">
      <c r="A768" s="7" t="str">
        <f t="shared" si="11"/>
        <v>1.1-00-2012_20268034_2052110</v>
      </c>
      <c r="B768" s="7" t="s">
        <v>393</v>
      </c>
      <c r="C768" s="7" t="s">
        <v>31</v>
      </c>
      <c r="D768" s="7" t="s">
        <v>52</v>
      </c>
      <c r="E768" s="7" t="s">
        <v>258</v>
      </c>
      <c r="F768" s="7">
        <v>2</v>
      </c>
      <c r="G768" s="7">
        <v>68</v>
      </c>
      <c r="H768" s="7" t="s">
        <v>264</v>
      </c>
      <c r="I768" s="7">
        <v>5211</v>
      </c>
      <c r="J768" s="7" t="s">
        <v>155</v>
      </c>
      <c r="K768" s="7">
        <v>0</v>
      </c>
      <c r="L768" s="7" t="s">
        <v>36</v>
      </c>
      <c r="M768" s="7">
        <v>5000</v>
      </c>
      <c r="N768" s="7" t="s">
        <v>394</v>
      </c>
      <c r="O768" s="7" t="s">
        <v>260</v>
      </c>
      <c r="P768" s="7" t="s">
        <v>261</v>
      </c>
      <c r="Q768" s="7" t="s">
        <v>265</v>
      </c>
      <c r="R768" s="7" t="s">
        <v>266</v>
      </c>
      <c r="S768" s="13">
        <v>30000</v>
      </c>
      <c r="T768" s="13">
        <v>31513</v>
      </c>
      <c r="U768" s="13">
        <v>-1513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13">
        <v>0</v>
      </c>
      <c r="AB768" s="13">
        <v>30000</v>
      </c>
      <c r="AC768" s="13">
        <v>0</v>
      </c>
      <c r="AD768" s="13">
        <v>0</v>
      </c>
      <c r="AE768" s="13"/>
      <c r="AF768" s="13">
        <v>0</v>
      </c>
      <c r="AG768" s="13">
        <v>50000</v>
      </c>
      <c r="AH768" s="13">
        <v>0</v>
      </c>
      <c r="AI768" s="13">
        <v>20000</v>
      </c>
      <c r="AJ768" s="13">
        <v>30000</v>
      </c>
    </row>
    <row r="769" spans="1:36" hidden="1" x14ac:dyDescent="0.25">
      <c r="A769" s="7" t="str">
        <f t="shared" si="11"/>
        <v>1.1-00-2002_2019006_2035710</v>
      </c>
      <c r="B769" s="7" t="s">
        <v>393</v>
      </c>
      <c r="C769" s="7" t="s">
        <v>31</v>
      </c>
      <c r="D769" s="7" t="s">
        <v>207</v>
      </c>
      <c r="E769" s="7" t="s">
        <v>98</v>
      </c>
      <c r="F769" s="7">
        <v>1</v>
      </c>
      <c r="G769" s="7">
        <v>9</v>
      </c>
      <c r="H769" s="7" t="s">
        <v>268</v>
      </c>
      <c r="I769" s="7">
        <v>3571</v>
      </c>
      <c r="J769" s="7" t="s">
        <v>177</v>
      </c>
      <c r="K769" s="7">
        <v>0</v>
      </c>
      <c r="L769" s="7" t="s">
        <v>36</v>
      </c>
      <c r="M769" s="7">
        <v>3000</v>
      </c>
      <c r="N769" s="7" t="s">
        <v>394</v>
      </c>
      <c r="O769" s="7" t="s">
        <v>101</v>
      </c>
      <c r="P769" s="7" t="s">
        <v>212</v>
      </c>
      <c r="Q769" s="7" t="s">
        <v>269</v>
      </c>
      <c r="R769" s="7" t="s">
        <v>270</v>
      </c>
      <c r="S769" s="13">
        <v>1681456.16</v>
      </c>
      <c r="T769" s="13">
        <v>1681456.16</v>
      </c>
      <c r="U769" s="13">
        <v>0</v>
      </c>
      <c r="V769" s="13">
        <v>0</v>
      </c>
      <c r="W769" s="13">
        <v>1681456.16</v>
      </c>
      <c r="X769" s="13">
        <v>1681456.16</v>
      </c>
      <c r="Y769" s="13">
        <v>1681456.16</v>
      </c>
      <c r="Z769" s="13">
        <v>1681456.16</v>
      </c>
      <c r="AA769" s="13">
        <v>1681456.16</v>
      </c>
      <c r="AB769" s="13">
        <v>0</v>
      </c>
      <c r="AC769" s="13">
        <v>0</v>
      </c>
      <c r="AD769" s="13">
        <v>0</v>
      </c>
      <c r="AE769" s="13"/>
      <c r="AF769" s="13">
        <v>0</v>
      </c>
      <c r="AG769" s="13">
        <v>1681456.16</v>
      </c>
      <c r="AH769" s="13">
        <v>0</v>
      </c>
      <c r="AI769" s="13">
        <v>0</v>
      </c>
      <c r="AJ769" s="13">
        <v>1681456.16</v>
      </c>
    </row>
    <row r="770" spans="1:36" hidden="1" x14ac:dyDescent="0.25">
      <c r="A770" s="7" t="str">
        <f t="shared" si="11"/>
        <v>1.1-00-2002_2019006_2038210</v>
      </c>
      <c r="B770" s="7" t="s">
        <v>393</v>
      </c>
      <c r="C770" s="7" t="s">
        <v>31</v>
      </c>
      <c r="D770" s="7" t="s">
        <v>207</v>
      </c>
      <c r="E770" s="7" t="s">
        <v>98</v>
      </c>
      <c r="F770" s="7">
        <v>1</v>
      </c>
      <c r="G770" s="7">
        <v>9</v>
      </c>
      <c r="H770" s="7" t="s">
        <v>268</v>
      </c>
      <c r="I770" s="7">
        <v>3821</v>
      </c>
      <c r="J770" s="7" t="s">
        <v>70</v>
      </c>
      <c r="K770" s="7">
        <v>0</v>
      </c>
      <c r="L770" s="7" t="s">
        <v>36</v>
      </c>
      <c r="M770" s="7">
        <v>3000</v>
      </c>
      <c r="N770" s="7" t="s">
        <v>394</v>
      </c>
      <c r="O770" s="7" t="s">
        <v>101</v>
      </c>
      <c r="P770" s="7" t="s">
        <v>212</v>
      </c>
      <c r="Q770" s="7" t="s">
        <v>269</v>
      </c>
      <c r="R770" s="7" t="s">
        <v>270</v>
      </c>
      <c r="S770" s="13">
        <v>25000</v>
      </c>
      <c r="T770" s="13">
        <v>25000</v>
      </c>
      <c r="U770" s="13">
        <v>0</v>
      </c>
      <c r="V770" s="13">
        <v>0</v>
      </c>
      <c r="W770" s="13">
        <v>14001.95</v>
      </c>
      <c r="X770" s="13">
        <v>14001.95</v>
      </c>
      <c r="Y770" s="13">
        <v>14001.95</v>
      </c>
      <c r="Z770" s="13">
        <v>14001.95</v>
      </c>
      <c r="AA770" s="13">
        <v>14001.95</v>
      </c>
      <c r="AB770" s="13">
        <v>10998.05</v>
      </c>
      <c r="AC770" s="13">
        <v>0</v>
      </c>
      <c r="AD770" s="13">
        <v>0</v>
      </c>
      <c r="AE770" s="13"/>
      <c r="AF770" s="13">
        <v>0</v>
      </c>
      <c r="AG770" s="13">
        <v>110000</v>
      </c>
      <c r="AH770" s="13">
        <v>0</v>
      </c>
      <c r="AI770" s="13">
        <v>85000</v>
      </c>
      <c r="AJ770" s="13">
        <v>25000</v>
      </c>
    </row>
    <row r="771" spans="1:36" hidden="1" x14ac:dyDescent="0.25">
      <c r="A771" s="7" t="str">
        <f t="shared" ref="A771:A834" si="12">CONCATENATE(B771,E771,F771,G771,H771,I771,K771)</f>
        <v>1.1-00-2002_2019006_2038310</v>
      </c>
      <c r="B771" s="7" t="s">
        <v>393</v>
      </c>
      <c r="C771" s="7" t="s">
        <v>31</v>
      </c>
      <c r="D771" s="7" t="s">
        <v>207</v>
      </c>
      <c r="E771" s="7" t="s">
        <v>98</v>
      </c>
      <c r="F771" s="7">
        <v>1</v>
      </c>
      <c r="G771" s="7">
        <v>9</v>
      </c>
      <c r="H771" s="7" t="s">
        <v>268</v>
      </c>
      <c r="I771" s="7">
        <v>3831</v>
      </c>
      <c r="J771" s="7" t="s">
        <v>108</v>
      </c>
      <c r="K771" s="7">
        <v>0</v>
      </c>
      <c r="L771" s="7" t="s">
        <v>36</v>
      </c>
      <c r="M771" s="7">
        <v>3000</v>
      </c>
      <c r="N771" s="7" t="s">
        <v>394</v>
      </c>
      <c r="O771" s="7" t="s">
        <v>101</v>
      </c>
      <c r="P771" s="7" t="s">
        <v>212</v>
      </c>
      <c r="Q771" s="7" t="s">
        <v>269</v>
      </c>
      <c r="R771" s="7" t="s">
        <v>270</v>
      </c>
      <c r="S771" s="13">
        <v>0</v>
      </c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  <c r="AC771" s="13">
        <v>0</v>
      </c>
      <c r="AD771" s="13">
        <v>0</v>
      </c>
      <c r="AE771" s="13"/>
      <c r="AF771" s="13">
        <v>0</v>
      </c>
      <c r="AG771" s="13">
        <v>240000</v>
      </c>
      <c r="AH771" s="13">
        <v>0</v>
      </c>
      <c r="AI771" s="13">
        <v>240000</v>
      </c>
      <c r="AJ771" s="13">
        <v>0</v>
      </c>
    </row>
    <row r="772" spans="1:36" hidden="1" x14ac:dyDescent="0.25">
      <c r="A772" s="7" t="str">
        <f t="shared" si="12"/>
        <v>1.1-00-2002_2019006_2058110</v>
      </c>
      <c r="B772" s="7" t="s">
        <v>393</v>
      </c>
      <c r="C772" s="7" t="s">
        <v>31</v>
      </c>
      <c r="D772" s="7" t="s">
        <v>207</v>
      </c>
      <c r="E772" s="7" t="s">
        <v>98</v>
      </c>
      <c r="F772" s="7">
        <v>1</v>
      </c>
      <c r="G772" s="7">
        <v>9</v>
      </c>
      <c r="H772" s="7" t="s">
        <v>268</v>
      </c>
      <c r="I772" s="7">
        <v>5811</v>
      </c>
      <c r="J772" s="7" t="s">
        <v>271</v>
      </c>
      <c r="K772" s="7">
        <v>0</v>
      </c>
      <c r="L772" s="7" t="s">
        <v>36</v>
      </c>
      <c r="M772" s="7">
        <v>5000</v>
      </c>
      <c r="N772" s="7" t="s">
        <v>394</v>
      </c>
      <c r="O772" s="7" t="s">
        <v>101</v>
      </c>
      <c r="P772" s="7" t="s">
        <v>212</v>
      </c>
      <c r="Q772" s="7" t="s">
        <v>269</v>
      </c>
      <c r="R772" s="7" t="s">
        <v>270</v>
      </c>
      <c r="S772" s="13">
        <v>39933097.159999996</v>
      </c>
      <c r="T772" s="13">
        <v>20000000</v>
      </c>
      <c r="U772" s="13">
        <v>19933097.159999996</v>
      </c>
      <c r="V772" s="13">
        <v>0</v>
      </c>
      <c r="W772" s="13">
        <v>6302599.7800000003</v>
      </c>
      <c r="X772" s="13">
        <v>6302599.7800000003</v>
      </c>
      <c r="Y772" s="13">
        <v>6302599.7800000003</v>
      </c>
      <c r="Z772" s="13">
        <v>6302599.7800000003</v>
      </c>
      <c r="AA772" s="13">
        <v>6302599.7800000003</v>
      </c>
      <c r="AB772" s="13">
        <v>33630497.380000003</v>
      </c>
      <c r="AC772" s="13">
        <v>28876498.899999999</v>
      </c>
      <c r="AD772" s="13" t="s">
        <v>504</v>
      </c>
      <c r="AE772" s="13" t="s">
        <v>506</v>
      </c>
      <c r="AF772" s="13">
        <v>0</v>
      </c>
      <c r="AG772" s="13">
        <v>43372137.159999996</v>
      </c>
      <c r="AH772" s="13">
        <v>0</v>
      </c>
      <c r="AI772" s="13">
        <v>0</v>
      </c>
      <c r="AJ772" s="13">
        <v>43372137.159999996</v>
      </c>
    </row>
    <row r="773" spans="1:36" hidden="1" x14ac:dyDescent="0.25">
      <c r="A773" s="7" t="str">
        <f t="shared" si="12"/>
        <v>1.1-00-2002_20110007_2033510</v>
      </c>
      <c r="B773" s="7" t="s">
        <v>393</v>
      </c>
      <c r="C773" s="7" t="s">
        <v>31</v>
      </c>
      <c r="D773" s="7" t="s">
        <v>207</v>
      </c>
      <c r="E773" s="7" t="s">
        <v>98</v>
      </c>
      <c r="F773" s="7">
        <v>1</v>
      </c>
      <c r="G773" s="7">
        <v>10</v>
      </c>
      <c r="H773" s="7" t="s">
        <v>272</v>
      </c>
      <c r="I773" s="7">
        <v>3351</v>
      </c>
      <c r="J773" s="7" t="s">
        <v>175</v>
      </c>
      <c r="K773" s="7">
        <v>0</v>
      </c>
      <c r="L773" s="7" t="s">
        <v>36</v>
      </c>
      <c r="M773" s="7">
        <v>3000</v>
      </c>
      <c r="N773" s="7" t="s">
        <v>394</v>
      </c>
      <c r="O773" s="7" t="s">
        <v>101</v>
      </c>
      <c r="P773" s="7" t="s">
        <v>212</v>
      </c>
      <c r="Q773" s="7" t="s">
        <v>273</v>
      </c>
      <c r="R773" s="7" t="s">
        <v>274</v>
      </c>
      <c r="S773" s="13">
        <v>0</v>
      </c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0</v>
      </c>
      <c r="AD773" s="13">
        <v>0</v>
      </c>
      <c r="AE773" s="13"/>
      <c r="AF773" s="13">
        <v>0</v>
      </c>
      <c r="AG773" s="13">
        <v>100000</v>
      </c>
      <c r="AH773" s="13">
        <v>0</v>
      </c>
      <c r="AI773" s="13">
        <v>100000</v>
      </c>
      <c r="AJ773" s="13">
        <v>0</v>
      </c>
    </row>
    <row r="774" spans="1:36" hidden="1" x14ac:dyDescent="0.25">
      <c r="A774" s="7" t="str">
        <f t="shared" si="12"/>
        <v>1.1-00-2002_20110007_2033910</v>
      </c>
      <c r="B774" s="7" t="s">
        <v>393</v>
      </c>
      <c r="C774" s="7" t="s">
        <v>31</v>
      </c>
      <c r="D774" s="7" t="s">
        <v>207</v>
      </c>
      <c r="E774" s="7" t="s">
        <v>98</v>
      </c>
      <c r="F774" s="7">
        <v>1</v>
      </c>
      <c r="G774" s="7">
        <v>10</v>
      </c>
      <c r="H774" s="7" t="s">
        <v>272</v>
      </c>
      <c r="I774" s="7">
        <v>3391</v>
      </c>
      <c r="J774" s="7" t="s">
        <v>137</v>
      </c>
      <c r="K774" s="7">
        <v>0</v>
      </c>
      <c r="L774" s="7" t="s">
        <v>36</v>
      </c>
      <c r="M774" s="7">
        <v>3000</v>
      </c>
      <c r="N774" s="7" t="s">
        <v>394</v>
      </c>
      <c r="O774" s="7" t="s">
        <v>101</v>
      </c>
      <c r="P774" s="7" t="s">
        <v>212</v>
      </c>
      <c r="Q774" s="7" t="s">
        <v>273</v>
      </c>
      <c r="R774" s="7" t="s">
        <v>274</v>
      </c>
      <c r="S774" s="13">
        <v>0</v>
      </c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13">
        <v>0</v>
      </c>
      <c r="AD774" s="13">
        <v>0</v>
      </c>
      <c r="AE774" s="13"/>
      <c r="AF774" s="13">
        <v>0</v>
      </c>
      <c r="AG774" s="13">
        <v>300000</v>
      </c>
      <c r="AH774" s="13">
        <v>0</v>
      </c>
      <c r="AI774" s="13">
        <v>300000</v>
      </c>
      <c r="AJ774" s="13">
        <v>0</v>
      </c>
    </row>
    <row r="775" spans="1:36" hidden="1" x14ac:dyDescent="0.25">
      <c r="A775" s="7" t="str">
        <f t="shared" si="12"/>
        <v>1.1-00-2002_20110007_2038110</v>
      </c>
      <c r="B775" s="7" t="s">
        <v>393</v>
      </c>
      <c r="C775" s="7" t="s">
        <v>31</v>
      </c>
      <c r="D775" s="7" t="s">
        <v>207</v>
      </c>
      <c r="E775" s="7" t="s">
        <v>98</v>
      </c>
      <c r="F775" s="7">
        <v>1</v>
      </c>
      <c r="G775" s="7">
        <v>10</v>
      </c>
      <c r="H775" s="7" t="s">
        <v>272</v>
      </c>
      <c r="I775" s="7">
        <v>3811</v>
      </c>
      <c r="J775" s="7" t="s">
        <v>230</v>
      </c>
      <c r="K775" s="7">
        <v>0</v>
      </c>
      <c r="L775" s="7" t="s">
        <v>36</v>
      </c>
      <c r="M775" s="7">
        <v>3000</v>
      </c>
      <c r="N775" s="7" t="s">
        <v>394</v>
      </c>
      <c r="O775" s="7" t="s">
        <v>101</v>
      </c>
      <c r="P775" s="7" t="s">
        <v>212</v>
      </c>
      <c r="Q775" s="7" t="s">
        <v>273</v>
      </c>
      <c r="R775" s="7" t="s">
        <v>274</v>
      </c>
      <c r="S775" s="13">
        <v>0</v>
      </c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13">
        <v>0</v>
      </c>
      <c r="AB775" s="13">
        <v>0</v>
      </c>
      <c r="AC775" s="13">
        <v>0</v>
      </c>
      <c r="AD775" s="13">
        <v>0</v>
      </c>
      <c r="AE775" s="13"/>
      <c r="AF775" s="13">
        <v>0</v>
      </c>
      <c r="AG775" s="13">
        <v>300000</v>
      </c>
      <c r="AH775" s="13">
        <v>0</v>
      </c>
      <c r="AI775" s="13">
        <v>300000</v>
      </c>
      <c r="AJ775" s="13">
        <v>0</v>
      </c>
    </row>
    <row r="776" spans="1:36" hidden="1" x14ac:dyDescent="0.25">
      <c r="A776" s="7" t="str">
        <f t="shared" si="12"/>
        <v>1.1-00-2002_20110007_2038210</v>
      </c>
      <c r="B776" s="7" t="s">
        <v>393</v>
      </c>
      <c r="C776" s="7" t="s">
        <v>31</v>
      </c>
      <c r="D776" s="7" t="s">
        <v>207</v>
      </c>
      <c r="E776" s="7" t="s">
        <v>98</v>
      </c>
      <c r="F776" s="7">
        <v>1</v>
      </c>
      <c r="G776" s="7">
        <v>10</v>
      </c>
      <c r="H776" s="7" t="s">
        <v>272</v>
      </c>
      <c r="I776" s="7">
        <v>3821</v>
      </c>
      <c r="J776" s="7" t="s">
        <v>70</v>
      </c>
      <c r="K776" s="7">
        <v>0</v>
      </c>
      <c r="L776" s="7" t="s">
        <v>36</v>
      </c>
      <c r="M776" s="7">
        <v>3000</v>
      </c>
      <c r="N776" s="7" t="s">
        <v>394</v>
      </c>
      <c r="O776" s="7" t="s">
        <v>101</v>
      </c>
      <c r="P776" s="7" t="s">
        <v>212</v>
      </c>
      <c r="Q776" s="7" t="s">
        <v>273</v>
      </c>
      <c r="R776" s="7" t="s">
        <v>274</v>
      </c>
      <c r="S776" s="13">
        <v>10000</v>
      </c>
      <c r="T776" s="13">
        <v>10000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13">
        <v>0</v>
      </c>
      <c r="AB776" s="13">
        <v>10000</v>
      </c>
      <c r="AC776" s="13">
        <v>0</v>
      </c>
      <c r="AD776" s="13">
        <v>0</v>
      </c>
      <c r="AE776" s="13"/>
      <c r="AF776" s="13">
        <v>0</v>
      </c>
      <c r="AG776" s="13">
        <v>250000</v>
      </c>
      <c r="AH776" s="13">
        <v>0</v>
      </c>
      <c r="AI776" s="13">
        <v>240000</v>
      </c>
      <c r="AJ776" s="13">
        <v>10000</v>
      </c>
    </row>
    <row r="777" spans="1:36" hidden="1" x14ac:dyDescent="0.25">
      <c r="A777" s="7" t="str">
        <f t="shared" si="12"/>
        <v>1.1-00-2002_20110007_2038310</v>
      </c>
      <c r="B777" s="7" t="s">
        <v>393</v>
      </c>
      <c r="C777" s="7" t="s">
        <v>31</v>
      </c>
      <c r="D777" s="7" t="s">
        <v>207</v>
      </c>
      <c r="E777" s="7" t="s">
        <v>98</v>
      </c>
      <c r="F777" s="7">
        <v>1</v>
      </c>
      <c r="G777" s="7">
        <v>10</v>
      </c>
      <c r="H777" s="7" t="s">
        <v>272</v>
      </c>
      <c r="I777" s="7">
        <v>3831</v>
      </c>
      <c r="J777" s="7" t="s">
        <v>108</v>
      </c>
      <c r="K777" s="7">
        <v>0</v>
      </c>
      <c r="L777" s="7" t="s">
        <v>36</v>
      </c>
      <c r="M777" s="7">
        <v>3000</v>
      </c>
      <c r="N777" s="7" t="s">
        <v>394</v>
      </c>
      <c r="O777" s="7" t="s">
        <v>101</v>
      </c>
      <c r="P777" s="7" t="s">
        <v>212</v>
      </c>
      <c r="Q777" s="7" t="s">
        <v>273</v>
      </c>
      <c r="R777" s="7" t="s">
        <v>274</v>
      </c>
      <c r="S777" s="13">
        <v>0</v>
      </c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0</v>
      </c>
      <c r="AA777" s="13">
        <v>0</v>
      </c>
      <c r="AB777" s="13">
        <v>0</v>
      </c>
      <c r="AC777" s="13">
        <v>0</v>
      </c>
      <c r="AD777" s="13">
        <v>0</v>
      </c>
      <c r="AE777" s="13"/>
      <c r="AF777" s="13">
        <v>0</v>
      </c>
      <c r="AG777" s="13">
        <v>300000</v>
      </c>
      <c r="AH777" s="13">
        <v>0</v>
      </c>
      <c r="AI777" s="13">
        <v>300000</v>
      </c>
      <c r="AJ777" s="13">
        <v>0</v>
      </c>
    </row>
    <row r="778" spans="1:36" hidden="1" x14ac:dyDescent="0.25">
      <c r="A778" s="7" t="str">
        <f t="shared" si="12"/>
        <v>1.1-00-2002_20110007_2038410</v>
      </c>
      <c r="B778" s="7" t="s">
        <v>393</v>
      </c>
      <c r="C778" s="7" t="s">
        <v>31</v>
      </c>
      <c r="D778" s="7" t="s">
        <v>207</v>
      </c>
      <c r="E778" s="7" t="s">
        <v>98</v>
      </c>
      <c r="F778" s="7">
        <v>1</v>
      </c>
      <c r="G778" s="7">
        <v>10</v>
      </c>
      <c r="H778" s="7" t="s">
        <v>272</v>
      </c>
      <c r="I778" s="7">
        <v>3841</v>
      </c>
      <c r="J778" s="7" t="s">
        <v>275</v>
      </c>
      <c r="K778" s="7">
        <v>0</v>
      </c>
      <c r="L778" s="7" t="s">
        <v>36</v>
      </c>
      <c r="M778" s="7">
        <v>3000</v>
      </c>
      <c r="N778" s="7" t="s">
        <v>394</v>
      </c>
      <c r="O778" s="7" t="s">
        <v>101</v>
      </c>
      <c r="P778" s="7" t="s">
        <v>212</v>
      </c>
      <c r="Q778" s="7" t="s">
        <v>273</v>
      </c>
      <c r="R778" s="7" t="s">
        <v>274</v>
      </c>
      <c r="S778" s="13">
        <v>0</v>
      </c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0</v>
      </c>
      <c r="Z778" s="13">
        <v>0</v>
      </c>
      <c r="AA778" s="13">
        <v>0</v>
      </c>
      <c r="AB778" s="13">
        <v>0</v>
      </c>
      <c r="AC778" s="13">
        <v>0</v>
      </c>
      <c r="AD778" s="13">
        <v>0</v>
      </c>
      <c r="AE778" s="13"/>
      <c r="AF778" s="13">
        <v>0</v>
      </c>
      <c r="AG778" s="13">
        <v>150000</v>
      </c>
      <c r="AH778" s="13">
        <v>0</v>
      </c>
      <c r="AI778" s="13">
        <v>150000</v>
      </c>
      <c r="AJ778" s="13">
        <v>0</v>
      </c>
    </row>
    <row r="779" spans="1:36" hidden="1" x14ac:dyDescent="0.25">
      <c r="A779" s="7" t="str">
        <f t="shared" si="12"/>
        <v>1.1-00-2002_20110007_2044111</v>
      </c>
      <c r="B779" s="7" t="s">
        <v>393</v>
      </c>
      <c r="C779" s="7" t="s">
        <v>31</v>
      </c>
      <c r="D779" s="7" t="s">
        <v>207</v>
      </c>
      <c r="E779" s="7" t="s">
        <v>98</v>
      </c>
      <c r="F779" s="7">
        <v>1</v>
      </c>
      <c r="G779" s="7">
        <v>10</v>
      </c>
      <c r="H779" s="7" t="s">
        <v>272</v>
      </c>
      <c r="I779" s="7">
        <v>4411</v>
      </c>
      <c r="J779" s="7" t="s">
        <v>76</v>
      </c>
      <c r="K779" s="7">
        <v>1</v>
      </c>
      <c r="L779" s="7" t="s">
        <v>414</v>
      </c>
      <c r="M779" s="7">
        <v>4000</v>
      </c>
      <c r="N779" s="7" t="s">
        <v>394</v>
      </c>
      <c r="O779" s="7" t="s">
        <v>101</v>
      </c>
      <c r="P779" s="7" t="s">
        <v>212</v>
      </c>
      <c r="Q779" s="7" t="s">
        <v>273</v>
      </c>
      <c r="R779" s="7" t="s">
        <v>274</v>
      </c>
      <c r="S779" s="13">
        <v>1500000</v>
      </c>
      <c r="T779" s="13" t="e">
        <v>#N/A</v>
      </c>
      <c r="U779" s="13" t="e">
        <v>#N/A</v>
      </c>
      <c r="V779" s="13">
        <v>0</v>
      </c>
      <c r="W779" s="13">
        <v>0</v>
      </c>
      <c r="X779" s="13">
        <v>0</v>
      </c>
      <c r="Y779" s="13">
        <v>0</v>
      </c>
      <c r="Z779" s="13">
        <v>0</v>
      </c>
      <c r="AA779" s="13">
        <v>0</v>
      </c>
      <c r="AB779" s="13">
        <v>1500000</v>
      </c>
      <c r="AC779" s="13">
        <v>0</v>
      </c>
      <c r="AD779" s="13">
        <v>0</v>
      </c>
      <c r="AE779" s="13"/>
      <c r="AF779" s="13">
        <v>0</v>
      </c>
      <c r="AG779" s="13">
        <v>1500000</v>
      </c>
      <c r="AH779" s="13">
        <v>0</v>
      </c>
      <c r="AI779" s="13">
        <v>0</v>
      </c>
      <c r="AJ779" s="13">
        <v>1500000</v>
      </c>
    </row>
    <row r="780" spans="1:36" hidden="1" x14ac:dyDescent="0.25">
      <c r="A780" s="7" t="str">
        <f t="shared" si="12"/>
        <v>1.1-00-2002_20110007_2044310</v>
      </c>
      <c r="B780" s="7" t="s">
        <v>393</v>
      </c>
      <c r="C780" s="7" t="s">
        <v>31</v>
      </c>
      <c r="D780" s="7" t="s">
        <v>207</v>
      </c>
      <c r="E780" s="7" t="s">
        <v>98</v>
      </c>
      <c r="F780" s="7">
        <v>1</v>
      </c>
      <c r="G780" s="7">
        <v>10</v>
      </c>
      <c r="H780" s="7" t="s">
        <v>272</v>
      </c>
      <c r="I780" s="7">
        <v>4431</v>
      </c>
      <c r="J780" s="7" t="s">
        <v>276</v>
      </c>
      <c r="K780" s="7">
        <v>0</v>
      </c>
      <c r="L780" s="7" t="s">
        <v>36</v>
      </c>
      <c r="M780" s="7">
        <v>4000</v>
      </c>
      <c r="N780" s="7" t="s">
        <v>394</v>
      </c>
      <c r="O780" s="7" t="s">
        <v>101</v>
      </c>
      <c r="P780" s="7" t="s">
        <v>212</v>
      </c>
      <c r="Q780" s="7" t="s">
        <v>273</v>
      </c>
      <c r="R780" s="7" t="s">
        <v>274</v>
      </c>
      <c r="S780" s="13">
        <v>50000</v>
      </c>
      <c r="T780" s="13">
        <v>50000</v>
      </c>
      <c r="U780" s="13">
        <v>0</v>
      </c>
      <c r="V780" s="13">
        <v>0</v>
      </c>
      <c r="W780" s="13">
        <v>50000</v>
      </c>
      <c r="X780" s="13">
        <v>50000</v>
      </c>
      <c r="Y780" s="13">
        <v>0</v>
      </c>
      <c r="Z780" s="13">
        <v>0</v>
      </c>
      <c r="AA780" s="13">
        <v>0</v>
      </c>
      <c r="AB780" s="13">
        <v>0</v>
      </c>
      <c r="AC780" s="13">
        <v>0</v>
      </c>
      <c r="AD780" s="13">
        <v>0</v>
      </c>
      <c r="AE780" s="13"/>
      <c r="AF780" s="13">
        <v>0</v>
      </c>
      <c r="AG780" s="13">
        <v>50000</v>
      </c>
      <c r="AH780" s="13">
        <v>0</v>
      </c>
      <c r="AI780" s="13">
        <v>0</v>
      </c>
      <c r="AJ780" s="13">
        <v>50000</v>
      </c>
    </row>
    <row r="781" spans="1:36" hidden="1" x14ac:dyDescent="0.25">
      <c r="A781" s="7" t="str">
        <f t="shared" si="12"/>
        <v>1.1-00-2002_20110007_2044510</v>
      </c>
      <c r="B781" s="7" t="s">
        <v>393</v>
      </c>
      <c r="C781" s="7" t="s">
        <v>31</v>
      </c>
      <c r="D781" s="7" t="s">
        <v>207</v>
      </c>
      <c r="E781" s="7" t="s">
        <v>98</v>
      </c>
      <c r="F781" s="7">
        <v>1</v>
      </c>
      <c r="G781" s="7">
        <v>10</v>
      </c>
      <c r="H781" s="7" t="s">
        <v>272</v>
      </c>
      <c r="I781" s="7">
        <v>4451</v>
      </c>
      <c r="J781" s="7" t="s">
        <v>188</v>
      </c>
      <c r="K781" s="7">
        <v>0</v>
      </c>
      <c r="L781" s="7" t="s">
        <v>36</v>
      </c>
      <c r="M781" s="7">
        <v>4000</v>
      </c>
      <c r="N781" s="7" t="s">
        <v>394</v>
      </c>
      <c r="O781" s="7" t="s">
        <v>101</v>
      </c>
      <c r="P781" s="7" t="s">
        <v>212</v>
      </c>
      <c r="Q781" s="7" t="s">
        <v>273</v>
      </c>
      <c r="R781" s="7" t="s">
        <v>274</v>
      </c>
      <c r="S781" s="13">
        <v>250000</v>
      </c>
      <c r="T781" s="13">
        <v>250000</v>
      </c>
      <c r="U781" s="13">
        <v>0</v>
      </c>
      <c r="V781" s="13">
        <v>0</v>
      </c>
      <c r="W781" s="13">
        <v>250000</v>
      </c>
      <c r="X781" s="13">
        <v>250000</v>
      </c>
      <c r="Y781" s="13">
        <v>0</v>
      </c>
      <c r="Z781" s="13">
        <v>0</v>
      </c>
      <c r="AA781" s="13">
        <v>0</v>
      </c>
      <c r="AB781" s="13">
        <v>0</v>
      </c>
      <c r="AC781" s="13">
        <v>0</v>
      </c>
      <c r="AD781" s="13">
        <v>0</v>
      </c>
      <c r="AE781" s="13"/>
      <c r="AF781" s="13">
        <v>0</v>
      </c>
      <c r="AG781" s="13">
        <v>250000</v>
      </c>
      <c r="AH781" s="13">
        <v>0</v>
      </c>
      <c r="AI781" s="13">
        <v>0</v>
      </c>
      <c r="AJ781" s="13">
        <v>250000</v>
      </c>
    </row>
    <row r="782" spans="1:36" hidden="1" x14ac:dyDescent="0.25">
      <c r="A782" s="7" t="str">
        <f t="shared" si="12"/>
        <v>1.1-00-2002_20110007_2052910</v>
      </c>
      <c r="B782" s="7" t="s">
        <v>393</v>
      </c>
      <c r="C782" s="7" t="s">
        <v>31</v>
      </c>
      <c r="D782" s="7" t="s">
        <v>207</v>
      </c>
      <c r="E782" s="7" t="s">
        <v>98</v>
      </c>
      <c r="F782" s="7">
        <v>1</v>
      </c>
      <c r="G782" s="7">
        <v>10</v>
      </c>
      <c r="H782" s="7" t="s">
        <v>272</v>
      </c>
      <c r="I782" s="7">
        <v>5291</v>
      </c>
      <c r="J782" s="7" t="s">
        <v>415</v>
      </c>
      <c r="K782" s="7">
        <v>0</v>
      </c>
      <c r="L782" s="7" t="s">
        <v>36</v>
      </c>
      <c r="M782" s="7">
        <v>5000</v>
      </c>
      <c r="N782" s="7" t="s">
        <v>394</v>
      </c>
      <c r="O782" s="7" t="s">
        <v>101</v>
      </c>
      <c r="P782" s="7" t="s">
        <v>212</v>
      </c>
      <c r="Q782" s="7" t="s">
        <v>273</v>
      </c>
      <c r="R782" s="7" t="s">
        <v>274</v>
      </c>
      <c r="S782" s="13">
        <v>50000</v>
      </c>
      <c r="T782" s="13">
        <v>50000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0</v>
      </c>
      <c r="AA782" s="13">
        <v>0</v>
      </c>
      <c r="AB782" s="13">
        <v>50000</v>
      </c>
      <c r="AC782" s="13">
        <v>0</v>
      </c>
      <c r="AD782" s="13">
        <v>0</v>
      </c>
      <c r="AE782" s="13"/>
      <c r="AF782" s="13">
        <v>0</v>
      </c>
      <c r="AG782" s="13">
        <v>50000</v>
      </c>
      <c r="AH782" s="13">
        <v>0</v>
      </c>
      <c r="AI782" s="13">
        <v>0</v>
      </c>
      <c r="AJ782" s="13">
        <v>50000</v>
      </c>
    </row>
    <row r="783" spans="1:36" hidden="1" x14ac:dyDescent="0.25">
      <c r="A783" s="7" t="str">
        <f t="shared" si="12"/>
        <v>1.1-00-2002_20110007_2059110</v>
      </c>
      <c r="B783" s="7" t="s">
        <v>393</v>
      </c>
      <c r="C783" s="7" t="s">
        <v>31</v>
      </c>
      <c r="D783" s="7" t="s">
        <v>207</v>
      </c>
      <c r="E783" s="7" t="s">
        <v>98</v>
      </c>
      <c r="F783" s="7">
        <v>1</v>
      </c>
      <c r="G783" s="7">
        <v>10</v>
      </c>
      <c r="H783" s="7" t="s">
        <v>272</v>
      </c>
      <c r="I783" s="7">
        <v>5911</v>
      </c>
      <c r="J783" s="7" t="s">
        <v>157</v>
      </c>
      <c r="K783" s="7">
        <v>0</v>
      </c>
      <c r="L783" s="7" t="s">
        <v>36</v>
      </c>
      <c r="M783" s="7">
        <v>5000</v>
      </c>
      <c r="N783" s="7" t="s">
        <v>394</v>
      </c>
      <c r="O783" s="7" t="s">
        <v>101</v>
      </c>
      <c r="P783" s="7" t="s">
        <v>212</v>
      </c>
      <c r="Q783" s="7" t="s">
        <v>273</v>
      </c>
      <c r="R783" s="7" t="s">
        <v>274</v>
      </c>
      <c r="S783" s="13">
        <v>0</v>
      </c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0</v>
      </c>
      <c r="Z783" s="13">
        <v>0</v>
      </c>
      <c r="AA783" s="13">
        <v>0</v>
      </c>
      <c r="AB783" s="13">
        <v>0</v>
      </c>
      <c r="AC783" s="13">
        <v>0</v>
      </c>
      <c r="AD783" s="13">
        <v>0</v>
      </c>
      <c r="AE783" s="13"/>
      <c r="AF783" s="13">
        <v>0</v>
      </c>
      <c r="AG783" s="13">
        <v>50000</v>
      </c>
      <c r="AH783" s="13">
        <v>0</v>
      </c>
      <c r="AI783" s="13">
        <v>50000</v>
      </c>
      <c r="AJ783" s="13">
        <v>0</v>
      </c>
    </row>
    <row r="784" spans="1:36" hidden="1" x14ac:dyDescent="0.25">
      <c r="A784" s="7" t="str">
        <f t="shared" si="12"/>
        <v>1.1-00-2002_20111007_2033310</v>
      </c>
      <c r="B784" s="7" t="s">
        <v>393</v>
      </c>
      <c r="C784" s="7" t="s">
        <v>31</v>
      </c>
      <c r="D784" s="7" t="s">
        <v>207</v>
      </c>
      <c r="E784" s="7" t="s">
        <v>98</v>
      </c>
      <c r="F784" s="7">
        <v>1</v>
      </c>
      <c r="G784" s="7">
        <v>11</v>
      </c>
      <c r="H784" s="7" t="s">
        <v>272</v>
      </c>
      <c r="I784" s="7">
        <v>3331</v>
      </c>
      <c r="J784" s="7" t="s">
        <v>148</v>
      </c>
      <c r="K784" s="7">
        <v>0</v>
      </c>
      <c r="L784" s="7" t="s">
        <v>36</v>
      </c>
      <c r="M784" s="7">
        <v>3000</v>
      </c>
      <c r="N784" s="7" t="s">
        <v>394</v>
      </c>
      <c r="O784" s="7" t="s">
        <v>101</v>
      </c>
      <c r="P784" s="7" t="s">
        <v>212</v>
      </c>
      <c r="Q784" s="7" t="s">
        <v>277</v>
      </c>
      <c r="R784" s="7" t="s">
        <v>274</v>
      </c>
      <c r="S784" s="13">
        <v>0</v>
      </c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0</v>
      </c>
      <c r="AA784" s="13">
        <v>0</v>
      </c>
      <c r="AB784" s="13">
        <v>0</v>
      </c>
      <c r="AC784" s="13">
        <v>0</v>
      </c>
      <c r="AD784" s="13">
        <v>0</v>
      </c>
      <c r="AE784" s="13"/>
      <c r="AF784" s="13">
        <v>0</v>
      </c>
      <c r="AG784" s="13">
        <v>200000</v>
      </c>
      <c r="AH784" s="13">
        <v>0</v>
      </c>
      <c r="AI784" s="13">
        <v>200000</v>
      </c>
      <c r="AJ784" s="13">
        <v>0</v>
      </c>
    </row>
    <row r="785" spans="1:36" hidden="1" x14ac:dyDescent="0.25">
      <c r="A785" s="7" t="str">
        <f t="shared" si="12"/>
        <v>1.1-00-2002_20111007_2051510</v>
      </c>
      <c r="B785" s="7" t="s">
        <v>393</v>
      </c>
      <c r="C785" s="7" t="s">
        <v>31</v>
      </c>
      <c r="D785" s="7" t="s">
        <v>207</v>
      </c>
      <c r="E785" s="7" t="s">
        <v>98</v>
      </c>
      <c r="F785" s="7">
        <v>1</v>
      </c>
      <c r="G785" s="7">
        <v>11</v>
      </c>
      <c r="H785" s="7" t="s">
        <v>272</v>
      </c>
      <c r="I785" s="7">
        <v>5151</v>
      </c>
      <c r="J785" s="7" t="s">
        <v>112</v>
      </c>
      <c r="K785" s="7">
        <v>0</v>
      </c>
      <c r="L785" s="7" t="s">
        <v>36</v>
      </c>
      <c r="M785" s="7">
        <v>5000</v>
      </c>
      <c r="N785" s="7" t="s">
        <v>394</v>
      </c>
      <c r="O785" s="7" t="s">
        <v>101</v>
      </c>
      <c r="P785" s="7" t="s">
        <v>212</v>
      </c>
      <c r="Q785" s="7" t="s">
        <v>277</v>
      </c>
      <c r="R785" s="7" t="s">
        <v>274</v>
      </c>
      <c r="S785" s="13">
        <v>0</v>
      </c>
      <c r="T785" s="13">
        <v>100000</v>
      </c>
      <c r="U785" s="13">
        <v>-100000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0</v>
      </c>
      <c r="AD785" s="13">
        <v>0</v>
      </c>
      <c r="AE785" s="13"/>
      <c r="AF785" s="13">
        <v>0</v>
      </c>
      <c r="AG785" s="13">
        <v>100000</v>
      </c>
      <c r="AH785" s="13">
        <v>0</v>
      </c>
      <c r="AI785" s="13">
        <v>100000</v>
      </c>
      <c r="AJ785" s="13">
        <v>0</v>
      </c>
    </row>
    <row r="786" spans="1:36" hidden="1" x14ac:dyDescent="0.25">
      <c r="A786" s="7" t="str">
        <f t="shared" si="12"/>
        <v>1.1-00-2002_20116009_2033110</v>
      </c>
      <c r="B786" s="7" t="s">
        <v>393</v>
      </c>
      <c r="C786" s="7" t="s">
        <v>31</v>
      </c>
      <c r="D786" s="7" t="s">
        <v>207</v>
      </c>
      <c r="E786" s="7" t="s">
        <v>98</v>
      </c>
      <c r="F786" s="7">
        <v>1</v>
      </c>
      <c r="G786" s="7">
        <v>16</v>
      </c>
      <c r="H786" s="7" t="s">
        <v>278</v>
      </c>
      <c r="I786" s="7">
        <v>3311</v>
      </c>
      <c r="J786" s="7" t="s">
        <v>216</v>
      </c>
      <c r="K786" s="7">
        <v>0</v>
      </c>
      <c r="L786" s="7" t="s">
        <v>36</v>
      </c>
      <c r="M786" s="7">
        <v>3000</v>
      </c>
      <c r="N786" s="7" t="s">
        <v>394</v>
      </c>
      <c r="O786" s="7" t="s">
        <v>101</v>
      </c>
      <c r="P786" s="7" t="s">
        <v>212</v>
      </c>
      <c r="Q786" s="7" t="s">
        <v>279</v>
      </c>
      <c r="R786" s="7" t="s">
        <v>280</v>
      </c>
      <c r="S786" s="13">
        <v>6323</v>
      </c>
      <c r="T786" s="13">
        <v>6323</v>
      </c>
      <c r="U786" s="13">
        <v>0</v>
      </c>
      <c r="V786" s="13">
        <v>0</v>
      </c>
      <c r="W786" s="13">
        <v>6323</v>
      </c>
      <c r="X786" s="13">
        <v>6323</v>
      </c>
      <c r="Y786" s="13">
        <v>6323</v>
      </c>
      <c r="Z786" s="13">
        <v>6323</v>
      </c>
      <c r="AA786" s="13">
        <v>6323</v>
      </c>
      <c r="AB786" s="13">
        <v>0</v>
      </c>
      <c r="AC786" s="13">
        <v>0</v>
      </c>
      <c r="AD786" s="13">
        <v>0</v>
      </c>
      <c r="AE786" s="13"/>
      <c r="AF786" s="13">
        <v>0</v>
      </c>
      <c r="AG786" s="13">
        <v>300000</v>
      </c>
      <c r="AH786" s="13">
        <v>0</v>
      </c>
      <c r="AI786" s="13">
        <v>293677</v>
      </c>
      <c r="AJ786" s="13">
        <v>6323</v>
      </c>
    </row>
    <row r="787" spans="1:36" hidden="1" x14ac:dyDescent="0.25">
      <c r="A787" s="7" t="str">
        <f t="shared" si="12"/>
        <v>1.1-00-2002_20116009_2034110</v>
      </c>
      <c r="B787" s="7" t="s">
        <v>393</v>
      </c>
      <c r="C787" s="7" t="s">
        <v>31</v>
      </c>
      <c r="D787" s="7" t="s">
        <v>207</v>
      </c>
      <c r="E787" s="7" t="s">
        <v>98</v>
      </c>
      <c r="F787" s="7">
        <v>1</v>
      </c>
      <c r="G787" s="7">
        <v>16</v>
      </c>
      <c r="H787" s="7" t="s">
        <v>278</v>
      </c>
      <c r="I787" s="7">
        <v>3411</v>
      </c>
      <c r="J787" s="7" t="s">
        <v>281</v>
      </c>
      <c r="K787" s="7">
        <v>0</v>
      </c>
      <c r="L787" s="7" t="s">
        <v>36</v>
      </c>
      <c r="M787" s="7">
        <v>3000</v>
      </c>
      <c r="N787" s="7" t="s">
        <v>394</v>
      </c>
      <c r="O787" s="7" t="s">
        <v>101</v>
      </c>
      <c r="P787" s="7" t="s">
        <v>212</v>
      </c>
      <c r="Q787" s="7" t="s">
        <v>279</v>
      </c>
      <c r="R787" s="7" t="s">
        <v>280</v>
      </c>
      <c r="S787" s="13">
        <v>1000000</v>
      </c>
      <c r="T787" s="13">
        <v>1000000</v>
      </c>
      <c r="U787" s="13">
        <v>0</v>
      </c>
      <c r="V787" s="13">
        <v>0</v>
      </c>
      <c r="W787" s="13">
        <v>1000000</v>
      </c>
      <c r="X787" s="13">
        <v>1000000</v>
      </c>
      <c r="Y787" s="13">
        <v>773770.54</v>
      </c>
      <c r="Z787" s="13">
        <v>773770.54</v>
      </c>
      <c r="AA787" s="13">
        <v>773770.54</v>
      </c>
      <c r="AB787" s="13">
        <v>0</v>
      </c>
      <c r="AC787" s="13">
        <v>0</v>
      </c>
      <c r="AD787" s="13">
        <v>0</v>
      </c>
      <c r="AE787" s="13"/>
      <c r="AF787" s="13">
        <v>0</v>
      </c>
      <c r="AG787" s="13">
        <v>1000000</v>
      </c>
      <c r="AH787" s="13">
        <v>0</v>
      </c>
      <c r="AI787" s="13">
        <v>0</v>
      </c>
      <c r="AJ787" s="13">
        <v>1000000</v>
      </c>
    </row>
    <row r="788" spans="1:36" hidden="1" x14ac:dyDescent="0.25">
      <c r="A788" s="7" t="str">
        <f t="shared" si="12"/>
        <v>1.1-00-2002_20116009_2039220</v>
      </c>
      <c r="B788" s="7" t="s">
        <v>393</v>
      </c>
      <c r="C788" s="7" t="s">
        <v>31</v>
      </c>
      <c r="D788" s="7" t="s">
        <v>207</v>
      </c>
      <c r="E788" s="7" t="s">
        <v>98</v>
      </c>
      <c r="F788" s="7">
        <v>1</v>
      </c>
      <c r="G788" s="7">
        <v>16</v>
      </c>
      <c r="H788" s="7" t="s">
        <v>278</v>
      </c>
      <c r="I788" s="7">
        <v>3922</v>
      </c>
      <c r="J788" s="7" t="s">
        <v>179</v>
      </c>
      <c r="K788" s="7">
        <v>0</v>
      </c>
      <c r="L788" s="7" t="s">
        <v>36</v>
      </c>
      <c r="M788" s="7">
        <v>3000</v>
      </c>
      <c r="N788" s="7" t="s">
        <v>394</v>
      </c>
      <c r="O788" s="7" t="s">
        <v>101</v>
      </c>
      <c r="P788" s="7" t="s">
        <v>212</v>
      </c>
      <c r="Q788" s="7" t="s">
        <v>279</v>
      </c>
      <c r="R788" s="7" t="s">
        <v>280</v>
      </c>
      <c r="S788" s="13">
        <v>168167.91</v>
      </c>
      <c r="T788" s="13">
        <v>168167.91</v>
      </c>
      <c r="U788" s="13">
        <v>0</v>
      </c>
      <c r="V788" s="13">
        <v>0</v>
      </c>
      <c r="W788" s="13">
        <v>111727.91</v>
      </c>
      <c r="X788" s="13">
        <v>111727.91</v>
      </c>
      <c r="Y788" s="13">
        <v>111727.91</v>
      </c>
      <c r="Z788" s="13">
        <v>93167.91</v>
      </c>
      <c r="AA788" s="13">
        <v>93167.91</v>
      </c>
      <c r="AB788" s="13">
        <v>56440</v>
      </c>
      <c r="AC788" s="13">
        <v>0</v>
      </c>
      <c r="AD788" s="13">
        <v>0</v>
      </c>
      <c r="AE788" s="13"/>
      <c r="AF788" s="13">
        <v>0</v>
      </c>
      <c r="AG788" s="13">
        <v>400000</v>
      </c>
      <c r="AH788" s="13">
        <v>0</v>
      </c>
      <c r="AI788" s="13">
        <v>231832.09</v>
      </c>
      <c r="AJ788" s="13">
        <v>168167.91</v>
      </c>
    </row>
    <row r="789" spans="1:36" hidden="1" x14ac:dyDescent="0.25">
      <c r="A789" s="7" t="str">
        <f t="shared" si="12"/>
        <v>1.1-00-2011_20864030_2037510</v>
      </c>
      <c r="B789" s="7" t="s">
        <v>393</v>
      </c>
      <c r="C789" s="7" t="s">
        <v>31</v>
      </c>
      <c r="D789" s="7" t="s">
        <v>207</v>
      </c>
      <c r="E789" s="7" t="s">
        <v>282</v>
      </c>
      <c r="F789" s="7">
        <v>8</v>
      </c>
      <c r="G789" s="7">
        <v>64</v>
      </c>
      <c r="H789" s="7" t="s">
        <v>283</v>
      </c>
      <c r="I789" s="7">
        <v>3751</v>
      </c>
      <c r="J789" s="7" t="s">
        <v>139</v>
      </c>
      <c r="K789" s="7">
        <v>0</v>
      </c>
      <c r="L789" s="7" t="s">
        <v>36</v>
      </c>
      <c r="M789" s="7">
        <v>3000</v>
      </c>
      <c r="N789" s="7" t="s">
        <v>394</v>
      </c>
      <c r="O789" s="7" t="s">
        <v>284</v>
      </c>
      <c r="P789" s="7" t="s">
        <v>39</v>
      </c>
      <c r="Q789" s="7" t="s">
        <v>285</v>
      </c>
      <c r="R789" s="7" t="s">
        <v>284</v>
      </c>
      <c r="S789" s="13">
        <v>0</v>
      </c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0</v>
      </c>
      <c r="AE789" s="13"/>
      <c r="AF789" s="13">
        <v>0</v>
      </c>
      <c r="AG789" s="13">
        <v>50000</v>
      </c>
      <c r="AH789" s="13">
        <v>0</v>
      </c>
      <c r="AI789" s="13">
        <v>50000</v>
      </c>
      <c r="AJ789" s="13">
        <v>0</v>
      </c>
    </row>
    <row r="790" spans="1:36" hidden="1" x14ac:dyDescent="0.25">
      <c r="A790" s="7" t="str">
        <f t="shared" si="12"/>
        <v>1.1-00-2001_2081001_2022110</v>
      </c>
      <c r="B790" s="7" t="s">
        <v>393</v>
      </c>
      <c r="C790" s="7" t="s">
        <v>31</v>
      </c>
      <c r="D790" s="7" t="s">
        <v>286</v>
      </c>
      <c r="E790" s="7" t="s">
        <v>146</v>
      </c>
      <c r="F790" s="7">
        <v>8</v>
      </c>
      <c r="G790" s="7">
        <v>1</v>
      </c>
      <c r="H790" s="7" t="s">
        <v>287</v>
      </c>
      <c r="I790" s="7">
        <v>2211</v>
      </c>
      <c r="J790" s="7" t="s">
        <v>55</v>
      </c>
      <c r="K790" s="7">
        <v>0</v>
      </c>
      <c r="L790" s="7" t="s">
        <v>36</v>
      </c>
      <c r="M790" s="7">
        <v>2000</v>
      </c>
      <c r="N790" s="7" t="s">
        <v>394</v>
      </c>
      <c r="O790" s="7" t="s">
        <v>149</v>
      </c>
      <c r="P790" s="7" t="s">
        <v>39</v>
      </c>
      <c r="Q790" s="7" t="s">
        <v>288</v>
      </c>
      <c r="R790" s="7" t="s">
        <v>289</v>
      </c>
      <c r="S790" s="13">
        <v>0</v>
      </c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13">
        <v>0</v>
      </c>
      <c r="AD790" s="13">
        <v>0</v>
      </c>
      <c r="AE790" s="13"/>
      <c r="AF790" s="13">
        <v>0</v>
      </c>
      <c r="AG790" s="13">
        <v>50000</v>
      </c>
      <c r="AH790" s="13">
        <v>0</v>
      </c>
      <c r="AI790" s="13">
        <v>50000</v>
      </c>
      <c r="AJ790" s="13">
        <v>0</v>
      </c>
    </row>
    <row r="791" spans="1:36" hidden="1" x14ac:dyDescent="0.25">
      <c r="A791" s="7" t="str">
        <f t="shared" si="12"/>
        <v>1.1-00-2001_2081001_2027110</v>
      </c>
      <c r="B791" s="7" t="s">
        <v>393</v>
      </c>
      <c r="C791" s="7" t="s">
        <v>31</v>
      </c>
      <c r="D791" s="7" t="s">
        <v>286</v>
      </c>
      <c r="E791" s="7" t="s">
        <v>146</v>
      </c>
      <c r="F791" s="7">
        <v>8</v>
      </c>
      <c r="G791" s="7">
        <v>1</v>
      </c>
      <c r="H791" s="7" t="s">
        <v>287</v>
      </c>
      <c r="I791" s="7">
        <v>2711</v>
      </c>
      <c r="J791" s="7" t="s">
        <v>416</v>
      </c>
      <c r="K791" s="7">
        <v>0</v>
      </c>
      <c r="L791" s="7" t="s">
        <v>36</v>
      </c>
      <c r="M791" s="7">
        <v>2000</v>
      </c>
      <c r="N791" s="7" t="s">
        <v>394</v>
      </c>
      <c r="O791" s="7" t="s">
        <v>149</v>
      </c>
      <c r="P791" s="7" t="s">
        <v>39</v>
      </c>
      <c r="Q791" s="7" t="s">
        <v>288</v>
      </c>
      <c r="R791" s="7" t="s">
        <v>289</v>
      </c>
      <c r="S791" s="13">
        <v>857472</v>
      </c>
      <c r="T791" s="13">
        <v>1000000</v>
      </c>
      <c r="U791" s="13">
        <v>-142528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857472</v>
      </c>
      <c r="AC791" s="13">
        <v>0</v>
      </c>
      <c r="AD791" s="13">
        <v>0</v>
      </c>
      <c r="AE791" s="13"/>
      <c r="AF791" s="13">
        <v>0</v>
      </c>
      <c r="AG791" s="13">
        <v>1000000</v>
      </c>
      <c r="AH791" s="13">
        <v>0</v>
      </c>
      <c r="AI791" s="13">
        <v>142528</v>
      </c>
      <c r="AJ791" s="13">
        <v>857472</v>
      </c>
    </row>
    <row r="792" spans="1:36" hidden="1" x14ac:dyDescent="0.25">
      <c r="A792" s="7" t="str">
        <f t="shared" si="12"/>
        <v>1.1-00-2001_2081001_2033610</v>
      </c>
      <c r="B792" s="7" t="s">
        <v>393</v>
      </c>
      <c r="C792" s="7" t="s">
        <v>31</v>
      </c>
      <c r="D792" s="7" t="s">
        <v>286</v>
      </c>
      <c r="E792" s="7" t="s">
        <v>146</v>
      </c>
      <c r="F792" s="7">
        <v>8</v>
      </c>
      <c r="G792" s="7">
        <v>1</v>
      </c>
      <c r="H792" s="7" t="s">
        <v>287</v>
      </c>
      <c r="I792" s="7">
        <v>3361</v>
      </c>
      <c r="J792" s="7" t="s">
        <v>290</v>
      </c>
      <c r="K792" s="7">
        <v>0</v>
      </c>
      <c r="L792" s="7" t="s">
        <v>36</v>
      </c>
      <c r="M792" s="7">
        <v>3000</v>
      </c>
      <c r="N792" s="7" t="s">
        <v>394</v>
      </c>
      <c r="O792" s="7" t="s">
        <v>149</v>
      </c>
      <c r="P792" s="7" t="s">
        <v>39</v>
      </c>
      <c r="Q792" s="7" t="s">
        <v>288</v>
      </c>
      <c r="R792" s="7" t="s">
        <v>289</v>
      </c>
      <c r="S792" s="13">
        <v>7148008</v>
      </c>
      <c r="T792" s="13">
        <v>7148008</v>
      </c>
      <c r="U792" s="13">
        <v>0</v>
      </c>
      <c r="V792" s="13">
        <v>0</v>
      </c>
      <c r="W792" s="13">
        <v>6880131.8200000003</v>
      </c>
      <c r="X792" s="13">
        <v>4824054.4400000004</v>
      </c>
      <c r="Y792" s="13">
        <v>1792976.04</v>
      </c>
      <c r="Z792" s="13">
        <v>551603.19999999995</v>
      </c>
      <c r="AA792" s="13">
        <v>539075.19999999995</v>
      </c>
      <c r="AB792" s="13">
        <v>267876.1799999997</v>
      </c>
      <c r="AC792" s="13">
        <v>0</v>
      </c>
      <c r="AD792" s="13">
        <v>0</v>
      </c>
      <c r="AE792" s="13"/>
      <c r="AF792" s="13">
        <v>0</v>
      </c>
      <c r="AG792" s="13">
        <v>15000000</v>
      </c>
      <c r="AH792" s="13">
        <v>0</v>
      </c>
      <c r="AI792" s="13">
        <v>7851992</v>
      </c>
      <c r="AJ792" s="13">
        <v>7148008</v>
      </c>
    </row>
    <row r="793" spans="1:36" hidden="1" x14ac:dyDescent="0.25">
      <c r="A793" s="7" t="str">
        <f t="shared" si="12"/>
        <v>1.1-00-2001_2081001_2033910</v>
      </c>
      <c r="B793" s="7" t="s">
        <v>393</v>
      </c>
      <c r="C793" s="7" t="s">
        <v>31</v>
      </c>
      <c r="D793" s="7" t="s">
        <v>286</v>
      </c>
      <c r="E793" s="7" t="s">
        <v>146</v>
      </c>
      <c r="F793" s="7">
        <v>8</v>
      </c>
      <c r="G793" s="7">
        <v>1</v>
      </c>
      <c r="H793" s="7" t="s">
        <v>287</v>
      </c>
      <c r="I793" s="7">
        <v>3391</v>
      </c>
      <c r="J793" s="7" t="s">
        <v>137</v>
      </c>
      <c r="K793" s="7">
        <v>0</v>
      </c>
      <c r="L793" s="7" t="s">
        <v>36</v>
      </c>
      <c r="M793" s="7">
        <v>3000</v>
      </c>
      <c r="N793" s="7" t="s">
        <v>394</v>
      </c>
      <c r="O793" s="7" t="s">
        <v>149</v>
      </c>
      <c r="P793" s="7" t="s">
        <v>39</v>
      </c>
      <c r="Q793" s="7" t="s">
        <v>288</v>
      </c>
      <c r="R793" s="7" t="s">
        <v>289</v>
      </c>
      <c r="S793" s="13">
        <v>0</v>
      </c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  <c r="AC793" s="13">
        <v>0</v>
      </c>
      <c r="AD793" s="13">
        <v>0</v>
      </c>
      <c r="AE793" s="13"/>
      <c r="AF793" s="13">
        <v>0</v>
      </c>
      <c r="AG793" s="13">
        <v>2000000</v>
      </c>
      <c r="AH793" s="13">
        <v>0</v>
      </c>
      <c r="AI793" s="13">
        <v>2000000</v>
      </c>
      <c r="AJ793" s="13">
        <v>0</v>
      </c>
    </row>
    <row r="794" spans="1:36" hidden="1" x14ac:dyDescent="0.25">
      <c r="A794" s="7" t="str">
        <f t="shared" si="12"/>
        <v>1.1-00-2001_2081001_2038210</v>
      </c>
      <c r="B794" s="7" t="s">
        <v>393</v>
      </c>
      <c r="C794" s="7" t="s">
        <v>31</v>
      </c>
      <c r="D794" s="7" t="s">
        <v>286</v>
      </c>
      <c r="E794" s="7" t="s">
        <v>146</v>
      </c>
      <c r="F794" s="7">
        <v>8</v>
      </c>
      <c r="G794" s="7">
        <v>1</v>
      </c>
      <c r="H794" s="7" t="s">
        <v>287</v>
      </c>
      <c r="I794" s="7">
        <v>3821</v>
      </c>
      <c r="J794" s="7" t="s">
        <v>70</v>
      </c>
      <c r="K794" s="7">
        <v>0</v>
      </c>
      <c r="L794" s="7" t="s">
        <v>36</v>
      </c>
      <c r="M794" s="7">
        <v>3000</v>
      </c>
      <c r="N794" s="7" t="s">
        <v>394</v>
      </c>
      <c r="O794" s="7" t="s">
        <v>149</v>
      </c>
      <c r="P794" s="7" t="s">
        <v>39</v>
      </c>
      <c r="Q794" s="7" t="s">
        <v>288</v>
      </c>
      <c r="R794" s="7" t="s">
        <v>289</v>
      </c>
      <c r="S794" s="13">
        <v>0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0</v>
      </c>
      <c r="AD794" s="13">
        <v>0</v>
      </c>
      <c r="AE794" s="13"/>
      <c r="AF794" s="13">
        <v>0</v>
      </c>
      <c r="AG794" s="13">
        <v>250000</v>
      </c>
      <c r="AH794" s="13">
        <v>0</v>
      </c>
      <c r="AI794" s="13">
        <v>250000</v>
      </c>
      <c r="AJ794" s="13">
        <v>0</v>
      </c>
    </row>
    <row r="795" spans="1:36" hidden="1" x14ac:dyDescent="0.25">
      <c r="A795" s="7" t="str">
        <f t="shared" si="12"/>
        <v>1.1-00-2001_2081001_2038310</v>
      </c>
      <c r="B795" s="7" t="s">
        <v>393</v>
      </c>
      <c r="C795" s="7" t="s">
        <v>31</v>
      </c>
      <c r="D795" s="7" t="s">
        <v>286</v>
      </c>
      <c r="E795" s="7" t="s">
        <v>146</v>
      </c>
      <c r="F795" s="7">
        <v>8</v>
      </c>
      <c r="G795" s="7">
        <v>1</v>
      </c>
      <c r="H795" s="7" t="s">
        <v>287</v>
      </c>
      <c r="I795" s="7">
        <v>3831</v>
      </c>
      <c r="J795" s="7" t="s">
        <v>108</v>
      </c>
      <c r="K795" s="7">
        <v>0</v>
      </c>
      <c r="L795" s="7" t="s">
        <v>36</v>
      </c>
      <c r="M795" s="7">
        <v>3000</v>
      </c>
      <c r="N795" s="7" t="s">
        <v>394</v>
      </c>
      <c r="O795" s="7" t="s">
        <v>149</v>
      </c>
      <c r="P795" s="7" t="s">
        <v>39</v>
      </c>
      <c r="Q795" s="7" t="s">
        <v>288</v>
      </c>
      <c r="R795" s="7" t="s">
        <v>289</v>
      </c>
      <c r="S795" s="13">
        <v>84000</v>
      </c>
      <c r="T795" s="13">
        <v>84000</v>
      </c>
      <c r="U795" s="13">
        <v>0</v>
      </c>
      <c r="V795" s="13">
        <v>0</v>
      </c>
      <c r="W795" s="13">
        <v>84000</v>
      </c>
      <c r="X795" s="13">
        <v>84000</v>
      </c>
      <c r="Y795" s="13">
        <v>84000</v>
      </c>
      <c r="Z795" s="13">
        <v>84000</v>
      </c>
      <c r="AA795" s="13">
        <v>84000</v>
      </c>
      <c r="AB795" s="13">
        <v>0</v>
      </c>
      <c r="AC795" s="13">
        <v>0</v>
      </c>
      <c r="AD795" s="13">
        <v>0</v>
      </c>
      <c r="AE795" s="13"/>
      <c r="AF795" s="13">
        <v>0</v>
      </c>
      <c r="AG795" s="13">
        <v>84000</v>
      </c>
      <c r="AH795" s="13">
        <v>0</v>
      </c>
      <c r="AI795" s="13">
        <v>0</v>
      </c>
      <c r="AJ795" s="13">
        <v>84000</v>
      </c>
    </row>
    <row r="796" spans="1:36" hidden="1" x14ac:dyDescent="0.25">
      <c r="A796" s="7" t="str">
        <f t="shared" si="12"/>
        <v>1.1-00-2001_2081001_2044111</v>
      </c>
      <c r="B796" s="7" t="s">
        <v>393</v>
      </c>
      <c r="C796" s="7" t="s">
        <v>31</v>
      </c>
      <c r="D796" s="7" t="s">
        <v>286</v>
      </c>
      <c r="E796" s="7" t="s">
        <v>146</v>
      </c>
      <c r="F796" s="7">
        <v>8</v>
      </c>
      <c r="G796" s="7">
        <v>1</v>
      </c>
      <c r="H796" s="7" t="s">
        <v>287</v>
      </c>
      <c r="I796" s="7">
        <v>4411</v>
      </c>
      <c r="J796" s="7" t="s">
        <v>76</v>
      </c>
      <c r="K796" s="7">
        <v>1</v>
      </c>
      <c r="L796" s="7" t="s">
        <v>417</v>
      </c>
      <c r="M796" s="7">
        <v>4000</v>
      </c>
      <c r="N796" s="7" t="s">
        <v>394</v>
      </c>
      <c r="O796" s="7" t="s">
        <v>149</v>
      </c>
      <c r="P796" s="7" t="s">
        <v>39</v>
      </c>
      <c r="Q796" s="7" t="s">
        <v>288</v>
      </c>
      <c r="R796" s="7" t="s">
        <v>289</v>
      </c>
      <c r="S796" s="13">
        <v>6000000</v>
      </c>
      <c r="T796" s="13">
        <v>6000000</v>
      </c>
      <c r="U796" s="13">
        <v>0</v>
      </c>
      <c r="V796" s="13">
        <v>0</v>
      </c>
      <c r="W796" s="13">
        <v>5999999.7800000003</v>
      </c>
      <c r="X796" s="13">
        <v>5999999.7800000003</v>
      </c>
      <c r="Y796" s="13">
        <v>5999999.7800000003</v>
      </c>
      <c r="Z796" s="13">
        <v>5999999.7800000003</v>
      </c>
      <c r="AA796" s="13">
        <v>5999999.7800000003</v>
      </c>
      <c r="AB796" s="13">
        <v>0.21999999973922968</v>
      </c>
      <c r="AC796" s="13">
        <v>0</v>
      </c>
      <c r="AD796" s="13">
        <v>0</v>
      </c>
      <c r="AE796" s="13"/>
      <c r="AF796" s="13">
        <v>0</v>
      </c>
      <c r="AG796" s="13">
        <v>6000000</v>
      </c>
      <c r="AH796" s="13">
        <v>0</v>
      </c>
      <c r="AI796" s="13">
        <v>0</v>
      </c>
      <c r="AJ796" s="13">
        <v>6000000</v>
      </c>
    </row>
    <row r="797" spans="1:36" hidden="1" x14ac:dyDescent="0.25">
      <c r="A797" s="7" t="str">
        <f t="shared" si="12"/>
        <v>1.1-00-2001_2081001_2059110</v>
      </c>
      <c r="B797" s="7" t="s">
        <v>393</v>
      </c>
      <c r="C797" s="7" t="s">
        <v>31</v>
      </c>
      <c r="D797" s="7" t="s">
        <v>286</v>
      </c>
      <c r="E797" s="7" t="s">
        <v>146</v>
      </c>
      <c r="F797" s="7">
        <v>8</v>
      </c>
      <c r="G797" s="7">
        <v>1</v>
      </c>
      <c r="H797" s="7" t="s">
        <v>287</v>
      </c>
      <c r="I797" s="7">
        <v>5911</v>
      </c>
      <c r="J797" s="7" t="s">
        <v>157</v>
      </c>
      <c r="K797" s="7">
        <v>0</v>
      </c>
      <c r="L797" s="7" t="s">
        <v>36</v>
      </c>
      <c r="M797" s="7">
        <v>5000</v>
      </c>
      <c r="N797" s="7" t="s">
        <v>394</v>
      </c>
      <c r="O797" s="7" t="s">
        <v>149</v>
      </c>
      <c r="P797" s="7" t="s">
        <v>39</v>
      </c>
      <c r="Q797" s="7" t="s">
        <v>288</v>
      </c>
      <c r="R797" s="7" t="s">
        <v>289</v>
      </c>
      <c r="S797" s="13">
        <v>0</v>
      </c>
      <c r="T797" s="13">
        <v>0</v>
      </c>
      <c r="U797" s="13">
        <v>0</v>
      </c>
      <c r="V797" s="13">
        <v>0</v>
      </c>
      <c r="W797" s="13">
        <v>0</v>
      </c>
      <c r="X797" s="13">
        <v>0</v>
      </c>
      <c r="Y797" s="13">
        <v>0</v>
      </c>
      <c r="Z797" s="13">
        <v>0</v>
      </c>
      <c r="AA797" s="13">
        <v>0</v>
      </c>
      <c r="AB797" s="13">
        <v>0</v>
      </c>
      <c r="AC797" s="13">
        <v>0</v>
      </c>
      <c r="AD797" s="13">
        <v>0</v>
      </c>
      <c r="AE797" s="13"/>
      <c r="AF797" s="13">
        <v>0</v>
      </c>
      <c r="AG797" s="13">
        <v>3000000</v>
      </c>
      <c r="AH797" s="13">
        <v>0</v>
      </c>
      <c r="AI797" s="13">
        <v>3000000</v>
      </c>
      <c r="AJ797" s="13">
        <v>0</v>
      </c>
    </row>
    <row r="798" spans="1:36" hidden="1" x14ac:dyDescent="0.25">
      <c r="A798" s="7" t="str">
        <f t="shared" si="12"/>
        <v>1.1-00-2001_2082001_2036510</v>
      </c>
      <c r="B798" s="7" t="s">
        <v>393</v>
      </c>
      <c r="C798" s="7" t="s">
        <v>31</v>
      </c>
      <c r="D798" s="7" t="s">
        <v>286</v>
      </c>
      <c r="E798" s="7" t="s">
        <v>146</v>
      </c>
      <c r="F798" s="7">
        <v>8</v>
      </c>
      <c r="G798" s="7">
        <v>2</v>
      </c>
      <c r="H798" s="7" t="s">
        <v>287</v>
      </c>
      <c r="I798" s="7">
        <v>3651</v>
      </c>
      <c r="J798" s="7" t="s">
        <v>291</v>
      </c>
      <c r="K798" s="7">
        <v>0</v>
      </c>
      <c r="L798" s="7" t="s">
        <v>36</v>
      </c>
      <c r="M798" s="7">
        <v>3000</v>
      </c>
      <c r="N798" s="7" t="s">
        <v>394</v>
      </c>
      <c r="O798" s="7" t="s">
        <v>149</v>
      </c>
      <c r="P798" s="7" t="s">
        <v>39</v>
      </c>
      <c r="Q798" s="7" t="s">
        <v>292</v>
      </c>
      <c r="R798" s="7" t="s">
        <v>289</v>
      </c>
      <c r="S798" s="13">
        <v>2000000</v>
      </c>
      <c r="T798" s="13">
        <v>2000000</v>
      </c>
      <c r="U798" s="13">
        <v>0</v>
      </c>
      <c r="V798" s="13">
        <v>0</v>
      </c>
      <c r="W798" s="13">
        <v>1972536</v>
      </c>
      <c r="X798" s="13">
        <v>1972536</v>
      </c>
      <c r="Y798" s="13">
        <v>1650390.71</v>
      </c>
      <c r="Z798" s="13">
        <v>1131058.69</v>
      </c>
      <c r="AA798" s="13">
        <v>871392.68</v>
      </c>
      <c r="AB798" s="13">
        <v>27464</v>
      </c>
      <c r="AC798" s="13">
        <v>0</v>
      </c>
      <c r="AD798" s="13">
        <v>0</v>
      </c>
      <c r="AE798" s="13"/>
      <c r="AF798" s="13">
        <v>0</v>
      </c>
      <c r="AG798" s="13">
        <v>2000000</v>
      </c>
      <c r="AH798" s="13">
        <v>0</v>
      </c>
      <c r="AI798" s="13">
        <v>0</v>
      </c>
      <c r="AJ798" s="13">
        <v>2000000</v>
      </c>
    </row>
    <row r="799" spans="1:36" hidden="1" x14ac:dyDescent="0.25">
      <c r="A799" s="7" t="str">
        <f t="shared" si="12"/>
        <v>1.1-00-2001_2082001_2036610</v>
      </c>
      <c r="B799" s="7" t="s">
        <v>393</v>
      </c>
      <c r="C799" s="7" t="s">
        <v>31</v>
      </c>
      <c r="D799" s="7" t="s">
        <v>286</v>
      </c>
      <c r="E799" s="7" t="s">
        <v>146</v>
      </c>
      <c r="F799" s="7">
        <v>8</v>
      </c>
      <c r="G799" s="7">
        <v>2</v>
      </c>
      <c r="H799" s="7" t="s">
        <v>287</v>
      </c>
      <c r="I799" s="7">
        <v>3661</v>
      </c>
      <c r="J799" s="7" t="s">
        <v>293</v>
      </c>
      <c r="K799" s="7">
        <v>0</v>
      </c>
      <c r="L799" s="7" t="s">
        <v>36</v>
      </c>
      <c r="M799" s="7">
        <v>3000</v>
      </c>
      <c r="N799" s="7" t="s">
        <v>394</v>
      </c>
      <c r="O799" s="7" t="s">
        <v>149</v>
      </c>
      <c r="P799" s="7" t="s">
        <v>39</v>
      </c>
      <c r="Q799" s="7" t="s">
        <v>292</v>
      </c>
      <c r="R799" s="7" t="s">
        <v>289</v>
      </c>
      <c r="S799" s="13">
        <v>5000000</v>
      </c>
      <c r="T799" s="13">
        <v>5000000</v>
      </c>
      <c r="U799" s="13">
        <v>0</v>
      </c>
      <c r="V799" s="13">
        <v>0</v>
      </c>
      <c r="W799" s="13">
        <v>4863431.88</v>
      </c>
      <c r="X799" s="13">
        <v>4863431.88</v>
      </c>
      <c r="Y799" s="13">
        <v>3335464.34</v>
      </c>
      <c r="Z799" s="13">
        <v>2816351.28</v>
      </c>
      <c r="AA799" s="13">
        <v>1778125.14</v>
      </c>
      <c r="AB799" s="13">
        <v>136568.12000000011</v>
      </c>
      <c r="AC799" s="13">
        <v>4479488</v>
      </c>
      <c r="AD799" s="13" t="s">
        <v>505</v>
      </c>
      <c r="AE799" s="13"/>
      <c r="AF799" s="13">
        <v>0</v>
      </c>
      <c r="AG799" s="13">
        <v>5000000</v>
      </c>
      <c r="AH799" s="13">
        <v>0</v>
      </c>
      <c r="AI799" s="13">
        <v>0</v>
      </c>
      <c r="AJ799" s="13">
        <v>5000000</v>
      </c>
    </row>
    <row r="800" spans="1:36" hidden="1" x14ac:dyDescent="0.25">
      <c r="A800" s="7" t="str">
        <f t="shared" si="12"/>
        <v>1.1-00-2001_2083002_2033910</v>
      </c>
      <c r="B800" s="7" t="s">
        <v>393</v>
      </c>
      <c r="C800" s="7" t="s">
        <v>31</v>
      </c>
      <c r="D800" s="7" t="s">
        <v>286</v>
      </c>
      <c r="E800" s="7" t="s">
        <v>146</v>
      </c>
      <c r="F800" s="7">
        <v>8</v>
      </c>
      <c r="G800" s="7">
        <v>3</v>
      </c>
      <c r="H800" s="7" t="s">
        <v>294</v>
      </c>
      <c r="I800" s="7">
        <v>3391</v>
      </c>
      <c r="J800" s="7" t="s">
        <v>137</v>
      </c>
      <c r="K800" s="7">
        <v>0</v>
      </c>
      <c r="L800" s="7" t="s">
        <v>36</v>
      </c>
      <c r="M800" s="7">
        <v>3000</v>
      </c>
      <c r="N800" s="7" t="s">
        <v>394</v>
      </c>
      <c r="O800" s="7" t="s">
        <v>149</v>
      </c>
      <c r="P800" s="7" t="s">
        <v>39</v>
      </c>
      <c r="Q800" s="7" t="s">
        <v>295</v>
      </c>
      <c r="R800" s="7" t="s">
        <v>296</v>
      </c>
      <c r="S800" s="13">
        <v>1132000</v>
      </c>
      <c r="T800" s="13">
        <v>1492000</v>
      </c>
      <c r="U800" s="14">
        <v>1132000</v>
      </c>
      <c r="V800" s="13">
        <v>0</v>
      </c>
      <c r="W800" s="13">
        <v>360000</v>
      </c>
      <c r="X800" s="13">
        <v>360000</v>
      </c>
      <c r="Y800" s="13">
        <v>0</v>
      </c>
      <c r="Z800" s="13">
        <v>0</v>
      </c>
      <c r="AA800" s="13">
        <v>0</v>
      </c>
      <c r="AB800" s="13">
        <v>1132000</v>
      </c>
      <c r="AC800" s="14">
        <v>1132000</v>
      </c>
      <c r="AD800" s="13" t="s">
        <v>504</v>
      </c>
      <c r="AE800" s="13" t="s">
        <v>506</v>
      </c>
      <c r="AF800" s="13">
        <v>0</v>
      </c>
      <c r="AG800" s="13">
        <v>1132000</v>
      </c>
      <c r="AH800" s="13">
        <v>0</v>
      </c>
      <c r="AI800" s="13">
        <v>0</v>
      </c>
      <c r="AJ800" s="13">
        <v>1132000</v>
      </c>
    </row>
    <row r="801" spans="1:36" hidden="1" x14ac:dyDescent="0.25">
      <c r="A801" s="7" t="str">
        <f t="shared" si="12"/>
        <v>1.1-00-2001_2083002_2035310</v>
      </c>
      <c r="B801" s="7" t="s">
        <v>393</v>
      </c>
      <c r="C801" s="7" t="s">
        <v>31</v>
      </c>
      <c r="D801" s="7" t="s">
        <v>286</v>
      </c>
      <c r="E801" s="7" t="s">
        <v>146</v>
      </c>
      <c r="F801" s="7">
        <v>8</v>
      </c>
      <c r="G801" s="7">
        <v>3</v>
      </c>
      <c r="H801" s="7" t="s">
        <v>294</v>
      </c>
      <c r="I801" s="7">
        <v>3531</v>
      </c>
      <c r="J801" s="7" t="s">
        <v>154</v>
      </c>
      <c r="K801" s="7">
        <v>0</v>
      </c>
      <c r="L801" s="7" t="s">
        <v>36</v>
      </c>
      <c r="M801" s="7">
        <v>3000</v>
      </c>
      <c r="N801" s="7" t="s">
        <v>394</v>
      </c>
      <c r="O801" s="7" t="s">
        <v>149</v>
      </c>
      <c r="P801" s="7" t="s">
        <v>39</v>
      </c>
      <c r="Q801" s="7" t="s">
        <v>295</v>
      </c>
      <c r="R801" s="7" t="s">
        <v>296</v>
      </c>
      <c r="S801" s="13">
        <v>271000</v>
      </c>
      <c r="T801" s="13">
        <v>0</v>
      </c>
      <c r="U801" s="14">
        <v>271000</v>
      </c>
      <c r="V801" s="13">
        <v>0</v>
      </c>
      <c r="W801" s="13">
        <v>0</v>
      </c>
      <c r="X801" s="13">
        <v>0</v>
      </c>
      <c r="Y801" s="13">
        <v>0</v>
      </c>
      <c r="Z801" s="13">
        <v>0</v>
      </c>
      <c r="AA801" s="13">
        <v>0</v>
      </c>
      <c r="AB801" s="13">
        <v>271000</v>
      </c>
      <c r="AC801" s="14">
        <v>271000</v>
      </c>
      <c r="AD801" s="13" t="s">
        <v>504</v>
      </c>
      <c r="AE801" s="13" t="s">
        <v>506</v>
      </c>
      <c r="AF801" s="13">
        <v>0</v>
      </c>
      <c r="AG801" s="13">
        <v>271000</v>
      </c>
      <c r="AH801" s="13">
        <v>0</v>
      </c>
      <c r="AI801" s="13">
        <v>0</v>
      </c>
      <c r="AJ801" s="13">
        <v>271000</v>
      </c>
    </row>
    <row r="802" spans="1:36" hidden="1" x14ac:dyDescent="0.25">
      <c r="A802" s="7" t="str">
        <f t="shared" si="12"/>
        <v>1.1-00-2001_2083002_2036110</v>
      </c>
      <c r="B802" s="7" t="s">
        <v>393</v>
      </c>
      <c r="C802" s="7" t="s">
        <v>31</v>
      </c>
      <c r="D802" s="7" t="s">
        <v>286</v>
      </c>
      <c r="E802" s="7" t="s">
        <v>146</v>
      </c>
      <c r="F802" s="7">
        <v>8</v>
      </c>
      <c r="G802" s="7">
        <v>3</v>
      </c>
      <c r="H802" s="7" t="s">
        <v>294</v>
      </c>
      <c r="I802" s="7">
        <v>3611</v>
      </c>
      <c r="J802" s="7" t="s">
        <v>297</v>
      </c>
      <c r="K802" s="7">
        <v>0</v>
      </c>
      <c r="L802" s="7" t="s">
        <v>36</v>
      </c>
      <c r="M802" s="7">
        <v>3000</v>
      </c>
      <c r="N802" s="7" t="s">
        <v>394</v>
      </c>
      <c r="O802" s="7" t="s">
        <v>149</v>
      </c>
      <c r="P802" s="7" t="s">
        <v>39</v>
      </c>
      <c r="Q802" s="7" t="s">
        <v>295</v>
      </c>
      <c r="R802" s="7" t="s">
        <v>296</v>
      </c>
      <c r="S802" s="13">
        <v>12798000</v>
      </c>
      <c r="T802" s="13">
        <v>12000000</v>
      </c>
      <c r="U802" s="14">
        <v>798000</v>
      </c>
      <c r="V802" s="13">
        <v>0</v>
      </c>
      <c r="W802" s="13">
        <v>11985769.369999999</v>
      </c>
      <c r="X802" s="13">
        <v>11885769.369999999</v>
      </c>
      <c r="Y802" s="13">
        <v>8077809.3700000001</v>
      </c>
      <c r="Z802" s="13">
        <v>3471093.73</v>
      </c>
      <c r="AA802" s="13">
        <v>2045772.76</v>
      </c>
      <c r="AB802" s="13">
        <v>812230.63000000082</v>
      </c>
      <c r="AC802" s="14">
        <v>798000</v>
      </c>
      <c r="AD802" s="13" t="s">
        <v>504</v>
      </c>
      <c r="AE802" s="13" t="s">
        <v>506</v>
      </c>
      <c r="AF802" s="13">
        <v>0</v>
      </c>
      <c r="AG802" s="13">
        <v>12798000</v>
      </c>
      <c r="AH802" s="13">
        <v>0</v>
      </c>
      <c r="AI802" s="13">
        <v>0</v>
      </c>
      <c r="AJ802" s="13">
        <v>12798000</v>
      </c>
    </row>
    <row r="803" spans="1:36" hidden="1" x14ac:dyDescent="0.25">
      <c r="A803" s="7" t="str">
        <f t="shared" si="12"/>
        <v>1.1-00-2001_2083002_2052110</v>
      </c>
      <c r="B803" s="7" t="s">
        <v>393</v>
      </c>
      <c r="C803" s="7" t="s">
        <v>31</v>
      </c>
      <c r="D803" s="7" t="s">
        <v>286</v>
      </c>
      <c r="E803" s="7" t="s">
        <v>146</v>
      </c>
      <c r="F803" s="7">
        <v>8</v>
      </c>
      <c r="G803" s="7">
        <v>3</v>
      </c>
      <c r="H803" s="7" t="s">
        <v>294</v>
      </c>
      <c r="I803" s="7">
        <v>5211</v>
      </c>
      <c r="J803" s="7" t="s">
        <v>155</v>
      </c>
      <c r="K803" s="7">
        <v>0</v>
      </c>
      <c r="L803" s="7" t="s">
        <v>36</v>
      </c>
      <c r="M803" s="7">
        <v>5000</v>
      </c>
      <c r="N803" s="7" t="s">
        <v>394</v>
      </c>
      <c r="O803" s="7" t="s">
        <v>149</v>
      </c>
      <c r="P803" s="7" t="s">
        <v>39</v>
      </c>
      <c r="Q803" s="7" t="s">
        <v>295</v>
      </c>
      <c r="R803" s="7" t="s">
        <v>296</v>
      </c>
      <c r="S803" s="13">
        <v>56202.99</v>
      </c>
      <c r="T803" s="13">
        <v>80000</v>
      </c>
      <c r="U803" s="13">
        <v>-23797.010000000002</v>
      </c>
      <c r="V803" s="13">
        <v>0</v>
      </c>
      <c r="W803" s="13">
        <v>56202.99</v>
      </c>
      <c r="X803" s="13">
        <v>56202.99</v>
      </c>
      <c r="Y803" s="13">
        <v>46458.99</v>
      </c>
      <c r="Z803" s="13">
        <v>46458.99</v>
      </c>
      <c r="AA803" s="13">
        <v>46458.99</v>
      </c>
      <c r="AB803" s="13">
        <v>0</v>
      </c>
      <c r="AC803" s="13">
        <v>0</v>
      </c>
      <c r="AD803" s="13">
        <v>0</v>
      </c>
      <c r="AE803" s="13"/>
      <c r="AF803" s="13">
        <v>0</v>
      </c>
      <c r="AG803" s="13">
        <v>100000</v>
      </c>
      <c r="AH803" s="13">
        <v>0</v>
      </c>
      <c r="AI803" s="13">
        <v>43797.01</v>
      </c>
      <c r="AJ803" s="13">
        <v>56202.99</v>
      </c>
    </row>
    <row r="804" spans="1:36" hidden="1" x14ac:dyDescent="0.25">
      <c r="A804" s="7" t="str">
        <f t="shared" si="12"/>
        <v>1.1-00-2001_2083002_2052310</v>
      </c>
      <c r="B804" s="7" t="s">
        <v>393</v>
      </c>
      <c r="C804" s="7" t="s">
        <v>31</v>
      </c>
      <c r="D804" s="7" t="s">
        <v>286</v>
      </c>
      <c r="E804" s="7" t="s">
        <v>146</v>
      </c>
      <c r="F804" s="7">
        <v>8</v>
      </c>
      <c r="G804" s="7">
        <v>3</v>
      </c>
      <c r="H804" s="7" t="s">
        <v>294</v>
      </c>
      <c r="I804" s="7">
        <v>5231</v>
      </c>
      <c r="J804" s="7" t="s">
        <v>185</v>
      </c>
      <c r="K804" s="7">
        <v>0</v>
      </c>
      <c r="L804" s="7" t="s">
        <v>36</v>
      </c>
      <c r="M804" s="7">
        <v>5000</v>
      </c>
      <c r="N804" s="7" t="s">
        <v>394</v>
      </c>
      <c r="O804" s="7" t="s">
        <v>149</v>
      </c>
      <c r="P804" s="7" t="s">
        <v>39</v>
      </c>
      <c r="Q804" s="7" t="s">
        <v>295</v>
      </c>
      <c r="R804" s="7" t="s">
        <v>296</v>
      </c>
      <c r="S804" s="13">
        <v>167672.99</v>
      </c>
      <c r="T804" s="13">
        <v>200000</v>
      </c>
      <c r="U804" s="13">
        <v>-32327.010000000009</v>
      </c>
      <c r="V804" s="13">
        <v>0</v>
      </c>
      <c r="W804" s="13">
        <v>167672.99</v>
      </c>
      <c r="X804" s="13">
        <v>167672.99</v>
      </c>
      <c r="Y804" s="13">
        <v>91037.59</v>
      </c>
      <c r="Z804" s="13">
        <v>76885.59</v>
      </c>
      <c r="AA804" s="13">
        <v>76885.59</v>
      </c>
      <c r="AB804" s="13">
        <v>0</v>
      </c>
      <c r="AC804" s="13">
        <v>0</v>
      </c>
      <c r="AD804" s="13">
        <v>0</v>
      </c>
      <c r="AE804" s="13"/>
      <c r="AF804" s="13">
        <v>0</v>
      </c>
      <c r="AG804" s="13">
        <v>200000</v>
      </c>
      <c r="AH804" s="13">
        <v>0</v>
      </c>
      <c r="AI804" s="13">
        <v>32327.01</v>
      </c>
      <c r="AJ804" s="13">
        <v>167672.99</v>
      </c>
    </row>
    <row r="805" spans="1:36" hidden="1" x14ac:dyDescent="0.25">
      <c r="A805" s="7" t="str">
        <f t="shared" si="12"/>
        <v>1.1-00-2001_20878044_2022110</v>
      </c>
      <c r="B805" s="7" t="s">
        <v>393</v>
      </c>
      <c r="C805" s="7" t="s">
        <v>31</v>
      </c>
      <c r="D805" s="7" t="s">
        <v>286</v>
      </c>
      <c r="E805" s="7" t="s">
        <v>146</v>
      </c>
      <c r="F805" s="7">
        <v>8</v>
      </c>
      <c r="G805" s="7">
        <v>78</v>
      </c>
      <c r="H805" s="7" t="s">
        <v>418</v>
      </c>
      <c r="I805" s="7">
        <v>2211</v>
      </c>
      <c r="J805" s="7" t="s">
        <v>55</v>
      </c>
      <c r="K805" s="7">
        <v>0</v>
      </c>
      <c r="L805" s="7" t="s">
        <v>36</v>
      </c>
      <c r="M805" s="7">
        <v>2000</v>
      </c>
      <c r="N805" s="7" t="s">
        <v>394</v>
      </c>
      <c r="O805" s="7" t="s">
        <v>149</v>
      </c>
      <c r="P805" s="7" t="s">
        <v>39</v>
      </c>
      <c r="Q805" s="7" t="s">
        <v>292</v>
      </c>
      <c r="R805" s="7" t="s">
        <v>419</v>
      </c>
      <c r="S805" s="13">
        <v>91453.46</v>
      </c>
      <c r="T805" s="13">
        <v>0</v>
      </c>
      <c r="U805" s="14">
        <v>91453.46</v>
      </c>
      <c r="V805" s="13">
        <v>0</v>
      </c>
      <c r="W805" s="13">
        <v>50000</v>
      </c>
      <c r="X805" s="13">
        <v>50000</v>
      </c>
      <c r="Y805" s="13">
        <v>0</v>
      </c>
      <c r="Z805" s="13">
        <v>0</v>
      </c>
      <c r="AA805" s="13">
        <v>0</v>
      </c>
      <c r="AB805" s="13">
        <v>41453.460000000006</v>
      </c>
      <c r="AC805" s="14">
        <v>50000</v>
      </c>
      <c r="AD805" s="13" t="s">
        <v>504</v>
      </c>
      <c r="AE805" s="13" t="s">
        <v>506</v>
      </c>
      <c r="AF805" s="13">
        <v>0</v>
      </c>
      <c r="AG805" s="13">
        <v>141453.46</v>
      </c>
      <c r="AH805" s="13">
        <v>0</v>
      </c>
      <c r="AI805" s="13">
        <v>50000</v>
      </c>
      <c r="AJ805" s="13">
        <v>91453.46</v>
      </c>
    </row>
    <row r="806" spans="1:36" hidden="1" x14ac:dyDescent="0.25">
      <c r="A806" s="7" t="str">
        <f t="shared" si="12"/>
        <v>1.1-00-2001_20878044_2033910</v>
      </c>
      <c r="B806" s="7" t="s">
        <v>393</v>
      </c>
      <c r="C806" s="7" t="s">
        <v>31</v>
      </c>
      <c r="D806" s="7" t="s">
        <v>286</v>
      </c>
      <c r="E806" s="7" t="s">
        <v>146</v>
      </c>
      <c r="F806" s="7">
        <v>8</v>
      </c>
      <c r="G806" s="7">
        <v>78</v>
      </c>
      <c r="H806" s="7" t="s">
        <v>418</v>
      </c>
      <c r="I806" s="7">
        <v>3391</v>
      </c>
      <c r="J806" s="7" t="s">
        <v>137</v>
      </c>
      <c r="K806" s="7">
        <v>0</v>
      </c>
      <c r="L806" s="7" t="s">
        <v>36</v>
      </c>
      <c r="M806" s="7">
        <v>3000</v>
      </c>
      <c r="N806" s="7" t="s">
        <v>394</v>
      </c>
      <c r="O806" s="7" t="s">
        <v>149</v>
      </c>
      <c r="P806" s="7" t="s">
        <v>39</v>
      </c>
      <c r="Q806" s="7" t="s">
        <v>292</v>
      </c>
      <c r="R806" s="7" t="s">
        <v>419</v>
      </c>
      <c r="S806" s="13">
        <v>2767992</v>
      </c>
      <c r="T806" s="13">
        <v>2767992</v>
      </c>
      <c r="U806" s="13">
        <v>0</v>
      </c>
      <c r="V806" s="13">
        <v>0</v>
      </c>
      <c r="W806" s="13">
        <v>3767992.03</v>
      </c>
      <c r="X806" s="13">
        <v>0</v>
      </c>
      <c r="Y806" s="13">
        <v>0</v>
      </c>
      <c r="Z806" s="13">
        <v>0</v>
      </c>
      <c r="AA806" s="13">
        <v>0</v>
      </c>
      <c r="AB806" s="13">
        <v>-1000000.0299999998</v>
      </c>
      <c r="AC806" s="13">
        <v>-2767992</v>
      </c>
      <c r="AD806" s="13" t="s">
        <v>505</v>
      </c>
      <c r="AE806" s="13"/>
      <c r="AF806" s="13">
        <v>0</v>
      </c>
      <c r="AG806" s="13">
        <v>4767992</v>
      </c>
      <c r="AH806" s="13">
        <v>0</v>
      </c>
      <c r="AI806" s="13">
        <v>2000000</v>
      </c>
      <c r="AJ806" s="13">
        <v>2767992</v>
      </c>
    </row>
    <row r="807" spans="1:36" hidden="1" x14ac:dyDescent="0.25">
      <c r="A807" s="7" t="str">
        <f t="shared" si="12"/>
        <v>1.1-00-2001_20878044_2059110</v>
      </c>
      <c r="B807" s="7" t="s">
        <v>393</v>
      </c>
      <c r="C807" s="7" t="s">
        <v>31</v>
      </c>
      <c r="D807" s="7" t="s">
        <v>286</v>
      </c>
      <c r="E807" s="7" t="s">
        <v>146</v>
      </c>
      <c r="F807" s="7">
        <v>8</v>
      </c>
      <c r="G807" s="7">
        <v>78</v>
      </c>
      <c r="H807" s="7" t="s">
        <v>418</v>
      </c>
      <c r="I807" s="7">
        <v>5911</v>
      </c>
      <c r="J807" s="7" t="s">
        <v>157</v>
      </c>
      <c r="K807" s="7">
        <v>0</v>
      </c>
      <c r="L807" s="7" t="s">
        <v>36</v>
      </c>
      <c r="M807" s="7">
        <v>5000</v>
      </c>
      <c r="N807" s="7" t="s">
        <v>394</v>
      </c>
      <c r="O807" s="7" t="s">
        <v>149</v>
      </c>
      <c r="P807" s="7" t="s">
        <v>39</v>
      </c>
      <c r="Q807" s="7" t="s">
        <v>292</v>
      </c>
      <c r="R807" s="7" t="s">
        <v>419</v>
      </c>
      <c r="S807" s="13">
        <v>0</v>
      </c>
      <c r="T807" s="13">
        <v>3000000</v>
      </c>
      <c r="U807" s="13">
        <v>-3000000</v>
      </c>
      <c r="V807" s="13">
        <v>0</v>
      </c>
      <c r="W807" s="13">
        <v>0</v>
      </c>
      <c r="X807" s="13">
        <v>0</v>
      </c>
      <c r="Y807" s="13">
        <v>0</v>
      </c>
      <c r="Z807" s="13">
        <v>0</v>
      </c>
      <c r="AA807" s="13">
        <v>0</v>
      </c>
      <c r="AB807" s="13">
        <v>0</v>
      </c>
      <c r="AC807" s="13">
        <v>0</v>
      </c>
      <c r="AD807" s="13">
        <v>0</v>
      </c>
      <c r="AE807" s="13"/>
      <c r="AF807" s="13">
        <v>0</v>
      </c>
      <c r="AG807" s="13">
        <v>3000000</v>
      </c>
      <c r="AH807" s="13">
        <v>0</v>
      </c>
      <c r="AI807" s="13">
        <v>3000000</v>
      </c>
      <c r="AJ807" s="13">
        <v>0</v>
      </c>
    </row>
    <row r="808" spans="1:36" hidden="1" x14ac:dyDescent="0.25">
      <c r="A808" s="7" t="str">
        <f t="shared" si="12"/>
        <v>1.1-00-2012_20267033_2027210</v>
      </c>
      <c r="B808" s="7" t="s">
        <v>393</v>
      </c>
      <c r="C808" s="7" t="s">
        <v>31</v>
      </c>
      <c r="D808" s="7" t="s">
        <v>298</v>
      </c>
      <c r="E808" s="7" t="s">
        <v>258</v>
      </c>
      <c r="F808" s="7">
        <v>2</v>
      </c>
      <c r="G808" s="7">
        <v>67</v>
      </c>
      <c r="H808" s="7" t="s">
        <v>299</v>
      </c>
      <c r="I808" s="7">
        <v>2721</v>
      </c>
      <c r="J808" s="7" t="s">
        <v>124</v>
      </c>
      <c r="K808" s="7">
        <v>0</v>
      </c>
      <c r="L808" s="7" t="s">
        <v>36</v>
      </c>
      <c r="M808" s="7">
        <v>2000</v>
      </c>
      <c r="N808" s="7" t="s">
        <v>394</v>
      </c>
      <c r="O808" s="7" t="s">
        <v>260</v>
      </c>
      <c r="P808" s="7" t="s">
        <v>261</v>
      </c>
      <c r="Q808" s="7" t="s">
        <v>300</v>
      </c>
      <c r="R808" s="7" t="s">
        <v>301</v>
      </c>
      <c r="S808" s="13">
        <v>0</v>
      </c>
      <c r="T808" s="13">
        <v>0</v>
      </c>
      <c r="U808" s="13">
        <v>0</v>
      </c>
      <c r="V808" s="13">
        <v>0</v>
      </c>
      <c r="W808" s="13">
        <v>0</v>
      </c>
      <c r="X808" s="13">
        <v>0</v>
      </c>
      <c r="Y808" s="13">
        <v>0</v>
      </c>
      <c r="Z808" s="13">
        <v>0</v>
      </c>
      <c r="AA808" s="13">
        <v>0</v>
      </c>
      <c r="AB808" s="13">
        <v>0</v>
      </c>
      <c r="AC808" s="13">
        <v>0</v>
      </c>
      <c r="AD808" s="13">
        <v>0</v>
      </c>
      <c r="AE808" s="13"/>
      <c r="AF808" s="13">
        <v>0</v>
      </c>
      <c r="AG808" s="13">
        <v>65000</v>
      </c>
      <c r="AH808" s="13">
        <v>0</v>
      </c>
      <c r="AI808" s="13">
        <v>65000</v>
      </c>
      <c r="AJ808" s="13">
        <v>0</v>
      </c>
    </row>
    <row r="809" spans="1:36" hidden="1" x14ac:dyDescent="0.25">
      <c r="A809" s="7" t="str">
        <f t="shared" si="12"/>
        <v>1.1-00-2012_20267033_2033210</v>
      </c>
      <c r="B809" s="7" t="s">
        <v>393</v>
      </c>
      <c r="C809" s="7" t="s">
        <v>31</v>
      </c>
      <c r="D809" s="7" t="s">
        <v>298</v>
      </c>
      <c r="E809" s="7" t="s">
        <v>258</v>
      </c>
      <c r="F809" s="7">
        <v>2</v>
      </c>
      <c r="G809" s="7">
        <v>67</v>
      </c>
      <c r="H809" s="7" t="s">
        <v>299</v>
      </c>
      <c r="I809" s="7">
        <v>3321</v>
      </c>
      <c r="J809" s="7" t="s">
        <v>174</v>
      </c>
      <c r="K809" s="7">
        <v>0</v>
      </c>
      <c r="L809" s="7" t="s">
        <v>36</v>
      </c>
      <c r="M809" s="7">
        <v>3000</v>
      </c>
      <c r="N809" s="7" t="s">
        <v>394</v>
      </c>
      <c r="O809" s="7" t="s">
        <v>260</v>
      </c>
      <c r="P809" s="7" t="s">
        <v>261</v>
      </c>
      <c r="Q809" s="7" t="s">
        <v>300</v>
      </c>
      <c r="R809" s="7" t="s">
        <v>301</v>
      </c>
      <c r="S809" s="13">
        <v>0</v>
      </c>
      <c r="T809" s="13">
        <v>0</v>
      </c>
      <c r="U809" s="13">
        <v>0</v>
      </c>
      <c r="V809" s="13">
        <v>0</v>
      </c>
      <c r="W809" s="13">
        <v>0</v>
      </c>
      <c r="X809" s="13">
        <v>0</v>
      </c>
      <c r="Y809" s="13">
        <v>0</v>
      </c>
      <c r="Z809" s="13">
        <v>0</v>
      </c>
      <c r="AA809" s="13">
        <v>0</v>
      </c>
      <c r="AB809" s="13">
        <v>0</v>
      </c>
      <c r="AC809" s="13">
        <v>0</v>
      </c>
      <c r="AD809" s="13">
        <v>0</v>
      </c>
      <c r="AE809" s="13"/>
      <c r="AF809" s="13">
        <v>0</v>
      </c>
      <c r="AG809" s="13">
        <v>2500000</v>
      </c>
      <c r="AH809" s="13">
        <v>0</v>
      </c>
      <c r="AI809" s="13">
        <v>2500000</v>
      </c>
      <c r="AJ809" s="13">
        <v>0</v>
      </c>
    </row>
    <row r="810" spans="1:36" hidden="1" x14ac:dyDescent="0.25">
      <c r="A810" s="7" t="str">
        <f t="shared" si="12"/>
        <v>1.1-00-2012_20267033_2033310</v>
      </c>
      <c r="B810" s="7" t="s">
        <v>393</v>
      </c>
      <c r="C810" s="7" t="s">
        <v>31</v>
      </c>
      <c r="D810" s="7" t="s">
        <v>298</v>
      </c>
      <c r="E810" s="7" t="s">
        <v>258</v>
      </c>
      <c r="F810" s="7">
        <v>2</v>
      </c>
      <c r="G810" s="7">
        <v>67</v>
      </c>
      <c r="H810" s="7" t="s">
        <v>299</v>
      </c>
      <c r="I810" s="7">
        <v>3331</v>
      </c>
      <c r="J810" s="7" t="s">
        <v>148</v>
      </c>
      <c r="K810" s="7">
        <v>0</v>
      </c>
      <c r="L810" s="7" t="s">
        <v>36</v>
      </c>
      <c r="M810" s="7">
        <v>3000</v>
      </c>
      <c r="N810" s="7" t="s">
        <v>394</v>
      </c>
      <c r="O810" s="7" t="s">
        <v>260</v>
      </c>
      <c r="P810" s="7" t="s">
        <v>261</v>
      </c>
      <c r="Q810" s="7" t="s">
        <v>300</v>
      </c>
      <c r="R810" s="7" t="s">
        <v>301</v>
      </c>
      <c r="S810" s="13">
        <v>0</v>
      </c>
      <c r="T810" s="13">
        <v>0</v>
      </c>
      <c r="U810" s="13">
        <v>0</v>
      </c>
      <c r="V810" s="13">
        <v>0</v>
      </c>
      <c r="W810" s="13">
        <v>0</v>
      </c>
      <c r="X810" s="13">
        <v>0</v>
      </c>
      <c r="Y810" s="13">
        <v>0</v>
      </c>
      <c r="Z810" s="13">
        <v>0</v>
      </c>
      <c r="AA810" s="13">
        <v>0</v>
      </c>
      <c r="AB810" s="13">
        <v>0</v>
      </c>
      <c r="AC810" s="13">
        <v>0</v>
      </c>
      <c r="AD810" s="13">
        <v>0</v>
      </c>
      <c r="AE810" s="13"/>
      <c r="AF810" s="13">
        <v>0</v>
      </c>
      <c r="AG810" s="13">
        <v>300000</v>
      </c>
      <c r="AH810" s="13">
        <v>0</v>
      </c>
      <c r="AI810" s="13">
        <v>300000</v>
      </c>
      <c r="AJ810" s="13">
        <v>0</v>
      </c>
    </row>
    <row r="811" spans="1:36" hidden="1" x14ac:dyDescent="0.25">
      <c r="A811" s="7" t="str">
        <f t="shared" si="12"/>
        <v>1.1-00-2012_20267033_2052310</v>
      </c>
      <c r="B811" s="7" t="s">
        <v>393</v>
      </c>
      <c r="C811" s="7" t="s">
        <v>31</v>
      </c>
      <c r="D811" s="7" t="s">
        <v>298</v>
      </c>
      <c r="E811" s="7" t="s">
        <v>258</v>
      </c>
      <c r="F811" s="7">
        <v>2</v>
      </c>
      <c r="G811" s="7">
        <v>67</v>
      </c>
      <c r="H811" s="7" t="s">
        <v>299</v>
      </c>
      <c r="I811" s="7">
        <v>5231</v>
      </c>
      <c r="J811" s="7" t="s">
        <v>185</v>
      </c>
      <c r="K811" s="7">
        <v>0</v>
      </c>
      <c r="L811" s="7" t="s">
        <v>36</v>
      </c>
      <c r="M811" s="7">
        <v>5000</v>
      </c>
      <c r="N811" s="7" t="s">
        <v>394</v>
      </c>
      <c r="O811" s="7" t="s">
        <v>260</v>
      </c>
      <c r="P811" s="7" t="s">
        <v>261</v>
      </c>
      <c r="Q811" s="7" t="s">
        <v>300</v>
      </c>
      <c r="R811" s="7" t="s">
        <v>301</v>
      </c>
      <c r="S811" s="13">
        <v>0</v>
      </c>
      <c r="T811" s="13">
        <v>0</v>
      </c>
      <c r="U811" s="13">
        <v>0</v>
      </c>
      <c r="V811" s="13">
        <v>0</v>
      </c>
      <c r="W811" s="13">
        <v>0</v>
      </c>
      <c r="X811" s="13">
        <v>0</v>
      </c>
      <c r="Y811" s="13">
        <v>0</v>
      </c>
      <c r="Z811" s="13">
        <v>0</v>
      </c>
      <c r="AA811" s="13">
        <v>0</v>
      </c>
      <c r="AB811" s="13">
        <v>0</v>
      </c>
      <c r="AC811" s="13">
        <v>0</v>
      </c>
      <c r="AD811" s="13">
        <v>0</v>
      </c>
      <c r="AE811" s="13"/>
      <c r="AF811" s="13">
        <v>0</v>
      </c>
      <c r="AG811" s="13">
        <v>25000</v>
      </c>
      <c r="AH811" s="13">
        <v>0</v>
      </c>
      <c r="AI811" s="13">
        <v>25000</v>
      </c>
      <c r="AJ811" s="13">
        <v>0</v>
      </c>
    </row>
    <row r="812" spans="1:36" hidden="1" x14ac:dyDescent="0.25">
      <c r="A812" s="7" t="str">
        <f t="shared" si="12"/>
        <v>1.1-00-2012_20267033_2056710</v>
      </c>
      <c r="B812" s="7" t="s">
        <v>393</v>
      </c>
      <c r="C812" s="7" t="s">
        <v>31</v>
      </c>
      <c r="D812" s="7" t="s">
        <v>298</v>
      </c>
      <c r="E812" s="7" t="s">
        <v>258</v>
      </c>
      <c r="F812" s="7">
        <v>2</v>
      </c>
      <c r="G812" s="7">
        <v>67</v>
      </c>
      <c r="H812" s="7" t="s">
        <v>299</v>
      </c>
      <c r="I812" s="7">
        <v>5671</v>
      </c>
      <c r="J812" s="7" t="s">
        <v>122</v>
      </c>
      <c r="K812" s="7">
        <v>0</v>
      </c>
      <c r="L812" s="7" t="s">
        <v>36</v>
      </c>
      <c r="M812" s="7">
        <v>5000</v>
      </c>
      <c r="N812" s="7" t="s">
        <v>394</v>
      </c>
      <c r="O812" s="7" t="s">
        <v>260</v>
      </c>
      <c r="P812" s="7" t="s">
        <v>261</v>
      </c>
      <c r="Q812" s="7" t="s">
        <v>300</v>
      </c>
      <c r="R812" s="7" t="s">
        <v>301</v>
      </c>
      <c r="S812" s="13">
        <v>0</v>
      </c>
      <c r="T812" s="13">
        <v>0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  <c r="Z812" s="13">
        <v>0</v>
      </c>
      <c r="AA812" s="13">
        <v>0</v>
      </c>
      <c r="AB812" s="13">
        <v>0</v>
      </c>
      <c r="AC812" s="13">
        <v>0</v>
      </c>
      <c r="AD812" s="13">
        <v>0</v>
      </c>
      <c r="AE812" s="13"/>
      <c r="AF812" s="13">
        <v>0</v>
      </c>
      <c r="AG812" s="13">
        <v>1000000</v>
      </c>
      <c r="AH812" s="13">
        <v>0</v>
      </c>
      <c r="AI812" s="13">
        <v>1000000</v>
      </c>
      <c r="AJ812" s="13">
        <v>0</v>
      </c>
    </row>
    <row r="813" spans="1:36" hidden="1" x14ac:dyDescent="0.25">
      <c r="A813" s="7" t="str">
        <f t="shared" si="12"/>
        <v>1.1-00-2012_20267033_2061510</v>
      </c>
      <c r="B813" s="7" t="s">
        <v>393</v>
      </c>
      <c r="C813" s="7" t="s">
        <v>31</v>
      </c>
      <c r="D813" s="7" t="s">
        <v>298</v>
      </c>
      <c r="E813" s="7" t="s">
        <v>258</v>
      </c>
      <c r="F813" s="7">
        <v>2</v>
      </c>
      <c r="G813" s="7">
        <v>67</v>
      </c>
      <c r="H813" s="7" t="s">
        <v>299</v>
      </c>
      <c r="I813" s="7">
        <v>6151</v>
      </c>
      <c r="J813" s="7" t="s">
        <v>302</v>
      </c>
      <c r="K813" s="7">
        <v>0</v>
      </c>
      <c r="L813" s="7" t="s">
        <v>36</v>
      </c>
      <c r="M813" s="7">
        <v>6000</v>
      </c>
      <c r="N813" s="7" t="s">
        <v>394</v>
      </c>
      <c r="O813" s="7" t="s">
        <v>260</v>
      </c>
      <c r="P813" s="7" t="s">
        <v>261</v>
      </c>
      <c r="Q813" s="7" t="s">
        <v>300</v>
      </c>
      <c r="R813" s="7" t="s">
        <v>301</v>
      </c>
      <c r="S813" s="13">
        <v>0</v>
      </c>
      <c r="T813" s="13">
        <v>0</v>
      </c>
      <c r="U813" s="13">
        <v>0</v>
      </c>
      <c r="V813" s="13">
        <v>0</v>
      </c>
      <c r="W813" s="13">
        <v>0</v>
      </c>
      <c r="X813" s="13">
        <v>0</v>
      </c>
      <c r="Y813" s="13">
        <v>0</v>
      </c>
      <c r="Z813" s="13">
        <v>0</v>
      </c>
      <c r="AA813" s="13">
        <v>0</v>
      </c>
      <c r="AB813" s="13">
        <v>0</v>
      </c>
      <c r="AC813" s="13">
        <v>0</v>
      </c>
      <c r="AD813" s="13">
        <v>0</v>
      </c>
      <c r="AE813" s="13"/>
      <c r="AF813" s="13">
        <v>0</v>
      </c>
      <c r="AG813" s="13">
        <v>28750000.02</v>
      </c>
      <c r="AH813" s="13">
        <v>0</v>
      </c>
      <c r="AI813" s="13">
        <v>28750000.02</v>
      </c>
      <c r="AJ813" s="13">
        <v>0</v>
      </c>
    </row>
    <row r="814" spans="1:36" hidden="1" x14ac:dyDescent="0.25">
      <c r="A814" s="7" t="str">
        <f t="shared" si="12"/>
        <v>1.1-00-2019_20279045_2027210</v>
      </c>
      <c r="B814" s="7" t="s">
        <v>393</v>
      </c>
      <c r="C814" s="7" t="s">
        <v>31</v>
      </c>
      <c r="D814" s="7" t="s">
        <v>298</v>
      </c>
      <c r="E814" s="7" t="s">
        <v>409</v>
      </c>
      <c r="F814" s="7">
        <v>2</v>
      </c>
      <c r="G814" s="7">
        <v>79</v>
      </c>
      <c r="H814" s="7" t="s">
        <v>420</v>
      </c>
      <c r="I814" s="7">
        <v>2721</v>
      </c>
      <c r="J814" s="7" t="s">
        <v>124</v>
      </c>
      <c r="K814" s="7">
        <v>0</v>
      </c>
      <c r="L814" s="7" t="s">
        <v>36</v>
      </c>
      <c r="M814" s="7">
        <v>2000</v>
      </c>
      <c r="N814" s="7" t="s">
        <v>394</v>
      </c>
      <c r="O814" s="7" t="s">
        <v>411</v>
      </c>
      <c r="P814" s="7" t="s">
        <v>261</v>
      </c>
      <c r="Q814" s="7" t="s">
        <v>300</v>
      </c>
      <c r="R814" s="7" t="s">
        <v>301</v>
      </c>
      <c r="S814" s="13">
        <v>65000</v>
      </c>
      <c r="T814" s="13">
        <v>65000</v>
      </c>
      <c r="U814" s="13">
        <v>0</v>
      </c>
      <c r="V814" s="13">
        <v>0</v>
      </c>
      <c r="W814" s="13">
        <v>0</v>
      </c>
      <c r="X814" s="13">
        <v>0</v>
      </c>
      <c r="Y814" s="13">
        <v>0</v>
      </c>
      <c r="Z814" s="13">
        <v>0</v>
      </c>
      <c r="AA814" s="13">
        <v>0</v>
      </c>
      <c r="AB814" s="13">
        <v>65000</v>
      </c>
      <c r="AC814" s="13">
        <v>0</v>
      </c>
      <c r="AD814" s="13">
        <v>0</v>
      </c>
      <c r="AE814" s="13"/>
      <c r="AF814" s="13">
        <v>0</v>
      </c>
      <c r="AG814" s="13">
        <v>65000</v>
      </c>
      <c r="AH814" s="13">
        <v>0</v>
      </c>
      <c r="AI814" s="13">
        <v>0</v>
      </c>
      <c r="AJ814" s="13">
        <v>65000</v>
      </c>
    </row>
    <row r="815" spans="1:36" hidden="1" x14ac:dyDescent="0.25">
      <c r="A815" s="7" t="str">
        <f t="shared" si="12"/>
        <v>1.1-00-2019_20279045_2033210</v>
      </c>
      <c r="B815" s="7" t="s">
        <v>393</v>
      </c>
      <c r="C815" s="7" t="s">
        <v>31</v>
      </c>
      <c r="D815" s="7" t="s">
        <v>298</v>
      </c>
      <c r="E815" s="7" t="s">
        <v>409</v>
      </c>
      <c r="F815" s="7">
        <v>2</v>
      </c>
      <c r="G815" s="7">
        <v>79</v>
      </c>
      <c r="H815" s="7" t="s">
        <v>420</v>
      </c>
      <c r="I815" s="7">
        <v>3321</v>
      </c>
      <c r="J815" s="7" t="s">
        <v>174</v>
      </c>
      <c r="K815" s="7">
        <v>0</v>
      </c>
      <c r="L815" s="7" t="s">
        <v>36</v>
      </c>
      <c r="M815" s="7">
        <v>3000</v>
      </c>
      <c r="N815" s="7" t="s">
        <v>394</v>
      </c>
      <c r="O815" s="7" t="s">
        <v>411</v>
      </c>
      <c r="P815" s="7" t="s">
        <v>261</v>
      </c>
      <c r="Q815" s="7" t="s">
        <v>300</v>
      </c>
      <c r="R815" s="7" t="s">
        <v>301</v>
      </c>
      <c r="S815" s="13">
        <v>2490096</v>
      </c>
      <c r="T815" s="13">
        <v>2490096</v>
      </c>
      <c r="U815" s="13">
        <v>0</v>
      </c>
      <c r="V815" s="13">
        <v>0</v>
      </c>
      <c r="W815" s="13">
        <v>2490096</v>
      </c>
      <c r="X815" s="13">
        <v>2490096</v>
      </c>
      <c r="Y815" s="13">
        <v>0</v>
      </c>
      <c r="Z815" s="13">
        <v>0</v>
      </c>
      <c r="AA815" s="13">
        <v>0</v>
      </c>
      <c r="AB815" s="13">
        <v>0</v>
      </c>
      <c r="AC815" s="13">
        <v>0</v>
      </c>
      <c r="AD815" s="13">
        <v>0</v>
      </c>
      <c r="AE815" s="13"/>
      <c r="AF815" s="13">
        <v>0</v>
      </c>
      <c r="AG815" s="13">
        <v>2500000</v>
      </c>
      <c r="AH815" s="13">
        <v>0</v>
      </c>
      <c r="AI815" s="13">
        <v>9904</v>
      </c>
      <c r="AJ815" s="13">
        <v>2490096</v>
      </c>
    </row>
    <row r="816" spans="1:36" hidden="1" x14ac:dyDescent="0.25">
      <c r="A816" s="7" t="str">
        <f t="shared" si="12"/>
        <v>1.1-00-2019_20279045_2033310</v>
      </c>
      <c r="B816" s="7" t="s">
        <v>393</v>
      </c>
      <c r="C816" s="7" t="s">
        <v>31</v>
      </c>
      <c r="D816" s="7" t="s">
        <v>298</v>
      </c>
      <c r="E816" s="7" t="s">
        <v>409</v>
      </c>
      <c r="F816" s="7">
        <v>2</v>
      </c>
      <c r="G816" s="7">
        <v>79</v>
      </c>
      <c r="H816" s="7" t="s">
        <v>420</v>
      </c>
      <c r="I816" s="7">
        <v>3331</v>
      </c>
      <c r="J816" s="7" t="s">
        <v>148</v>
      </c>
      <c r="K816" s="7">
        <v>0</v>
      </c>
      <c r="L816" s="7" t="s">
        <v>36</v>
      </c>
      <c r="M816" s="7">
        <v>3000</v>
      </c>
      <c r="N816" s="7" t="s">
        <v>394</v>
      </c>
      <c r="O816" s="7" t="s">
        <v>411</v>
      </c>
      <c r="P816" s="7" t="s">
        <v>261</v>
      </c>
      <c r="Q816" s="7" t="s">
        <v>300</v>
      </c>
      <c r="R816" s="7" t="s">
        <v>301</v>
      </c>
      <c r="S816" s="13">
        <v>0</v>
      </c>
      <c r="T816" s="13">
        <v>0</v>
      </c>
      <c r="U816" s="13">
        <v>0</v>
      </c>
      <c r="V816" s="13">
        <v>0</v>
      </c>
      <c r="W816" s="13">
        <v>0</v>
      </c>
      <c r="X816" s="13">
        <v>0</v>
      </c>
      <c r="Y816" s="13">
        <v>0</v>
      </c>
      <c r="Z816" s="13">
        <v>0</v>
      </c>
      <c r="AA816" s="13">
        <v>0</v>
      </c>
      <c r="AB816" s="13">
        <v>0</v>
      </c>
      <c r="AC816" s="13">
        <v>0</v>
      </c>
      <c r="AD816" s="13">
        <v>0</v>
      </c>
      <c r="AE816" s="13"/>
      <c r="AF816" s="13">
        <v>0</v>
      </c>
      <c r="AG816" s="13">
        <v>300000</v>
      </c>
      <c r="AH816" s="13">
        <v>0</v>
      </c>
      <c r="AI816" s="13">
        <v>300000</v>
      </c>
      <c r="AJ816" s="13">
        <v>0</v>
      </c>
    </row>
    <row r="817" spans="1:36" hidden="1" x14ac:dyDescent="0.25">
      <c r="A817" s="7" t="str">
        <f t="shared" si="12"/>
        <v>1.1-00-2019_20279045_2033610</v>
      </c>
      <c r="B817" s="7" t="s">
        <v>393</v>
      </c>
      <c r="C817" s="7" t="s">
        <v>31</v>
      </c>
      <c r="D817" s="7" t="s">
        <v>298</v>
      </c>
      <c r="E817" s="7" t="s">
        <v>409</v>
      </c>
      <c r="F817" s="7">
        <v>2</v>
      </c>
      <c r="G817" s="7">
        <v>79</v>
      </c>
      <c r="H817" s="7" t="s">
        <v>420</v>
      </c>
      <c r="I817" s="7">
        <v>3361</v>
      </c>
      <c r="J817" s="7" t="s">
        <v>290</v>
      </c>
      <c r="K817" s="7">
        <v>0</v>
      </c>
      <c r="L817" s="7" t="s">
        <v>36</v>
      </c>
      <c r="M817" s="7">
        <v>3000</v>
      </c>
      <c r="N817" s="7" t="s">
        <v>394</v>
      </c>
      <c r="O817" s="7" t="s">
        <v>411</v>
      </c>
      <c r="P817" s="7" t="s">
        <v>261</v>
      </c>
      <c r="Q817" s="7" t="s">
        <v>300</v>
      </c>
      <c r="R817" s="7" t="s">
        <v>301</v>
      </c>
      <c r="S817" s="13">
        <v>0</v>
      </c>
      <c r="T817" s="13">
        <v>0</v>
      </c>
      <c r="U817" s="13">
        <v>0</v>
      </c>
      <c r="V817" s="13">
        <v>0</v>
      </c>
      <c r="W817" s="13">
        <v>0</v>
      </c>
      <c r="X817" s="13">
        <v>0</v>
      </c>
      <c r="Y817" s="13">
        <v>0</v>
      </c>
      <c r="Z817" s="13">
        <v>0</v>
      </c>
      <c r="AA817" s="13">
        <v>0</v>
      </c>
      <c r="AB817" s="13">
        <v>0</v>
      </c>
      <c r="AC817" s="13">
        <v>0</v>
      </c>
      <c r="AD817" s="13">
        <v>0</v>
      </c>
      <c r="AE817" s="13"/>
      <c r="AF817" s="13">
        <v>0</v>
      </c>
      <c r="AG817" s="13">
        <v>0</v>
      </c>
      <c r="AH817" s="13">
        <v>0</v>
      </c>
      <c r="AI817" s="13">
        <v>0</v>
      </c>
      <c r="AJ817" s="13">
        <v>0</v>
      </c>
    </row>
    <row r="818" spans="1:36" hidden="1" x14ac:dyDescent="0.25">
      <c r="A818" s="7" t="str">
        <f t="shared" si="12"/>
        <v>1.1-00-2019_20279045_2037110</v>
      </c>
      <c r="B818" s="7" t="s">
        <v>393</v>
      </c>
      <c r="C818" s="7" t="s">
        <v>31</v>
      </c>
      <c r="D818" s="7" t="s">
        <v>298</v>
      </c>
      <c r="E818" s="7" t="s">
        <v>409</v>
      </c>
      <c r="F818" s="7">
        <v>2</v>
      </c>
      <c r="G818" s="7">
        <v>79</v>
      </c>
      <c r="H818" s="7" t="s">
        <v>420</v>
      </c>
      <c r="I818" s="7">
        <v>3711</v>
      </c>
      <c r="J818" s="7" t="s">
        <v>138</v>
      </c>
      <c r="K818" s="7">
        <v>0</v>
      </c>
      <c r="L818" s="7" t="s">
        <v>36</v>
      </c>
      <c r="M818" s="7">
        <v>3000</v>
      </c>
      <c r="N818" s="7" t="s">
        <v>394</v>
      </c>
      <c r="O818" s="7" t="s">
        <v>411</v>
      </c>
      <c r="P818" s="7" t="s">
        <v>261</v>
      </c>
      <c r="Q818" s="7" t="s">
        <v>300</v>
      </c>
      <c r="R818" s="7" t="s">
        <v>301</v>
      </c>
      <c r="S818" s="13">
        <v>3432</v>
      </c>
      <c r="T818" s="13">
        <v>3432</v>
      </c>
      <c r="U818" s="13">
        <v>0</v>
      </c>
      <c r="V818" s="13">
        <v>0</v>
      </c>
      <c r="W818" s="13">
        <v>3432</v>
      </c>
      <c r="X818" s="13">
        <v>3432</v>
      </c>
      <c r="Y818" s="13">
        <v>3432</v>
      </c>
      <c r="Z818" s="13">
        <v>3432</v>
      </c>
      <c r="AA818" s="13">
        <v>3432</v>
      </c>
      <c r="AB818" s="13">
        <v>0</v>
      </c>
      <c r="AC818" s="13">
        <v>0</v>
      </c>
      <c r="AD818" s="13">
        <v>0</v>
      </c>
      <c r="AE818" s="13"/>
      <c r="AF818" s="13">
        <v>0</v>
      </c>
      <c r="AG818" s="13">
        <v>3432</v>
      </c>
      <c r="AH818" s="13">
        <v>0</v>
      </c>
      <c r="AI818" s="13">
        <v>0</v>
      </c>
      <c r="AJ818" s="13">
        <v>3432</v>
      </c>
    </row>
    <row r="819" spans="1:36" hidden="1" x14ac:dyDescent="0.25">
      <c r="A819" s="7" t="str">
        <f t="shared" si="12"/>
        <v>1.1-00-2019_20279045_2037210</v>
      </c>
      <c r="B819" s="7" t="s">
        <v>393</v>
      </c>
      <c r="C819" s="7" t="s">
        <v>31</v>
      </c>
      <c r="D819" s="7" t="s">
        <v>298</v>
      </c>
      <c r="E819" s="7" t="s">
        <v>409</v>
      </c>
      <c r="F819" s="7">
        <v>2</v>
      </c>
      <c r="G819" s="7">
        <v>79</v>
      </c>
      <c r="H819" s="7" t="s">
        <v>420</v>
      </c>
      <c r="I819" s="7">
        <v>3721</v>
      </c>
      <c r="J819" s="7" t="s">
        <v>228</v>
      </c>
      <c r="K819" s="7">
        <v>0</v>
      </c>
      <c r="L819" s="7" t="s">
        <v>36</v>
      </c>
      <c r="M819" s="7">
        <v>3000</v>
      </c>
      <c r="N819" s="7" t="s">
        <v>394</v>
      </c>
      <c r="O819" s="7" t="s">
        <v>411</v>
      </c>
      <c r="P819" s="7" t="s">
        <v>261</v>
      </c>
      <c r="Q819" s="7" t="s">
        <v>300</v>
      </c>
      <c r="R819" s="7" t="s">
        <v>301</v>
      </c>
      <c r="S819" s="13">
        <v>0</v>
      </c>
      <c r="T819" s="13">
        <v>0</v>
      </c>
      <c r="U819" s="13">
        <v>0</v>
      </c>
      <c r="V819" s="13">
        <v>0</v>
      </c>
      <c r="W819" s="13">
        <v>0</v>
      </c>
      <c r="X819" s="13">
        <v>0</v>
      </c>
      <c r="Y819" s="13">
        <v>0</v>
      </c>
      <c r="Z819" s="13">
        <v>0</v>
      </c>
      <c r="AA819" s="13">
        <v>0</v>
      </c>
      <c r="AB819" s="13">
        <v>0</v>
      </c>
      <c r="AC819" s="13">
        <v>0</v>
      </c>
      <c r="AD819" s="13">
        <v>0</v>
      </c>
      <c r="AE819" s="13"/>
      <c r="AF819" s="13">
        <v>0</v>
      </c>
      <c r="AG819" s="13">
        <v>0</v>
      </c>
      <c r="AH819" s="13">
        <v>0</v>
      </c>
      <c r="AI819" s="13">
        <v>0</v>
      </c>
      <c r="AJ819" s="13">
        <v>0</v>
      </c>
    </row>
    <row r="820" spans="1:36" hidden="1" x14ac:dyDescent="0.25">
      <c r="A820" s="7" t="str">
        <f t="shared" si="12"/>
        <v>1.1-00-2019_20279045_2037510</v>
      </c>
      <c r="B820" s="7" t="s">
        <v>393</v>
      </c>
      <c r="C820" s="7" t="s">
        <v>31</v>
      </c>
      <c r="D820" s="7" t="s">
        <v>298</v>
      </c>
      <c r="E820" s="7" t="s">
        <v>409</v>
      </c>
      <c r="F820" s="7">
        <v>2</v>
      </c>
      <c r="G820" s="7">
        <v>79</v>
      </c>
      <c r="H820" s="7" t="s">
        <v>420</v>
      </c>
      <c r="I820" s="7">
        <v>3751</v>
      </c>
      <c r="J820" s="7" t="s">
        <v>139</v>
      </c>
      <c r="K820" s="7">
        <v>0</v>
      </c>
      <c r="L820" s="7" t="s">
        <v>36</v>
      </c>
      <c r="M820" s="7">
        <v>3000</v>
      </c>
      <c r="N820" s="7" t="s">
        <v>394</v>
      </c>
      <c r="O820" s="7" t="s">
        <v>411</v>
      </c>
      <c r="P820" s="7" t="s">
        <v>261</v>
      </c>
      <c r="Q820" s="7" t="s">
        <v>300</v>
      </c>
      <c r="R820" s="7" t="s">
        <v>301</v>
      </c>
      <c r="S820" s="13">
        <v>6472</v>
      </c>
      <c r="T820" s="13">
        <v>6472</v>
      </c>
      <c r="U820" s="13">
        <v>0</v>
      </c>
      <c r="V820" s="13">
        <v>0</v>
      </c>
      <c r="W820" s="13">
        <v>6472</v>
      </c>
      <c r="X820" s="13">
        <v>6472</v>
      </c>
      <c r="Y820" s="13">
        <v>6472</v>
      </c>
      <c r="Z820" s="13">
        <v>6472</v>
      </c>
      <c r="AA820" s="13">
        <v>6472</v>
      </c>
      <c r="AB820" s="13">
        <v>0</v>
      </c>
      <c r="AC820" s="13">
        <v>0</v>
      </c>
      <c r="AD820" s="13">
        <v>0</v>
      </c>
      <c r="AE820" s="13"/>
      <c r="AF820" s="13">
        <v>0</v>
      </c>
      <c r="AG820" s="13">
        <v>6472</v>
      </c>
      <c r="AH820" s="13">
        <v>0</v>
      </c>
      <c r="AI820" s="13">
        <v>0</v>
      </c>
      <c r="AJ820" s="13">
        <v>6472</v>
      </c>
    </row>
    <row r="821" spans="1:36" hidden="1" x14ac:dyDescent="0.25">
      <c r="A821" s="7" t="str">
        <f t="shared" si="12"/>
        <v>1.1-00-2019_20279045_2052310</v>
      </c>
      <c r="B821" s="7" t="s">
        <v>393</v>
      </c>
      <c r="C821" s="7" t="s">
        <v>31</v>
      </c>
      <c r="D821" s="7" t="s">
        <v>298</v>
      </c>
      <c r="E821" s="7" t="s">
        <v>409</v>
      </c>
      <c r="F821" s="7">
        <v>2</v>
      </c>
      <c r="G821" s="7">
        <v>79</v>
      </c>
      <c r="H821" s="7" t="s">
        <v>420</v>
      </c>
      <c r="I821" s="7">
        <v>5231</v>
      </c>
      <c r="J821" s="7" t="s">
        <v>185</v>
      </c>
      <c r="K821" s="7">
        <v>0</v>
      </c>
      <c r="L821" s="7" t="s">
        <v>36</v>
      </c>
      <c r="M821" s="7">
        <v>5000</v>
      </c>
      <c r="N821" s="7" t="s">
        <v>394</v>
      </c>
      <c r="O821" s="7" t="s">
        <v>411</v>
      </c>
      <c r="P821" s="7" t="s">
        <v>261</v>
      </c>
      <c r="Q821" s="7" t="s">
        <v>300</v>
      </c>
      <c r="R821" s="7" t="s">
        <v>301</v>
      </c>
      <c r="S821" s="13">
        <v>0</v>
      </c>
      <c r="T821" s="13">
        <v>25000</v>
      </c>
      <c r="U821" s="13">
        <v>-25000</v>
      </c>
      <c r="V821" s="13">
        <v>0</v>
      </c>
      <c r="W821" s="13">
        <v>0</v>
      </c>
      <c r="X821" s="13">
        <v>0</v>
      </c>
      <c r="Y821" s="13">
        <v>0</v>
      </c>
      <c r="Z821" s="13">
        <v>0</v>
      </c>
      <c r="AA821" s="13">
        <v>0</v>
      </c>
      <c r="AB821" s="13">
        <v>0</v>
      </c>
      <c r="AC821" s="13">
        <v>0</v>
      </c>
      <c r="AD821" s="13">
        <v>0</v>
      </c>
      <c r="AE821" s="13"/>
      <c r="AF821" s="13">
        <v>0</v>
      </c>
      <c r="AG821" s="13">
        <v>25000</v>
      </c>
      <c r="AH821" s="13">
        <v>0</v>
      </c>
      <c r="AI821" s="13">
        <v>25000</v>
      </c>
      <c r="AJ821" s="13">
        <v>0</v>
      </c>
    </row>
    <row r="822" spans="1:36" hidden="1" x14ac:dyDescent="0.25">
      <c r="A822" s="7" t="str">
        <f t="shared" si="12"/>
        <v>1.1-00-2019_20279045_2056710</v>
      </c>
      <c r="B822" s="7" t="s">
        <v>393</v>
      </c>
      <c r="C822" s="7" t="s">
        <v>31</v>
      </c>
      <c r="D822" s="7" t="s">
        <v>298</v>
      </c>
      <c r="E822" s="7" t="s">
        <v>409</v>
      </c>
      <c r="F822" s="7">
        <v>2</v>
      </c>
      <c r="G822" s="7">
        <v>79</v>
      </c>
      <c r="H822" s="7" t="s">
        <v>420</v>
      </c>
      <c r="I822" s="7">
        <v>5671</v>
      </c>
      <c r="J822" s="7" t="s">
        <v>122</v>
      </c>
      <c r="K822" s="7">
        <v>0</v>
      </c>
      <c r="L822" s="7" t="s">
        <v>36</v>
      </c>
      <c r="M822" s="7">
        <v>5000</v>
      </c>
      <c r="N822" s="7" t="s">
        <v>394</v>
      </c>
      <c r="O822" s="7" t="s">
        <v>411</v>
      </c>
      <c r="P822" s="7" t="s">
        <v>261</v>
      </c>
      <c r="Q822" s="7" t="s">
        <v>300</v>
      </c>
      <c r="R822" s="7" t="s">
        <v>301</v>
      </c>
      <c r="S822" s="13">
        <v>0</v>
      </c>
      <c r="T822" s="13">
        <v>1000000</v>
      </c>
      <c r="U822" s="13">
        <v>-1000000</v>
      </c>
      <c r="V822" s="13">
        <v>0</v>
      </c>
      <c r="W822" s="13">
        <v>0</v>
      </c>
      <c r="X822" s="13">
        <v>0</v>
      </c>
      <c r="Y822" s="13">
        <v>0</v>
      </c>
      <c r="Z822" s="13">
        <v>0</v>
      </c>
      <c r="AA822" s="13">
        <v>0</v>
      </c>
      <c r="AB822" s="13">
        <v>0</v>
      </c>
      <c r="AC822" s="13">
        <v>0</v>
      </c>
      <c r="AD822" s="13">
        <v>0</v>
      </c>
      <c r="AE822" s="13"/>
      <c r="AF822" s="13">
        <v>0</v>
      </c>
      <c r="AG822" s="13">
        <v>1000000</v>
      </c>
      <c r="AH822" s="13">
        <v>0</v>
      </c>
      <c r="AI822" s="13">
        <v>1000000</v>
      </c>
      <c r="AJ822" s="13">
        <v>0</v>
      </c>
    </row>
    <row r="823" spans="1:36" hidden="1" x14ac:dyDescent="0.25">
      <c r="A823" s="7" t="str">
        <f t="shared" si="12"/>
        <v>1.1-00-2019_20279045_2061510</v>
      </c>
      <c r="B823" s="7" t="s">
        <v>393</v>
      </c>
      <c r="C823" s="7" t="s">
        <v>31</v>
      </c>
      <c r="D823" s="7" t="s">
        <v>298</v>
      </c>
      <c r="E823" s="7" t="s">
        <v>409</v>
      </c>
      <c r="F823" s="7">
        <v>2</v>
      </c>
      <c r="G823" s="7">
        <v>79</v>
      </c>
      <c r="H823" s="7" t="s">
        <v>420</v>
      </c>
      <c r="I823" s="7">
        <v>6151</v>
      </c>
      <c r="J823" s="7" t="s">
        <v>302</v>
      </c>
      <c r="K823" s="7">
        <v>0</v>
      </c>
      <c r="L823" s="7" t="s">
        <v>36</v>
      </c>
      <c r="M823" s="7">
        <v>6000</v>
      </c>
      <c r="N823" s="7" t="s">
        <v>394</v>
      </c>
      <c r="O823" s="7" t="s">
        <v>411</v>
      </c>
      <c r="P823" s="7" t="s">
        <v>261</v>
      </c>
      <c r="Q823" s="7" t="s">
        <v>300</v>
      </c>
      <c r="R823" s="7" t="s">
        <v>301</v>
      </c>
      <c r="S823" s="13">
        <v>0</v>
      </c>
      <c r="T823" s="13">
        <v>0</v>
      </c>
      <c r="U823" s="13">
        <v>0</v>
      </c>
      <c r="V823" s="13">
        <v>0</v>
      </c>
      <c r="W823" s="13">
        <v>0</v>
      </c>
      <c r="X823" s="13">
        <v>0</v>
      </c>
      <c r="Y823" s="13">
        <v>0</v>
      </c>
      <c r="Z823" s="13">
        <v>0</v>
      </c>
      <c r="AA823" s="13">
        <v>0</v>
      </c>
      <c r="AB823" s="13">
        <v>0</v>
      </c>
      <c r="AC823" s="13">
        <v>2500000</v>
      </c>
      <c r="AD823" s="13" t="s">
        <v>505</v>
      </c>
      <c r="AE823" s="13"/>
      <c r="AF823" s="13">
        <v>0</v>
      </c>
      <c r="AG823" s="13">
        <v>28750000.02</v>
      </c>
      <c r="AH823" s="13">
        <v>0</v>
      </c>
      <c r="AI823" s="13">
        <v>28750000.02</v>
      </c>
      <c r="AJ823" s="13">
        <v>0</v>
      </c>
    </row>
    <row r="824" spans="1:36" hidden="1" x14ac:dyDescent="0.25">
      <c r="A824" s="7" t="str">
        <f t="shared" si="12"/>
        <v>1.1-00-2001_2018005_2022110</v>
      </c>
      <c r="B824" s="7" t="s">
        <v>393</v>
      </c>
      <c r="C824" s="7" t="s">
        <v>31</v>
      </c>
      <c r="D824" s="7" t="s">
        <v>32</v>
      </c>
      <c r="E824" s="7" t="s">
        <v>146</v>
      </c>
      <c r="F824" s="7">
        <v>1</v>
      </c>
      <c r="G824" s="7">
        <v>8</v>
      </c>
      <c r="H824" s="7" t="s">
        <v>303</v>
      </c>
      <c r="I824" s="7">
        <v>2211</v>
      </c>
      <c r="J824" s="7" t="s">
        <v>55</v>
      </c>
      <c r="K824" s="7">
        <v>0</v>
      </c>
      <c r="L824" s="7" t="s">
        <v>36</v>
      </c>
      <c r="M824" s="7">
        <v>2000</v>
      </c>
      <c r="N824" s="7" t="s">
        <v>394</v>
      </c>
      <c r="O824" s="7" t="s">
        <v>149</v>
      </c>
      <c r="P824" s="7" t="s">
        <v>212</v>
      </c>
      <c r="Q824" s="7" t="s">
        <v>304</v>
      </c>
      <c r="R824" s="7" t="s">
        <v>305</v>
      </c>
      <c r="S824" s="13">
        <v>0</v>
      </c>
      <c r="T824" s="13">
        <v>0</v>
      </c>
      <c r="U824" s="13">
        <v>0</v>
      </c>
      <c r="V824" s="13">
        <v>0</v>
      </c>
      <c r="W824" s="13">
        <v>0</v>
      </c>
      <c r="X824" s="13">
        <v>0</v>
      </c>
      <c r="Y824" s="13">
        <v>0</v>
      </c>
      <c r="Z824" s="13">
        <v>0</v>
      </c>
      <c r="AA824" s="13">
        <v>0</v>
      </c>
      <c r="AB824" s="13">
        <v>0</v>
      </c>
      <c r="AC824" s="13">
        <v>0</v>
      </c>
      <c r="AD824" s="13">
        <v>0</v>
      </c>
      <c r="AE824" s="13"/>
      <c r="AF824" s="13">
        <v>0</v>
      </c>
      <c r="AG824" s="13">
        <v>50000</v>
      </c>
      <c r="AH824" s="13">
        <v>0</v>
      </c>
      <c r="AI824" s="13">
        <v>50000</v>
      </c>
      <c r="AJ824" s="13">
        <v>0</v>
      </c>
    </row>
    <row r="825" spans="1:36" hidden="1" x14ac:dyDescent="0.25">
      <c r="A825" s="7" t="str">
        <f t="shared" si="12"/>
        <v>1.1-00-2001_2018005_2037110</v>
      </c>
      <c r="B825" s="7" t="s">
        <v>393</v>
      </c>
      <c r="C825" s="7" t="s">
        <v>31</v>
      </c>
      <c r="D825" s="7" t="s">
        <v>32</v>
      </c>
      <c r="E825" s="7" t="s">
        <v>146</v>
      </c>
      <c r="F825" s="7">
        <v>1</v>
      </c>
      <c r="G825" s="7">
        <v>8</v>
      </c>
      <c r="H825" s="7" t="s">
        <v>303</v>
      </c>
      <c r="I825" s="7">
        <v>3711</v>
      </c>
      <c r="J825" s="7" t="s">
        <v>138</v>
      </c>
      <c r="K825" s="7">
        <v>0</v>
      </c>
      <c r="L825" s="7" t="s">
        <v>36</v>
      </c>
      <c r="M825" s="7">
        <v>3000</v>
      </c>
      <c r="N825" s="7" t="s">
        <v>394</v>
      </c>
      <c r="O825" s="7" t="s">
        <v>149</v>
      </c>
      <c r="P825" s="7" t="s">
        <v>212</v>
      </c>
      <c r="Q825" s="7" t="s">
        <v>304</v>
      </c>
      <c r="R825" s="7" t="s">
        <v>305</v>
      </c>
      <c r="S825" s="13">
        <v>0</v>
      </c>
      <c r="T825" s="13">
        <v>0</v>
      </c>
      <c r="U825" s="13">
        <v>0</v>
      </c>
      <c r="V825" s="13">
        <v>0</v>
      </c>
      <c r="W825" s="13">
        <v>0</v>
      </c>
      <c r="X825" s="13">
        <v>0</v>
      </c>
      <c r="Y825" s="13">
        <v>0</v>
      </c>
      <c r="Z825" s="13">
        <v>0</v>
      </c>
      <c r="AA825" s="13">
        <v>0</v>
      </c>
      <c r="AB825" s="13">
        <v>0</v>
      </c>
      <c r="AC825" s="13">
        <v>0</v>
      </c>
      <c r="AD825" s="13">
        <v>0</v>
      </c>
      <c r="AE825" s="13"/>
      <c r="AF825" s="13">
        <v>0</v>
      </c>
      <c r="AG825" s="13">
        <v>140000</v>
      </c>
      <c r="AH825" s="13">
        <v>0</v>
      </c>
      <c r="AI825" s="13">
        <v>140000</v>
      </c>
      <c r="AJ825" s="13">
        <v>0</v>
      </c>
    </row>
    <row r="826" spans="1:36" hidden="1" x14ac:dyDescent="0.25">
      <c r="A826" s="7" t="str">
        <f t="shared" si="12"/>
        <v>1.1-00-2001_2018005_2037510</v>
      </c>
      <c r="B826" s="7" t="s">
        <v>393</v>
      </c>
      <c r="C826" s="7" t="s">
        <v>31</v>
      </c>
      <c r="D826" s="7" t="s">
        <v>32</v>
      </c>
      <c r="E826" s="7" t="s">
        <v>146</v>
      </c>
      <c r="F826" s="7">
        <v>1</v>
      </c>
      <c r="G826" s="7">
        <v>8</v>
      </c>
      <c r="H826" s="7" t="s">
        <v>303</v>
      </c>
      <c r="I826" s="7">
        <v>3751</v>
      </c>
      <c r="J826" s="7" t="s">
        <v>139</v>
      </c>
      <c r="K826" s="7">
        <v>0</v>
      </c>
      <c r="L826" s="7" t="s">
        <v>36</v>
      </c>
      <c r="M826" s="7">
        <v>3000</v>
      </c>
      <c r="N826" s="7" t="s">
        <v>394</v>
      </c>
      <c r="O826" s="7" t="s">
        <v>149</v>
      </c>
      <c r="P826" s="7" t="s">
        <v>212</v>
      </c>
      <c r="Q826" s="7" t="s">
        <v>304</v>
      </c>
      <c r="R826" s="7" t="s">
        <v>305</v>
      </c>
      <c r="S826" s="13">
        <v>0</v>
      </c>
      <c r="T826" s="13">
        <v>0</v>
      </c>
      <c r="U826" s="13">
        <v>0</v>
      </c>
      <c r="V826" s="13">
        <v>0</v>
      </c>
      <c r="W826" s="13">
        <v>0</v>
      </c>
      <c r="X826" s="13">
        <v>0</v>
      </c>
      <c r="Y826" s="13">
        <v>0</v>
      </c>
      <c r="Z826" s="13">
        <v>0</v>
      </c>
      <c r="AA826" s="13">
        <v>0</v>
      </c>
      <c r="AB826" s="13">
        <v>0</v>
      </c>
      <c r="AC826" s="13">
        <v>0</v>
      </c>
      <c r="AD826" s="13">
        <v>0</v>
      </c>
      <c r="AE826" s="13"/>
      <c r="AF826" s="13">
        <v>0</v>
      </c>
      <c r="AG826" s="13">
        <v>100000</v>
      </c>
      <c r="AH826" s="13">
        <v>0</v>
      </c>
      <c r="AI826" s="13">
        <v>100000</v>
      </c>
      <c r="AJ826" s="13">
        <v>0</v>
      </c>
    </row>
    <row r="827" spans="1:36" hidden="1" x14ac:dyDescent="0.25">
      <c r="A827" s="7" t="str">
        <f t="shared" si="12"/>
        <v>1.1-00-2001_2018005_2044110</v>
      </c>
      <c r="B827" s="7" t="s">
        <v>393</v>
      </c>
      <c r="C827" s="7" t="s">
        <v>31</v>
      </c>
      <c r="D827" s="7" t="s">
        <v>32</v>
      </c>
      <c r="E827" s="7" t="s">
        <v>146</v>
      </c>
      <c r="F827" s="7">
        <v>1</v>
      </c>
      <c r="G827" s="7">
        <v>8</v>
      </c>
      <c r="H827" s="7" t="s">
        <v>303</v>
      </c>
      <c r="I827" s="7">
        <v>4411</v>
      </c>
      <c r="J827" s="7" t="s">
        <v>76</v>
      </c>
      <c r="K827" s="7">
        <v>0</v>
      </c>
      <c r="L827" s="7" t="s">
        <v>36</v>
      </c>
      <c r="M827" s="7">
        <v>4000</v>
      </c>
      <c r="N827" s="7" t="s">
        <v>394</v>
      </c>
      <c r="O827" s="7" t="s">
        <v>149</v>
      </c>
      <c r="P827" s="7" t="s">
        <v>212</v>
      </c>
      <c r="Q827" s="7" t="s">
        <v>304</v>
      </c>
      <c r="R827" s="7" t="s">
        <v>305</v>
      </c>
      <c r="S827" s="13">
        <v>224600</v>
      </c>
      <c r="T827" s="13">
        <v>224600</v>
      </c>
      <c r="U827" s="13">
        <v>0</v>
      </c>
      <c r="V827" s="13">
        <v>0</v>
      </c>
      <c r="W827" s="13">
        <v>235000</v>
      </c>
      <c r="X827" s="13">
        <v>235000</v>
      </c>
      <c r="Y827" s="13">
        <v>235000</v>
      </c>
      <c r="Z827" s="13">
        <v>235000</v>
      </c>
      <c r="AA827" s="13">
        <v>235000</v>
      </c>
      <c r="AB827" s="13">
        <v>-10400</v>
      </c>
      <c r="AC827" s="13">
        <v>0</v>
      </c>
      <c r="AD827" s="13">
        <v>0</v>
      </c>
      <c r="AE827" s="13"/>
      <c r="AF827" s="13">
        <v>0</v>
      </c>
      <c r="AG827" s="13">
        <v>1835000</v>
      </c>
      <c r="AH827" s="13">
        <v>0</v>
      </c>
      <c r="AI827" s="13">
        <v>1610400</v>
      </c>
      <c r="AJ827" s="13">
        <v>224600</v>
      </c>
    </row>
    <row r="828" spans="1:36" hidden="1" x14ac:dyDescent="0.25">
      <c r="A828" s="7" t="str">
        <f t="shared" si="12"/>
        <v>1.1-00-2001_2018005_2044111</v>
      </c>
      <c r="B828" s="7" t="s">
        <v>393</v>
      </c>
      <c r="C828" s="7" t="s">
        <v>31</v>
      </c>
      <c r="D828" s="7" t="s">
        <v>32</v>
      </c>
      <c r="E828" s="7" t="s">
        <v>146</v>
      </c>
      <c r="F828" s="7">
        <v>1</v>
      </c>
      <c r="G828" s="7">
        <v>8</v>
      </c>
      <c r="H828" s="7" t="s">
        <v>303</v>
      </c>
      <c r="I828" s="7">
        <v>4411</v>
      </c>
      <c r="J828" s="7" t="s">
        <v>76</v>
      </c>
      <c r="K828" s="7">
        <v>1</v>
      </c>
      <c r="L828" s="7" t="s">
        <v>421</v>
      </c>
      <c r="M828" s="7">
        <v>4000</v>
      </c>
      <c r="N828" s="7" t="s">
        <v>394</v>
      </c>
      <c r="O828" s="7" t="s">
        <v>149</v>
      </c>
      <c r="P828" s="7" t="s">
        <v>212</v>
      </c>
      <c r="Q828" s="7" t="s">
        <v>304</v>
      </c>
      <c r="R828" s="7" t="s">
        <v>305</v>
      </c>
      <c r="S828" s="13">
        <v>324000</v>
      </c>
      <c r="T828" s="13">
        <v>324000</v>
      </c>
      <c r="U828" s="13">
        <v>0</v>
      </c>
      <c r="V828" s="13">
        <v>0</v>
      </c>
      <c r="W828" s="13">
        <v>219000</v>
      </c>
      <c r="X828" s="13">
        <v>219000</v>
      </c>
      <c r="Y828" s="13">
        <v>219000</v>
      </c>
      <c r="Z828" s="13">
        <v>162000</v>
      </c>
      <c r="AA828" s="13">
        <v>54000</v>
      </c>
      <c r="AB828" s="13">
        <v>105000</v>
      </c>
      <c r="AC828" s="13">
        <v>0</v>
      </c>
      <c r="AD828" s="13">
        <v>0</v>
      </c>
      <c r="AE828" s="13"/>
      <c r="AF828" s="13">
        <v>0</v>
      </c>
      <c r="AG828" s="13">
        <v>324000</v>
      </c>
      <c r="AH828" s="13">
        <v>0</v>
      </c>
      <c r="AI828" s="13">
        <v>0</v>
      </c>
      <c r="AJ828" s="13">
        <v>324000</v>
      </c>
    </row>
    <row r="829" spans="1:36" hidden="1" x14ac:dyDescent="0.25">
      <c r="A829" s="7" t="str">
        <f t="shared" si="12"/>
        <v>1.1-00-2001_2018005_2044112</v>
      </c>
      <c r="B829" s="7" t="s">
        <v>393</v>
      </c>
      <c r="C829" s="7" t="s">
        <v>31</v>
      </c>
      <c r="D829" s="7" t="s">
        <v>32</v>
      </c>
      <c r="E829" s="7" t="s">
        <v>146</v>
      </c>
      <c r="F829" s="7">
        <v>1</v>
      </c>
      <c r="G829" s="7">
        <v>8</v>
      </c>
      <c r="H829" s="7" t="s">
        <v>303</v>
      </c>
      <c r="I829" s="7">
        <v>4411</v>
      </c>
      <c r="J829" s="7" t="s">
        <v>76</v>
      </c>
      <c r="K829" s="7">
        <v>2</v>
      </c>
      <c r="L829" s="7" t="s">
        <v>422</v>
      </c>
      <c r="M829" s="7">
        <v>4000</v>
      </c>
      <c r="N829" s="7" t="s">
        <v>394</v>
      </c>
      <c r="O829" s="7" t="s">
        <v>149</v>
      </c>
      <c r="P829" s="7" t="s">
        <v>212</v>
      </c>
      <c r="Q829" s="7" t="s">
        <v>304</v>
      </c>
      <c r="R829" s="7" t="s">
        <v>305</v>
      </c>
      <c r="S829" s="13">
        <v>70000</v>
      </c>
      <c r="T829" s="13">
        <v>70000</v>
      </c>
      <c r="U829" s="13">
        <v>0</v>
      </c>
      <c r="V829" s="13">
        <v>0</v>
      </c>
      <c r="W829" s="13">
        <v>0</v>
      </c>
      <c r="X829" s="13">
        <v>0</v>
      </c>
      <c r="Y829" s="13">
        <v>0</v>
      </c>
      <c r="Z829" s="13">
        <v>0</v>
      </c>
      <c r="AA829" s="13">
        <v>0</v>
      </c>
      <c r="AB829" s="13">
        <v>70000</v>
      </c>
      <c r="AC829" s="13">
        <v>0</v>
      </c>
      <c r="AD829" s="13">
        <v>0</v>
      </c>
      <c r="AE829" s="13"/>
      <c r="AF829" s="13">
        <v>0</v>
      </c>
      <c r="AG829" s="13">
        <v>70000</v>
      </c>
      <c r="AH829" s="13">
        <v>0</v>
      </c>
      <c r="AI829" s="13">
        <v>0</v>
      </c>
      <c r="AJ829" s="13">
        <v>70000</v>
      </c>
    </row>
    <row r="830" spans="1:36" hidden="1" x14ac:dyDescent="0.25">
      <c r="A830" s="7" t="str">
        <f t="shared" si="12"/>
        <v>1.1-00-2001_2018005_2044113</v>
      </c>
      <c r="B830" s="7" t="s">
        <v>393</v>
      </c>
      <c r="C830" s="7" t="s">
        <v>31</v>
      </c>
      <c r="D830" s="7" t="s">
        <v>32</v>
      </c>
      <c r="E830" s="7" t="s">
        <v>146</v>
      </c>
      <c r="F830" s="7">
        <v>1</v>
      </c>
      <c r="G830" s="7">
        <v>8</v>
      </c>
      <c r="H830" s="7" t="s">
        <v>303</v>
      </c>
      <c r="I830" s="7">
        <v>4411</v>
      </c>
      <c r="J830" s="7" t="s">
        <v>76</v>
      </c>
      <c r="K830" s="7">
        <v>3</v>
      </c>
      <c r="L830" s="7" t="s">
        <v>423</v>
      </c>
      <c r="M830" s="7">
        <v>4000</v>
      </c>
      <c r="N830" s="7" t="s">
        <v>394</v>
      </c>
      <c r="O830" s="7" t="s">
        <v>149</v>
      </c>
      <c r="P830" s="7" t="s">
        <v>212</v>
      </c>
      <c r="Q830" s="7" t="s">
        <v>304</v>
      </c>
      <c r="R830" s="7" t="s">
        <v>305</v>
      </c>
      <c r="S830" s="13">
        <v>70500</v>
      </c>
      <c r="T830" s="13">
        <v>70500</v>
      </c>
      <c r="U830" s="13">
        <v>0</v>
      </c>
      <c r="V830" s="13">
        <v>0</v>
      </c>
      <c r="W830" s="13">
        <v>0</v>
      </c>
      <c r="X830" s="13">
        <v>0</v>
      </c>
      <c r="Y830" s="13">
        <v>0</v>
      </c>
      <c r="Z830" s="13">
        <v>0</v>
      </c>
      <c r="AA830" s="13">
        <v>0</v>
      </c>
      <c r="AB830" s="13">
        <v>70500</v>
      </c>
      <c r="AC830" s="13">
        <v>0</v>
      </c>
      <c r="AD830" s="13">
        <v>0</v>
      </c>
      <c r="AE830" s="13"/>
      <c r="AF830" s="13">
        <v>0</v>
      </c>
      <c r="AG830" s="13">
        <v>105500</v>
      </c>
      <c r="AH830" s="13">
        <v>0</v>
      </c>
      <c r="AI830" s="13">
        <v>35000</v>
      </c>
      <c r="AJ830" s="13">
        <v>70500</v>
      </c>
    </row>
    <row r="831" spans="1:36" hidden="1" x14ac:dyDescent="0.25">
      <c r="A831" s="7" t="str">
        <f t="shared" si="12"/>
        <v>1.1-00-2001_2018005_2044114</v>
      </c>
      <c r="B831" s="7" t="s">
        <v>393</v>
      </c>
      <c r="C831" s="7" t="s">
        <v>31</v>
      </c>
      <c r="D831" s="7" t="s">
        <v>32</v>
      </c>
      <c r="E831" s="7" t="s">
        <v>146</v>
      </c>
      <c r="F831" s="7">
        <v>1</v>
      </c>
      <c r="G831" s="7">
        <v>8</v>
      </c>
      <c r="H831" s="7" t="s">
        <v>303</v>
      </c>
      <c r="I831" s="7">
        <v>4411</v>
      </c>
      <c r="J831" s="7" t="s">
        <v>76</v>
      </c>
      <c r="K831" s="7">
        <v>4</v>
      </c>
      <c r="L831" s="7" t="s">
        <v>424</v>
      </c>
      <c r="M831" s="7">
        <v>4000</v>
      </c>
      <c r="N831" s="7" t="s">
        <v>394</v>
      </c>
      <c r="O831" s="7" t="s">
        <v>149</v>
      </c>
      <c r="P831" s="7" t="s">
        <v>212</v>
      </c>
      <c r="Q831" s="7" t="s">
        <v>304</v>
      </c>
      <c r="R831" s="7" t="s">
        <v>305</v>
      </c>
      <c r="S831" s="13">
        <v>105500</v>
      </c>
      <c r="T831" s="13">
        <v>105500</v>
      </c>
      <c r="U831" s="13">
        <v>0</v>
      </c>
      <c r="V831" s="13">
        <v>0</v>
      </c>
      <c r="W831" s="13">
        <v>0</v>
      </c>
      <c r="X831" s="13">
        <v>0</v>
      </c>
      <c r="Y831" s="13">
        <v>0</v>
      </c>
      <c r="Z831" s="13">
        <v>0</v>
      </c>
      <c r="AA831" s="13">
        <v>0</v>
      </c>
      <c r="AB831" s="13">
        <v>105500</v>
      </c>
      <c r="AC831" s="13">
        <v>0</v>
      </c>
      <c r="AD831" s="13">
        <v>0</v>
      </c>
      <c r="AE831" s="13"/>
      <c r="AF831" s="13">
        <v>0</v>
      </c>
      <c r="AG831" s="13">
        <v>105500</v>
      </c>
      <c r="AH831" s="13">
        <v>0</v>
      </c>
      <c r="AI831" s="13">
        <v>0</v>
      </c>
      <c r="AJ831" s="13">
        <v>105500</v>
      </c>
    </row>
    <row r="832" spans="1:36" hidden="1" x14ac:dyDescent="0.25">
      <c r="A832" s="7" t="str">
        <f t="shared" si="12"/>
        <v>1.1-00-2001_2018005_2044115</v>
      </c>
      <c r="B832" s="7" t="s">
        <v>393</v>
      </c>
      <c r="C832" s="7" t="s">
        <v>31</v>
      </c>
      <c r="D832" s="7" t="s">
        <v>32</v>
      </c>
      <c r="E832" s="7" t="s">
        <v>146</v>
      </c>
      <c r="F832" s="7">
        <v>1</v>
      </c>
      <c r="G832" s="7">
        <v>8</v>
      </c>
      <c r="H832" s="7" t="s">
        <v>303</v>
      </c>
      <c r="I832" s="7">
        <v>4411</v>
      </c>
      <c r="J832" s="7" t="s">
        <v>76</v>
      </c>
      <c r="K832" s="7">
        <v>5</v>
      </c>
      <c r="L832" s="7" t="s">
        <v>425</v>
      </c>
      <c r="M832" s="7">
        <v>4000</v>
      </c>
      <c r="N832" s="7" t="s">
        <v>394</v>
      </c>
      <c r="O832" s="7" t="s">
        <v>149</v>
      </c>
      <c r="P832" s="7" t="s">
        <v>212</v>
      </c>
      <c r="Q832" s="7" t="s">
        <v>304</v>
      </c>
      <c r="R832" s="7" t="s">
        <v>305</v>
      </c>
      <c r="S832" s="13">
        <v>556800</v>
      </c>
      <c r="T832" s="13">
        <v>565800</v>
      </c>
      <c r="U832" s="13">
        <v>-9000</v>
      </c>
      <c r="V832" s="13">
        <v>0</v>
      </c>
      <c r="W832" s="13">
        <v>123200</v>
      </c>
      <c r="X832" s="13">
        <v>123200</v>
      </c>
      <c r="Y832" s="13">
        <v>123200</v>
      </c>
      <c r="Z832" s="13">
        <v>123200</v>
      </c>
      <c r="AA832" s="13">
        <v>121200</v>
      </c>
      <c r="AB832" s="13">
        <v>433600</v>
      </c>
      <c r="AC832" s="13">
        <v>0</v>
      </c>
      <c r="AD832" s="13">
        <v>0</v>
      </c>
      <c r="AE832" s="13"/>
      <c r="AF832" s="13">
        <v>0</v>
      </c>
      <c r="AG832" s="13">
        <v>1005400</v>
      </c>
      <c r="AH832" s="13">
        <v>0</v>
      </c>
      <c r="AI832" s="13">
        <v>448600</v>
      </c>
      <c r="AJ832" s="13">
        <v>556800</v>
      </c>
    </row>
    <row r="833" spans="1:36" hidden="1" x14ac:dyDescent="0.25">
      <c r="A833" s="7" t="str">
        <f t="shared" si="12"/>
        <v>1.1-00-2001_2018005_2044116</v>
      </c>
      <c r="B833" s="7" t="s">
        <v>393</v>
      </c>
      <c r="C833" s="7" t="s">
        <v>31</v>
      </c>
      <c r="D833" s="7" t="s">
        <v>32</v>
      </c>
      <c r="E833" s="7" t="s">
        <v>146</v>
      </c>
      <c r="F833" s="7">
        <v>1</v>
      </c>
      <c r="G833" s="7">
        <v>8</v>
      </c>
      <c r="H833" s="7" t="s">
        <v>303</v>
      </c>
      <c r="I833" s="7">
        <v>4411</v>
      </c>
      <c r="J833" s="7" t="s">
        <v>76</v>
      </c>
      <c r="K833" s="7">
        <v>6</v>
      </c>
      <c r="L833" s="7" t="s">
        <v>426</v>
      </c>
      <c r="M833" s="7">
        <v>4000</v>
      </c>
      <c r="N833" s="7" t="s">
        <v>394</v>
      </c>
      <c r="O833" s="7" t="s">
        <v>149</v>
      </c>
      <c r="P833" s="7" t="s">
        <v>212</v>
      </c>
      <c r="Q833" s="7" t="s">
        <v>304</v>
      </c>
      <c r="R833" s="7" t="s">
        <v>305</v>
      </c>
      <c r="S833" s="13">
        <v>101000</v>
      </c>
      <c r="T833" s="13">
        <v>101000</v>
      </c>
      <c r="U833" s="13">
        <v>0</v>
      </c>
      <c r="V833" s="13">
        <v>0</v>
      </c>
      <c r="W833" s="13">
        <v>101000</v>
      </c>
      <c r="X833" s="13">
        <v>101000</v>
      </c>
      <c r="Y833" s="13">
        <v>101000</v>
      </c>
      <c r="Z833" s="13">
        <v>52000</v>
      </c>
      <c r="AA833" s="13">
        <v>14000</v>
      </c>
      <c r="AB833" s="13">
        <v>0</v>
      </c>
      <c r="AC833" s="13">
        <v>0</v>
      </c>
      <c r="AD833" s="13">
        <v>0</v>
      </c>
      <c r="AE833" s="13"/>
      <c r="AF833" s="13">
        <v>0</v>
      </c>
      <c r="AG833" s="13">
        <v>101000</v>
      </c>
      <c r="AH833" s="13">
        <v>0</v>
      </c>
      <c r="AI833" s="13">
        <v>0</v>
      </c>
      <c r="AJ833" s="13">
        <v>101000</v>
      </c>
    </row>
    <row r="834" spans="1:36" hidden="1" x14ac:dyDescent="0.25">
      <c r="A834" s="7" t="str">
        <f t="shared" si="12"/>
        <v>1.1-00-2001_2018005_2044510</v>
      </c>
      <c r="B834" s="7" t="s">
        <v>393</v>
      </c>
      <c r="C834" s="7" t="s">
        <v>31</v>
      </c>
      <c r="D834" s="7" t="s">
        <v>32</v>
      </c>
      <c r="E834" s="7" t="s">
        <v>146</v>
      </c>
      <c r="F834" s="7">
        <v>1</v>
      </c>
      <c r="G834" s="7">
        <v>8</v>
      </c>
      <c r="H834" s="7" t="s">
        <v>303</v>
      </c>
      <c r="I834" s="7">
        <v>4451</v>
      </c>
      <c r="J834" s="7" t="s">
        <v>188</v>
      </c>
      <c r="K834" s="7">
        <v>0</v>
      </c>
      <c r="L834" s="7" t="s">
        <v>36</v>
      </c>
      <c r="M834" s="7">
        <v>4000</v>
      </c>
      <c r="N834" s="7" t="s">
        <v>394</v>
      </c>
      <c r="O834" s="7" t="s">
        <v>149</v>
      </c>
      <c r="P834" s="7" t="s">
        <v>212</v>
      </c>
      <c r="Q834" s="7" t="s">
        <v>304</v>
      </c>
      <c r="R834" s="7" t="s">
        <v>305</v>
      </c>
      <c r="S834" s="13">
        <v>0</v>
      </c>
      <c r="T834" s="13">
        <v>0</v>
      </c>
      <c r="U834" s="13">
        <v>0</v>
      </c>
      <c r="V834" s="13">
        <v>0</v>
      </c>
      <c r="W834" s="13">
        <v>0</v>
      </c>
      <c r="X834" s="13">
        <v>0</v>
      </c>
      <c r="Y834" s="13">
        <v>0</v>
      </c>
      <c r="Z834" s="13">
        <v>0</v>
      </c>
      <c r="AA834" s="13">
        <v>0</v>
      </c>
      <c r="AB834" s="13">
        <v>0</v>
      </c>
      <c r="AC834" s="13">
        <v>0</v>
      </c>
      <c r="AD834" s="13">
        <v>0</v>
      </c>
      <c r="AE834" s="13"/>
      <c r="AF834" s="13">
        <v>0</v>
      </c>
      <c r="AG834" s="13">
        <v>1800000</v>
      </c>
      <c r="AH834" s="13">
        <v>0</v>
      </c>
      <c r="AI834" s="13">
        <v>1800000</v>
      </c>
      <c r="AJ834" s="13">
        <v>0</v>
      </c>
    </row>
    <row r="835" spans="1:36" hidden="1" x14ac:dyDescent="0.25">
      <c r="A835" s="7" t="str">
        <f t="shared" ref="A835:A898" si="13">CONCATENATE(B835,E835,F835,G835,H835,I835,K835)</f>
        <v>1.1-00-2001_2018005_2044511</v>
      </c>
      <c r="B835" s="7" t="s">
        <v>393</v>
      </c>
      <c r="C835" s="7" t="s">
        <v>31</v>
      </c>
      <c r="D835" s="7" t="s">
        <v>32</v>
      </c>
      <c r="E835" s="7" t="s">
        <v>146</v>
      </c>
      <c r="F835" s="7">
        <v>1</v>
      </c>
      <c r="G835" s="7">
        <v>8</v>
      </c>
      <c r="H835" s="7" t="s">
        <v>303</v>
      </c>
      <c r="I835" s="7">
        <v>4451</v>
      </c>
      <c r="J835" s="7" t="s">
        <v>188</v>
      </c>
      <c r="K835" s="7">
        <v>1</v>
      </c>
      <c r="L835" s="7" t="s">
        <v>427</v>
      </c>
      <c r="M835" s="7">
        <v>4000</v>
      </c>
      <c r="N835" s="7" t="s">
        <v>394</v>
      </c>
      <c r="O835" s="7" t="s">
        <v>149</v>
      </c>
      <c r="P835" s="7" t="s">
        <v>212</v>
      </c>
      <c r="Q835" s="7" t="s">
        <v>304</v>
      </c>
      <c r="R835" s="7" t="s">
        <v>305</v>
      </c>
      <c r="S835" s="13">
        <v>1000000</v>
      </c>
      <c r="T835" s="13">
        <v>1000000</v>
      </c>
      <c r="U835" s="13">
        <v>0</v>
      </c>
      <c r="V835" s="13">
        <v>0</v>
      </c>
      <c r="W835" s="13">
        <v>0</v>
      </c>
      <c r="X835" s="13">
        <v>0</v>
      </c>
      <c r="Y835" s="13">
        <v>0</v>
      </c>
      <c r="Z835" s="13">
        <v>0</v>
      </c>
      <c r="AA835" s="13">
        <v>0</v>
      </c>
      <c r="AB835" s="13">
        <v>1000000</v>
      </c>
      <c r="AC835" s="13">
        <v>0</v>
      </c>
      <c r="AD835" s="13">
        <v>0</v>
      </c>
      <c r="AE835" s="13"/>
      <c r="AF835" s="13">
        <v>0</v>
      </c>
      <c r="AG835" s="13">
        <v>1000000</v>
      </c>
      <c r="AH835" s="13">
        <v>0</v>
      </c>
      <c r="AI835" s="13">
        <v>0</v>
      </c>
      <c r="AJ835" s="13">
        <v>1000000</v>
      </c>
    </row>
    <row r="836" spans="1:36" hidden="1" x14ac:dyDescent="0.25">
      <c r="A836" s="7" t="str">
        <f t="shared" si="13"/>
        <v>1.1-00-2001_2018005_2044512</v>
      </c>
      <c r="B836" s="7" t="s">
        <v>393</v>
      </c>
      <c r="C836" s="7" t="s">
        <v>31</v>
      </c>
      <c r="D836" s="7" t="s">
        <v>32</v>
      </c>
      <c r="E836" s="7" t="s">
        <v>146</v>
      </c>
      <c r="F836" s="7">
        <v>1</v>
      </c>
      <c r="G836" s="7">
        <v>8</v>
      </c>
      <c r="H836" s="7" t="s">
        <v>303</v>
      </c>
      <c r="I836" s="7">
        <v>4451</v>
      </c>
      <c r="J836" s="7" t="s">
        <v>188</v>
      </c>
      <c r="K836" s="7">
        <v>2</v>
      </c>
      <c r="L836" s="7" t="s">
        <v>428</v>
      </c>
      <c r="M836" s="7">
        <v>4000</v>
      </c>
      <c r="N836" s="7" t="s">
        <v>394</v>
      </c>
      <c r="O836" s="7" t="s">
        <v>149</v>
      </c>
      <c r="P836" s="7" t="s">
        <v>212</v>
      </c>
      <c r="Q836" s="7" t="s">
        <v>304</v>
      </c>
      <c r="R836" s="7" t="s">
        <v>305</v>
      </c>
      <c r="S836" s="13">
        <v>500000</v>
      </c>
      <c r="T836" s="13">
        <v>500000</v>
      </c>
      <c r="U836" s="13">
        <v>0</v>
      </c>
      <c r="V836" s="13">
        <v>0</v>
      </c>
      <c r="W836" s="13">
        <v>0</v>
      </c>
      <c r="X836" s="13">
        <v>0</v>
      </c>
      <c r="Y836" s="13">
        <v>0</v>
      </c>
      <c r="Z836" s="13">
        <v>0</v>
      </c>
      <c r="AA836" s="13">
        <v>0</v>
      </c>
      <c r="AB836" s="13">
        <v>500000</v>
      </c>
      <c r="AC836" s="13">
        <v>0</v>
      </c>
      <c r="AD836" s="13">
        <v>0</v>
      </c>
      <c r="AE836" s="13"/>
      <c r="AF836" s="13">
        <v>0</v>
      </c>
      <c r="AG836" s="13">
        <v>500000</v>
      </c>
      <c r="AH836" s="13">
        <v>0</v>
      </c>
      <c r="AI836" s="13">
        <v>0</v>
      </c>
      <c r="AJ836" s="13">
        <v>500000</v>
      </c>
    </row>
    <row r="837" spans="1:36" hidden="1" x14ac:dyDescent="0.25">
      <c r="A837" s="7" t="str">
        <f t="shared" si="13"/>
        <v>1.1-00-2001_2018005_2044513</v>
      </c>
      <c r="B837" s="7" t="s">
        <v>393</v>
      </c>
      <c r="C837" s="7" t="s">
        <v>31</v>
      </c>
      <c r="D837" s="7" t="s">
        <v>32</v>
      </c>
      <c r="E837" s="7" t="s">
        <v>146</v>
      </c>
      <c r="F837" s="7">
        <v>1</v>
      </c>
      <c r="G837" s="7">
        <v>8</v>
      </c>
      <c r="H837" s="7" t="s">
        <v>303</v>
      </c>
      <c r="I837" s="7">
        <v>4451</v>
      </c>
      <c r="J837" s="7" t="s">
        <v>188</v>
      </c>
      <c r="K837" s="7">
        <v>3</v>
      </c>
      <c r="L837" s="7" t="s">
        <v>429</v>
      </c>
      <c r="M837" s="7">
        <v>4000</v>
      </c>
      <c r="N837" s="7" t="s">
        <v>394</v>
      </c>
      <c r="O837" s="7" t="s">
        <v>149</v>
      </c>
      <c r="P837" s="7" t="s">
        <v>212</v>
      </c>
      <c r="Q837" s="7" t="s">
        <v>304</v>
      </c>
      <c r="R837" s="7" t="s">
        <v>305</v>
      </c>
      <c r="S837" s="13">
        <v>180000</v>
      </c>
      <c r="T837" s="13">
        <v>180000</v>
      </c>
      <c r="U837" s="13">
        <v>0</v>
      </c>
      <c r="V837" s="13">
        <v>0</v>
      </c>
      <c r="W837" s="13">
        <v>120000</v>
      </c>
      <c r="X837" s="13">
        <v>120000</v>
      </c>
      <c r="Y837" s="13">
        <v>120000</v>
      </c>
      <c r="Z837" s="13">
        <v>90000</v>
      </c>
      <c r="AA837" s="13">
        <v>45000</v>
      </c>
      <c r="AB837" s="13">
        <v>60000</v>
      </c>
      <c r="AC837" s="13">
        <v>0</v>
      </c>
      <c r="AD837" s="13">
        <v>0</v>
      </c>
      <c r="AE837" s="13"/>
      <c r="AF837" s="13">
        <v>0</v>
      </c>
      <c r="AG837" s="13">
        <v>180000</v>
      </c>
      <c r="AH837" s="13">
        <v>0</v>
      </c>
      <c r="AI837" s="13">
        <v>0</v>
      </c>
      <c r="AJ837" s="13">
        <v>180000</v>
      </c>
    </row>
    <row r="838" spans="1:36" hidden="1" x14ac:dyDescent="0.25">
      <c r="A838" s="7" t="str">
        <f t="shared" si="13"/>
        <v>1.1-00-2001_2018005_2044514</v>
      </c>
      <c r="B838" s="7" t="s">
        <v>393</v>
      </c>
      <c r="C838" s="7" t="s">
        <v>31</v>
      </c>
      <c r="D838" s="7" t="s">
        <v>32</v>
      </c>
      <c r="E838" s="7" t="s">
        <v>146</v>
      </c>
      <c r="F838" s="7">
        <v>1</v>
      </c>
      <c r="G838" s="7">
        <v>8</v>
      </c>
      <c r="H838" s="7" t="s">
        <v>303</v>
      </c>
      <c r="I838" s="7">
        <v>4451</v>
      </c>
      <c r="J838" s="7" t="s">
        <v>188</v>
      </c>
      <c r="K838" s="7">
        <v>4</v>
      </c>
      <c r="L838" s="7" t="s">
        <v>430</v>
      </c>
      <c r="M838" s="7">
        <v>4000</v>
      </c>
      <c r="N838" s="7" t="s">
        <v>394</v>
      </c>
      <c r="O838" s="7" t="s">
        <v>149</v>
      </c>
      <c r="P838" s="7" t="s">
        <v>212</v>
      </c>
      <c r="Q838" s="7" t="s">
        <v>304</v>
      </c>
      <c r="R838" s="7" t="s">
        <v>305</v>
      </c>
      <c r="S838" s="13">
        <v>30000</v>
      </c>
      <c r="T838" s="13">
        <v>30000</v>
      </c>
      <c r="U838" s="13">
        <v>0</v>
      </c>
      <c r="V838" s="13">
        <v>0</v>
      </c>
      <c r="W838" s="13">
        <v>0</v>
      </c>
      <c r="X838" s="13">
        <v>0</v>
      </c>
      <c r="Y838" s="13">
        <v>0</v>
      </c>
      <c r="Z838" s="13">
        <v>0</v>
      </c>
      <c r="AA838" s="13">
        <v>0</v>
      </c>
      <c r="AB838" s="13">
        <v>30000</v>
      </c>
      <c r="AC838" s="13">
        <v>0</v>
      </c>
      <c r="AD838" s="13">
        <v>0</v>
      </c>
      <c r="AE838" s="13"/>
      <c r="AF838" s="13">
        <v>0</v>
      </c>
      <c r="AG838" s="13">
        <v>30000</v>
      </c>
      <c r="AH838" s="13">
        <v>0</v>
      </c>
      <c r="AI838" s="13">
        <v>0</v>
      </c>
      <c r="AJ838" s="13">
        <v>30000</v>
      </c>
    </row>
    <row r="839" spans="1:36" hidden="1" x14ac:dyDescent="0.25">
      <c r="A839" s="7" t="str">
        <f t="shared" si="13"/>
        <v>1.1-00-2001_2018005_2044515</v>
      </c>
      <c r="B839" s="7" t="s">
        <v>393</v>
      </c>
      <c r="C839" s="7" t="s">
        <v>31</v>
      </c>
      <c r="D839" s="7" t="s">
        <v>32</v>
      </c>
      <c r="E839" s="7" t="s">
        <v>146</v>
      </c>
      <c r="F839" s="7">
        <v>1</v>
      </c>
      <c r="G839" s="7">
        <v>8</v>
      </c>
      <c r="H839" s="7" t="s">
        <v>303</v>
      </c>
      <c r="I839" s="7">
        <v>4451</v>
      </c>
      <c r="J839" s="7" t="s">
        <v>188</v>
      </c>
      <c r="K839" s="7">
        <v>5</v>
      </c>
      <c r="L839" s="7" t="s">
        <v>431</v>
      </c>
      <c r="M839" s="7">
        <v>4000</v>
      </c>
      <c r="N839" s="7" t="s">
        <v>394</v>
      </c>
      <c r="O839" s="7" t="s">
        <v>149</v>
      </c>
      <c r="P839" s="7" t="s">
        <v>212</v>
      </c>
      <c r="Q839" s="7" t="s">
        <v>304</v>
      </c>
      <c r="R839" s="7" t="s">
        <v>305</v>
      </c>
      <c r="S839" s="13">
        <v>249600</v>
      </c>
      <c r="T839" s="13">
        <v>249600</v>
      </c>
      <c r="U839" s="13">
        <v>0</v>
      </c>
      <c r="V839" s="13">
        <v>0</v>
      </c>
      <c r="W839" s="13">
        <v>166400</v>
      </c>
      <c r="X839" s="13">
        <v>166400</v>
      </c>
      <c r="Y839" s="13">
        <v>166400</v>
      </c>
      <c r="Z839" s="13">
        <v>166400</v>
      </c>
      <c r="AA839" s="13">
        <v>62400</v>
      </c>
      <c r="AB839" s="13">
        <v>83200</v>
      </c>
      <c r="AC839" s="13">
        <v>0</v>
      </c>
      <c r="AD839" s="13">
        <v>0</v>
      </c>
      <c r="AE839" s="13"/>
      <c r="AF839" s="13">
        <v>0</v>
      </c>
      <c r="AG839" s="13">
        <v>249600</v>
      </c>
      <c r="AH839" s="13">
        <v>0</v>
      </c>
      <c r="AI839" s="13">
        <v>0</v>
      </c>
      <c r="AJ839" s="13">
        <v>249600</v>
      </c>
    </row>
    <row r="840" spans="1:36" hidden="1" x14ac:dyDescent="0.25">
      <c r="A840" s="7" t="str">
        <f t="shared" si="13"/>
        <v>1.1-00-2001_2018005_2044516</v>
      </c>
      <c r="B840" s="7" t="s">
        <v>393</v>
      </c>
      <c r="C840" s="7" t="s">
        <v>31</v>
      </c>
      <c r="D840" s="7" t="s">
        <v>32</v>
      </c>
      <c r="E840" s="7" t="s">
        <v>146</v>
      </c>
      <c r="F840" s="7">
        <v>1</v>
      </c>
      <c r="G840" s="7">
        <v>8</v>
      </c>
      <c r="H840" s="7" t="s">
        <v>303</v>
      </c>
      <c r="I840" s="7">
        <v>4451</v>
      </c>
      <c r="J840" s="7" t="s">
        <v>188</v>
      </c>
      <c r="K840" s="7">
        <v>6</v>
      </c>
      <c r="L840" s="7" t="s">
        <v>432</v>
      </c>
      <c r="M840" s="7">
        <v>4000</v>
      </c>
      <c r="N840" s="7" t="s">
        <v>394</v>
      </c>
      <c r="O840" s="7" t="s">
        <v>149</v>
      </c>
      <c r="P840" s="7" t="s">
        <v>212</v>
      </c>
      <c r="Q840" s="7" t="s">
        <v>304</v>
      </c>
      <c r="R840" s="7" t="s">
        <v>305</v>
      </c>
      <c r="S840" s="13">
        <v>30000</v>
      </c>
      <c r="T840" s="13">
        <v>30000</v>
      </c>
      <c r="U840" s="13">
        <v>0</v>
      </c>
      <c r="V840" s="13">
        <v>0</v>
      </c>
      <c r="W840" s="13">
        <v>0</v>
      </c>
      <c r="X840" s="13">
        <v>0</v>
      </c>
      <c r="Y840" s="13">
        <v>0</v>
      </c>
      <c r="Z840" s="13">
        <v>0</v>
      </c>
      <c r="AA840" s="13">
        <v>0</v>
      </c>
      <c r="AB840" s="13">
        <v>30000</v>
      </c>
      <c r="AC840" s="13">
        <v>0</v>
      </c>
      <c r="AD840" s="13">
        <v>0</v>
      </c>
      <c r="AE840" s="13"/>
      <c r="AF840" s="13">
        <v>0</v>
      </c>
      <c r="AG840" s="13">
        <v>30000</v>
      </c>
      <c r="AH840" s="13">
        <v>0</v>
      </c>
      <c r="AI840" s="13">
        <v>0</v>
      </c>
      <c r="AJ840" s="13">
        <v>30000</v>
      </c>
    </row>
    <row r="841" spans="1:36" hidden="1" x14ac:dyDescent="0.25">
      <c r="A841" s="7" t="str">
        <f t="shared" si="13"/>
        <v>1.1-00-2001_2018005_2044517</v>
      </c>
      <c r="B841" s="7" t="s">
        <v>393</v>
      </c>
      <c r="C841" s="7" t="s">
        <v>31</v>
      </c>
      <c r="D841" s="7" t="s">
        <v>32</v>
      </c>
      <c r="E841" s="7" t="s">
        <v>146</v>
      </c>
      <c r="F841" s="7">
        <v>1</v>
      </c>
      <c r="G841" s="7">
        <v>8</v>
      </c>
      <c r="H841" s="7" t="s">
        <v>303</v>
      </c>
      <c r="I841" s="7">
        <v>4451</v>
      </c>
      <c r="J841" s="7" t="s">
        <v>188</v>
      </c>
      <c r="K841" s="7">
        <v>7</v>
      </c>
      <c r="L841" s="7" t="s">
        <v>425</v>
      </c>
      <c r="M841" s="7">
        <v>4000</v>
      </c>
      <c r="N841" s="7" t="s">
        <v>394</v>
      </c>
      <c r="O841" s="7" t="s">
        <v>149</v>
      </c>
      <c r="P841" s="7" t="s">
        <v>212</v>
      </c>
      <c r="Q841" s="7" t="s">
        <v>304</v>
      </c>
      <c r="R841" s="7" t="s">
        <v>305</v>
      </c>
      <c r="S841" s="13">
        <v>9000</v>
      </c>
      <c r="T841" s="13">
        <v>0</v>
      </c>
      <c r="U841" s="13">
        <v>9000</v>
      </c>
      <c r="V841" s="13">
        <v>0</v>
      </c>
      <c r="W841" s="13">
        <v>9000</v>
      </c>
      <c r="X841" s="13">
        <v>9000</v>
      </c>
      <c r="Y841" s="13">
        <v>9000</v>
      </c>
      <c r="Z841" s="13">
        <v>9000</v>
      </c>
      <c r="AA841" s="13">
        <v>9000</v>
      </c>
      <c r="AB841" s="13">
        <v>0</v>
      </c>
      <c r="AC841" s="13">
        <v>0</v>
      </c>
      <c r="AD841" s="13">
        <v>0</v>
      </c>
      <c r="AE841" s="13"/>
      <c r="AF841" s="13">
        <v>0</v>
      </c>
      <c r="AG841" s="13">
        <v>9000</v>
      </c>
      <c r="AH841" s="13">
        <v>0</v>
      </c>
      <c r="AI841" s="13">
        <v>0</v>
      </c>
      <c r="AJ841" s="13">
        <v>9000</v>
      </c>
    </row>
    <row r="842" spans="1:36" hidden="1" x14ac:dyDescent="0.25">
      <c r="A842" s="7" t="str">
        <f t="shared" si="13"/>
        <v>1.1-00-2004_20818011_2021810</v>
      </c>
      <c r="B842" s="7" t="s">
        <v>393</v>
      </c>
      <c r="C842" s="7" t="s">
        <v>31</v>
      </c>
      <c r="D842" s="7" t="s">
        <v>32</v>
      </c>
      <c r="E842" s="7" t="s">
        <v>33</v>
      </c>
      <c r="F842" s="7">
        <v>8</v>
      </c>
      <c r="G842" s="7">
        <v>18</v>
      </c>
      <c r="H842" s="7" t="s">
        <v>34</v>
      </c>
      <c r="I842" s="7">
        <v>2181</v>
      </c>
      <c r="J842" s="7" t="s">
        <v>210</v>
      </c>
      <c r="K842" s="7">
        <v>0</v>
      </c>
      <c r="L842" s="7" t="s">
        <v>36</v>
      </c>
      <c r="M842" s="7">
        <v>2000</v>
      </c>
      <c r="N842" s="7" t="s">
        <v>394</v>
      </c>
      <c r="O842" s="7" t="s">
        <v>38</v>
      </c>
      <c r="P842" s="7" t="s">
        <v>39</v>
      </c>
      <c r="Q842" s="7" t="s">
        <v>306</v>
      </c>
      <c r="R842" s="7" t="s">
        <v>41</v>
      </c>
      <c r="S842" s="13">
        <v>2274152</v>
      </c>
      <c r="T842" s="13">
        <v>2263152</v>
      </c>
      <c r="U842" s="14">
        <v>11000</v>
      </c>
      <c r="V842" s="13">
        <v>0</v>
      </c>
      <c r="W842" s="13">
        <v>1258688</v>
      </c>
      <c r="X842" s="13">
        <v>777520</v>
      </c>
      <c r="Y842" s="13">
        <v>766520</v>
      </c>
      <c r="Z842" s="13">
        <v>683000</v>
      </c>
      <c r="AA842" s="13">
        <v>683000</v>
      </c>
      <c r="AB842" s="13">
        <v>1015464</v>
      </c>
      <c r="AC842" s="14">
        <v>11000</v>
      </c>
      <c r="AD842" s="13" t="s">
        <v>504</v>
      </c>
      <c r="AE842" s="13" t="s">
        <v>506</v>
      </c>
      <c r="AF842" s="13">
        <v>0</v>
      </c>
      <c r="AG842" s="13">
        <v>3374152</v>
      </c>
      <c r="AH842" s="13">
        <v>0</v>
      </c>
      <c r="AI842" s="13">
        <v>1100000</v>
      </c>
      <c r="AJ842" s="13">
        <v>2274152</v>
      </c>
    </row>
    <row r="843" spans="1:36" hidden="1" x14ac:dyDescent="0.25">
      <c r="A843" s="7" t="str">
        <f t="shared" si="13"/>
        <v>1.1-00-2004_20818011_2024610</v>
      </c>
      <c r="B843" s="7" t="s">
        <v>393</v>
      </c>
      <c r="C843" s="7" t="s">
        <v>31</v>
      </c>
      <c r="D843" s="7" t="s">
        <v>32</v>
      </c>
      <c r="E843" s="7" t="s">
        <v>33</v>
      </c>
      <c r="F843" s="7">
        <v>8</v>
      </c>
      <c r="G843" s="7">
        <v>18</v>
      </c>
      <c r="H843" s="7" t="s">
        <v>34</v>
      </c>
      <c r="I843" s="7">
        <v>2461</v>
      </c>
      <c r="J843" s="7" t="s">
        <v>168</v>
      </c>
      <c r="K843" s="7">
        <v>0</v>
      </c>
      <c r="L843" s="7" t="s">
        <v>36</v>
      </c>
      <c r="M843" s="7">
        <v>2000</v>
      </c>
      <c r="N843" s="7" t="s">
        <v>394</v>
      </c>
      <c r="O843" s="7" t="s">
        <v>38</v>
      </c>
      <c r="P843" s="7" t="s">
        <v>39</v>
      </c>
      <c r="Q843" s="7" t="s">
        <v>306</v>
      </c>
      <c r="R843" s="7" t="s">
        <v>41</v>
      </c>
      <c r="S843" s="13">
        <v>1000.17</v>
      </c>
      <c r="T843" s="13">
        <v>1000.17</v>
      </c>
      <c r="U843" s="13">
        <v>0</v>
      </c>
      <c r="V843" s="13">
        <v>0</v>
      </c>
      <c r="W843" s="13">
        <v>0</v>
      </c>
      <c r="X843" s="13">
        <v>0</v>
      </c>
      <c r="Y843" s="13">
        <v>0</v>
      </c>
      <c r="Z843" s="13">
        <v>0</v>
      </c>
      <c r="AA843" s="13">
        <v>0</v>
      </c>
      <c r="AB843" s="13">
        <v>1000.17</v>
      </c>
      <c r="AC843" s="13">
        <v>0</v>
      </c>
      <c r="AD843" s="13">
        <v>0</v>
      </c>
      <c r="AE843" s="13"/>
      <c r="AF843" s="13">
        <v>0</v>
      </c>
      <c r="AG843" s="13">
        <v>1000.17</v>
      </c>
      <c r="AH843" s="13">
        <v>0</v>
      </c>
      <c r="AI843" s="13">
        <v>0</v>
      </c>
      <c r="AJ843" s="13">
        <v>1000.17</v>
      </c>
    </row>
    <row r="844" spans="1:36" hidden="1" x14ac:dyDescent="0.25">
      <c r="A844" s="7" t="str">
        <f t="shared" si="13"/>
        <v>1.1-00-2004_20818011_2027210</v>
      </c>
      <c r="B844" s="7" t="s">
        <v>393</v>
      </c>
      <c r="C844" s="7" t="s">
        <v>31</v>
      </c>
      <c r="D844" s="7" t="s">
        <v>32</v>
      </c>
      <c r="E844" s="7" t="s">
        <v>33</v>
      </c>
      <c r="F844" s="7">
        <v>8</v>
      </c>
      <c r="G844" s="7">
        <v>18</v>
      </c>
      <c r="H844" s="7" t="s">
        <v>34</v>
      </c>
      <c r="I844" s="7">
        <v>2721</v>
      </c>
      <c r="J844" s="7" t="s">
        <v>124</v>
      </c>
      <c r="K844" s="7">
        <v>0</v>
      </c>
      <c r="L844" s="7" t="s">
        <v>36</v>
      </c>
      <c r="M844" s="7">
        <v>2000</v>
      </c>
      <c r="N844" s="7" t="s">
        <v>394</v>
      </c>
      <c r="O844" s="7" t="s">
        <v>38</v>
      </c>
      <c r="P844" s="7" t="s">
        <v>39</v>
      </c>
      <c r="Q844" s="7" t="s">
        <v>306</v>
      </c>
      <c r="R844" s="7" t="s">
        <v>41</v>
      </c>
      <c r="S844" s="13">
        <v>5000</v>
      </c>
      <c r="T844" s="13">
        <v>5000</v>
      </c>
      <c r="U844" s="13">
        <v>0</v>
      </c>
      <c r="V844" s="13">
        <v>0</v>
      </c>
      <c r="W844" s="13">
        <v>0</v>
      </c>
      <c r="X844" s="13">
        <v>0</v>
      </c>
      <c r="Y844" s="13">
        <v>0</v>
      </c>
      <c r="Z844" s="13">
        <v>0</v>
      </c>
      <c r="AA844" s="13">
        <v>0</v>
      </c>
      <c r="AB844" s="13">
        <v>5000</v>
      </c>
      <c r="AC844" s="13">
        <v>0</v>
      </c>
      <c r="AD844" s="13">
        <v>0</v>
      </c>
      <c r="AE844" s="13"/>
      <c r="AF844" s="13">
        <v>0</v>
      </c>
      <c r="AG844" s="13">
        <v>5000</v>
      </c>
      <c r="AH844" s="13">
        <v>0</v>
      </c>
      <c r="AI844" s="13">
        <v>0</v>
      </c>
      <c r="AJ844" s="13">
        <v>5000</v>
      </c>
    </row>
    <row r="845" spans="1:36" hidden="1" x14ac:dyDescent="0.25">
      <c r="A845" s="7" t="str">
        <f t="shared" si="13"/>
        <v>1.1-00-2004_20819011_2031810</v>
      </c>
      <c r="B845" s="7" t="s">
        <v>393</v>
      </c>
      <c r="C845" s="7" t="s">
        <v>31</v>
      </c>
      <c r="D845" s="7" t="s">
        <v>32</v>
      </c>
      <c r="E845" s="7" t="s">
        <v>33</v>
      </c>
      <c r="F845" s="7">
        <v>8</v>
      </c>
      <c r="G845" s="7">
        <v>19</v>
      </c>
      <c r="H845" s="7" t="s">
        <v>34</v>
      </c>
      <c r="I845" s="7">
        <v>3181</v>
      </c>
      <c r="J845" s="7" t="s">
        <v>132</v>
      </c>
      <c r="K845" s="7">
        <v>0</v>
      </c>
      <c r="L845" s="7" t="s">
        <v>36</v>
      </c>
      <c r="M845" s="7">
        <v>3000</v>
      </c>
      <c r="N845" s="7" t="s">
        <v>394</v>
      </c>
      <c r="O845" s="7" t="s">
        <v>38</v>
      </c>
      <c r="P845" s="7" t="s">
        <v>39</v>
      </c>
      <c r="Q845" s="7" t="s">
        <v>40</v>
      </c>
      <c r="R845" s="7" t="s">
        <v>41</v>
      </c>
      <c r="S845" s="13">
        <v>5000</v>
      </c>
      <c r="T845" s="13">
        <v>5000</v>
      </c>
      <c r="U845" s="13">
        <v>0</v>
      </c>
      <c r="V845" s="13">
        <v>0</v>
      </c>
      <c r="W845" s="13">
        <v>0</v>
      </c>
      <c r="X845" s="13">
        <v>0</v>
      </c>
      <c r="Y845" s="13">
        <v>0</v>
      </c>
      <c r="Z845" s="13">
        <v>0</v>
      </c>
      <c r="AA845" s="13">
        <v>0</v>
      </c>
      <c r="AB845" s="13">
        <v>5000</v>
      </c>
      <c r="AC845" s="13">
        <v>3768000</v>
      </c>
      <c r="AD845" s="13" t="s">
        <v>505</v>
      </c>
      <c r="AE845" s="13"/>
      <c r="AF845" s="13">
        <v>0</v>
      </c>
      <c r="AG845" s="13">
        <v>5000</v>
      </c>
      <c r="AH845" s="13">
        <v>0</v>
      </c>
      <c r="AI845" s="13">
        <v>0</v>
      </c>
      <c r="AJ845" s="13">
        <v>5000</v>
      </c>
    </row>
    <row r="846" spans="1:36" hidden="1" x14ac:dyDescent="0.25">
      <c r="A846" s="7" t="str">
        <f t="shared" si="13"/>
        <v>1.1-00-2004_20819011_2033110</v>
      </c>
      <c r="B846" s="7" t="s">
        <v>393</v>
      </c>
      <c r="C846" s="7" t="s">
        <v>31</v>
      </c>
      <c r="D846" s="7" t="s">
        <v>32</v>
      </c>
      <c r="E846" s="7" t="s">
        <v>33</v>
      </c>
      <c r="F846" s="7">
        <v>8</v>
      </c>
      <c r="G846" s="7">
        <v>19</v>
      </c>
      <c r="H846" s="7" t="s">
        <v>34</v>
      </c>
      <c r="I846" s="7">
        <v>3311</v>
      </c>
      <c r="J846" s="7" t="s">
        <v>216</v>
      </c>
      <c r="K846" s="7">
        <v>0</v>
      </c>
      <c r="L846" s="7" t="s">
        <v>36</v>
      </c>
      <c r="M846" s="7">
        <v>3000</v>
      </c>
      <c r="N846" s="7" t="s">
        <v>394</v>
      </c>
      <c r="O846" s="7" t="s">
        <v>38</v>
      </c>
      <c r="P846" s="7" t="s">
        <v>39</v>
      </c>
      <c r="Q846" s="7" t="s">
        <v>40</v>
      </c>
      <c r="R846" s="7" t="s">
        <v>41</v>
      </c>
      <c r="S846" s="13">
        <v>2000000</v>
      </c>
      <c r="T846" s="13">
        <v>2000000</v>
      </c>
      <c r="U846" s="13">
        <v>0</v>
      </c>
      <c r="V846" s="13">
        <v>0</v>
      </c>
      <c r="W846" s="13">
        <v>929426.86</v>
      </c>
      <c r="X846" s="13">
        <v>929426.86</v>
      </c>
      <c r="Y846" s="13">
        <v>697426.86</v>
      </c>
      <c r="Z846" s="13">
        <v>697426.86</v>
      </c>
      <c r="AA846" s="13">
        <v>697426.86</v>
      </c>
      <c r="AB846" s="13">
        <v>1070573.1400000001</v>
      </c>
      <c r="AC846" s="13">
        <v>0</v>
      </c>
      <c r="AD846" s="13">
        <v>0</v>
      </c>
      <c r="AE846" s="13"/>
      <c r="AF846" s="13">
        <v>0</v>
      </c>
      <c r="AG846" s="13">
        <v>6000000</v>
      </c>
      <c r="AH846" s="13">
        <v>0</v>
      </c>
      <c r="AI846" s="13">
        <v>4000000</v>
      </c>
      <c r="AJ846" s="13">
        <v>2000000</v>
      </c>
    </row>
    <row r="847" spans="1:36" hidden="1" x14ac:dyDescent="0.25">
      <c r="A847" s="7" t="str">
        <f t="shared" si="13"/>
        <v>1.1-00-2004_20819011_2033310</v>
      </c>
      <c r="B847" s="7" t="s">
        <v>393</v>
      </c>
      <c r="C847" s="7" t="s">
        <v>31</v>
      </c>
      <c r="D847" s="7" t="s">
        <v>32</v>
      </c>
      <c r="E847" s="7" t="s">
        <v>33</v>
      </c>
      <c r="F847" s="7">
        <v>8</v>
      </c>
      <c r="G847" s="7">
        <v>19</v>
      </c>
      <c r="H847" s="7" t="s">
        <v>34</v>
      </c>
      <c r="I847" s="7">
        <v>3331</v>
      </c>
      <c r="J847" s="7" t="s">
        <v>148</v>
      </c>
      <c r="K847" s="7">
        <v>0</v>
      </c>
      <c r="L847" s="7" t="s">
        <v>36</v>
      </c>
      <c r="M847" s="7">
        <v>3000</v>
      </c>
      <c r="N847" s="7" t="s">
        <v>394</v>
      </c>
      <c r="O847" s="7" t="s">
        <v>38</v>
      </c>
      <c r="P847" s="7" t="s">
        <v>39</v>
      </c>
      <c r="Q847" s="7" t="s">
        <v>40</v>
      </c>
      <c r="R847" s="7" t="s">
        <v>41</v>
      </c>
      <c r="S847" s="13">
        <v>469568</v>
      </c>
      <c r="T847" s="13">
        <v>469568</v>
      </c>
      <c r="U847" s="13">
        <v>0</v>
      </c>
      <c r="V847" s="13">
        <v>0</v>
      </c>
      <c r="W847" s="13">
        <v>469568</v>
      </c>
      <c r="X847" s="13">
        <v>469568</v>
      </c>
      <c r="Y847" s="13">
        <v>215528</v>
      </c>
      <c r="Z847" s="13">
        <v>215528</v>
      </c>
      <c r="AA847" s="13">
        <v>88508</v>
      </c>
      <c r="AB847" s="13">
        <v>0</v>
      </c>
      <c r="AC847" s="13">
        <v>0</v>
      </c>
      <c r="AD847" s="13">
        <v>0</v>
      </c>
      <c r="AE847" s="13"/>
      <c r="AF847" s="13">
        <v>0</v>
      </c>
      <c r="AG847" s="13">
        <v>700000</v>
      </c>
      <c r="AH847" s="13">
        <v>0</v>
      </c>
      <c r="AI847" s="13">
        <v>230432</v>
      </c>
      <c r="AJ847" s="13">
        <v>469568</v>
      </c>
    </row>
    <row r="848" spans="1:36" hidden="1" x14ac:dyDescent="0.25">
      <c r="A848" s="7" t="str">
        <f t="shared" si="13"/>
        <v>1.1-00-2004_20820011_2031110</v>
      </c>
      <c r="B848" s="7" t="s">
        <v>393</v>
      </c>
      <c r="C848" s="7" t="s">
        <v>31</v>
      </c>
      <c r="D848" s="7" t="s">
        <v>32</v>
      </c>
      <c r="E848" s="7" t="s">
        <v>33</v>
      </c>
      <c r="F848" s="7">
        <v>8</v>
      </c>
      <c r="G848" s="7">
        <v>20</v>
      </c>
      <c r="H848" s="7" t="s">
        <v>34</v>
      </c>
      <c r="I848" s="7">
        <v>3111</v>
      </c>
      <c r="J848" s="7" t="s">
        <v>173</v>
      </c>
      <c r="K848" s="7">
        <v>0</v>
      </c>
      <c r="L848" s="7" t="s">
        <v>36</v>
      </c>
      <c r="M848" s="7">
        <v>3000</v>
      </c>
      <c r="N848" s="7" t="s">
        <v>394</v>
      </c>
      <c r="O848" s="7" t="s">
        <v>38</v>
      </c>
      <c r="P848" s="7" t="s">
        <v>39</v>
      </c>
      <c r="Q848" s="7" t="s">
        <v>307</v>
      </c>
      <c r="R848" s="7" t="s">
        <v>41</v>
      </c>
      <c r="S848" s="13">
        <v>0</v>
      </c>
      <c r="T848" s="13">
        <v>0</v>
      </c>
      <c r="U848" s="13">
        <v>0</v>
      </c>
      <c r="V848" s="13">
        <v>0</v>
      </c>
      <c r="W848" s="13">
        <v>0</v>
      </c>
      <c r="X848" s="13">
        <v>0</v>
      </c>
      <c r="Y848" s="13">
        <v>0</v>
      </c>
      <c r="Z848" s="13">
        <v>0</v>
      </c>
      <c r="AA848" s="13">
        <v>0</v>
      </c>
      <c r="AB848" s="13">
        <v>0</v>
      </c>
      <c r="AC848" s="13">
        <v>0</v>
      </c>
      <c r="AD848" s="13">
        <v>0</v>
      </c>
      <c r="AE848" s="13"/>
      <c r="AF848" s="13">
        <v>0</v>
      </c>
      <c r="AG848" s="13">
        <v>0</v>
      </c>
      <c r="AH848" s="13">
        <v>0</v>
      </c>
      <c r="AI848" s="13">
        <v>0</v>
      </c>
      <c r="AJ848" s="13">
        <v>0</v>
      </c>
    </row>
    <row r="849" spans="1:36" hidden="1" x14ac:dyDescent="0.25">
      <c r="A849" s="7" t="str">
        <f t="shared" si="13"/>
        <v>1.1-00-2004_20820011_2032910</v>
      </c>
      <c r="B849" s="7" t="s">
        <v>393</v>
      </c>
      <c r="C849" s="7" t="s">
        <v>31</v>
      </c>
      <c r="D849" s="7" t="s">
        <v>32</v>
      </c>
      <c r="E849" s="7" t="s">
        <v>33</v>
      </c>
      <c r="F849" s="7">
        <v>8</v>
      </c>
      <c r="G849" s="7">
        <v>20</v>
      </c>
      <c r="H849" s="7" t="s">
        <v>34</v>
      </c>
      <c r="I849" s="7">
        <v>3291</v>
      </c>
      <c r="J849" s="7" t="s">
        <v>127</v>
      </c>
      <c r="K849" s="7">
        <v>0</v>
      </c>
      <c r="L849" s="7" t="s">
        <v>36</v>
      </c>
      <c r="M849" s="7">
        <v>3000</v>
      </c>
      <c r="N849" s="7" t="s">
        <v>394</v>
      </c>
      <c r="O849" s="7" t="s">
        <v>38</v>
      </c>
      <c r="P849" s="7" t="s">
        <v>39</v>
      </c>
      <c r="Q849" s="7" t="s">
        <v>307</v>
      </c>
      <c r="R849" s="7" t="s">
        <v>41</v>
      </c>
      <c r="S849" s="13">
        <v>103676.16</v>
      </c>
      <c r="T849" s="13">
        <v>103676.16</v>
      </c>
      <c r="U849" s="13">
        <v>0</v>
      </c>
      <c r="V849" s="13">
        <v>0</v>
      </c>
      <c r="W849" s="13">
        <v>103676.16</v>
      </c>
      <c r="X849" s="13">
        <v>103676.16</v>
      </c>
      <c r="Y849" s="13">
        <v>60477.760000000002</v>
      </c>
      <c r="Z849" s="13">
        <v>8639.68</v>
      </c>
      <c r="AA849" s="13">
        <v>0</v>
      </c>
      <c r="AB849" s="13">
        <v>0</v>
      </c>
      <c r="AC849" s="13">
        <v>0</v>
      </c>
      <c r="AD849" s="13">
        <v>0</v>
      </c>
      <c r="AE849" s="13"/>
      <c r="AF849" s="13">
        <v>0</v>
      </c>
      <c r="AG849" s="13">
        <v>360000</v>
      </c>
      <c r="AH849" s="13">
        <v>0</v>
      </c>
      <c r="AI849" s="13">
        <v>256323.84</v>
      </c>
      <c r="AJ849" s="13">
        <v>103676.16</v>
      </c>
    </row>
    <row r="850" spans="1:36" hidden="1" x14ac:dyDescent="0.25">
      <c r="A850" s="7" t="str">
        <f t="shared" si="13"/>
        <v>1.1-00-2004_20820011_2034110</v>
      </c>
      <c r="B850" s="7" t="s">
        <v>393</v>
      </c>
      <c r="C850" s="7" t="s">
        <v>31</v>
      </c>
      <c r="D850" s="7" t="s">
        <v>32</v>
      </c>
      <c r="E850" s="7" t="s">
        <v>33</v>
      </c>
      <c r="F850" s="7">
        <v>8</v>
      </c>
      <c r="G850" s="7">
        <v>20</v>
      </c>
      <c r="H850" s="7" t="s">
        <v>34</v>
      </c>
      <c r="I850" s="7">
        <v>3411</v>
      </c>
      <c r="J850" s="7" t="s">
        <v>281</v>
      </c>
      <c r="K850" s="7">
        <v>0</v>
      </c>
      <c r="L850" s="7" t="s">
        <v>36</v>
      </c>
      <c r="M850" s="7">
        <v>3000</v>
      </c>
      <c r="N850" s="7" t="s">
        <v>394</v>
      </c>
      <c r="O850" s="7" t="s">
        <v>38</v>
      </c>
      <c r="P850" s="7" t="s">
        <v>39</v>
      </c>
      <c r="Q850" s="7" t="s">
        <v>307</v>
      </c>
      <c r="R850" s="7" t="s">
        <v>41</v>
      </c>
      <c r="S850" s="13">
        <v>3400000</v>
      </c>
      <c r="T850" s="13">
        <v>3000000</v>
      </c>
      <c r="U850" s="14">
        <v>400000</v>
      </c>
      <c r="V850" s="13">
        <v>0</v>
      </c>
      <c r="W850" s="13">
        <v>3368666.46</v>
      </c>
      <c r="X850" s="13">
        <v>3368666.46</v>
      </c>
      <c r="Y850" s="13">
        <v>2713795.76</v>
      </c>
      <c r="Z850" s="13">
        <v>2713795.76</v>
      </c>
      <c r="AA850" s="13">
        <v>2713795.76</v>
      </c>
      <c r="AB850" s="13">
        <v>31333.540000000037</v>
      </c>
      <c r="AC850" s="14">
        <v>200000</v>
      </c>
      <c r="AD850" s="13" t="s">
        <v>504</v>
      </c>
      <c r="AE850" s="13" t="s">
        <v>506</v>
      </c>
      <c r="AF850" s="13">
        <v>0</v>
      </c>
      <c r="AG850" s="13">
        <v>3400000</v>
      </c>
      <c r="AH850" s="13">
        <v>0</v>
      </c>
      <c r="AI850" s="13">
        <v>0</v>
      </c>
      <c r="AJ850" s="13">
        <v>3400000</v>
      </c>
    </row>
    <row r="851" spans="1:36" hidden="1" x14ac:dyDescent="0.25">
      <c r="A851" s="7" t="str">
        <f t="shared" si="13"/>
        <v>1.1-00-2004_20820011_2034210</v>
      </c>
      <c r="B851" s="7" t="s">
        <v>393</v>
      </c>
      <c r="C851" s="7" t="s">
        <v>31</v>
      </c>
      <c r="D851" s="7" t="s">
        <v>32</v>
      </c>
      <c r="E851" s="7" t="s">
        <v>33</v>
      </c>
      <c r="F851" s="7">
        <v>8</v>
      </c>
      <c r="G851" s="7">
        <v>20</v>
      </c>
      <c r="H851" s="7" t="s">
        <v>34</v>
      </c>
      <c r="I851" s="7">
        <v>3421</v>
      </c>
      <c r="J851" s="7" t="s">
        <v>308</v>
      </c>
      <c r="K851" s="7">
        <v>0</v>
      </c>
      <c r="L851" s="7" t="s">
        <v>36</v>
      </c>
      <c r="M851" s="7">
        <v>3000</v>
      </c>
      <c r="N851" s="7" t="s">
        <v>394</v>
      </c>
      <c r="O851" s="7" t="s">
        <v>38</v>
      </c>
      <c r="P851" s="7" t="s">
        <v>39</v>
      </c>
      <c r="Q851" s="7" t="s">
        <v>307</v>
      </c>
      <c r="R851" s="7" t="s">
        <v>41</v>
      </c>
      <c r="S851" s="13">
        <v>30900000</v>
      </c>
      <c r="T851" s="13">
        <v>30000000</v>
      </c>
      <c r="U851" s="13">
        <v>900000</v>
      </c>
      <c r="V851" s="13">
        <v>0</v>
      </c>
      <c r="W851" s="13">
        <v>30000000</v>
      </c>
      <c r="X851" s="13">
        <v>30000000</v>
      </c>
      <c r="Y851" s="13">
        <v>20131065.800000001</v>
      </c>
      <c r="Z851" s="13">
        <v>19574332.350000001</v>
      </c>
      <c r="AA851" s="13">
        <v>17285629.07</v>
      </c>
      <c r="AB851" s="13">
        <v>900000</v>
      </c>
      <c r="AC851" s="13">
        <v>8000000</v>
      </c>
      <c r="AD851" s="13" t="s">
        <v>505</v>
      </c>
      <c r="AE851" s="13"/>
      <c r="AF851" s="13">
        <v>0</v>
      </c>
      <c r="AG851" s="13">
        <v>30900000</v>
      </c>
      <c r="AH851" s="13">
        <v>0</v>
      </c>
      <c r="AI851" s="13">
        <v>0</v>
      </c>
      <c r="AJ851" s="13">
        <v>30900000</v>
      </c>
    </row>
    <row r="852" spans="1:36" hidden="1" x14ac:dyDescent="0.25">
      <c r="A852" s="7" t="str">
        <f t="shared" si="13"/>
        <v>1.1-00-2004_20820011_2035110</v>
      </c>
      <c r="B852" s="7" t="s">
        <v>393</v>
      </c>
      <c r="C852" s="7" t="s">
        <v>31</v>
      </c>
      <c r="D852" s="7" t="s">
        <v>32</v>
      </c>
      <c r="E852" s="7" t="s">
        <v>33</v>
      </c>
      <c r="F852" s="7">
        <v>8</v>
      </c>
      <c r="G852" s="7">
        <v>20</v>
      </c>
      <c r="H852" s="7" t="s">
        <v>34</v>
      </c>
      <c r="I852" s="7">
        <v>3511</v>
      </c>
      <c r="J852" s="7" t="s">
        <v>68</v>
      </c>
      <c r="K852" s="7">
        <v>0</v>
      </c>
      <c r="L852" s="7" t="s">
        <v>36</v>
      </c>
      <c r="M852" s="7">
        <v>3000</v>
      </c>
      <c r="N852" s="7" t="s">
        <v>394</v>
      </c>
      <c r="O852" s="7" t="s">
        <v>38</v>
      </c>
      <c r="P852" s="7" t="s">
        <v>39</v>
      </c>
      <c r="Q852" s="7" t="s">
        <v>307</v>
      </c>
      <c r="R852" s="7" t="s">
        <v>41</v>
      </c>
      <c r="S852" s="13">
        <v>16000000</v>
      </c>
      <c r="T852" s="13">
        <v>16000000</v>
      </c>
      <c r="U852" s="13">
        <v>0</v>
      </c>
      <c r="V852" s="13">
        <v>0</v>
      </c>
      <c r="W852" s="13">
        <v>8068060.8399999999</v>
      </c>
      <c r="X852" s="13">
        <v>8068060.8399999999</v>
      </c>
      <c r="Y852" s="13">
        <v>8068060.8399999999</v>
      </c>
      <c r="Z852" s="13">
        <v>8068060.8399999999</v>
      </c>
      <c r="AA852" s="13">
        <v>8068060.8399999999</v>
      </c>
      <c r="AB852" s="13">
        <v>7931939.1600000001</v>
      </c>
      <c r="AC852" s="13">
        <v>0</v>
      </c>
      <c r="AD852" s="13">
        <v>0</v>
      </c>
      <c r="AE852" s="13"/>
      <c r="AF852" s="13">
        <v>0</v>
      </c>
      <c r="AG852" s="13">
        <v>16000000</v>
      </c>
      <c r="AH852" s="13">
        <v>0</v>
      </c>
      <c r="AI852" s="13">
        <v>0</v>
      </c>
      <c r="AJ852" s="13">
        <v>16000000</v>
      </c>
    </row>
    <row r="853" spans="1:36" hidden="1" x14ac:dyDescent="0.25">
      <c r="A853" s="7" t="str">
        <f t="shared" si="13"/>
        <v>1.1-00-2004_20820011_2035310</v>
      </c>
      <c r="B853" s="7" t="s">
        <v>393</v>
      </c>
      <c r="C853" s="7" t="s">
        <v>31</v>
      </c>
      <c r="D853" s="7" t="s">
        <v>32</v>
      </c>
      <c r="E853" s="7" t="s">
        <v>33</v>
      </c>
      <c r="F853" s="7">
        <v>8</v>
      </c>
      <c r="G853" s="7">
        <v>20</v>
      </c>
      <c r="H853" s="7" t="s">
        <v>34</v>
      </c>
      <c r="I853" s="7">
        <v>3531</v>
      </c>
      <c r="J853" s="7" t="s">
        <v>154</v>
      </c>
      <c r="K853" s="7">
        <v>0</v>
      </c>
      <c r="L853" s="7" t="s">
        <v>36</v>
      </c>
      <c r="M853" s="7">
        <v>3000</v>
      </c>
      <c r="N853" s="7" t="s">
        <v>394</v>
      </c>
      <c r="O853" s="7" t="s">
        <v>38</v>
      </c>
      <c r="P853" s="7" t="s">
        <v>39</v>
      </c>
      <c r="Q853" s="7" t="s">
        <v>307</v>
      </c>
      <c r="R853" s="7" t="s">
        <v>41</v>
      </c>
      <c r="S853" s="13">
        <v>10000</v>
      </c>
      <c r="T853" s="13">
        <v>10000</v>
      </c>
      <c r="U853" s="13">
        <v>0</v>
      </c>
      <c r="V853" s="13">
        <v>0</v>
      </c>
      <c r="W853" s="13">
        <v>0</v>
      </c>
      <c r="X853" s="13">
        <v>0</v>
      </c>
      <c r="Y853" s="13">
        <v>0</v>
      </c>
      <c r="Z853" s="13">
        <v>0</v>
      </c>
      <c r="AA853" s="13">
        <v>0</v>
      </c>
      <c r="AB853" s="13">
        <v>10000</v>
      </c>
      <c r="AC853" s="13">
        <v>0</v>
      </c>
      <c r="AD853" s="13">
        <v>0</v>
      </c>
      <c r="AE853" s="13"/>
      <c r="AF853" s="13">
        <v>0</v>
      </c>
      <c r="AG853" s="13">
        <v>10000</v>
      </c>
      <c r="AH853" s="13">
        <v>0</v>
      </c>
      <c r="AI853" s="13">
        <v>0</v>
      </c>
      <c r="AJ853" s="13">
        <v>10000</v>
      </c>
    </row>
    <row r="854" spans="1:36" hidden="1" x14ac:dyDescent="0.25">
      <c r="A854" s="7" t="str">
        <f t="shared" si="13"/>
        <v>1.1-00-2004_20820011_2038210</v>
      </c>
      <c r="B854" s="7" t="s">
        <v>393</v>
      </c>
      <c r="C854" s="7" t="s">
        <v>31</v>
      </c>
      <c r="D854" s="7" t="s">
        <v>32</v>
      </c>
      <c r="E854" s="7" t="s">
        <v>33</v>
      </c>
      <c r="F854" s="7">
        <v>8</v>
      </c>
      <c r="G854" s="7">
        <v>20</v>
      </c>
      <c r="H854" s="7" t="s">
        <v>34</v>
      </c>
      <c r="I854" s="7">
        <v>3821</v>
      </c>
      <c r="J854" s="7" t="s">
        <v>70</v>
      </c>
      <c r="K854" s="7">
        <v>0</v>
      </c>
      <c r="L854" s="7" t="s">
        <v>36</v>
      </c>
      <c r="M854" s="7">
        <v>3000</v>
      </c>
      <c r="N854" s="7" t="s">
        <v>394</v>
      </c>
      <c r="O854" s="7" t="s">
        <v>38</v>
      </c>
      <c r="P854" s="7" t="s">
        <v>39</v>
      </c>
      <c r="Q854" s="7" t="s">
        <v>307</v>
      </c>
      <c r="R854" s="7" t="s">
        <v>41</v>
      </c>
      <c r="S854" s="13">
        <v>500000</v>
      </c>
      <c r="T854" s="13">
        <v>1400000</v>
      </c>
      <c r="U854" s="13">
        <v>-900000</v>
      </c>
      <c r="V854" s="13">
        <v>0</v>
      </c>
      <c r="W854" s="13">
        <v>500000</v>
      </c>
      <c r="X854" s="13">
        <v>500000</v>
      </c>
      <c r="Y854" s="13">
        <v>500000</v>
      </c>
      <c r="Z854" s="13">
        <v>500000</v>
      </c>
      <c r="AA854" s="13">
        <v>500000</v>
      </c>
      <c r="AB854" s="13">
        <v>0</v>
      </c>
      <c r="AC854" s="13">
        <v>0</v>
      </c>
      <c r="AD854" s="13">
        <v>0</v>
      </c>
      <c r="AE854" s="13"/>
      <c r="AF854" s="13">
        <v>0</v>
      </c>
      <c r="AG854" s="13">
        <v>1500000</v>
      </c>
      <c r="AH854" s="13">
        <v>0</v>
      </c>
      <c r="AI854" s="13">
        <v>1000000</v>
      </c>
      <c r="AJ854" s="13">
        <v>500000</v>
      </c>
    </row>
    <row r="855" spans="1:36" hidden="1" x14ac:dyDescent="0.25">
      <c r="A855" s="7" t="str">
        <f t="shared" si="13"/>
        <v>1.1-00-2004_20820011_2039420</v>
      </c>
      <c r="B855" s="7" t="s">
        <v>393</v>
      </c>
      <c r="C855" s="7" t="s">
        <v>31</v>
      </c>
      <c r="D855" s="7" t="s">
        <v>32</v>
      </c>
      <c r="E855" s="7" t="s">
        <v>33</v>
      </c>
      <c r="F855" s="7">
        <v>8</v>
      </c>
      <c r="G855" s="7">
        <v>20</v>
      </c>
      <c r="H855" s="7" t="s">
        <v>34</v>
      </c>
      <c r="I855" s="7">
        <v>3942</v>
      </c>
      <c r="J855" s="7" t="s">
        <v>309</v>
      </c>
      <c r="K855" s="7">
        <v>0</v>
      </c>
      <c r="L855" s="7" t="s">
        <v>36</v>
      </c>
      <c r="M855" s="7">
        <v>3000</v>
      </c>
      <c r="N855" s="7" t="s">
        <v>394</v>
      </c>
      <c r="O855" s="7" t="s">
        <v>38</v>
      </c>
      <c r="P855" s="7" t="s">
        <v>39</v>
      </c>
      <c r="Q855" s="7" t="s">
        <v>307</v>
      </c>
      <c r="R855" s="7" t="s">
        <v>41</v>
      </c>
      <c r="S855" s="13">
        <v>2000000</v>
      </c>
      <c r="T855" s="13">
        <v>2000000</v>
      </c>
      <c r="U855" s="13">
        <v>0</v>
      </c>
      <c r="V855" s="13">
        <v>0</v>
      </c>
      <c r="W855" s="13">
        <v>1998066.58</v>
      </c>
      <c r="X855" s="13">
        <v>1998066.58</v>
      </c>
      <c r="Y855" s="13">
        <v>145866.01</v>
      </c>
      <c r="Z855" s="13">
        <v>119989.71</v>
      </c>
      <c r="AA855" s="13">
        <v>119989.71</v>
      </c>
      <c r="AB855" s="13">
        <v>1933.4199999999255</v>
      </c>
      <c r="AC855" s="13">
        <v>0</v>
      </c>
      <c r="AD855" s="13">
        <v>0</v>
      </c>
      <c r="AE855" s="13"/>
      <c r="AF855" s="13">
        <v>0</v>
      </c>
      <c r="AG855" s="13">
        <v>2000000</v>
      </c>
      <c r="AH855" s="13">
        <v>0</v>
      </c>
      <c r="AI855" s="13">
        <v>0</v>
      </c>
      <c r="AJ855" s="13">
        <v>2000000</v>
      </c>
    </row>
    <row r="856" spans="1:36" hidden="1" x14ac:dyDescent="0.25">
      <c r="A856" s="7" t="str">
        <f t="shared" si="13"/>
        <v>1.1-00-2004_20820011_2039510</v>
      </c>
      <c r="B856" s="7" t="s">
        <v>393</v>
      </c>
      <c r="C856" s="7" t="s">
        <v>31</v>
      </c>
      <c r="D856" s="7" t="s">
        <v>32</v>
      </c>
      <c r="E856" s="7" t="s">
        <v>33</v>
      </c>
      <c r="F856" s="7">
        <v>8</v>
      </c>
      <c r="G856" s="7">
        <v>20</v>
      </c>
      <c r="H856" s="7" t="s">
        <v>34</v>
      </c>
      <c r="I856" s="7">
        <v>3951</v>
      </c>
      <c r="J856" s="7" t="s">
        <v>310</v>
      </c>
      <c r="K856" s="7">
        <v>0</v>
      </c>
      <c r="L856" s="7" t="s">
        <v>36</v>
      </c>
      <c r="M856" s="7">
        <v>3000</v>
      </c>
      <c r="N856" s="7" t="s">
        <v>394</v>
      </c>
      <c r="O856" s="7" t="s">
        <v>38</v>
      </c>
      <c r="P856" s="7" t="s">
        <v>39</v>
      </c>
      <c r="Q856" s="7" t="s">
        <v>307</v>
      </c>
      <c r="R856" s="7" t="s">
        <v>41</v>
      </c>
      <c r="S856" s="13">
        <v>0</v>
      </c>
      <c r="T856" s="13">
        <v>81734.81</v>
      </c>
      <c r="U856" s="13">
        <v>-81734.81</v>
      </c>
      <c r="V856" s="13">
        <v>0</v>
      </c>
      <c r="W856" s="13">
        <v>0</v>
      </c>
      <c r="X856" s="13">
        <v>0</v>
      </c>
      <c r="Y856" s="13">
        <v>0</v>
      </c>
      <c r="Z856" s="13">
        <v>0</v>
      </c>
      <c r="AA856" s="13">
        <v>0</v>
      </c>
      <c r="AB856" s="13">
        <v>0</v>
      </c>
      <c r="AC856" s="13">
        <v>0</v>
      </c>
      <c r="AD856" s="13">
        <v>0</v>
      </c>
      <c r="AE856" s="13"/>
      <c r="AF856" s="13">
        <v>0</v>
      </c>
      <c r="AG856" s="13">
        <v>300000</v>
      </c>
      <c r="AH856" s="13">
        <v>0</v>
      </c>
      <c r="AI856" s="13">
        <v>300000</v>
      </c>
      <c r="AJ856" s="13">
        <v>0</v>
      </c>
    </row>
    <row r="857" spans="1:36" hidden="1" x14ac:dyDescent="0.25">
      <c r="A857" s="7" t="str">
        <f t="shared" si="13"/>
        <v>1.1-00-2004_20820011_2039610</v>
      </c>
      <c r="B857" s="7" t="s">
        <v>393</v>
      </c>
      <c r="C857" s="7" t="s">
        <v>31</v>
      </c>
      <c r="D857" s="7" t="s">
        <v>32</v>
      </c>
      <c r="E857" s="7" t="s">
        <v>33</v>
      </c>
      <c r="F857" s="7">
        <v>8</v>
      </c>
      <c r="G857" s="7">
        <v>20</v>
      </c>
      <c r="H857" s="7" t="s">
        <v>34</v>
      </c>
      <c r="I857" s="7">
        <v>3961</v>
      </c>
      <c r="J857" s="7" t="s">
        <v>311</v>
      </c>
      <c r="K857" s="7">
        <v>0</v>
      </c>
      <c r="L857" s="7" t="s">
        <v>36</v>
      </c>
      <c r="M857" s="7">
        <v>3000</v>
      </c>
      <c r="N857" s="7" t="s">
        <v>394</v>
      </c>
      <c r="O857" s="7" t="s">
        <v>38</v>
      </c>
      <c r="P857" s="7" t="s">
        <v>39</v>
      </c>
      <c r="Q857" s="7" t="s">
        <v>307</v>
      </c>
      <c r="R857" s="7" t="s">
        <v>41</v>
      </c>
      <c r="S857" s="13">
        <v>0</v>
      </c>
      <c r="T857" s="13">
        <v>300000</v>
      </c>
      <c r="U857" s="13">
        <v>-300000</v>
      </c>
      <c r="V857" s="13">
        <v>0</v>
      </c>
      <c r="W857" s="13">
        <v>0</v>
      </c>
      <c r="X857" s="13">
        <v>0</v>
      </c>
      <c r="Y857" s="13">
        <v>0</v>
      </c>
      <c r="Z857" s="13">
        <v>0</v>
      </c>
      <c r="AA857" s="13">
        <v>0</v>
      </c>
      <c r="AB857" s="13">
        <v>0</v>
      </c>
      <c r="AC857" s="13">
        <v>0</v>
      </c>
      <c r="AD857" s="13">
        <v>0</v>
      </c>
      <c r="AE857" s="13"/>
      <c r="AF857" s="13">
        <v>0</v>
      </c>
      <c r="AG857" s="13">
        <v>300000</v>
      </c>
      <c r="AH857" s="13">
        <v>0</v>
      </c>
      <c r="AI857" s="13">
        <v>300000</v>
      </c>
      <c r="AJ857" s="13">
        <v>0</v>
      </c>
    </row>
    <row r="858" spans="1:36" hidden="1" x14ac:dyDescent="0.25">
      <c r="A858" s="7" t="str">
        <f t="shared" si="13"/>
        <v>1.1-00-2004_20820011_2039630</v>
      </c>
      <c r="B858" s="7" t="s">
        <v>393</v>
      </c>
      <c r="C858" s="7" t="s">
        <v>31</v>
      </c>
      <c r="D858" s="7" t="s">
        <v>32</v>
      </c>
      <c r="E858" s="7" t="s">
        <v>33</v>
      </c>
      <c r="F858" s="7">
        <v>8</v>
      </c>
      <c r="G858" s="7">
        <v>20</v>
      </c>
      <c r="H858" s="7" t="s">
        <v>34</v>
      </c>
      <c r="I858" s="7">
        <v>3963</v>
      </c>
      <c r="J858" s="7" t="s">
        <v>312</v>
      </c>
      <c r="K858" s="7">
        <v>0</v>
      </c>
      <c r="L858" s="7" t="s">
        <v>36</v>
      </c>
      <c r="M858" s="7">
        <v>3000</v>
      </c>
      <c r="N858" s="7" t="s">
        <v>394</v>
      </c>
      <c r="O858" s="7" t="s">
        <v>38</v>
      </c>
      <c r="P858" s="7" t="s">
        <v>39</v>
      </c>
      <c r="Q858" s="7" t="s">
        <v>307</v>
      </c>
      <c r="R858" s="7" t="s">
        <v>41</v>
      </c>
      <c r="S858" s="13">
        <v>16000</v>
      </c>
      <c r="T858" s="13">
        <v>16000</v>
      </c>
      <c r="U858" s="13">
        <v>0</v>
      </c>
      <c r="V858" s="13">
        <v>0</v>
      </c>
      <c r="W858" s="13">
        <v>15463</v>
      </c>
      <c r="X858" s="13">
        <v>15463</v>
      </c>
      <c r="Y858" s="13">
        <v>15463</v>
      </c>
      <c r="Z858" s="13">
        <v>15463</v>
      </c>
      <c r="AA858" s="13">
        <v>15463</v>
      </c>
      <c r="AB858" s="13">
        <v>537</v>
      </c>
      <c r="AC858" s="13">
        <v>0</v>
      </c>
      <c r="AD858" s="13">
        <v>0</v>
      </c>
      <c r="AE858" s="13"/>
      <c r="AF858" s="13">
        <v>0</v>
      </c>
      <c r="AG858" s="13">
        <v>100000</v>
      </c>
      <c r="AH858" s="13">
        <v>0</v>
      </c>
      <c r="AI858" s="13">
        <v>84000</v>
      </c>
      <c r="AJ858" s="13">
        <v>16000</v>
      </c>
    </row>
    <row r="859" spans="1:36" hidden="1" x14ac:dyDescent="0.25">
      <c r="A859" s="7" t="str">
        <f t="shared" si="13"/>
        <v>1.1-00-2004_20820011_2042110</v>
      </c>
      <c r="B859" s="7" t="s">
        <v>393</v>
      </c>
      <c r="C859" s="7" t="s">
        <v>31</v>
      </c>
      <c r="D859" s="7" t="s">
        <v>32</v>
      </c>
      <c r="E859" s="7" t="s">
        <v>33</v>
      </c>
      <c r="F859" s="7">
        <v>8</v>
      </c>
      <c r="G859" s="7">
        <v>20</v>
      </c>
      <c r="H859" s="7" t="s">
        <v>34</v>
      </c>
      <c r="I859" s="7">
        <v>4211</v>
      </c>
      <c r="J859" s="7" t="s">
        <v>219</v>
      </c>
      <c r="K859" s="7">
        <v>0</v>
      </c>
      <c r="L859" s="7" t="s">
        <v>36</v>
      </c>
      <c r="M859" s="7">
        <v>4000</v>
      </c>
      <c r="N859" s="7" t="s">
        <v>394</v>
      </c>
      <c r="O859" s="7" t="s">
        <v>38</v>
      </c>
      <c r="P859" s="7" t="s">
        <v>39</v>
      </c>
      <c r="Q859" s="7" t="s">
        <v>307</v>
      </c>
      <c r="R859" s="7" t="s">
        <v>41</v>
      </c>
      <c r="S859" s="13">
        <v>2000000</v>
      </c>
      <c r="T859" s="13">
        <v>2000000</v>
      </c>
      <c r="U859" s="13">
        <v>0</v>
      </c>
      <c r="V859" s="13">
        <v>0</v>
      </c>
      <c r="W859" s="13">
        <v>2105566.7599999998</v>
      </c>
      <c r="X859" s="13">
        <v>2105566.7599999998</v>
      </c>
      <c r="Y859" s="13">
        <v>2105566.7599999998</v>
      </c>
      <c r="Z859" s="13">
        <v>2105566.7599999998</v>
      </c>
      <c r="AA859" s="13">
        <v>2105566.7599999998</v>
      </c>
      <c r="AB859" s="13">
        <v>-105566.75999999978</v>
      </c>
      <c r="AC859" s="13">
        <v>200000</v>
      </c>
      <c r="AD859" s="13" t="s">
        <v>504</v>
      </c>
      <c r="AE859" s="13"/>
      <c r="AF859" s="13">
        <v>0</v>
      </c>
      <c r="AG859" s="13">
        <v>2000000</v>
      </c>
      <c r="AH859" s="13">
        <v>0</v>
      </c>
      <c r="AI859" s="13">
        <v>0</v>
      </c>
      <c r="AJ859" s="13">
        <v>2000000</v>
      </c>
    </row>
    <row r="860" spans="1:36" hidden="1" x14ac:dyDescent="0.25">
      <c r="A860" s="7" t="str">
        <f t="shared" si="13"/>
        <v>1.1-00-2004_20820011_2042510</v>
      </c>
      <c r="B860" s="7" t="s">
        <v>393</v>
      </c>
      <c r="C860" s="7" t="s">
        <v>31</v>
      </c>
      <c r="D860" s="7" t="s">
        <v>32</v>
      </c>
      <c r="E860" s="7" t="s">
        <v>33</v>
      </c>
      <c r="F860" s="7">
        <v>8</v>
      </c>
      <c r="G860" s="7">
        <v>20</v>
      </c>
      <c r="H860" s="7" t="s">
        <v>34</v>
      </c>
      <c r="I860" s="7">
        <v>4251</v>
      </c>
      <c r="J860" s="7" t="s">
        <v>313</v>
      </c>
      <c r="K860" s="7">
        <v>0</v>
      </c>
      <c r="L860" s="7" t="s">
        <v>36</v>
      </c>
      <c r="M860" s="7">
        <v>4000</v>
      </c>
      <c r="N860" s="7" t="s">
        <v>394</v>
      </c>
      <c r="O860" s="7" t="s">
        <v>38</v>
      </c>
      <c r="P860" s="7" t="s">
        <v>39</v>
      </c>
      <c r="Q860" s="7" t="s">
        <v>307</v>
      </c>
      <c r="R860" s="7" t="s">
        <v>41</v>
      </c>
      <c r="S860" s="13">
        <v>14121895.560000001</v>
      </c>
      <c r="T860" s="13">
        <v>14121895.560000001</v>
      </c>
      <c r="U860" s="13">
        <v>0</v>
      </c>
      <c r="V860" s="13">
        <v>0</v>
      </c>
      <c r="W860" s="13">
        <v>796397</v>
      </c>
      <c r="X860" s="13">
        <v>796397</v>
      </c>
      <c r="Y860" s="13">
        <v>796397</v>
      </c>
      <c r="Z860" s="13">
        <v>796397</v>
      </c>
      <c r="AA860" s="13">
        <v>796397</v>
      </c>
      <c r="AB860" s="13">
        <v>13325498.560000001</v>
      </c>
      <c r="AC860" s="13">
        <v>0</v>
      </c>
      <c r="AD860" s="13">
        <v>0</v>
      </c>
      <c r="AE860" s="13"/>
      <c r="AF860" s="13">
        <v>0</v>
      </c>
      <c r="AG860" s="13">
        <v>14321895.560000001</v>
      </c>
      <c r="AH860" s="13">
        <v>0</v>
      </c>
      <c r="AI860" s="13">
        <v>200000</v>
      </c>
      <c r="AJ860" s="13">
        <v>14121895.560000001</v>
      </c>
    </row>
    <row r="861" spans="1:36" hidden="1" x14ac:dyDescent="0.25">
      <c r="A861" s="7" t="str">
        <f t="shared" si="13"/>
        <v>1.1-00-2004_20820011_2051210</v>
      </c>
      <c r="B861" s="7" t="s">
        <v>393</v>
      </c>
      <c r="C861" s="7" t="s">
        <v>31</v>
      </c>
      <c r="D861" s="7" t="s">
        <v>32</v>
      </c>
      <c r="E861" s="7" t="s">
        <v>33</v>
      </c>
      <c r="F861" s="7">
        <v>8</v>
      </c>
      <c r="G861" s="7">
        <v>20</v>
      </c>
      <c r="H861" s="7" t="s">
        <v>34</v>
      </c>
      <c r="I861" s="7">
        <v>5121</v>
      </c>
      <c r="J861" s="7" t="s">
        <v>111</v>
      </c>
      <c r="K861" s="7">
        <v>0</v>
      </c>
      <c r="L861" s="7" t="s">
        <v>36</v>
      </c>
      <c r="M861" s="7">
        <v>5000</v>
      </c>
      <c r="N861" s="7" t="s">
        <v>394</v>
      </c>
      <c r="O861" s="7" t="s">
        <v>38</v>
      </c>
      <c r="P861" s="7" t="s">
        <v>39</v>
      </c>
      <c r="Q861" s="7" t="s">
        <v>307</v>
      </c>
      <c r="R861" s="7" t="s">
        <v>41</v>
      </c>
      <c r="S861" s="13">
        <v>0</v>
      </c>
      <c r="T861" s="13">
        <v>0</v>
      </c>
      <c r="U861" s="13">
        <v>0</v>
      </c>
      <c r="V861" s="13">
        <v>0</v>
      </c>
      <c r="W861" s="13">
        <v>0</v>
      </c>
      <c r="X861" s="13">
        <v>0</v>
      </c>
      <c r="Y861" s="13">
        <v>0</v>
      </c>
      <c r="Z861" s="13">
        <v>0</v>
      </c>
      <c r="AA861" s="13">
        <v>0</v>
      </c>
      <c r="AB861" s="13">
        <v>0</v>
      </c>
      <c r="AC861" s="13">
        <v>0</v>
      </c>
      <c r="AD861" s="13">
        <v>0</v>
      </c>
      <c r="AE861" s="13"/>
      <c r="AF861" s="13">
        <v>0</v>
      </c>
      <c r="AG861" s="13">
        <v>0</v>
      </c>
      <c r="AH861" s="13">
        <v>0</v>
      </c>
      <c r="AI861" s="13">
        <v>0</v>
      </c>
      <c r="AJ861" s="13">
        <v>0</v>
      </c>
    </row>
    <row r="862" spans="1:36" hidden="1" x14ac:dyDescent="0.25">
      <c r="A862" s="7" t="str">
        <f t="shared" si="13"/>
        <v>1.1-00-2004_20820011_2061511</v>
      </c>
      <c r="B862" s="7" t="s">
        <v>393</v>
      </c>
      <c r="C862" s="7" t="s">
        <v>31</v>
      </c>
      <c r="D862" s="7" t="s">
        <v>32</v>
      </c>
      <c r="E862" s="7" t="s">
        <v>33</v>
      </c>
      <c r="F862" s="7">
        <v>8</v>
      </c>
      <c r="G862" s="7">
        <v>20</v>
      </c>
      <c r="H862" s="7" t="s">
        <v>34</v>
      </c>
      <c r="I862" s="7">
        <v>6151</v>
      </c>
      <c r="J862" s="7" t="s">
        <v>302</v>
      </c>
      <c r="K862" s="7">
        <v>1</v>
      </c>
      <c r="L862" s="7" t="s">
        <v>433</v>
      </c>
      <c r="M862" s="7">
        <v>6000</v>
      </c>
      <c r="N862" s="7" t="s">
        <v>394</v>
      </c>
      <c r="O862" s="7" t="s">
        <v>38</v>
      </c>
      <c r="P862" s="7" t="s">
        <v>39</v>
      </c>
      <c r="Q862" s="7" t="s">
        <v>307</v>
      </c>
      <c r="R862" s="7" t="s">
        <v>41</v>
      </c>
      <c r="S862" s="13">
        <v>0</v>
      </c>
      <c r="T862" s="13">
        <v>0</v>
      </c>
      <c r="U862" s="13">
        <v>0</v>
      </c>
      <c r="V862" s="13">
        <v>0</v>
      </c>
      <c r="W862" s="13">
        <v>1882762.67</v>
      </c>
      <c r="X862" s="13">
        <v>1882762.67</v>
      </c>
      <c r="Y862" s="13">
        <v>1882762.67</v>
      </c>
      <c r="Z862" s="13">
        <v>1882762.67</v>
      </c>
      <c r="AA862" s="13">
        <v>1882762.67</v>
      </c>
      <c r="AB862" s="13">
        <v>-1882762.67</v>
      </c>
      <c r="AC862" s="13">
        <v>0</v>
      </c>
      <c r="AD862" s="13">
        <v>0</v>
      </c>
      <c r="AE862" s="13"/>
      <c r="AF862" s="13">
        <v>0</v>
      </c>
      <c r="AG862" s="13">
        <v>0</v>
      </c>
      <c r="AH862" s="13">
        <v>0</v>
      </c>
      <c r="AI862" s="13">
        <v>0</v>
      </c>
      <c r="AJ862" s="13">
        <v>0</v>
      </c>
    </row>
    <row r="863" spans="1:36" hidden="1" x14ac:dyDescent="0.25">
      <c r="A863" s="7" t="str">
        <f t="shared" si="13"/>
        <v>1.1-00-2004_20820011_2063210</v>
      </c>
      <c r="B863" s="7" t="s">
        <v>393</v>
      </c>
      <c r="C863" s="7" t="s">
        <v>31</v>
      </c>
      <c r="D863" s="7" t="s">
        <v>32</v>
      </c>
      <c r="E863" s="7" t="s">
        <v>33</v>
      </c>
      <c r="F863" s="7">
        <v>8</v>
      </c>
      <c r="G863" s="7">
        <v>20</v>
      </c>
      <c r="H863" s="7" t="s">
        <v>34</v>
      </c>
      <c r="I863" s="7">
        <v>6321</v>
      </c>
      <c r="J863" s="7" t="s">
        <v>314</v>
      </c>
      <c r="K863" s="7">
        <v>0</v>
      </c>
      <c r="L863" s="7" t="s">
        <v>36</v>
      </c>
      <c r="M863" s="7">
        <v>6000</v>
      </c>
      <c r="N863" s="7" t="s">
        <v>394</v>
      </c>
      <c r="O863" s="7" t="s">
        <v>38</v>
      </c>
      <c r="P863" s="7" t="s">
        <v>39</v>
      </c>
      <c r="Q863" s="7" t="s">
        <v>307</v>
      </c>
      <c r="R863" s="7" t="s">
        <v>41</v>
      </c>
      <c r="S863" s="13">
        <v>30888556</v>
      </c>
      <c r="T863" s="13">
        <v>30888556</v>
      </c>
      <c r="U863" s="13">
        <v>0</v>
      </c>
      <c r="V863" s="13">
        <v>0</v>
      </c>
      <c r="W863" s="13">
        <v>48385606.369999997</v>
      </c>
      <c r="X863" s="13">
        <v>48385606.369999997</v>
      </c>
      <c r="Y863" s="13">
        <v>48385606.369999997</v>
      </c>
      <c r="Z863" s="13">
        <v>46420576.369999997</v>
      </c>
      <c r="AA863" s="13">
        <v>46420576.369999997</v>
      </c>
      <c r="AB863" s="13">
        <v>-17497050.369999997</v>
      </c>
      <c r="AC863" s="13">
        <v>90000000</v>
      </c>
      <c r="AD863" s="13" t="s">
        <v>504</v>
      </c>
      <c r="AE863" s="13"/>
      <c r="AF863" s="13">
        <v>0</v>
      </c>
      <c r="AG863" s="13">
        <v>30888556</v>
      </c>
      <c r="AH863" s="13">
        <v>0</v>
      </c>
      <c r="AI863" s="13">
        <v>0</v>
      </c>
      <c r="AJ863" s="13">
        <v>30888556</v>
      </c>
    </row>
    <row r="864" spans="1:36" hidden="1" x14ac:dyDescent="0.25">
      <c r="A864" s="7" t="str">
        <f t="shared" si="13"/>
        <v>1.1-00-2005_20821012_2021410</v>
      </c>
      <c r="B864" s="7" t="s">
        <v>393</v>
      </c>
      <c r="C864" s="7" t="s">
        <v>31</v>
      </c>
      <c r="D864" s="7" t="s">
        <v>32</v>
      </c>
      <c r="E864" s="7" t="s">
        <v>43</v>
      </c>
      <c r="F864" s="7">
        <v>8</v>
      </c>
      <c r="G864" s="7">
        <v>21</v>
      </c>
      <c r="H864" s="7" t="s">
        <v>44</v>
      </c>
      <c r="I864" s="7">
        <v>2141</v>
      </c>
      <c r="J864" s="7" t="s">
        <v>106</v>
      </c>
      <c r="K864" s="7">
        <v>0</v>
      </c>
      <c r="L864" s="7" t="s">
        <v>36</v>
      </c>
      <c r="M864" s="7">
        <v>2000</v>
      </c>
      <c r="N864" s="7" t="s">
        <v>394</v>
      </c>
      <c r="O864" s="7" t="s">
        <v>47</v>
      </c>
      <c r="P864" s="7" t="s">
        <v>39</v>
      </c>
      <c r="Q864" s="7" t="s">
        <v>315</v>
      </c>
      <c r="R864" s="7" t="s">
        <v>49</v>
      </c>
      <c r="S864" s="13">
        <v>410000</v>
      </c>
      <c r="T864" s="13">
        <v>400000</v>
      </c>
      <c r="U864" s="14">
        <v>10000</v>
      </c>
      <c r="V864" s="13">
        <v>0</v>
      </c>
      <c r="W864" s="13">
        <v>400000</v>
      </c>
      <c r="X864" s="13">
        <v>309520</v>
      </c>
      <c r="Y864" s="13">
        <v>15182.33</v>
      </c>
      <c r="Z864" s="13">
        <v>15182.33</v>
      </c>
      <c r="AA864" s="13">
        <v>12347.64</v>
      </c>
      <c r="AB864" s="13">
        <v>10000</v>
      </c>
      <c r="AC864" s="14">
        <v>10000</v>
      </c>
      <c r="AD864" s="13" t="s">
        <v>504</v>
      </c>
      <c r="AE864" s="13" t="s">
        <v>506</v>
      </c>
      <c r="AF864" s="13">
        <v>0</v>
      </c>
      <c r="AG864" s="13">
        <v>410000</v>
      </c>
      <c r="AH864" s="13">
        <v>0</v>
      </c>
      <c r="AI864" s="13">
        <v>0</v>
      </c>
      <c r="AJ864" s="13">
        <v>410000</v>
      </c>
    </row>
    <row r="865" spans="1:36" hidden="1" x14ac:dyDescent="0.25">
      <c r="A865" s="7" t="str">
        <f t="shared" si="13"/>
        <v>1.1-00-2005_20821012_2021610</v>
      </c>
      <c r="B865" s="7" t="s">
        <v>393</v>
      </c>
      <c r="C865" s="7" t="s">
        <v>31</v>
      </c>
      <c r="D865" s="7" t="s">
        <v>32</v>
      </c>
      <c r="E865" s="7" t="s">
        <v>43</v>
      </c>
      <c r="F865" s="7">
        <v>8</v>
      </c>
      <c r="G865" s="7">
        <v>21</v>
      </c>
      <c r="H865" s="7" t="s">
        <v>44</v>
      </c>
      <c r="I865" s="7">
        <v>2161</v>
      </c>
      <c r="J865" s="7" t="s">
        <v>316</v>
      </c>
      <c r="K865" s="7">
        <v>0</v>
      </c>
      <c r="L865" s="7" t="s">
        <v>36</v>
      </c>
      <c r="M865" s="7">
        <v>2000</v>
      </c>
      <c r="N865" s="7" t="s">
        <v>394</v>
      </c>
      <c r="O865" s="7" t="s">
        <v>47</v>
      </c>
      <c r="P865" s="7" t="s">
        <v>39</v>
      </c>
      <c r="Q865" s="7" t="s">
        <v>315</v>
      </c>
      <c r="R865" s="7" t="s">
        <v>49</v>
      </c>
      <c r="S865" s="13">
        <v>2635181</v>
      </c>
      <c r="T865" s="13">
        <v>2635181</v>
      </c>
      <c r="U865" s="13">
        <v>0</v>
      </c>
      <c r="V865" s="13">
        <v>0</v>
      </c>
      <c r="W865" s="13">
        <v>2633765.4</v>
      </c>
      <c r="X865" s="13">
        <v>2148031</v>
      </c>
      <c r="Y865" s="13">
        <v>819946.98</v>
      </c>
      <c r="Z865" s="13">
        <v>609116.98</v>
      </c>
      <c r="AA865" s="13">
        <v>490617.18</v>
      </c>
      <c r="AB865" s="13">
        <v>1415.6000000000931</v>
      </c>
      <c r="AC865" s="13">
        <v>0</v>
      </c>
      <c r="AD865" s="13">
        <v>0</v>
      </c>
      <c r="AE865" s="13"/>
      <c r="AF865" s="13">
        <v>0</v>
      </c>
      <c r="AG865" s="13">
        <v>2635181</v>
      </c>
      <c r="AH865" s="13">
        <v>0</v>
      </c>
      <c r="AI865" s="13">
        <v>0</v>
      </c>
      <c r="AJ865" s="13">
        <v>2635181</v>
      </c>
    </row>
    <row r="866" spans="1:36" hidden="1" x14ac:dyDescent="0.25">
      <c r="A866" s="7" t="str">
        <f t="shared" si="13"/>
        <v>1.1-00-2005_20821012_2022110</v>
      </c>
      <c r="B866" s="7" t="s">
        <v>393</v>
      </c>
      <c r="C866" s="7" t="s">
        <v>31</v>
      </c>
      <c r="D866" s="7" t="s">
        <v>32</v>
      </c>
      <c r="E866" s="7" t="s">
        <v>43</v>
      </c>
      <c r="F866" s="7">
        <v>8</v>
      </c>
      <c r="G866" s="7">
        <v>21</v>
      </c>
      <c r="H866" s="7" t="s">
        <v>44</v>
      </c>
      <c r="I866" s="7">
        <v>2211</v>
      </c>
      <c r="J866" s="7" t="s">
        <v>55</v>
      </c>
      <c r="K866" s="7">
        <v>0</v>
      </c>
      <c r="L866" s="7" t="s">
        <v>36</v>
      </c>
      <c r="M866" s="7">
        <v>2000</v>
      </c>
      <c r="N866" s="7" t="s">
        <v>394</v>
      </c>
      <c r="O866" s="7" t="s">
        <v>47</v>
      </c>
      <c r="P866" s="7" t="s">
        <v>39</v>
      </c>
      <c r="Q866" s="7" t="s">
        <v>315</v>
      </c>
      <c r="R866" s="7" t="s">
        <v>49</v>
      </c>
      <c r="S866" s="13">
        <v>395031</v>
      </c>
      <c r="T866" s="13">
        <v>395031</v>
      </c>
      <c r="U866" s="13">
        <v>0</v>
      </c>
      <c r="V866" s="13">
        <v>0</v>
      </c>
      <c r="W866" s="13">
        <v>394933</v>
      </c>
      <c r="X866" s="13">
        <v>394933</v>
      </c>
      <c r="Y866" s="13">
        <v>193046.6</v>
      </c>
      <c r="Z866" s="13">
        <v>139832.5</v>
      </c>
      <c r="AA866" s="13">
        <v>58597.5</v>
      </c>
      <c r="AB866" s="13">
        <v>98</v>
      </c>
      <c r="AC866" s="13">
        <v>0</v>
      </c>
      <c r="AD866" s="13">
        <v>0</v>
      </c>
      <c r="AE866" s="13"/>
      <c r="AF866" s="13">
        <v>0</v>
      </c>
      <c r="AG866" s="13">
        <v>455378</v>
      </c>
      <c r="AH866" s="13">
        <v>0</v>
      </c>
      <c r="AI866" s="13">
        <v>60347</v>
      </c>
      <c r="AJ866" s="13">
        <v>395031</v>
      </c>
    </row>
    <row r="867" spans="1:36" hidden="1" x14ac:dyDescent="0.25">
      <c r="A867" s="7" t="str">
        <f t="shared" si="13"/>
        <v>1.1-00-2005_20821012_2024110</v>
      </c>
      <c r="B867" s="7" t="s">
        <v>393</v>
      </c>
      <c r="C867" s="7" t="s">
        <v>31</v>
      </c>
      <c r="D867" s="7" t="s">
        <v>32</v>
      </c>
      <c r="E867" s="7" t="s">
        <v>43</v>
      </c>
      <c r="F867" s="7">
        <v>8</v>
      </c>
      <c r="G867" s="7">
        <v>21</v>
      </c>
      <c r="H867" s="7" t="s">
        <v>44</v>
      </c>
      <c r="I867" s="7">
        <v>2411</v>
      </c>
      <c r="J867" s="7" t="s">
        <v>254</v>
      </c>
      <c r="K867" s="7">
        <v>0</v>
      </c>
      <c r="L867" s="7" t="s">
        <v>36</v>
      </c>
      <c r="M867" s="7">
        <v>2000</v>
      </c>
      <c r="N867" s="7" t="s">
        <v>394</v>
      </c>
      <c r="O867" s="7" t="s">
        <v>47</v>
      </c>
      <c r="P867" s="7" t="s">
        <v>39</v>
      </c>
      <c r="Q867" s="7" t="s">
        <v>315</v>
      </c>
      <c r="R867" s="7" t="s">
        <v>49</v>
      </c>
      <c r="S867" s="13">
        <v>1471554</v>
      </c>
      <c r="T867" s="13">
        <v>1471554</v>
      </c>
      <c r="U867" s="13">
        <v>0</v>
      </c>
      <c r="V867" s="13">
        <v>0</v>
      </c>
      <c r="W867" s="13">
        <v>908830.52</v>
      </c>
      <c r="X867" s="13">
        <v>903974.76</v>
      </c>
      <c r="Y867" s="13">
        <v>2784</v>
      </c>
      <c r="Z867" s="13">
        <v>2784</v>
      </c>
      <c r="AA867" s="13">
        <v>2784</v>
      </c>
      <c r="AB867" s="13">
        <v>562723.48</v>
      </c>
      <c r="AC867" s="13">
        <v>0</v>
      </c>
      <c r="AD867" s="13">
        <v>0</v>
      </c>
      <c r="AE867" s="13"/>
      <c r="AF867" s="13">
        <v>0</v>
      </c>
      <c r="AG867" s="13">
        <v>1500000</v>
      </c>
      <c r="AH867" s="13">
        <v>0</v>
      </c>
      <c r="AI867" s="13">
        <v>28446</v>
      </c>
      <c r="AJ867" s="13">
        <v>1471554</v>
      </c>
    </row>
    <row r="868" spans="1:36" hidden="1" x14ac:dyDescent="0.25">
      <c r="A868" s="7" t="str">
        <f t="shared" si="13"/>
        <v>1.1-00-2005_20821012_2024210</v>
      </c>
      <c r="B868" s="7" t="s">
        <v>393</v>
      </c>
      <c r="C868" s="7" t="s">
        <v>31</v>
      </c>
      <c r="D868" s="7" t="s">
        <v>32</v>
      </c>
      <c r="E868" s="7" t="s">
        <v>43</v>
      </c>
      <c r="F868" s="7">
        <v>8</v>
      </c>
      <c r="G868" s="7">
        <v>21</v>
      </c>
      <c r="H868" s="7" t="s">
        <v>44</v>
      </c>
      <c r="I868" s="7">
        <v>2421</v>
      </c>
      <c r="J868" s="7" t="s">
        <v>161</v>
      </c>
      <c r="K868" s="7">
        <v>0</v>
      </c>
      <c r="L868" s="7" t="s">
        <v>36</v>
      </c>
      <c r="M868" s="7">
        <v>2000</v>
      </c>
      <c r="N868" s="7" t="s">
        <v>394</v>
      </c>
      <c r="O868" s="7" t="s">
        <v>47</v>
      </c>
      <c r="P868" s="7" t="s">
        <v>39</v>
      </c>
      <c r="Q868" s="7" t="s">
        <v>315</v>
      </c>
      <c r="R868" s="7" t="s">
        <v>49</v>
      </c>
      <c r="S868" s="13">
        <v>300000</v>
      </c>
      <c r="T868" s="13">
        <v>300000</v>
      </c>
      <c r="U868" s="13">
        <v>0</v>
      </c>
      <c r="V868" s="13">
        <v>0</v>
      </c>
      <c r="W868" s="13">
        <v>299730</v>
      </c>
      <c r="X868" s="13">
        <v>289498.8</v>
      </c>
      <c r="Y868" s="13">
        <v>4498.7700000000004</v>
      </c>
      <c r="Z868" s="13">
        <v>4498.7700000000004</v>
      </c>
      <c r="AA868" s="13">
        <v>4498.7700000000004</v>
      </c>
      <c r="AB868" s="13">
        <v>270</v>
      </c>
      <c r="AC868" s="13">
        <v>0</v>
      </c>
      <c r="AD868" s="13">
        <v>0</v>
      </c>
      <c r="AE868" s="13"/>
      <c r="AF868" s="13">
        <v>0</v>
      </c>
      <c r="AG868" s="13">
        <v>300000</v>
      </c>
      <c r="AH868" s="13">
        <v>0</v>
      </c>
      <c r="AI868" s="13">
        <v>0</v>
      </c>
      <c r="AJ868" s="13">
        <v>300000</v>
      </c>
    </row>
    <row r="869" spans="1:36" hidden="1" x14ac:dyDescent="0.25">
      <c r="A869" s="7" t="str">
        <f t="shared" si="13"/>
        <v>1.1-00-2005_20821012_2024310</v>
      </c>
      <c r="B869" s="7" t="s">
        <v>393</v>
      </c>
      <c r="C869" s="7" t="s">
        <v>31</v>
      </c>
      <c r="D869" s="7" t="s">
        <v>32</v>
      </c>
      <c r="E869" s="7" t="s">
        <v>43</v>
      </c>
      <c r="F869" s="7">
        <v>8</v>
      </c>
      <c r="G869" s="7">
        <v>21</v>
      </c>
      <c r="H869" s="7" t="s">
        <v>44</v>
      </c>
      <c r="I869" s="7">
        <v>2431</v>
      </c>
      <c r="J869" s="7" t="s">
        <v>166</v>
      </c>
      <c r="K869" s="7">
        <v>0</v>
      </c>
      <c r="L869" s="7" t="s">
        <v>36</v>
      </c>
      <c r="M869" s="7">
        <v>2000</v>
      </c>
      <c r="N869" s="7" t="s">
        <v>394</v>
      </c>
      <c r="O869" s="7" t="s">
        <v>47</v>
      </c>
      <c r="P869" s="7" t="s">
        <v>39</v>
      </c>
      <c r="Q869" s="7" t="s">
        <v>315</v>
      </c>
      <c r="R869" s="7" t="s">
        <v>49</v>
      </c>
      <c r="S869" s="13">
        <v>110349.41</v>
      </c>
      <c r="T869" s="13">
        <v>300000</v>
      </c>
      <c r="U869" s="13">
        <v>-148197.13</v>
      </c>
      <c r="V869" s="13">
        <v>0</v>
      </c>
      <c r="W869" s="13">
        <v>52081.27</v>
      </c>
      <c r="X869" s="13">
        <v>52081.27</v>
      </c>
      <c r="Y869" s="13">
        <v>0</v>
      </c>
      <c r="Z869" s="13">
        <v>0</v>
      </c>
      <c r="AA869" s="13">
        <v>0</v>
      </c>
      <c r="AB869" s="13">
        <v>99721.600000000006</v>
      </c>
      <c r="AC869" s="13">
        <v>0</v>
      </c>
      <c r="AD869" s="13">
        <v>0</v>
      </c>
      <c r="AE869" s="13"/>
      <c r="AF869" s="13">
        <v>0</v>
      </c>
      <c r="AG869" s="13">
        <v>300000</v>
      </c>
      <c r="AH869" s="13">
        <v>0</v>
      </c>
      <c r="AI869" s="13">
        <v>148197.13</v>
      </c>
      <c r="AJ869" s="13">
        <v>151802.87</v>
      </c>
    </row>
    <row r="870" spans="1:36" hidden="1" x14ac:dyDescent="0.25">
      <c r="A870" s="7" t="str">
        <f t="shared" si="13"/>
        <v>1.1-00-2005_20821012_2024410</v>
      </c>
      <c r="B870" s="7" t="s">
        <v>393</v>
      </c>
      <c r="C870" s="7" t="s">
        <v>31</v>
      </c>
      <c r="D870" s="7" t="s">
        <v>32</v>
      </c>
      <c r="E870" s="7" t="s">
        <v>43</v>
      </c>
      <c r="F870" s="7">
        <v>8</v>
      </c>
      <c r="G870" s="7">
        <v>21</v>
      </c>
      <c r="H870" s="7" t="s">
        <v>44</v>
      </c>
      <c r="I870" s="7">
        <v>2441</v>
      </c>
      <c r="J870" s="7" t="s">
        <v>167</v>
      </c>
      <c r="K870" s="7">
        <v>0</v>
      </c>
      <c r="L870" s="7" t="s">
        <v>36</v>
      </c>
      <c r="M870" s="7">
        <v>2000</v>
      </c>
      <c r="N870" s="7" t="s">
        <v>394</v>
      </c>
      <c r="O870" s="7" t="s">
        <v>47</v>
      </c>
      <c r="P870" s="7" t="s">
        <v>39</v>
      </c>
      <c r="Q870" s="7" t="s">
        <v>315</v>
      </c>
      <c r="R870" s="7" t="s">
        <v>49</v>
      </c>
      <c r="S870" s="13">
        <v>10000</v>
      </c>
      <c r="T870" s="13">
        <v>10000</v>
      </c>
      <c r="U870" s="13">
        <v>0</v>
      </c>
      <c r="V870" s="13">
        <v>0</v>
      </c>
      <c r="W870" s="13">
        <v>9164</v>
      </c>
      <c r="X870" s="13">
        <v>0</v>
      </c>
      <c r="Y870" s="13">
        <v>0</v>
      </c>
      <c r="Z870" s="13">
        <v>0</v>
      </c>
      <c r="AA870" s="13">
        <v>0</v>
      </c>
      <c r="AB870" s="13">
        <v>836</v>
      </c>
      <c r="AC870" s="13">
        <v>0</v>
      </c>
      <c r="AD870" s="13">
        <v>0</v>
      </c>
      <c r="AE870" s="13"/>
      <c r="AF870" s="13">
        <v>0</v>
      </c>
      <c r="AG870" s="13">
        <v>10000</v>
      </c>
      <c r="AH870" s="13">
        <v>0</v>
      </c>
      <c r="AI870" s="13">
        <v>0</v>
      </c>
      <c r="AJ870" s="13">
        <v>10000</v>
      </c>
    </row>
    <row r="871" spans="1:36" hidden="1" x14ac:dyDescent="0.25">
      <c r="A871" s="7" t="str">
        <f t="shared" si="13"/>
        <v>1.1-00-2005_20821012_2024510</v>
      </c>
      <c r="B871" s="7" t="s">
        <v>393</v>
      </c>
      <c r="C871" s="7" t="s">
        <v>31</v>
      </c>
      <c r="D871" s="7" t="s">
        <v>32</v>
      </c>
      <c r="E871" s="7" t="s">
        <v>43</v>
      </c>
      <c r="F871" s="7">
        <v>8</v>
      </c>
      <c r="G871" s="7">
        <v>21</v>
      </c>
      <c r="H871" s="7" t="s">
        <v>44</v>
      </c>
      <c r="I871" s="7">
        <v>2451</v>
      </c>
      <c r="J871" s="7" t="s">
        <v>240</v>
      </c>
      <c r="K871" s="7">
        <v>0</v>
      </c>
      <c r="L871" s="7" t="s">
        <v>36</v>
      </c>
      <c r="M871" s="7">
        <v>2000</v>
      </c>
      <c r="N871" s="7" t="s">
        <v>394</v>
      </c>
      <c r="O871" s="7" t="s">
        <v>47</v>
      </c>
      <c r="P871" s="7" t="s">
        <v>39</v>
      </c>
      <c r="Q871" s="7" t="s">
        <v>315</v>
      </c>
      <c r="R871" s="7" t="s">
        <v>49</v>
      </c>
      <c r="S871" s="13">
        <v>303000</v>
      </c>
      <c r="T871" s="13">
        <v>303000</v>
      </c>
      <c r="U871" s="13">
        <v>0</v>
      </c>
      <c r="V871" s="13">
        <v>0</v>
      </c>
      <c r="W871" s="13">
        <v>252737.6</v>
      </c>
      <c r="X871" s="13">
        <v>250000</v>
      </c>
      <c r="Y871" s="13">
        <v>0</v>
      </c>
      <c r="Z871" s="13">
        <v>0</v>
      </c>
      <c r="AA871" s="13">
        <v>0</v>
      </c>
      <c r="AB871" s="13">
        <v>50262.399999999994</v>
      </c>
      <c r="AC871" s="13">
        <v>0</v>
      </c>
      <c r="AD871" s="13">
        <v>0</v>
      </c>
      <c r="AE871" s="13"/>
      <c r="AF871" s="13">
        <v>0</v>
      </c>
      <c r="AG871" s="13">
        <v>303000</v>
      </c>
      <c r="AH871" s="13">
        <v>0</v>
      </c>
      <c r="AI871" s="13">
        <v>0</v>
      </c>
      <c r="AJ871" s="13">
        <v>303000</v>
      </c>
    </row>
    <row r="872" spans="1:36" hidden="1" x14ac:dyDescent="0.25">
      <c r="A872" s="7" t="str">
        <f t="shared" si="13"/>
        <v>1.1-00-2005_20821012_2024610</v>
      </c>
      <c r="B872" s="7" t="s">
        <v>393</v>
      </c>
      <c r="C872" s="7" t="s">
        <v>31</v>
      </c>
      <c r="D872" s="7" t="s">
        <v>32</v>
      </c>
      <c r="E872" s="7" t="s">
        <v>43</v>
      </c>
      <c r="F872" s="7">
        <v>8</v>
      </c>
      <c r="G872" s="7">
        <v>21</v>
      </c>
      <c r="H872" s="7" t="s">
        <v>44</v>
      </c>
      <c r="I872" s="7">
        <v>2461</v>
      </c>
      <c r="J872" s="7" t="s">
        <v>168</v>
      </c>
      <c r="K872" s="7">
        <v>0</v>
      </c>
      <c r="L872" s="7" t="s">
        <v>36</v>
      </c>
      <c r="M872" s="7">
        <v>2000</v>
      </c>
      <c r="N872" s="7" t="s">
        <v>394</v>
      </c>
      <c r="O872" s="7" t="s">
        <v>47</v>
      </c>
      <c r="P872" s="7" t="s">
        <v>39</v>
      </c>
      <c r="Q872" s="7" t="s">
        <v>315</v>
      </c>
      <c r="R872" s="7" t="s">
        <v>49</v>
      </c>
      <c r="S872" s="13">
        <v>415446</v>
      </c>
      <c r="T872" s="13">
        <v>415446</v>
      </c>
      <c r="U872" s="13">
        <v>0</v>
      </c>
      <c r="V872" s="13">
        <v>0</v>
      </c>
      <c r="W872" s="13">
        <v>397567.6</v>
      </c>
      <c r="X872" s="13">
        <v>380353.2</v>
      </c>
      <c r="Y872" s="13">
        <v>78223.48</v>
      </c>
      <c r="Z872" s="13">
        <v>70292.789999999994</v>
      </c>
      <c r="AA872" s="13">
        <v>70292.789999999994</v>
      </c>
      <c r="AB872" s="13">
        <v>17878.400000000023</v>
      </c>
      <c r="AC872" s="13">
        <v>0</v>
      </c>
      <c r="AD872" s="13">
        <v>0</v>
      </c>
      <c r="AE872" s="13"/>
      <c r="AF872" s="13">
        <v>0</v>
      </c>
      <c r="AG872" s="13">
        <v>415446</v>
      </c>
      <c r="AH872" s="13">
        <v>0</v>
      </c>
      <c r="AI872" s="13">
        <v>0</v>
      </c>
      <c r="AJ872" s="13">
        <v>415446</v>
      </c>
    </row>
    <row r="873" spans="1:36" hidden="1" x14ac:dyDescent="0.25">
      <c r="A873" s="7" t="str">
        <f t="shared" si="13"/>
        <v>1.1-00-2005_20821012_2024710</v>
      </c>
      <c r="B873" s="7" t="s">
        <v>393</v>
      </c>
      <c r="C873" s="7" t="s">
        <v>31</v>
      </c>
      <c r="D873" s="7" t="s">
        <v>32</v>
      </c>
      <c r="E873" s="7" t="s">
        <v>43</v>
      </c>
      <c r="F873" s="7">
        <v>8</v>
      </c>
      <c r="G873" s="7">
        <v>21</v>
      </c>
      <c r="H873" s="7" t="s">
        <v>44</v>
      </c>
      <c r="I873" s="7">
        <v>2471</v>
      </c>
      <c r="J873" s="7" t="s">
        <v>169</v>
      </c>
      <c r="K873" s="7">
        <v>0</v>
      </c>
      <c r="L873" s="7" t="s">
        <v>36</v>
      </c>
      <c r="M873" s="7">
        <v>2000</v>
      </c>
      <c r="N873" s="7" t="s">
        <v>394</v>
      </c>
      <c r="O873" s="7" t="s">
        <v>47</v>
      </c>
      <c r="P873" s="7" t="s">
        <v>39</v>
      </c>
      <c r="Q873" s="7" t="s">
        <v>315</v>
      </c>
      <c r="R873" s="7" t="s">
        <v>49</v>
      </c>
      <c r="S873" s="13">
        <v>124514.43</v>
      </c>
      <c r="T873" s="13">
        <v>300000</v>
      </c>
      <c r="U873" s="13">
        <v>-175485.57</v>
      </c>
      <c r="V873" s="13">
        <v>0</v>
      </c>
      <c r="W873" s="13">
        <v>123057.47</v>
      </c>
      <c r="X873" s="13">
        <v>105258.43</v>
      </c>
      <c r="Y873" s="13">
        <v>28540.32</v>
      </c>
      <c r="Z873" s="13">
        <v>28540.32</v>
      </c>
      <c r="AA873" s="13">
        <v>17231.169999999998</v>
      </c>
      <c r="AB873" s="13">
        <v>1456.9599999999919</v>
      </c>
      <c r="AC873" s="13">
        <v>0</v>
      </c>
      <c r="AD873" s="13">
        <v>0</v>
      </c>
      <c r="AE873" s="13"/>
      <c r="AF873" s="13">
        <v>0</v>
      </c>
      <c r="AG873" s="13">
        <v>300000</v>
      </c>
      <c r="AH873" s="13">
        <v>0</v>
      </c>
      <c r="AI873" s="13">
        <v>175485.57</v>
      </c>
      <c r="AJ873" s="13">
        <v>124514.43</v>
      </c>
    </row>
    <row r="874" spans="1:36" hidden="1" x14ac:dyDescent="0.25">
      <c r="A874" s="7" t="str">
        <f t="shared" si="13"/>
        <v>1.1-00-2005_20821012_2024910</v>
      </c>
      <c r="B874" s="7" t="s">
        <v>393</v>
      </c>
      <c r="C874" s="7" t="s">
        <v>31</v>
      </c>
      <c r="D874" s="7" t="s">
        <v>32</v>
      </c>
      <c r="E874" s="7" t="s">
        <v>43</v>
      </c>
      <c r="F874" s="7">
        <v>8</v>
      </c>
      <c r="G874" s="7">
        <v>21</v>
      </c>
      <c r="H874" s="7" t="s">
        <v>44</v>
      </c>
      <c r="I874" s="7">
        <v>2491</v>
      </c>
      <c r="J874" s="7" t="s">
        <v>62</v>
      </c>
      <c r="K874" s="7">
        <v>0</v>
      </c>
      <c r="L874" s="7" t="s">
        <v>36</v>
      </c>
      <c r="M874" s="7">
        <v>2000</v>
      </c>
      <c r="N874" s="7" t="s">
        <v>394</v>
      </c>
      <c r="O874" s="7" t="s">
        <v>47</v>
      </c>
      <c r="P874" s="7" t="s">
        <v>39</v>
      </c>
      <c r="Q874" s="7" t="s">
        <v>315</v>
      </c>
      <c r="R874" s="7" t="s">
        <v>49</v>
      </c>
      <c r="S874" s="13">
        <v>230772.9</v>
      </c>
      <c r="T874" s="13">
        <v>400000</v>
      </c>
      <c r="U874" s="13">
        <v>-169227.1</v>
      </c>
      <c r="V874" s="13">
        <v>0</v>
      </c>
      <c r="W874" s="13">
        <v>209871.6</v>
      </c>
      <c r="X874" s="13">
        <v>80636</v>
      </c>
      <c r="Y874" s="13">
        <v>60691.199999999997</v>
      </c>
      <c r="Z874" s="13">
        <v>60691.199999999997</v>
      </c>
      <c r="AA874" s="13">
        <v>60691.199999999997</v>
      </c>
      <c r="AB874" s="13">
        <v>20901.299999999988</v>
      </c>
      <c r="AC874" s="13">
        <v>0</v>
      </c>
      <c r="AD874" s="13">
        <v>0</v>
      </c>
      <c r="AE874" s="13"/>
      <c r="AF874" s="13">
        <v>0</v>
      </c>
      <c r="AG874" s="13">
        <v>400000</v>
      </c>
      <c r="AH874" s="13">
        <v>0</v>
      </c>
      <c r="AI874" s="13">
        <v>169227.1</v>
      </c>
      <c r="AJ874" s="13">
        <v>230772.9</v>
      </c>
    </row>
    <row r="875" spans="1:36" hidden="1" x14ac:dyDescent="0.25">
      <c r="A875" s="7" t="str">
        <f t="shared" si="13"/>
        <v>1.1-00-2005_20821012_2025210</v>
      </c>
      <c r="B875" s="7" t="s">
        <v>393</v>
      </c>
      <c r="C875" s="7" t="s">
        <v>31</v>
      </c>
      <c r="D875" s="7" t="s">
        <v>32</v>
      </c>
      <c r="E875" s="7" t="s">
        <v>43</v>
      </c>
      <c r="F875" s="7">
        <v>8</v>
      </c>
      <c r="G875" s="7">
        <v>21</v>
      </c>
      <c r="H875" s="7" t="s">
        <v>44</v>
      </c>
      <c r="I875" s="7">
        <v>2521</v>
      </c>
      <c r="J875" s="7" t="s">
        <v>87</v>
      </c>
      <c r="K875" s="7">
        <v>0</v>
      </c>
      <c r="L875" s="7" t="s">
        <v>36</v>
      </c>
      <c r="M875" s="7">
        <v>2000</v>
      </c>
      <c r="N875" s="7" t="s">
        <v>394</v>
      </c>
      <c r="O875" s="7" t="s">
        <v>47</v>
      </c>
      <c r="P875" s="7" t="s">
        <v>39</v>
      </c>
      <c r="Q875" s="7" t="s">
        <v>315</v>
      </c>
      <c r="R875" s="7" t="s">
        <v>49</v>
      </c>
      <c r="S875" s="13">
        <v>300000</v>
      </c>
      <c r="T875" s="13">
        <v>300000</v>
      </c>
      <c r="U875" s="13">
        <v>0</v>
      </c>
      <c r="V875" s="13">
        <v>0</v>
      </c>
      <c r="W875" s="13">
        <v>274546</v>
      </c>
      <c r="X875" s="13">
        <v>274546</v>
      </c>
      <c r="Y875" s="13">
        <v>0</v>
      </c>
      <c r="Z875" s="13">
        <v>0</v>
      </c>
      <c r="AA875" s="13">
        <v>0</v>
      </c>
      <c r="AB875" s="13">
        <v>25454</v>
      </c>
      <c r="AC875" s="13">
        <v>0</v>
      </c>
      <c r="AD875" s="13">
        <v>0</v>
      </c>
      <c r="AE875" s="13"/>
      <c r="AF875" s="13">
        <v>0</v>
      </c>
      <c r="AG875" s="13">
        <v>300000</v>
      </c>
      <c r="AH875" s="13">
        <v>0</v>
      </c>
      <c r="AI875" s="13">
        <v>0</v>
      </c>
      <c r="AJ875" s="13">
        <v>300000</v>
      </c>
    </row>
    <row r="876" spans="1:36" hidden="1" x14ac:dyDescent="0.25">
      <c r="A876" s="7" t="str">
        <f t="shared" si="13"/>
        <v>1.1-00-2005_20821012_2026110</v>
      </c>
      <c r="B876" s="7" t="s">
        <v>393</v>
      </c>
      <c r="C876" s="7" t="s">
        <v>31</v>
      </c>
      <c r="D876" s="7" t="s">
        <v>32</v>
      </c>
      <c r="E876" s="7" t="s">
        <v>43</v>
      </c>
      <c r="F876" s="7">
        <v>8</v>
      </c>
      <c r="G876" s="7">
        <v>21</v>
      </c>
      <c r="H876" s="7" t="s">
        <v>44</v>
      </c>
      <c r="I876" s="7">
        <v>2611</v>
      </c>
      <c r="J876" s="7" t="s">
        <v>317</v>
      </c>
      <c r="K876" s="7">
        <v>0</v>
      </c>
      <c r="L876" s="7" t="s">
        <v>36</v>
      </c>
      <c r="M876" s="7">
        <v>2000</v>
      </c>
      <c r="N876" s="7" t="s">
        <v>394</v>
      </c>
      <c r="O876" s="7" t="s">
        <v>47</v>
      </c>
      <c r="P876" s="7" t="s">
        <v>39</v>
      </c>
      <c r="Q876" s="7" t="s">
        <v>315</v>
      </c>
      <c r="R876" s="7" t="s">
        <v>49</v>
      </c>
      <c r="S876" s="13">
        <v>38000000</v>
      </c>
      <c r="T876" s="13">
        <v>38000000</v>
      </c>
      <c r="U876" s="13">
        <v>0</v>
      </c>
      <c r="V876" s="13">
        <v>0</v>
      </c>
      <c r="W876" s="13">
        <v>30417975.579999998</v>
      </c>
      <c r="X876" s="13">
        <v>30258943.34</v>
      </c>
      <c r="Y876" s="13">
        <v>20902064.620000001</v>
      </c>
      <c r="Z876" s="13">
        <v>20117117.18</v>
      </c>
      <c r="AA876" s="13">
        <v>17835075.539999999</v>
      </c>
      <c r="AB876" s="13">
        <v>7582024.4200000018</v>
      </c>
      <c r="AC876" s="13">
        <v>0</v>
      </c>
      <c r="AD876" s="13">
        <v>0</v>
      </c>
      <c r="AE876" s="13"/>
      <c r="AF876" s="13">
        <v>0</v>
      </c>
      <c r="AG876" s="13">
        <v>38000000</v>
      </c>
      <c r="AH876" s="13">
        <v>0</v>
      </c>
      <c r="AI876" s="13">
        <v>0</v>
      </c>
      <c r="AJ876" s="13">
        <v>38000000</v>
      </c>
    </row>
    <row r="877" spans="1:36" hidden="1" x14ac:dyDescent="0.25">
      <c r="A877" s="7" t="str">
        <f t="shared" si="13"/>
        <v>1.1-00-2005_20821012_2027110</v>
      </c>
      <c r="B877" s="7" t="s">
        <v>393</v>
      </c>
      <c r="C877" s="7" t="s">
        <v>31</v>
      </c>
      <c r="D877" s="7" t="s">
        <v>32</v>
      </c>
      <c r="E877" s="7" t="s">
        <v>43</v>
      </c>
      <c r="F877" s="7">
        <v>8</v>
      </c>
      <c r="G877" s="7">
        <v>21</v>
      </c>
      <c r="H877" s="7" t="s">
        <v>44</v>
      </c>
      <c r="I877" s="7">
        <v>2711</v>
      </c>
      <c r="J877" s="7" t="s">
        <v>416</v>
      </c>
      <c r="K877" s="7">
        <v>0</v>
      </c>
      <c r="L877" s="7" t="s">
        <v>36</v>
      </c>
      <c r="M877" s="7">
        <v>2000</v>
      </c>
      <c r="N877" s="7" t="s">
        <v>394</v>
      </c>
      <c r="O877" s="7" t="s">
        <v>47</v>
      </c>
      <c r="P877" s="7" t="s">
        <v>39</v>
      </c>
      <c r="Q877" s="7" t="s">
        <v>315</v>
      </c>
      <c r="R877" s="7" t="s">
        <v>49</v>
      </c>
      <c r="S877" s="13">
        <v>75400</v>
      </c>
      <c r="T877" s="13">
        <v>75400</v>
      </c>
      <c r="U877" s="13">
        <v>0</v>
      </c>
      <c r="V877" s="13">
        <v>0</v>
      </c>
      <c r="W877" s="13">
        <v>59508</v>
      </c>
      <c r="X877" s="13">
        <v>59508</v>
      </c>
      <c r="Y877" s="13">
        <v>59508</v>
      </c>
      <c r="Z877" s="13">
        <v>59508</v>
      </c>
      <c r="AA877" s="13">
        <v>59508</v>
      </c>
      <c r="AB877" s="13">
        <v>15892</v>
      </c>
      <c r="AC877" s="13">
        <v>0</v>
      </c>
      <c r="AD877" s="13">
        <v>0</v>
      </c>
      <c r="AE877" s="13"/>
      <c r="AF877" s="13">
        <v>0</v>
      </c>
      <c r="AG877" s="13">
        <v>75400</v>
      </c>
      <c r="AH877" s="13">
        <v>0</v>
      </c>
      <c r="AI877" s="13">
        <v>0</v>
      </c>
      <c r="AJ877" s="13">
        <v>75400</v>
      </c>
    </row>
    <row r="878" spans="1:36" hidden="1" x14ac:dyDescent="0.25">
      <c r="A878" s="7" t="str">
        <f t="shared" si="13"/>
        <v>1.1-00-2005_20821012_2027210</v>
      </c>
      <c r="B878" s="7" t="s">
        <v>393</v>
      </c>
      <c r="C878" s="7" t="s">
        <v>31</v>
      </c>
      <c r="D878" s="7" t="s">
        <v>32</v>
      </c>
      <c r="E878" s="7" t="s">
        <v>43</v>
      </c>
      <c r="F878" s="7">
        <v>8</v>
      </c>
      <c r="G878" s="7">
        <v>21</v>
      </c>
      <c r="H878" s="7" t="s">
        <v>44</v>
      </c>
      <c r="I878" s="7">
        <v>2721</v>
      </c>
      <c r="J878" s="7" t="s">
        <v>124</v>
      </c>
      <c r="K878" s="7">
        <v>0</v>
      </c>
      <c r="L878" s="7" t="s">
        <v>36</v>
      </c>
      <c r="M878" s="7">
        <v>2000</v>
      </c>
      <c r="N878" s="7" t="s">
        <v>394</v>
      </c>
      <c r="O878" s="7" t="s">
        <v>47</v>
      </c>
      <c r="P878" s="7" t="s">
        <v>39</v>
      </c>
      <c r="Q878" s="7" t="s">
        <v>315</v>
      </c>
      <c r="R878" s="7" t="s">
        <v>49</v>
      </c>
      <c r="S878" s="13">
        <v>6206</v>
      </c>
      <c r="T878" s="13">
        <v>6206</v>
      </c>
      <c r="U878" s="13">
        <v>0</v>
      </c>
      <c r="V878" s="13">
        <v>0</v>
      </c>
      <c r="W878" s="13">
        <v>6206</v>
      </c>
      <c r="X878" s="13">
        <v>0</v>
      </c>
      <c r="Y878" s="13">
        <v>0</v>
      </c>
      <c r="Z878" s="13">
        <v>0</v>
      </c>
      <c r="AA878" s="13">
        <v>0</v>
      </c>
      <c r="AB878" s="13">
        <v>0</v>
      </c>
      <c r="AC878" s="13">
        <v>0</v>
      </c>
      <c r="AD878" s="13">
        <v>0</v>
      </c>
      <c r="AE878" s="13"/>
      <c r="AF878" s="13">
        <v>0</v>
      </c>
      <c r="AG878" s="13">
        <v>189996</v>
      </c>
      <c r="AH878" s="13">
        <v>0</v>
      </c>
      <c r="AI878" s="13">
        <v>183790</v>
      </c>
      <c r="AJ878" s="13">
        <v>6206</v>
      </c>
    </row>
    <row r="879" spans="1:36" hidden="1" x14ac:dyDescent="0.25">
      <c r="A879" s="7" t="str">
        <f t="shared" si="13"/>
        <v>1.1-00-2005_20821012_2029110</v>
      </c>
      <c r="B879" s="7" t="s">
        <v>393</v>
      </c>
      <c r="C879" s="7" t="s">
        <v>31</v>
      </c>
      <c r="D879" s="7" t="s">
        <v>32</v>
      </c>
      <c r="E879" s="7" t="s">
        <v>43</v>
      </c>
      <c r="F879" s="7">
        <v>8</v>
      </c>
      <c r="G879" s="7">
        <v>21</v>
      </c>
      <c r="H879" s="7" t="s">
        <v>44</v>
      </c>
      <c r="I879" s="7">
        <v>2911</v>
      </c>
      <c r="J879" s="7" t="s">
        <v>118</v>
      </c>
      <c r="K879" s="7">
        <v>0</v>
      </c>
      <c r="L879" s="7" t="s">
        <v>36</v>
      </c>
      <c r="M879" s="7">
        <v>2000</v>
      </c>
      <c r="N879" s="7" t="s">
        <v>394</v>
      </c>
      <c r="O879" s="7" t="s">
        <v>47</v>
      </c>
      <c r="P879" s="7" t="s">
        <v>39</v>
      </c>
      <c r="Q879" s="7" t="s">
        <v>315</v>
      </c>
      <c r="R879" s="7" t="s">
        <v>49</v>
      </c>
      <c r="S879" s="13">
        <v>254163.84</v>
      </c>
      <c r="T879" s="13">
        <v>400000</v>
      </c>
      <c r="U879" s="13">
        <v>-145836.16</v>
      </c>
      <c r="V879" s="13">
        <v>0</v>
      </c>
      <c r="W879" s="13">
        <v>254163.84</v>
      </c>
      <c r="X879" s="13">
        <v>92317.39</v>
      </c>
      <c r="Y879" s="13">
        <v>89092.4</v>
      </c>
      <c r="Z879" s="13">
        <v>89092.4</v>
      </c>
      <c r="AA879" s="13">
        <v>86060.55</v>
      </c>
      <c r="AB879" s="13">
        <v>0</v>
      </c>
      <c r="AC879" s="13">
        <v>0</v>
      </c>
      <c r="AD879" s="13">
        <v>0</v>
      </c>
      <c r="AE879" s="13"/>
      <c r="AF879" s="13">
        <v>0</v>
      </c>
      <c r="AG879" s="13">
        <v>400000</v>
      </c>
      <c r="AH879" s="13">
        <v>0</v>
      </c>
      <c r="AI879" s="13">
        <v>145836.16</v>
      </c>
      <c r="AJ879" s="13">
        <v>254163.84</v>
      </c>
    </row>
    <row r="880" spans="1:36" hidden="1" x14ac:dyDescent="0.25">
      <c r="A880" s="7" t="str">
        <f t="shared" si="13"/>
        <v>1.1-00-2005_20821012_2029210</v>
      </c>
      <c r="B880" s="7" t="s">
        <v>393</v>
      </c>
      <c r="C880" s="7" t="s">
        <v>31</v>
      </c>
      <c r="D880" s="7" t="s">
        <v>32</v>
      </c>
      <c r="E880" s="7" t="s">
        <v>43</v>
      </c>
      <c r="F880" s="7">
        <v>8</v>
      </c>
      <c r="G880" s="7">
        <v>21</v>
      </c>
      <c r="H880" s="7" t="s">
        <v>44</v>
      </c>
      <c r="I880" s="7">
        <v>2921</v>
      </c>
      <c r="J880" s="7" t="s">
        <v>257</v>
      </c>
      <c r="K880" s="7">
        <v>0</v>
      </c>
      <c r="L880" s="7" t="s">
        <v>36</v>
      </c>
      <c r="M880" s="7">
        <v>2000</v>
      </c>
      <c r="N880" s="7" t="s">
        <v>394</v>
      </c>
      <c r="O880" s="7" t="s">
        <v>47</v>
      </c>
      <c r="P880" s="7" t="s">
        <v>39</v>
      </c>
      <c r="Q880" s="7" t="s">
        <v>315</v>
      </c>
      <c r="R880" s="7" t="s">
        <v>49</v>
      </c>
      <c r="S880" s="13">
        <v>40000</v>
      </c>
      <c r="T880" s="13">
        <v>40000</v>
      </c>
      <c r="U880" s="13">
        <v>0</v>
      </c>
      <c r="V880" s="13">
        <v>0</v>
      </c>
      <c r="W880" s="13">
        <v>35236.879999999997</v>
      </c>
      <c r="X880" s="13">
        <v>34874.959999999999</v>
      </c>
      <c r="Y880" s="13">
        <v>34874.959999999999</v>
      </c>
      <c r="Z880" s="13">
        <v>17608.36</v>
      </c>
      <c r="AA880" s="13">
        <v>6580.77</v>
      </c>
      <c r="AB880" s="13">
        <v>4763.1200000000026</v>
      </c>
      <c r="AC880" s="13">
        <v>0</v>
      </c>
      <c r="AD880" s="13">
        <v>0</v>
      </c>
      <c r="AE880" s="13"/>
      <c r="AF880" s="13">
        <v>0</v>
      </c>
      <c r="AG880" s="13">
        <v>40000</v>
      </c>
      <c r="AH880" s="13">
        <v>0</v>
      </c>
      <c r="AI880" s="13">
        <v>0</v>
      </c>
      <c r="AJ880" s="13">
        <v>40000</v>
      </c>
    </row>
    <row r="881" spans="1:36" hidden="1" x14ac:dyDescent="0.25">
      <c r="A881" s="7" t="str">
        <f t="shared" si="13"/>
        <v>1.1-00-2005_20821012_2029410</v>
      </c>
      <c r="B881" s="7" t="s">
        <v>393</v>
      </c>
      <c r="C881" s="7" t="s">
        <v>31</v>
      </c>
      <c r="D881" s="7" t="s">
        <v>32</v>
      </c>
      <c r="E881" s="7" t="s">
        <v>43</v>
      </c>
      <c r="F881" s="7">
        <v>8</v>
      </c>
      <c r="G881" s="7">
        <v>21</v>
      </c>
      <c r="H881" s="7" t="s">
        <v>44</v>
      </c>
      <c r="I881" s="7">
        <v>2941</v>
      </c>
      <c r="J881" s="7" t="s">
        <v>318</v>
      </c>
      <c r="K881" s="7">
        <v>0</v>
      </c>
      <c r="L881" s="7" t="s">
        <v>36</v>
      </c>
      <c r="M881" s="7">
        <v>2000</v>
      </c>
      <c r="N881" s="7" t="s">
        <v>394</v>
      </c>
      <c r="O881" s="7" t="s">
        <v>47</v>
      </c>
      <c r="P881" s="7" t="s">
        <v>39</v>
      </c>
      <c r="Q881" s="7" t="s">
        <v>315</v>
      </c>
      <c r="R881" s="7" t="s">
        <v>49</v>
      </c>
      <c r="S881" s="13">
        <v>115180</v>
      </c>
      <c r="T881" s="13">
        <v>300000</v>
      </c>
      <c r="U881" s="13">
        <v>-184820</v>
      </c>
      <c r="V881" s="13">
        <v>0</v>
      </c>
      <c r="W881" s="13">
        <v>115180</v>
      </c>
      <c r="X881" s="13">
        <v>115180</v>
      </c>
      <c r="Y881" s="13">
        <v>110307.99</v>
      </c>
      <c r="Z881" s="13">
        <v>58763.78</v>
      </c>
      <c r="AA881" s="13">
        <v>48542.79</v>
      </c>
      <c r="AB881" s="13">
        <v>0</v>
      </c>
      <c r="AC881" s="13">
        <v>0</v>
      </c>
      <c r="AD881" s="13">
        <v>0</v>
      </c>
      <c r="AE881" s="13"/>
      <c r="AF881" s="13">
        <v>0</v>
      </c>
      <c r="AG881" s="13">
        <v>300000</v>
      </c>
      <c r="AH881" s="13">
        <v>0</v>
      </c>
      <c r="AI881" s="13">
        <v>184820</v>
      </c>
      <c r="AJ881" s="13">
        <v>115180</v>
      </c>
    </row>
    <row r="882" spans="1:36" hidden="1" x14ac:dyDescent="0.25">
      <c r="A882" s="7" t="str">
        <f t="shared" si="13"/>
        <v>1.1-00-2005_20821012_2029610</v>
      </c>
      <c r="B882" s="7" t="s">
        <v>393</v>
      </c>
      <c r="C882" s="7" t="s">
        <v>31</v>
      </c>
      <c r="D882" s="7" t="s">
        <v>32</v>
      </c>
      <c r="E882" s="7" t="s">
        <v>43</v>
      </c>
      <c r="F882" s="7">
        <v>8</v>
      </c>
      <c r="G882" s="7">
        <v>21</v>
      </c>
      <c r="H882" s="7" t="s">
        <v>44</v>
      </c>
      <c r="I882" s="7">
        <v>2961</v>
      </c>
      <c r="J882" s="7" t="s">
        <v>107</v>
      </c>
      <c r="K882" s="7">
        <v>0</v>
      </c>
      <c r="L882" s="7" t="s">
        <v>36</v>
      </c>
      <c r="M882" s="7">
        <v>2000</v>
      </c>
      <c r="N882" s="7" t="s">
        <v>394</v>
      </c>
      <c r="O882" s="7" t="s">
        <v>47</v>
      </c>
      <c r="P882" s="7" t="s">
        <v>39</v>
      </c>
      <c r="Q882" s="7" t="s">
        <v>315</v>
      </c>
      <c r="R882" s="7" t="s">
        <v>49</v>
      </c>
      <c r="S882" s="13">
        <v>5000000</v>
      </c>
      <c r="T882" s="13">
        <v>5000000</v>
      </c>
      <c r="U882" s="13">
        <v>0</v>
      </c>
      <c r="V882" s="13">
        <v>0</v>
      </c>
      <c r="W882" s="13">
        <v>5695842.9900000002</v>
      </c>
      <c r="X882" s="13">
        <v>4646365.8600000003</v>
      </c>
      <c r="Y882" s="13">
        <v>1953779.17</v>
      </c>
      <c r="Z882" s="13">
        <v>1953779.17</v>
      </c>
      <c r="AA882" s="13">
        <v>1826260.65</v>
      </c>
      <c r="AB882" s="13">
        <v>-695842.99000000022</v>
      </c>
      <c r="AC882" s="13">
        <v>3786664</v>
      </c>
      <c r="AD882" s="13" t="s">
        <v>504</v>
      </c>
      <c r="AE882" s="13"/>
      <c r="AF882" s="13">
        <v>0</v>
      </c>
      <c r="AG882" s="13">
        <v>5000000</v>
      </c>
      <c r="AH882" s="13">
        <v>0</v>
      </c>
      <c r="AI882" s="13">
        <v>0</v>
      </c>
      <c r="AJ882" s="13">
        <v>5000000</v>
      </c>
    </row>
    <row r="883" spans="1:36" hidden="1" x14ac:dyDescent="0.25">
      <c r="A883" s="7" t="str">
        <f t="shared" si="13"/>
        <v>1.1-00-2005_20821012_2029810</v>
      </c>
      <c r="B883" s="7" t="s">
        <v>393</v>
      </c>
      <c r="C883" s="7" t="s">
        <v>31</v>
      </c>
      <c r="D883" s="7" t="s">
        <v>32</v>
      </c>
      <c r="E883" s="7" t="s">
        <v>43</v>
      </c>
      <c r="F883" s="7">
        <v>8</v>
      </c>
      <c r="G883" s="7">
        <v>21</v>
      </c>
      <c r="H883" s="7" t="s">
        <v>44</v>
      </c>
      <c r="I883" s="7">
        <v>2981</v>
      </c>
      <c r="J883" s="7" t="s">
        <v>172</v>
      </c>
      <c r="K883" s="7">
        <v>0</v>
      </c>
      <c r="L883" s="7" t="s">
        <v>36</v>
      </c>
      <c r="M883" s="7">
        <v>2000</v>
      </c>
      <c r="N883" s="7" t="s">
        <v>394</v>
      </c>
      <c r="O883" s="7" t="s">
        <v>47</v>
      </c>
      <c r="P883" s="7" t="s">
        <v>39</v>
      </c>
      <c r="Q883" s="7" t="s">
        <v>315</v>
      </c>
      <c r="R883" s="7" t="s">
        <v>49</v>
      </c>
      <c r="S883" s="13">
        <v>4617600</v>
      </c>
      <c r="T883" s="13">
        <v>4617600</v>
      </c>
      <c r="U883" s="13">
        <v>0</v>
      </c>
      <c r="V883" s="13">
        <v>0</v>
      </c>
      <c r="W883" s="13">
        <v>4613311.3600000003</v>
      </c>
      <c r="X883" s="13">
        <v>4589897.92</v>
      </c>
      <c r="Y883" s="13">
        <v>441706.37</v>
      </c>
      <c r="Z883" s="13">
        <v>278478.25</v>
      </c>
      <c r="AA883" s="13">
        <v>19590.330000000002</v>
      </c>
      <c r="AB883" s="13">
        <v>4288.6399999996647</v>
      </c>
      <c r="AC883" s="13">
        <v>850000</v>
      </c>
      <c r="AD883" s="13" t="s">
        <v>505</v>
      </c>
      <c r="AE883" s="13"/>
      <c r="AF883" s="13">
        <v>0</v>
      </c>
      <c r="AG883" s="13">
        <v>4617600</v>
      </c>
      <c r="AH883" s="13">
        <v>0</v>
      </c>
      <c r="AI883" s="13">
        <v>0</v>
      </c>
      <c r="AJ883" s="13">
        <v>4617600</v>
      </c>
    </row>
    <row r="884" spans="1:36" hidden="1" x14ac:dyDescent="0.25">
      <c r="A884" s="7" t="str">
        <f t="shared" si="13"/>
        <v>1.1-00-2005_20821012_2031110</v>
      </c>
      <c r="B884" s="7" t="s">
        <v>393</v>
      </c>
      <c r="C884" s="7" t="s">
        <v>31</v>
      </c>
      <c r="D884" s="7" t="s">
        <v>32</v>
      </c>
      <c r="E884" s="7" t="s">
        <v>43</v>
      </c>
      <c r="F884" s="7">
        <v>8</v>
      </c>
      <c r="G884" s="7">
        <v>21</v>
      </c>
      <c r="H884" s="7" t="s">
        <v>44</v>
      </c>
      <c r="I884" s="7">
        <v>3111</v>
      </c>
      <c r="J884" s="7" t="s">
        <v>173</v>
      </c>
      <c r="K884" s="7">
        <v>0</v>
      </c>
      <c r="L884" s="7" t="s">
        <v>36</v>
      </c>
      <c r="M884" s="7">
        <v>3000</v>
      </c>
      <c r="N884" s="7" t="s">
        <v>394</v>
      </c>
      <c r="O884" s="7" t="s">
        <v>47</v>
      </c>
      <c r="P884" s="7" t="s">
        <v>39</v>
      </c>
      <c r="Q884" s="7" t="s">
        <v>315</v>
      </c>
      <c r="R884" s="7" t="s">
        <v>49</v>
      </c>
      <c r="S884" s="13">
        <v>4510710.3099999996</v>
      </c>
      <c r="T884" s="13">
        <v>4802400</v>
      </c>
      <c r="U884" s="13">
        <v>-291689.69000000041</v>
      </c>
      <c r="V884" s="13">
        <v>0</v>
      </c>
      <c r="W884" s="13">
        <v>4476364</v>
      </c>
      <c r="X884" s="13">
        <v>4476364</v>
      </c>
      <c r="Y884" s="13">
        <v>2481663</v>
      </c>
      <c r="Z884" s="13">
        <v>2481663</v>
      </c>
      <c r="AA884" s="13">
        <v>2481663</v>
      </c>
      <c r="AB884" s="13">
        <v>34346.30999999959</v>
      </c>
      <c r="AC884" s="13">
        <v>0</v>
      </c>
      <c r="AD884" s="13">
        <v>0</v>
      </c>
      <c r="AE884" s="13"/>
      <c r="AF884" s="13">
        <v>0</v>
      </c>
      <c r="AG884" s="13">
        <v>4802400</v>
      </c>
      <c r="AH884" s="13">
        <v>0</v>
      </c>
      <c r="AI884" s="13">
        <v>291689.69</v>
      </c>
      <c r="AJ884" s="13">
        <v>4510710.3099999996</v>
      </c>
    </row>
    <row r="885" spans="1:36" hidden="1" x14ac:dyDescent="0.25">
      <c r="A885" s="7" t="str">
        <f t="shared" si="13"/>
        <v>1.1-00-2005_20821012_2031410</v>
      </c>
      <c r="B885" s="7" t="s">
        <v>393</v>
      </c>
      <c r="C885" s="7" t="s">
        <v>31</v>
      </c>
      <c r="D885" s="7" t="s">
        <v>32</v>
      </c>
      <c r="E885" s="7" t="s">
        <v>43</v>
      </c>
      <c r="F885" s="7">
        <v>8</v>
      </c>
      <c r="G885" s="7">
        <v>21</v>
      </c>
      <c r="H885" s="7" t="s">
        <v>44</v>
      </c>
      <c r="I885" s="7">
        <v>3141</v>
      </c>
      <c r="J885" s="7" t="s">
        <v>319</v>
      </c>
      <c r="K885" s="7">
        <v>0</v>
      </c>
      <c r="L885" s="7" t="s">
        <v>36</v>
      </c>
      <c r="M885" s="7">
        <v>3000</v>
      </c>
      <c r="N885" s="7" t="s">
        <v>394</v>
      </c>
      <c r="O885" s="7" t="s">
        <v>47</v>
      </c>
      <c r="P885" s="7" t="s">
        <v>39</v>
      </c>
      <c r="Q885" s="7" t="s">
        <v>315</v>
      </c>
      <c r="R885" s="7" t="s">
        <v>49</v>
      </c>
      <c r="S885" s="13">
        <v>1227120</v>
      </c>
      <c r="T885" s="13">
        <v>1227120</v>
      </c>
      <c r="U885" s="13">
        <v>0</v>
      </c>
      <c r="V885" s="13">
        <v>0</v>
      </c>
      <c r="W885" s="13">
        <v>1227120</v>
      </c>
      <c r="X885" s="13">
        <v>1227120</v>
      </c>
      <c r="Y885" s="13">
        <v>776059.94</v>
      </c>
      <c r="Z885" s="13">
        <v>647850.94999999995</v>
      </c>
      <c r="AA885" s="13">
        <v>0</v>
      </c>
      <c r="AB885" s="13">
        <v>0</v>
      </c>
      <c r="AC885" s="13">
        <v>0</v>
      </c>
      <c r="AD885" s="13">
        <v>0</v>
      </c>
      <c r="AE885" s="13"/>
      <c r="AF885" s="13">
        <v>0</v>
      </c>
      <c r="AG885" s="13">
        <v>1228000</v>
      </c>
      <c r="AH885" s="13">
        <v>0</v>
      </c>
      <c r="AI885" s="13">
        <v>880</v>
      </c>
      <c r="AJ885" s="13">
        <v>1227120</v>
      </c>
    </row>
    <row r="886" spans="1:36" hidden="1" x14ac:dyDescent="0.25">
      <c r="A886" s="7" t="str">
        <f t="shared" si="13"/>
        <v>1.1-00-2005_20821012_2031610</v>
      </c>
      <c r="B886" s="7" t="s">
        <v>393</v>
      </c>
      <c r="C886" s="7" t="s">
        <v>31</v>
      </c>
      <c r="D886" s="7" t="s">
        <v>32</v>
      </c>
      <c r="E886" s="7" t="s">
        <v>43</v>
      </c>
      <c r="F886" s="7">
        <v>8</v>
      </c>
      <c r="G886" s="7">
        <v>21</v>
      </c>
      <c r="H886" s="7" t="s">
        <v>44</v>
      </c>
      <c r="I886" s="7">
        <v>3161</v>
      </c>
      <c r="J886" s="7" t="s">
        <v>320</v>
      </c>
      <c r="K886" s="7">
        <v>0</v>
      </c>
      <c r="L886" s="7" t="s">
        <v>36</v>
      </c>
      <c r="M886" s="7">
        <v>3000</v>
      </c>
      <c r="N886" s="7" t="s">
        <v>394</v>
      </c>
      <c r="O886" s="7" t="s">
        <v>47</v>
      </c>
      <c r="P886" s="7" t="s">
        <v>39</v>
      </c>
      <c r="Q886" s="7" t="s">
        <v>315</v>
      </c>
      <c r="R886" s="7" t="s">
        <v>49</v>
      </c>
      <c r="S886" s="13">
        <v>2170297.36</v>
      </c>
      <c r="T886" s="13">
        <v>2170297.36</v>
      </c>
      <c r="U886" s="13">
        <v>0</v>
      </c>
      <c r="V886" s="13">
        <v>0</v>
      </c>
      <c r="W886" s="13">
        <v>2170297.36</v>
      </c>
      <c r="X886" s="13">
        <v>2170297.36</v>
      </c>
      <c r="Y886" s="13">
        <v>1204160.04</v>
      </c>
      <c r="Z886" s="13">
        <v>471272.04</v>
      </c>
      <c r="AA886" s="13">
        <v>211425.08</v>
      </c>
      <c r="AB886" s="13">
        <v>0</v>
      </c>
      <c r="AC886" s="13">
        <v>0</v>
      </c>
      <c r="AD886" s="13">
        <v>0</v>
      </c>
      <c r="AE886" s="13"/>
      <c r="AF886" s="13">
        <v>0</v>
      </c>
      <c r="AG886" s="13">
        <v>2170297.36</v>
      </c>
      <c r="AH886" s="13">
        <v>0</v>
      </c>
      <c r="AI886" s="13">
        <v>0</v>
      </c>
      <c r="AJ886" s="13">
        <v>2170297.36</v>
      </c>
    </row>
    <row r="887" spans="1:36" hidden="1" x14ac:dyDescent="0.25">
      <c r="A887" s="7" t="str">
        <f t="shared" si="13"/>
        <v>1.1-00-2005_20821012_2032210</v>
      </c>
      <c r="B887" s="7" t="s">
        <v>393</v>
      </c>
      <c r="C887" s="7" t="s">
        <v>31</v>
      </c>
      <c r="D887" s="7" t="s">
        <v>32</v>
      </c>
      <c r="E887" s="7" t="s">
        <v>43</v>
      </c>
      <c r="F887" s="7">
        <v>8</v>
      </c>
      <c r="G887" s="7">
        <v>21</v>
      </c>
      <c r="H887" s="7" t="s">
        <v>44</v>
      </c>
      <c r="I887" s="7">
        <v>3221</v>
      </c>
      <c r="J887" s="7" t="s">
        <v>321</v>
      </c>
      <c r="K887" s="7">
        <v>0</v>
      </c>
      <c r="L887" s="7" t="s">
        <v>36</v>
      </c>
      <c r="M887" s="7">
        <v>3000</v>
      </c>
      <c r="N887" s="7" t="s">
        <v>394</v>
      </c>
      <c r="O887" s="7" t="s">
        <v>47</v>
      </c>
      <c r="P887" s="7" t="s">
        <v>39</v>
      </c>
      <c r="Q887" s="7" t="s">
        <v>315</v>
      </c>
      <c r="R887" s="7" t="s">
        <v>49</v>
      </c>
      <c r="S887" s="13">
        <v>2080088.87</v>
      </c>
      <c r="T887" s="13">
        <v>2080088.87</v>
      </c>
      <c r="U887" s="13">
        <v>0</v>
      </c>
      <c r="V887" s="13">
        <v>0</v>
      </c>
      <c r="W887" s="13">
        <v>2080088.87</v>
      </c>
      <c r="X887" s="13">
        <v>2080088.87</v>
      </c>
      <c r="Y887" s="13">
        <v>1393392.6399999999</v>
      </c>
      <c r="Z887" s="13">
        <v>1107835.8899999999</v>
      </c>
      <c r="AA887" s="13">
        <v>526119.42000000004</v>
      </c>
      <c r="AB887" s="13">
        <v>0</v>
      </c>
      <c r="AC887" s="13">
        <v>0</v>
      </c>
      <c r="AD887" s="13">
        <v>0</v>
      </c>
      <c r="AE887" s="13"/>
      <c r="AF887" s="13">
        <v>0</v>
      </c>
      <c r="AG887" s="13">
        <v>2321508</v>
      </c>
      <c r="AH887" s="13">
        <v>0</v>
      </c>
      <c r="AI887" s="13">
        <v>241419.13</v>
      </c>
      <c r="AJ887" s="13">
        <v>2080088.87</v>
      </c>
    </row>
    <row r="888" spans="1:36" hidden="1" x14ac:dyDescent="0.25">
      <c r="A888" s="7" t="str">
        <f t="shared" si="13"/>
        <v>1.1-00-2005_20821012_2032610</v>
      </c>
      <c r="B888" s="7" t="s">
        <v>393</v>
      </c>
      <c r="C888" s="7" t="s">
        <v>31</v>
      </c>
      <c r="D888" s="7" t="s">
        <v>32</v>
      </c>
      <c r="E888" s="7" t="s">
        <v>43</v>
      </c>
      <c r="F888" s="7">
        <v>8</v>
      </c>
      <c r="G888" s="7">
        <v>21</v>
      </c>
      <c r="H888" s="7" t="s">
        <v>44</v>
      </c>
      <c r="I888" s="7">
        <v>3261</v>
      </c>
      <c r="J888" s="7" t="s">
        <v>67</v>
      </c>
      <c r="K888" s="7">
        <v>0</v>
      </c>
      <c r="L888" s="7" t="s">
        <v>36</v>
      </c>
      <c r="M888" s="7">
        <v>3000</v>
      </c>
      <c r="N888" s="7" t="s">
        <v>394</v>
      </c>
      <c r="O888" s="7" t="s">
        <v>47</v>
      </c>
      <c r="P888" s="7" t="s">
        <v>39</v>
      </c>
      <c r="Q888" s="7" t="s">
        <v>315</v>
      </c>
      <c r="R888" s="7" t="s">
        <v>49</v>
      </c>
      <c r="S888" s="13">
        <v>0</v>
      </c>
      <c r="T888" s="13">
        <v>300000</v>
      </c>
      <c r="U888" s="13">
        <v>-300000</v>
      </c>
      <c r="V888" s="13">
        <v>0</v>
      </c>
      <c r="W888" s="13">
        <v>0</v>
      </c>
      <c r="X888" s="13">
        <v>0</v>
      </c>
      <c r="Y888" s="13">
        <v>0</v>
      </c>
      <c r="Z888" s="13">
        <v>0</v>
      </c>
      <c r="AA888" s="13">
        <v>0</v>
      </c>
      <c r="AB888" s="13">
        <v>0</v>
      </c>
      <c r="AC888" s="13">
        <v>0</v>
      </c>
      <c r="AD888" s="13">
        <v>0</v>
      </c>
      <c r="AE888" s="13"/>
      <c r="AF888" s="13">
        <v>0</v>
      </c>
      <c r="AG888" s="13">
        <v>300000</v>
      </c>
      <c r="AH888" s="13">
        <v>0</v>
      </c>
      <c r="AI888" s="13">
        <v>300000</v>
      </c>
      <c r="AJ888" s="13">
        <v>0</v>
      </c>
    </row>
    <row r="889" spans="1:36" hidden="1" x14ac:dyDescent="0.25">
      <c r="A889" s="7" t="str">
        <f t="shared" si="13"/>
        <v>1.1-00-2005_20821012_2033110</v>
      </c>
      <c r="B889" s="7" t="s">
        <v>393</v>
      </c>
      <c r="C889" s="7" t="s">
        <v>31</v>
      </c>
      <c r="D889" s="7" t="s">
        <v>32</v>
      </c>
      <c r="E889" s="7" t="s">
        <v>43</v>
      </c>
      <c r="F889" s="7">
        <v>8</v>
      </c>
      <c r="G889" s="7">
        <v>21</v>
      </c>
      <c r="H889" s="7" t="s">
        <v>44</v>
      </c>
      <c r="I889" s="7">
        <v>3311</v>
      </c>
      <c r="J889" s="7" t="s">
        <v>216</v>
      </c>
      <c r="K889" s="7">
        <v>0</v>
      </c>
      <c r="L889" s="7" t="s">
        <v>36</v>
      </c>
      <c r="M889" s="7">
        <v>3000</v>
      </c>
      <c r="N889" s="7" t="s">
        <v>394</v>
      </c>
      <c r="O889" s="7" t="s">
        <v>47</v>
      </c>
      <c r="P889" s="7" t="s">
        <v>39</v>
      </c>
      <c r="Q889" s="7" t="s">
        <v>315</v>
      </c>
      <c r="R889" s="7" t="s">
        <v>49</v>
      </c>
      <c r="S889" s="13">
        <v>203000</v>
      </c>
      <c r="T889" s="13">
        <v>203000</v>
      </c>
      <c r="U889" s="13">
        <v>0</v>
      </c>
      <c r="V889" s="13">
        <v>0</v>
      </c>
      <c r="W889" s="13">
        <v>197954</v>
      </c>
      <c r="X889" s="13">
        <v>197954</v>
      </c>
      <c r="Y889" s="13">
        <v>79181.600000000006</v>
      </c>
      <c r="Z889" s="13">
        <v>0</v>
      </c>
      <c r="AA889" s="13">
        <v>0</v>
      </c>
      <c r="AB889" s="13">
        <v>5046</v>
      </c>
      <c r="AC889" s="13">
        <v>0</v>
      </c>
      <c r="AD889" s="13">
        <v>0</v>
      </c>
      <c r="AE889" s="13"/>
      <c r="AF889" s="13">
        <v>0</v>
      </c>
      <c r="AG889" s="13">
        <v>226200</v>
      </c>
      <c r="AH889" s="13">
        <v>0</v>
      </c>
      <c r="AI889" s="13">
        <v>23200</v>
      </c>
      <c r="AJ889" s="13">
        <v>203000</v>
      </c>
    </row>
    <row r="890" spans="1:36" hidden="1" x14ac:dyDescent="0.25">
      <c r="A890" s="7" t="str">
        <f t="shared" si="13"/>
        <v>1.1-00-2005_20821012_2033310</v>
      </c>
      <c r="B890" s="7" t="s">
        <v>393</v>
      </c>
      <c r="C890" s="7" t="s">
        <v>31</v>
      </c>
      <c r="D890" s="7" t="s">
        <v>32</v>
      </c>
      <c r="E890" s="7" t="s">
        <v>43</v>
      </c>
      <c r="F890" s="7">
        <v>8</v>
      </c>
      <c r="G890" s="7">
        <v>21</v>
      </c>
      <c r="H890" s="7" t="s">
        <v>44</v>
      </c>
      <c r="I890" s="7">
        <v>3331</v>
      </c>
      <c r="J890" s="7" t="s">
        <v>148</v>
      </c>
      <c r="K890" s="7">
        <v>0</v>
      </c>
      <c r="L890" s="7" t="s">
        <v>36</v>
      </c>
      <c r="M890" s="7">
        <v>3000</v>
      </c>
      <c r="N890" s="7" t="s">
        <v>394</v>
      </c>
      <c r="O890" s="7" t="s">
        <v>47</v>
      </c>
      <c r="P890" s="7" t="s">
        <v>39</v>
      </c>
      <c r="Q890" s="7" t="s">
        <v>315</v>
      </c>
      <c r="R890" s="7" t="s">
        <v>49</v>
      </c>
      <c r="S890" s="13">
        <v>566756.99</v>
      </c>
      <c r="T890" s="13">
        <v>317280.99</v>
      </c>
      <c r="U890" s="14">
        <v>249476</v>
      </c>
      <c r="V890" s="13">
        <v>0</v>
      </c>
      <c r="W890" s="13">
        <v>317280.99</v>
      </c>
      <c r="X890" s="13">
        <v>237037.99</v>
      </c>
      <c r="Y890" s="13">
        <v>237037.99</v>
      </c>
      <c r="Z890" s="13">
        <v>237037.99</v>
      </c>
      <c r="AA890" s="13">
        <v>0</v>
      </c>
      <c r="AB890" s="13">
        <v>249476</v>
      </c>
      <c r="AC890" s="14">
        <v>249476</v>
      </c>
      <c r="AD890" s="13" t="s">
        <v>504</v>
      </c>
      <c r="AE890" s="13" t="s">
        <v>506</v>
      </c>
      <c r="AF890" s="13">
        <v>0</v>
      </c>
      <c r="AG890" s="13">
        <v>704903.15</v>
      </c>
      <c r="AH890" s="13">
        <v>0</v>
      </c>
      <c r="AI890" s="13">
        <v>138146.16</v>
      </c>
      <c r="AJ890" s="13">
        <v>566756.99</v>
      </c>
    </row>
    <row r="891" spans="1:36" hidden="1" x14ac:dyDescent="0.25">
      <c r="A891" s="7" t="str">
        <f t="shared" si="13"/>
        <v>1.1-00-2005_20821012_2033410</v>
      </c>
      <c r="B891" s="7" t="s">
        <v>393</v>
      </c>
      <c r="C891" s="7" t="s">
        <v>31</v>
      </c>
      <c r="D891" s="7" t="s">
        <v>32</v>
      </c>
      <c r="E891" s="7" t="s">
        <v>43</v>
      </c>
      <c r="F891" s="7">
        <v>8</v>
      </c>
      <c r="G891" s="7">
        <v>21</v>
      </c>
      <c r="H891" s="7" t="s">
        <v>44</v>
      </c>
      <c r="I891" s="7">
        <v>3341</v>
      </c>
      <c r="J891" s="7" t="s">
        <v>322</v>
      </c>
      <c r="K891" s="7">
        <v>0</v>
      </c>
      <c r="L891" s="7" t="s">
        <v>36</v>
      </c>
      <c r="M891" s="7">
        <v>3000</v>
      </c>
      <c r="N891" s="7" t="s">
        <v>394</v>
      </c>
      <c r="O891" s="7" t="s">
        <v>47</v>
      </c>
      <c r="P891" s="7" t="s">
        <v>39</v>
      </c>
      <c r="Q891" s="7" t="s">
        <v>315</v>
      </c>
      <c r="R891" s="7" t="s">
        <v>49</v>
      </c>
      <c r="S891" s="13">
        <v>2162340.7200000002</v>
      </c>
      <c r="T891" s="13">
        <v>2162340.7200000002</v>
      </c>
      <c r="U891" s="13">
        <v>0</v>
      </c>
      <c r="V891" s="13">
        <v>0</v>
      </c>
      <c r="W891" s="13">
        <v>2127004.7200000002</v>
      </c>
      <c r="X891" s="13">
        <v>2065524.72</v>
      </c>
      <c r="Y891" s="13">
        <v>255980</v>
      </c>
      <c r="Z891" s="13">
        <v>195794</v>
      </c>
      <c r="AA891" s="13">
        <v>140480</v>
      </c>
      <c r="AB891" s="13">
        <v>35336</v>
      </c>
      <c r="AC891" s="13">
        <v>0</v>
      </c>
      <c r="AD891" s="13">
        <v>0</v>
      </c>
      <c r="AE891" s="13"/>
      <c r="AF891" s="13">
        <v>0</v>
      </c>
      <c r="AG891" s="13">
        <v>6140480</v>
      </c>
      <c r="AH891" s="13">
        <v>0</v>
      </c>
      <c r="AI891" s="13">
        <v>3978139.28</v>
      </c>
      <c r="AJ891" s="13">
        <v>2162340.7200000002</v>
      </c>
    </row>
    <row r="892" spans="1:36" hidden="1" x14ac:dyDescent="0.25">
      <c r="A892" s="7" t="str">
        <f t="shared" si="13"/>
        <v>1.1-00-2005_20821012_2033710</v>
      </c>
      <c r="B892" s="7" t="s">
        <v>393</v>
      </c>
      <c r="C892" s="7" t="s">
        <v>31</v>
      </c>
      <c r="D892" s="7" t="s">
        <v>32</v>
      </c>
      <c r="E892" s="7" t="s">
        <v>43</v>
      </c>
      <c r="F892" s="7">
        <v>8</v>
      </c>
      <c r="G892" s="7">
        <v>21</v>
      </c>
      <c r="H892" s="7" t="s">
        <v>44</v>
      </c>
      <c r="I892" s="7">
        <v>3371</v>
      </c>
      <c r="J892" s="7" t="s">
        <v>241</v>
      </c>
      <c r="K892" s="7">
        <v>0</v>
      </c>
      <c r="L892" s="7" t="s">
        <v>36</v>
      </c>
      <c r="M892" s="7">
        <v>3000</v>
      </c>
      <c r="N892" s="7" t="s">
        <v>394</v>
      </c>
      <c r="O892" s="7" t="s">
        <v>47</v>
      </c>
      <c r="P892" s="7" t="s">
        <v>39</v>
      </c>
      <c r="Q892" s="7" t="s">
        <v>315</v>
      </c>
      <c r="R892" s="7" t="s">
        <v>49</v>
      </c>
      <c r="S892" s="13">
        <v>0</v>
      </c>
      <c r="T892" s="13" t="e">
        <v>#N/A</v>
      </c>
      <c r="U892" s="13" t="e">
        <v>#N/A</v>
      </c>
      <c r="V892" s="13">
        <v>0</v>
      </c>
      <c r="W892" s="13">
        <v>0</v>
      </c>
      <c r="X892" s="13">
        <v>0</v>
      </c>
      <c r="Y892" s="13">
        <v>0</v>
      </c>
      <c r="Z892" s="13">
        <v>0</v>
      </c>
      <c r="AA892" s="13">
        <v>0</v>
      </c>
      <c r="AB892" s="13">
        <v>0</v>
      </c>
      <c r="AC892" s="13">
        <v>0</v>
      </c>
      <c r="AD892" s="13">
        <v>0</v>
      </c>
      <c r="AE892" s="13"/>
      <c r="AF892" s="13">
        <v>0</v>
      </c>
      <c r="AG892" s="13">
        <v>0</v>
      </c>
      <c r="AH892" s="13">
        <v>0</v>
      </c>
      <c r="AI892" s="13">
        <v>0</v>
      </c>
      <c r="AJ892" s="13">
        <v>0</v>
      </c>
    </row>
    <row r="893" spans="1:36" hidden="1" x14ac:dyDescent="0.25">
      <c r="A893" s="7" t="str">
        <f t="shared" si="13"/>
        <v>1.1-00-2005_20821012_2034410</v>
      </c>
      <c r="B893" s="7" t="s">
        <v>393</v>
      </c>
      <c r="C893" s="7" t="s">
        <v>31</v>
      </c>
      <c r="D893" s="7" t="s">
        <v>32</v>
      </c>
      <c r="E893" s="7" t="s">
        <v>43</v>
      </c>
      <c r="F893" s="7">
        <v>8</v>
      </c>
      <c r="G893" s="7">
        <v>21</v>
      </c>
      <c r="H893" s="7" t="s">
        <v>44</v>
      </c>
      <c r="I893" s="7">
        <v>3441</v>
      </c>
      <c r="J893" s="7" t="s">
        <v>323</v>
      </c>
      <c r="K893" s="7">
        <v>0</v>
      </c>
      <c r="L893" s="7" t="s">
        <v>36</v>
      </c>
      <c r="M893" s="7">
        <v>3000</v>
      </c>
      <c r="N893" s="7" t="s">
        <v>394</v>
      </c>
      <c r="O893" s="7" t="s">
        <v>47</v>
      </c>
      <c r="P893" s="7" t="s">
        <v>39</v>
      </c>
      <c r="Q893" s="7" t="s">
        <v>315</v>
      </c>
      <c r="R893" s="7" t="s">
        <v>49</v>
      </c>
      <c r="S893" s="13">
        <v>118344</v>
      </c>
      <c r="T893" s="13">
        <v>118344</v>
      </c>
      <c r="U893" s="13">
        <v>0</v>
      </c>
      <c r="V893" s="13">
        <v>0</v>
      </c>
      <c r="W893" s="13">
        <v>112360.5</v>
      </c>
      <c r="X893" s="13">
        <v>112360.5</v>
      </c>
      <c r="Y893" s="13">
        <v>112360.5</v>
      </c>
      <c r="Z893" s="13">
        <v>112360.5</v>
      </c>
      <c r="AA893" s="13">
        <v>112360.5</v>
      </c>
      <c r="AB893" s="13">
        <v>5983.5</v>
      </c>
      <c r="AC893" s="13">
        <v>0</v>
      </c>
      <c r="AD893" s="13">
        <v>0</v>
      </c>
      <c r="AE893" s="13"/>
      <c r="AF893" s="13">
        <v>0</v>
      </c>
      <c r="AG893" s="13">
        <v>118344</v>
      </c>
      <c r="AH893" s="13">
        <v>0</v>
      </c>
      <c r="AI893" s="13">
        <v>0</v>
      </c>
      <c r="AJ893" s="13">
        <v>118344</v>
      </c>
    </row>
    <row r="894" spans="1:36" hidden="1" x14ac:dyDescent="0.25">
      <c r="A894" s="7" t="str">
        <f t="shared" si="13"/>
        <v>1.1-00-2005_20821012_2034510</v>
      </c>
      <c r="B894" s="7" t="s">
        <v>393</v>
      </c>
      <c r="C894" s="7" t="s">
        <v>31</v>
      </c>
      <c r="D894" s="7" t="s">
        <v>32</v>
      </c>
      <c r="E894" s="7" t="s">
        <v>43</v>
      </c>
      <c r="F894" s="7">
        <v>8</v>
      </c>
      <c r="G894" s="7">
        <v>21</v>
      </c>
      <c r="H894" s="7" t="s">
        <v>44</v>
      </c>
      <c r="I894" s="7">
        <v>3451</v>
      </c>
      <c r="J894" s="7" t="s">
        <v>324</v>
      </c>
      <c r="K894" s="7">
        <v>0</v>
      </c>
      <c r="L894" s="7" t="s">
        <v>36</v>
      </c>
      <c r="M894" s="7">
        <v>3000</v>
      </c>
      <c r="N894" s="7" t="s">
        <v>394</v>
      </c>
      <c r="O894" s="7" t="s">
        <v>47</v>
      </c>
      <c r="P894" s="7" t="s">
        <v>39</v>
      </c>
      <c r="Q894" s="7" t="s">
        <v>315</v>
      </c>
      <c r="R894" s="7" t="s">
        <v>49</v>
      </c>
      <c r="S894" s="13">
        <v>4125645.61</v>
      </c>
      <c r="T894" s="13">
        <v>4125645.61</v>
      </c>
      <c r="U894" s="13">
        <v>0</v>
      </c>
      <c r="V894" s="13">
        <v>0</v>
      </c>
      <c r="W894" s="13">
        <v>4125645.61</v>
      </c>
      <c r="X894" s="13">
        <v>4125645.61</v>
      </c>
      <c r="Y894" s="13">
        <v>4125645.61</v>
      </c>
      <c r="Z894" s="13">
        <v>4125645.61</v>
      </c>
      <c r="AA894" s="13">
        <v>4125645.61</v>
      </c>
      <c r="AB894" s="13">
        <v>0</v>
      </c>
      <c r="AC894" s="13">
        <v>0</v>
      </c>
      <c r="AD894" s="13" t="s">
        <v>504</v>
      </c>
      <c r="AE894" s="13" t="s">
        <v>506</v>
      </c>
      <c r="AF894" s="13">
        <v>0</v>
      </c>
      <c r="AG894" s="13">
        <v>7858518.2400000002</v>
      </c>
      <c r="AH894" s="13">
        <v>0</v>
      </c>
      <c r="AI894" s="13">
        <v>3732872.63</v>
      </c>
      <c r="AJ894" s="13">
        <v>4125645.61</v>
      </c>
    </row>
    <row r="895" spans="1:36" hidden="1" x14ac:dyDescent="0.25">
      <c r="A895" s="7" t="str">
        <f t="shared" si="13"/>
        <v>1.1-00-2005_20821012_2034810</v>
      </c>
      <c r="B895" s="7" t="s">
        <v>393</v>
      </c>
      <c r="C895" s="7" t="s">
        <v>31</v>
      </c>
      <c r="D895" s="7" t="s">
        <v>32</v>
      </c>
      <c r="E895" s="7" t="s">
        <v>43</v>
      </c>
      <c r="F895" s="7">
        <v>8</v>
      </c>
      <c r="G895" s="7">
        <v>21</v>
      </c>
      <c r="H895" s="7" t="s">
        <v>44</v>
      </c>
      <c r="I895" s="7">
        <v>3481</v>
      </c>
      <c r="J895" s="7" t="s">
        <v>325</v>
      </c>
      <c r="K895" s="7">
        <v>0</v>
      </c>
      <c r="L895" s="7" t="s">
        <v>36</v>
      </c>
      <c r="M895" s="7">
        <v>3000</v>
      </c>
      <c r="N895" s="7" t="s">
        <v>394</v>
      </c>
      <c r="O895" s="7" t="s">
        <v>47</v>
      </c>
      <c r="P895" s="7" t="s">
        <v>39</v>
      </c>
      <c r="Q895" s="7" t="s">
        <v>315</v>
      </c>
      <c r="R895" s="7" t="s">
        <v>49</v>
      </c>
      <c r="S895" s="13">
        <v>77527</v>
      </c>
      <c r="T895" s="13">
        <v>377527</v>
      </c>
      <c r="U895" s="13">
        <v>-300000</v>
      </c>
      <c r="V895" s="13">
        <v>0</v>
      </c>
      <c r="W895" s="13">
        <v>66120</v>
      </c>
      <c r="X895" s="13">
        <v>66120</v>
      </c>
      <c r="Y895" s="13">
        <v>55385.03</v>
      </c>
      <c r="Z895" s="13">
        <v>55385.03</v>
      </c>
      <c r="AA895" s="13">
        <v>55385.03</v>
      </c>
      <c r="AB895" s="13">
        <v>11407</v>
      </c>
      <c r="AC895" s="13">
        <v>0</v>
      </c>
      <c r="AD895" s="13">
        <v>0</v>
      </c>
      <c r="AE895" s="13"/>
      <c r="AF895" s="13">
        <v>0</v>
      </c>
      <c r="AG895" s="13">
        <v>400000</v>
      </c>
      <c r="AH895" s="13">
        <v>0</v>
      </c>
      <c r="AI895" s="13">
        <v>322473</v>
      </c>
      <c r="AJ895" s="13">
        <v>77527</v>
      </c>
    </row>
    <row r="896" spans="1:36" hidden="1" x14ac:dyDescent="0.25">
      <c r="A896" s="7" t="str">
        <f t="shared" si="13"/>
        <v>1.1-00-2005_20821012_2035110</v>
      </c>
      <c r="B896" s="7" t="s">
        <v>393</v>
      </c>
      <c r="C896" s="7" t="s">
        <v>31</v>
      </c>
      <c r="D896" s="7" t="s">
        <v>32</v>
      </c>
      <c r="E896" s="7" t="s">
        <v>43</v>
      </c>
      <c r="F896" s="7">
        <v>8</v>
      </c>
      <c r="G896" s="7">
        <v>21</v>
      </c>
      <c r="H896" s="7" t="s">
        <v>44</v>
      </c>
      <c r="I896" s="7">
        <v>3511</v>
      </c>
      <c r="J896" s="7" t="s">
        <v>68</v>
      </c>
      <c r="K896" s="7">
        <v>0</v>
      </c>
      <c r="L896" s="7" t="s">
        <v>36</v>
      </c>
      <c r="M896" s="7">
        <v>3000</v>
      </c>
      <c r="N896" s="7" t="s">
        <v>394</v>
      </c>
      <c r="O896" s="7" t="s">
        <v>47</v>
      </c>
      <c r="P896" s="7" t="s">
        <v>39</v>
      </c>
      <c r="Q896" s="7" t="s">
        <v>315</v>
      </c>
      <c r="R896" s="7" t="s">
        <v>49</v>
      </c>
      <c r="S896" s="13">
        <v>674466.46</v>
      </c>
      <c r="T896" s="13">
        <v>470306.46</v>
      </c>
      <c r="U896" s="14">
        <v>204159.99999999994</v>
      </c>
      <c r="V896" s="13">
        <v>0</v>
      </c>
      <c r="W896" s="13">
        <v>470306.46</v>
      </c>
      <c r="X896" s="13">
        <v>470306.46</v>
      </c>
      <c r="Y896" s="13">
        <v>398604.32</v>
      </c>
      <c r="Z896" s="13">
        <v>36684.32</v>
      </c>
      <c r="AA896" s="13">
        <v>36684.32</v>
      </c>
      <c r="AB896" s="13">
        <v>204159.99999999994</v>
      </c>
      <c r="AC896" s="14">
        <v>204160</v>
      </c>
      <c r="AD896" s="13" t="s">
        <v>504</v>
      </c>
      <c r="AE896" s="13" t="s">
        <v>506</v>
      </c>
      <c r="AF896" s="13">
        <v>0</v>
      </c>
      <c r="AG896" s="13">
        <v>684160</v>
      </c>
      <c r="AH896" s="13">
        <v>0</v>
      </c>
      <c r="AI896" s="13">
        <v>9693.5400000000009</v>
      </c>
      <c r="AJ896" s="13">
        <v>674466.46</v>
      </c>
    </row>
    <row r="897" spans="1:36" hidden="1" x14ac:dyDescent="0.25">
      <c r="A897" s="7" t="str">
        <f t="shared" si="13"/>
        <v>1.1-00-2005_20821012_2035310</v>
      </c>
      <c r="B897" s="7" t="s">
        <v>393</v>
      </c>
      <c r="C897" s="7" t="s">
        <v>31</v>
      </c>
      <c r="D897" s="7" t="s">
        <v>32</v>
      </c>
      <c r="E897" s="7" t="s">
        <v>43</v>
      </c>
      <c r="F897" s="7">
        <v>8</v>
      </c>
      <c r="G897" s="7">
        <v>21</v>
      </c>
      <c r="H897" s="7" t="s">
        <v>44</v>
      </c>
      <c r="I897" s="7">
        <v>3531</v>
      </c>
      <c r="J897" s="7" t="s">
        <v>154</v>
      </c>
      <c r="K897" s="7">
        <v>0</v>
      </c>
      <c r="L897" s="7" t="s">
        <v>36</v>
      </c>
      <c r="M897" s="7">
        <v>3000</v>
      </c>
      <c r="N897" s="7" t="s">
        <v>394</v>
      </c>
      <c r="O897" s="7" t="s">
        <v>47</v>
      </c>
      <c r="P897" s="7" t="s">
        <v>39</v>
      </c>
      <c r="Q897" s="7" t="s">
        <v>315</v>
      </c>
      <c r="R897" s="7" t="s">
        <v>49</v>
      </c>
      <c r="S897" s="13">
        <v>15000</v>
      </c>
      <c r="T897" s="13">
        <v>15000</v>
      </c>
      <c r="U897" s="13">
        <v>0</v>
      </c>
      <c r="V897" s="13">
        <v>0</v>
      </c>
      <c r="W897" s="13">
        <v>14964</v>
      </c>
      <c r="X897" s="13">
        <v>14964</v>
      </c>
      <c r="Y897" s="13">
        <v>4988</v>
      </c>
      <c r="Z897" s="13">
        <v>4988</v>
      </c>
      <c r="AA897" s="13">
        <v>4988</v>
      </c>
      <c r="AB897" s="13">
        <v>36</v>
      </c>
      <c r="AC897" s="13">
        <v>0</v>
      </c>
      <c r="AD897" s="13">
        <v>0</v>
      </c>
      <c r="AE897" s="13"/>
      <c r="AF897" s="13">
        <v>0</v>
      </c>
      <c r="AG897" s="13">
        <v>15000</v>
      </c>
      <c r="AH897" s="13">
        <v>0</v>
      </c>
      <c r="AI897" s="13">
        <v>0</v>
      </c>
      <c r="AJ897" s="13">
        <v>15000</v>
      </c>
    </row>
    <row r="898" spans="1:36" hidden="1" x14ac:dyDescent="0.25">
      <c r="A898" s="7" t="str">
        <f t="shared" si="13"/>
        <v>1.1-00-2005_20821012_2035510</v>
      </c>
      <c r="B898" s="7" t="s">
        <v>393</v>
      </c>
      <c r="C898" s="7" t="s">
        <v>31</v>
      </c>
      <c r="D898" s="7" t="s">
        <v>32</v>
      </c>
      <c r="E898" s="7" t="s">
        <v>43</v>
      </c>
      <c r="F898" s="7">
        <v>8</v>
      </c>
      <c r="G898" s="7">
        <v>21</v>
      </c>
      <c r="H898" s="7" t="s">
        <v>44</v>
      </c>
      <c r="I898" s="7">
        <v>3551</v>
      </c>
      <c r="J898" s="7" t="s">
        <v>326</v>
      </c>
      <c r="K898" s="7">
        <v>0</v>
      </c>
      <c r="L898" s="7" t="s">
        <v>36</v>
      </c>
      <c r="M898" s="7">
        <v>3000</v>
      </c>
      <c r="N898" s="7" t="s">
        <v>394</v>
      </c>
      <c r="O898" s="7" t="s">
        <v>47</v>
      </c>
      <c r="P898" s="7" t="s">
        <v>39</v>
      </c>
      <c r="Q898" s="7" t="s">
        <v>315</v>
      </c>
      <c r="R898" s="7" t="s">
        <v>49</v>
      </c>
      <c r="S898" s="13">
        <v>5000000</v>
      </c>
      <c r="T898" s="13">
        <v>5000000</v>
      </c>
      <c r="U898" s="13">
        <v>0</v>
      </c>
      <c r="V898" s="13">
        <v>0</v>
      </c>
      <c r="W898" s="13">
        <v>5092614.92</v>
      </c>
      <c r="X898" s="13">
        <v>4472374.22</v>
      </c>
      <c r="Y898" s="13">
        <v>1722537.93</v>
      </c>
      <c r="Z898" s="13">
        <v>1667384.5</v>
      </c>
      <c r="AA898" s="13">
        <v>1655295.67</v>
      </c>
      <c r="AB898" s="13">
        <v>-92614.919999999925</v>
      </c>
      <c r="AC898" s="13">
        <v>2000000</v>
      </c>
      <c r="AD898" s="13" t="s">
        <v>504</v>
      </c>
      <c r="AE898" s="13"/>
      <c r="AF898" s="13">
        <v>0</v>
      </c>
      <c r="AG898" s="13">
        <v>5000000</v>
      </c>
      <c r="AH898" s="13">
        <v>0</v>
      </c>
      <c r="AI898" s="13">
        <v>0</v>
      </c>
      <c r="AJ898" s="13">
        <v>5000000</v>
      </c>
    </row>
    <row r="899" spans="1:36" hidden="1" x14ac:dyDescent="0.25">
      <c r="A899" s="7" t="str">
        <f t="shared" ref="A899:A962" si="14">CONCATENATE(B899,E899,F899,G899,H899,I899,K899)</f>
        <v>1.1-00-2005_20821012_2035710</v>
      </c>
      <c r="B899" s="7" t="s">
        <v>393</v>
      </c>
      <c r="C899" s="7" t="s">
        <v>31</v>
      </c>
      <c r="D899" s="7" t="s">
        <v>32</v>
      </c>
      <c r="E899" s="7" t="s">
        <v>43</v>
      </c>
      <c r="F899" s="7">
        <v>8</v>
      </c>
      <c r="G899" s="7">
        <v>21</v>
      </c>
      <c r="H899" s="7" t="s">
        <v>44</v>
      </c>
      <c r="I899" s="7">
        <v>3571</v>
      </c>
      <c r="J899" s="7" t="s">
        <v>177</v>
      </c>
      <c r="K899" s="7">
        <v>0</v>
      </c>
      <c r="L899" s="7" t="s">
        <v>36</v>
      </c>
      <c r="M899" s="7">
        <v>3000</v>
      </c>
      <c r="N899" s="7" t="s">
        <v>394</v>
      </c>
      <c r="O899" s="7" t="s">
        <v>47</v>
      </c>
      <c r="P899" s="7" t="s">
        <v>39</v>
      </c>
      <c r="Q899" s="7" t="s">
        <v>315</v>
      </c>
      <c r="R899" s="7" t="s">
        <v>49</v>
      </c>
      <c r="S899" s="13">
        <v>8000000</v>
      </c>
      <c r="T899" s="13">
        <v>8000000</v>
      </c>
      <c r="U899" s="13">
        <v>0</v>
      </c>
      <c r="V899" s="13">
        <v>0</v>
      </c>
      <c r="W899" s="13">
        <v>8000000</v>
      </c>
      <c r="X899" s="13">
        <v>7819541.8300000001</v>
      </c>
      <c r="Y899" s="13">
        <v>6295278.8899999997</v>
      </c>
      <c r="Z899" s="13">
        <v>5273406.57</v>
      </c>
      <c r="AA899" s="13">
        <v>4632125.18</v>
      </c>
      <c r="AB899" s="13">
        <v>0</v>
      </c>
      <c r="AC899" s="13">
        <v>4705157</v>
      </c>
      <c r="AD899" s="13" t="s">
        <v>504</v>
      </c>
      <c r="AE899" s="13"/>
      <c r="AF899" s="13">
        <v>0</v>
      </c>
      <c r="AG899" s="13">
        <v>8000000</v>
      </c>
      <c r="AH899" s="13">
        <v>0</v>
      </c>
      <c r="AI899" s="13">
        <v>0</v>
      </c>
      <c r="AJ899" s="13">
        <v>8000000</v>
      </c>
    </row>
    <row r="900" spans="1:36" hidden="1" x14ac:dyDescent="0.25">
      <c r="A900" s="7" t="str">
        <f t="shared" si="14"/>
        <v>1.1-00-2005_20821012_2036310</v>
      </c>
      <c r="B900" s="7" t="s">
        <v>393</v>
      </c>
      <c r="C900" s="7" t="s">
        <v>31</v>
      </c>
      <c r="D900" s="7" t="s">
        <v>32</v>
      </c>
      <c r="E900" s="7" t="s">
        <v>43</v>
      </c>
      <c r="F900" s="7">
        <v>8</v>
      </c>
      <c r="G900" s="7">
        <v>21</v>
      </c>
      <c r="H900" s="7" t="s">
        <v>44</v>
      </c>
      <c r="I900" s="7">
        <v>3631</v>
      </c>
      <c r="J900" s="7" t="s">
        <v>184</v>
      </c>
      <c r="K900" s="7">
        <v>0</v>
      </c>
      <c r="L900" s="7" t="s">
        <v>36</v>
      </c>
      <c r="M900" s="7">
        <v>3000</v>
      </c>
      <c r="N900" s="7" t="s">
        <v>394</v>
      </c>
      <c r="O900" s="7" t="s">
        <v>47</v>
      </c>
      <c r="P900" s="7" t="s">
        <v>39</v>
      </c>
      <c r="Q900" s="7" t="s">
        <v>315</v>
      </c>
      <c r="R900" s="7" t="s">
        <v>49</v>
      </c>
      <c r="S900" s="13">
        <v>1814999.91</v>
      </c>
      <c r="T900" s="13">
        <v>1814999.91</v>
      </c>
      <c r="U900" s="13">
        <v>0</v>
      </c>
      <c r="V900" s="13">
        <v>0</v>
      </c>
      <c r="W900" s="13">
        <v>1814999.91</v>
      </c>
      <c r="X900" s="13">
        <v>1814999.91</v>
      </c>
      <c r="Y900" s="13">
        <v>1636665.73</v>
      </c>
      <c r="Z900" s="13">
        <v>1636665.73</v>
      </c>
      <c r="AA900" s="13">
        <v>1636665.73</v>
      </c>
      <c r="AB900" s="13">
        <v>0</v>
      </c>
      <c r="AC900" s="13">
        <v>0</v>
      </c>
      <c r="AD900" s="13">
        <v>0</v>
      </c>
      <c r="AE900" s="13"/>
      <c r="AF900" s="13">
        <v>0</v>
      </c>
      <c r="AG900" s="13">
        <v>1900800</v>
      </c>
      <c r="AH900" s="13">
        <v>0</v>
      </c>
      <c r="AI900" s="13">
        <v>85800.09</v>
      </c>
      <c r="AJ900" s="13">
        <v>1814999.91</v>
      </c>
    </row>
    <row r="901" spans="1:36" hidden="1" x14ac:dyDescent="0.25">
      <c r="A901" s="7" t="str">
        <f t="shared" si="14"/>
        <v>1.1-00-2005_20821012_2039110</v>
      </c>
      <c r="B901" s="7" t="s">
        <v>393</v>
      </c>
      <c r="C901" s="7" t="s">
        <v>31</v>
      </c>
      <c r="D901" s="7" t="s">
        <v>32</v>
      </c>
      <c r="E901" s="7" t="s">
        <v>43</v>
      </c>
      <c r="F901" s="7">
        <v>8</v>
      </c>
      <c r="G901" s="7">
        <v>21</v>
      </c>
      <c r="H901" s="7" t="s">
        <v>44</v>
      </c>
      <c r="I901" s="7">
        <v>3911</v>
      </c>
      <c r="J901" s="7" t="s">
        <v>327</v>
      </c>
      <c r="K901" s="7">
        <v>0</v>
      </c>
      <c r="L901" s="7" t="s">
        <v>36</v>
      </c>
      <c r="M901" s="7">
        <v>3000</v>
      </c>
      <c r="N901" s="7" t="s">
        <v>394</v>
      </c>
      <c r="O901" s="7" t="s">
        <v>47</v>
      </c>
      <c r="P901" s="7" t="s">
        <v>39</v>
      </c>
      <c r="Q901" s="7" t="s">
        <v>315</v>
      </c>
      <c r="R901" s="7" t="s">
        <v>49</v>
      </c>
      <c r="S901" s="13">
        <v>327146.64</v>
      </c>
      <c r="T901" s="13">
        <v>287162.23999999999</v>
      </c>
      <c r="U901" s="14">
        <v>39984.400000000023</v>
      </c>
      <c r="V901" s="13">
        <v>0</v>
      </c>
      <c r="W901" s="13">
        <v>396995.58</v>
      </c>
      <c r="X901" s="13">
        <v>396995.58</v>
      </c>
      <c r="Y901" s="13">
        <v>396995.58</v>
      </c>
      <c r="Z901" s="13">
        <v>327146.64</v>
      </c>
      <c r="AA901" s="13">
        <v>327146.64</v>
      </c>
      <c r="AB901" s="13">
        <v>-69848.94</v>
      </c>
      <c r="AC901" s="14">
        <v>39984.400000000001</v>
      </c>
      <c r="AD901" s="13" t="s">
        <v>504</v>
      </c>
      <c r="AE901" s="13" t="s">
        <v>506</v>
      </c>
      <c r="AF901" s="13">
        <v>0</v>
      </c>
      <c r="AG901" s="13">
        <v>435830.34</v>
      </c>
      <c r="AH901" s="13">
        <v>0</v>
      </c>
      <c r="AI901" s="13">
        <v>108683.7</v>
      </c>
      <c r="AJ901" s="13">
        <v>327146.64</v>
      </c>
    </row>
    <row r="902" spans="1:36" hidden="1" x14ac:dyDescent="0.25">
      <c r="A902" s="7" t="str">
        <f t="shared" si="14"/>
        <v>1.1-00-2005_20821012_2039220</v>
      </c>
      <c r="B902" s="7" t="s">
        <v>393</v>
      </c>
      <c r="C902" s="7" t="s">
        <v>31</v>
      </c>
      <c r="D902" s="7" t="s">
        <v>32</v>
      </c>
      <c r="E902" s="7" t="s">
        <v>43</v>
      </c>
      <c r="F902" s="7">
        <v>8</v>
      </c>
      <c r="G902" s="7">
        <v>21</v>
      </c>
      <c r="H902" s="7" t="s">
        <v>44</v>
      </c>
      <c r="I902" s="7">
        <v>3922</v>
      </c>
      <c r="J902" s="7" t="s">
        <v>179</v>
      </c>
      <c r="K902" s="7">
        <v>0</v>
      </c>
      <c r="L902" s="7" t="s">
        <v>36</v>
      </c>
      <c r="M902" s="7">
        <v>3000</v>
      </c>
      <c r="N902" s="7" t="s">
        <v>394</v>
      </c>
      <c r="O902" s="7" t="s">
        <v>47</v>
      </c>
      <c r="P902" s="7" t="s">
        <v>39</v>
      </c>
      <c r="Q902" s="7" t="s">
        <v>315</v>
      </c>
      <c r="R902" s="7" t="s">
        <v>49</v>
      </c>
      <c r="S902" s="13">
        <v>400000</v>
      </c>
      <c r="T902" s="13">
        <v>400000</v>
      </c>
      <c r="U902" s="13">
        <v>0</v>
      </c>
      <c r="V902" s="13">
        <v>0</v>
      </c>
      <c r="W902" s="13">
        <v>400000</v>
      </c>
      <c r="X902" s="13">
        <v>400000</v>
      </c>
      <c r="Y902" s="13">
        <v>0</v>
      </c>
      <c r="Z902" s="13">
        <v>0</v>
      </c>
      <c r="AA902" s="13">
        <v>0</v>
      </c>
      <c r="AB902" s="13">
        <v>0</v>
      </c>
      <c r="AC902" s="13">
        <v>0</v>
      </c>
      <c r="AD902" s="13">
        <v>0</v>
      </c>
      <c r="AE902" s="13"/>
      <c r="AF902" s="13">
        <v>0</v>
      </c>
      <c r="AG902" s="13">
        <v>400000</v>
      </c>
      <c r="AH902" s="13">
        <v>0</v>
      </c>
      <c r="AI902" s="13">
        <v>0</v>
      </c>
      <c r="AJ902" s="13">
        <v>400000</v>
      </c>
    </row>
    <row r="903" spans="1:36" hidden="1" x14ac:dyDescent="0.25">
      <c r="A903" s="7" t="str">
        <f t="shared" si="14"/>
        <v>1.1-00-2005_20821012_2039410</v>
      </c>
      <c r="B903" s="7" t="s">
        <v>393</v>
      </c>
      <c r="C903" s="7" t="s">
        <v>31</v>
      </c>
      <c r="D903" s="7" t="s">
        <v>32</v>
      </c>
      <c r="E903" s="7" t="s">
        <v>43</v>
      </c>
      <c r="F903" s="7">
        <v>8</v>
      </c>
      <c r="G903" s="7">
        <v>21</v>
      </c>
      <c r="H903" s="7" t="s">
        <v>44</v>
      </c>
      <c r="I903" s="7">
        <v>3941</v>
      </c>
      <c r="J903" s="7" t="s">
        <v>328</v>
      </c>
      <c r="K903" s="7">
        <v>0</v>
      </c>
      <c r="L903" s="7" t="s">
        <v>36</v>
      </c>
      <c r="M903" s="7">
        <v>3000</v>
      </c>
      <c r="N903" s="7" t="s">
        <v>394</v>
      </c>
      <c r="O903" s="7" t="s">
        <v>47</v>
      </c>
      <c r="P903" s="7" t="s">
        <v>39</v>
      </c>
      <c r="Q903" s="7" t="s">
        <v>315</v>
      </c>
      <c r="R903" s="7" t="s">
        <v>49</v>
      </c>
      <c r="S903" s="13">
        <v>15000000</v>
      </c>
      <c r="T903" s="13">
        <v>15000000</v>
      </c>
      <c r="U903" s="13">
        <v>0</v>
      </c>
      <c r="V903" s="13">
        <v>0</v>
      </c>
      <c r="W903" s="13">
        <v>13243006.83</v>
      </c>
      <c r="X903" s="13">
        <v>13243006.83</v>
      </c>
      <c r="Y903" s="13">
        <v>3243006.83</v>
      </c>
      <c r="Z903" s="13">
        <v>3243006.83</v>
      </c>
      <c r="AA903" s="13">
        <v>3243006.83</v>
      </c>
      <c r="AB903" s="13">
        <v>1756993.17</v>
      </c>
      <c r="AC903" s="13">
        <v>0</v>
      </c>
      <c r="AD903" s="13">
        <v>0</v>
      </c>
      <c r="AE903" s="13"/>
      <c r="AF903" s="13">
        <v>0</v>
      </c>
      <c r="AG903" s="13">
        <v>15000000</v>
      </c>
      <c r="AH903" s="13">
        <v>0</v>
      </c>
      <c r="AI903" s="13">
        <v>0</v>
      </c>
      <c r="AJ903" s="13">
        <v>15000000</v>
      </c>
    </row>
    <row r="904" spans="1:36" hidden="1" x14ac:dyDescent="0.25">
      <c r="A904" s="7" t="str">
        <f t="shared" si="14"/>
        <v>1.1-00-2005_20821012_2039620</v>
      </c>
      <c r="B904" s="7" t="s">
        <v>393</v>
      </c>
      <c r="C904" s="7" t="s">
        <v>31</v>
      </c>
      <c r="D904" s="7" t="s">
        <v>32</v>
      </c>
      <c r="E904" s="7" t="s">
        <v>43</v>
      </c>
      <c r="F904" s="7">
        <v>8</v>
      </c>
      <c r="G904" s="7">
        <v>21</v>
      </c>
      <c r="H904" s="7" t="s">
        <v>44</v>
      </c>
      <c r="I904" s="7">
        <v>3962</v>
      </c>
      <c r="J904" s="7" t="s">
        <v>143</v>
      </c>
      <c r="K904" s="7">
        <v>0</v>
      </c>
      <c r="L904" s="7" t="s">
        <v>36</v>
      </c>
      <c r="M904" s="7">
        <v>3000</v>
      </c>
      <c r="N904" s="7" t="s">
        <v>394</v>
      </c>
      <c r="O904" s="7" t="s">
        <v>47</v>
      </c>
      <c r="P904" s="7" t="s">
        <v>39</v>
      </c>
      <c r="Q904" s="7" t="s">
        <v>315</v>
      </c>
      <c r="R904" s="7" t="s">
        <v>49</v>
      </c>
      <c r="S904" s="13">
        <v>12912</v>
      </c>
      <c r="T904" s="13">
        <v>12912</v>
      </c>
      <c r="U904" s="13">
        <v>0</v>
      </c>
      <c r="V904" s="13">
        <v>0</v>
      </c>
      <c r="W904" s="13">
        <v>10153.06</v>
      </c>
      <c r="X904" s="13">
        <v>10153.06</v>
      </c>
      <c r="Y904" s="13">
        <v>3329.26</v>
      </c>
      <c r="Z904" s="13">
        <v>3329.26</v>
      </c>
      <c r="AA904" s="13">
        <v>3329.26</v>
      </c>
      <c r="AB904" s="13">
        <v>2758.9400000000005</v>
      </c>
      <c r="AC904" s="13">
        <v>0</v>
      </c>
      <c r="AD904" s="13">
        <v>0</v>
      </c>
      <c r="AE904" s="13"/>
      <c r="AF904" s="13">
        <v>0</v>
      </c>
      <c r="AG904" s="13">
        <v>12912</v>
      </c>
      <c r="AH904" s="13">
        <v>0</v>
      </c>
      <c r="AI904" s="13">
        <v>0</v>
      </c>
      <c r="AJ904" s="13">
        <v>12912</v>
      </c>
    </row>
    <row r="905" spans="1:36" hidden="1" x14ac:dyDescent="0.25">
      <c r="A905" s="7" t="str">
        <f t="shared" si="14"/>
        <v>1.1-00-2005_20821012_2051110</v>
      </c>
      <c r="B905" s="7" t="s">
        <v>393</v>
      </c>
      <c r="C905" s="7" t="s">
        <v>31</v>
      </c>
      <c r="D905" s="7" t="s">
        <v>32</v>
      </c>
      <c r="E905" s="7" t="s">
        <v>43</v>
      </c>
      <c r="F905" s="7">
        <v>8</v>
      </c>
      <c r="G905" s="7">
        <v>21</v>
      </c>
      <c r="H905" s="7" t="s">
        <v>44</v>
      </c>
      <c r="I905" s="7">
        <v>5111</v>
      </c>
      <c r="J905" s="7" t="s">
        <v>110</v>
      </c>
      <c r="K905" s="7">
        <v>0</v>
      </c>
      <c r="L905" s="7" t="s">
        <v>36</v>
      </c>
      <c r="M905" s="7">
        <v>5000</v>
      </c>
      <c r="N905" s="7" t="s">
        <v>394</v>
      </c>
      <c r="O905" s="7" t="s">
        <v>47</v>
      </c>
      <c r="P905" s="7" t="s">
        <v>39</v>
      </c>
      <c r="Q905" s="7" t="s">
        <v>315</v>
      </c>
      <c r="R905" s="7" t="s">
        <v>49</v>
      </c>
      <c r="S905" s="13">
        <v>700000</v>
      </c>
      <c r="T905" s="13">
        <v>1000000</v>
      </c>
      <c r="U905" s="13">
        <v>-300000</v>
      </c>
      <c r="V905" s="13">
        <v>0</v>
      </c>
      <c r="W905" s="13">
        <v>628024</v>
      </c>
      <c r="X905" s="13">
        <v>628024</v>
      </c>
      <c r="Y905" s="13">
        <v>628024</v>
      </c>
      <c r="Z905" s="13">
        <v>628024</v>
      </c>
      <c r="AA905" s="13">
        <v>628024</v>
      </c>
      <c r="AB905" s="13">
        <v>71976</v>
      </c>
      <c r="AC905" s="13">
        <v>0</v>
      </c>
      <c r="AD905" s="13">
        <v>0</v>
      </c>
      <c r="AE905" s="13"/>
      <c r="AF905" s="13">
        <v>0</v>
      </c>
      <c r="AG905" s="13">
        <v>1000000</v>
      </c>
      <c r="AH905" s="13">
        <v>0</v>
      </c>
      <c r="AI905" s="13">
        <v>300000</v>
      </c>
      <c r="AJ905" s="13">
        <v>700000</v>
      </c>
    </row>
    <row r="906" spans="1:36" hidden="1" x14ac:dyDescent="0.25">
      <c r="A906" s="7" t="str">
        <f t="shared" si="14"/>
        <v>1.1-00-2005_20821012_2051210</v>
      </c>
      <c r="B906" s="7" t="s">
        <v>393</v>
      </c>
      <c r="C906" s="7" t="s">
        <v>31</v>
      </c>
      <c r="D906" s="7" t="s">
        <v>32</v>
      </c>
      <c r="E906" s="7" t="s">
        <v>43</v>
      </c>
      <c r="F906" s="7">
        <v>8</v>
      </c>
      <c r="G906" s="7">
        <v>21</v>
      </c>
      <c r="H906" s="7" t="s">
        <v>44</v>
      </c>
      <c r="I906" s="7">
        <v>5121</v>
      </c>
      <c r="J906" s="7" t="s">
        <v>111</v>
      </c>
      <c r="K906" s="7">
        <v>0</v>
      </c>
      <c r="L906" s="7" t="s">
        <v>36</v>
      </c>
      <c r="M906" s="7">
        <v>5000</v>
      </c>
      <c r="N906" s="7" t="s">
        <v>394</v>
      </c>
      <c r="O906" s="7" t="s">
        <v>47</v>
      </c>
      <c r="P906" s="7" t="s">
        <v>39</v>
      </c>
      <c r="Q906" s="7" t="s">
        <v>315</v>
      </c>
      <c r="R906" s="7" t="s">
        <v>49</v>
      </c>
      <c r="S906" s="13">
        <v>7840</v>
      </c>
      <c r="T906" s="13">
        <v>87840</v>
      </c>
      <c r="U906" s="13">
        <v>-80000</v>
      </c>
      <c r="V906" s="13">
        <v>0</v>
      </c>
      <c r="W906" s="13">
        <v>0</v>
      </c>
      <c r="X906" s="13">
        <v>0</v>
      </c>
      <c r="Y906" s="13">
        <v>0</v>
      </c>
      <c r="Z906" s="13">
        <v>0</v>
      </c>
      <c r="AA906" s="13">
        <v>0</v>
      </c>
      <c r="AB906" s="13">
        <v>7840</v>
      </c>
      <c r="AC906" s="13">
        <v>0</v>
      </c>
      <c r="AD906" s="13">
        <v>0</v>
      </c>
      <c r="AE906" s="13"/>
      <c r="AF906" s="13">
        <v>0</v>
      </c>
      <c r="AG906" s="13">
        <v>87840</v>
      </c>
      <c r="AH906" s="13">
        <v>0</v>
      </c>
      <c r="AI906" s="13">
        <v>80000</v>
      </c>
      <c r="AJ906" s="13">
        <v>7840</v>
      </c>
    </row>
    <row r="907" spans="1:36" hidden="1" x14ac:dyDescent="0.25">
      <c r="A907" s="7" t="str">
        <f t="shared" si="14"/>
        <v>1.1-00-2005_20821012_2051510</v>
      </c>
      <c r="B907" s="7" t="s">
        <v>393</v>
      </c>
      <c r="C907" s="7" t="s">
        <v>31</v>
      </c>
      <c r="D907" s="7" t="s">
        <v>32</v>
      </c>
      <c r="E907" s="7" t="s">
        <v>43</v>
      </c>
      <c r="F907" s="7">
        <v>8</v>
      </c>
      <c r="G907" s="7">
        <v>21</v>
      </c>
      <c r="H907" s="7" t="s">
        <v>44</v>
      </c>
      <c r="I907" s="7">
        <v>5151</v>
      </c>
      <c r="J907" s="7" t="s">
        <v>112</v>
      </c>
      <c r="K907" s="7">
        <v>0</v>
      </c>
      <c r="L907" s="7" t="s">
        <v>36</v>
      </c>
      <c r="M907" s="7">
        <v>5000</v>
      </c>
      <c r="N907" s="7" t="s">
        <v>394</v>
      </c>
      <c r="O907" s="7" t="s">
        <v>47</v>
      </c>
      <c r="P907" s="7" t="s">
        <v>39</v>
      </c>
      <c r="Q907" s="7" t="s">
        <v>315</v>
      </c>
      <c r="R907" s="7" t="s">
        <v>49</v>
      </c>
      <c r="S907" s="13">
        <v>440514</v>
      </c>
      <c r="T907" s="13">
        <v>2940514</v>
      </c>
      <c r="U907" s="13">
        <v>-2500000</v>
      </c>
      <c r="V907" s="13">
        <v>0</v>
      </c>
      <c r="W907" s="13">
        <v>683602.94</v>
      </c>
      <c r="X907" s="13">
        <v>66499.25</v>
      </c>
      <c r="Y907" s="13">
        <v>66499.25</v>
      </c>
      <c r="Z907" s="13">
        <v>54894.84</v>
      </c>
      <c r="AA907" s="13">
        <v>54894.84</v>
      </c>
      <c r="AB907" s="13">
        <v>-243088.93999999994</v>
      </c>
      <c r="AC907" s="13">
        <v>0</v>
      </c>
      <c r="AD907" s="13">
        <v>0</v>
      </c>
      <c r="AE907" s="13"/>
      <c r="AF907" s="13">
        <v>0</v>
      </c>
      <c r="AG907" s="13">
        <v>3020000</v>
      </c>
      <c r="AH907" s="13">
        <v>0</v>
      </c>
      <c r="AI907" s="13">
        <v>2579486</v>
      </c>
      <c r="AJ907" s="13">
        <v>440514</v>
      </c>
    </row>
    <row r="908" spans="1:36" hidden="1" x14ac:dyDescent="0.25">
      <c r="A908" s="7" t="str">
        <f t="shared" si="14"/>
        <v>1.1-00-2005_20821012_2054110</v>
      </c>
      <c r="B908" s="7" t="s">
        <v>393</v>
      </c>
      <c r="C908" s="7" t="s">
        <v>31</v>
      </c>
      <c r="D908" s="7" t="s">
        <v>32</v>
      </c>
      <c r="E908" s="7" t="s">
        <v>43</v>
      </c>
      <c r="F908" s="7">
        <v>8</v>
      </c>
      <c r="G908" s="7">
        <v>21</v>
      </c>
      <c r="H908" s="7" t="s">
        <v>44</v>
      </c>
      <c r="I908" s="7">
        <v>5411</v>
      </c>
      <c r="J908" s="7" t="s">
        <v>329</v>
      </c>
      <c r="K908" s="7">
        <v>0</v>
      </c>
      <c r="L908" s="7" t="s">
        <v>36</v>
      </c>
      <c r="M908" s="7">
        <v>5000</v>
      </c>
      <c r="N908" s="7" t="s">
        <v>394</v>
      </c>
      <c r="O908" s="7" t="s">
        <v>47</v>
      </c>
      <c r="P908" s="7" t="s">
        <v>39</v>
      </c>
      <c r="Q908" s="7" t="s">
        <v>315</v>
      </c>
      <c r="R908" s="7" t="s">
        <v>49</v>
      </c>
      <c r="S908" s="13">
        <v>1124000</v>
      </c>
      <c r="T908" s="13">
        <v>4763272</v>
      </c>
      <c r="U908" s="13">
        <v>-3639272</v>
      </c>
      <c r="V908" s="13">
        <v>0</v>
      </c>
      <c r="W908" s="13">
        <v>1124000</v>
      </c>
      <c r="X908" s="13">
        <v>1124000</v>
      </c>
      <c r="Y908" s="13">
        <v>1124000</v>
      </c>
      <c r="Z908" s="13">
        <v>0</v>
      </c>
      <c r="AA908" s="13">
        <v>0</v>
      </c>
      <c r="AB908" s="13">
        <v>0</v>
      </c>
      <c r="AC908" s="13">
        <v>0</v>
      </c>
      <c r="AD908" s="13">
        <v>0</v>
      </c>
      <c r="AE908" s="13"/>
      <c r="AF908" s="13">
        <v>0</v>
      </c>
      <c r="AG908" s="13">
        <v>4763272</v>
      </c>
      <c r="AH908" s="13">
        <v>0</v>
      </c>
      <c r="AI908" s="13">
        <v>3639272</v>
      </c>
      <c r="AJ908" s="13">
        <v>1124000</v>
      </c>
    </row>
    <row r="909" spans="1:36" hidden="1" x14ac:dyDescent="0.25">
      <c r="A909" s="7" t="str">
        <f t="shared" si="14"/>
        <v>1.1-00-2005_20821012_2054210</v>
      </c>
      <c r="B909" s="7" t="s">
        <v>393</v>
      </c>
      <c r="C909" s="7" t="s">
        <v>31</v>
      </c>
      <c r="D909" s="7" t="s">
        <v>32</v>
      </c>
      <c r="E909" s="7" t="s">
        <v>43</v>
      </c>
      <c r="F909" s="7">
        <v>8</v>
      </c>
      <c r="G909" s="7">
        <v>21</v>
      </c>
      <c r="H909" s="7" t="s">
        <v>44</v>
      </c>
      <c r="I909" s="7">
        <v>5421</v>
      </c>
      <c r="J909" s="7" t="s">
        <v>204</v>
      </c>
      <c r="K909" s="7">
        <v>0</v>
      </c>
      <c r="L909" s="7" t="s">
        <v>36</v>
      </c>
      <c r="M909" s="7">
        <v>5000</v>
      </c>
      <c r="N909" s="7" t="s">
        <v>394</v>
      </c>
      <c r="O909" s="7" t="s">
        <v>47</v>
      </c>
      <c r="P909" s="7" t="s">
        <v>39</v>
      </c>
      <c r="Q909" s="7" t="s">
        <v>315</v>
      </c>
      <c r="R909" s="7" t="s">
        <v>49</v>
      </c>
      <c r="S909" s="13">
        <v>124723.2</v>
      </c>
      <c r="T909" s="13">
        <v>124723.2</v>
      </c>
      <c r="U909" s="13">
        <v>0</v>
      </c>
      <c r="V909" s="13">
        <v>0</v>
      </c>
      <c r="W909" s="13">
        <v>124723.2</v>
      </c>
      <c r="X909" s="13">
        <v>124723.2</v>
      </c>
      <c r="Y909" s="13">
        <v>124723.2</v>
      </c>
      <c r="Z909" s="13">
        <v>0</v>
      </c>
      <c r="AA909" s="13">
        <v>0</v>
      </c>
      <c r="AB909" s="13">
        <v>0</v>
      </c>
      <c r="AC909" s="13">
        <v>0</v>
      </c>
      <c r="AD909" s="13">
        <v>0</v>
      </c>
      <c r="AE909" s="13"/>
      <c r="AF909" s="13">
        <v>0</v>
      </c>
      <c r="AG909" s="13">
        <v>124723.2</v>
      </c>
      <c r="AH909" s="13">
        <v>0</v>
      </c>
      <c r="AI909" s="13">
        <v>0</v>
      </c>
      <c r="AJ909" s="13">
        <v>124723.2</v>
      </c>
    </row>
    <row r="910" spans="1:36" hidden="1" x14ac:dyDescent="0.25">
      <c r="A910" s="7" t="str">
        <f t="shared" si="14"/>
        <v>1.1-00-2005_20821012_2056110</v>
      </c>
      <c r="B910" s="7" t="s">
        <v>393</v>
      </c>
      <c r="C910" s="7" t="s">
        <v>31</v>
      </c>
      <c r="D910" s="7" t="s">
        <v>32</v>
      </c>
      <c r="E910" s="7" t="s">
        <v>43</v>
      </c>
      <c r="F910" s="7">
        <v>8</v>
      </c>
      <c r="G910" s="7">
        <v>21</v>
      </c>
      <c r="H910" s="7" t="s">
        <v>44</v>
      </c>
      <c r="I910" s="7">
        <v>5611</v>
      </c>
      <c r="J910" s="7" t="s">
        <v>205</v>
      </c>
      <c r="K910" s="7">
        <v>0</v>
      </c>
      <c r="L910" s="7" t="s">
        <v>36</v>
      </c>
      <c r="M910" s="7">
        <v>5000</v>
      </c>
      <c r="N910" s="7" t="s">
        <v>394</v>
      </c>
      <c r="O910" s="7" t="s">
        <v>47</v>
      </c>
      <c r="P910" s="7" t="s">
        <v>39</v>
      </c>
      <c r="Q910" s="7" t="s">
        <v>315</v>
      </c>
      <c r="R910" s="7" t="s">
        <v>49</v>
      </c>
      <c r="S910" s="13">
        <v>7450</v>
      </c>
      <c r="T910" s="13">
        <v>7450</v>
      </c>
      <c r="U910" s="13">
        <v>0</v>
      </c>
      <c r="V910" s="13">
        <v>0</v>
      </c>
      <c r="W910" s="13">
        <v>7450</v>
      </c>
      <c r="X910" s="13">
        <v>7450</v>
      </c>
      <c r="Y910" s="13">
        <v>7450</v>
      </c>
      <c r="Z910" s="13">
        <v>7450</v>
      </c>
      <c r="AA910" s="13">
        <v>0</v>
      </c>
      <c r="AB910" s="13">
        <v>0</v>
      </c>
      <c r="AC910" s="13">
        <v>0</v>
      </c>
      <c r="AD910" s="13">
        <v>0</v>
      </c>
      <c r="AE910" s="13"/>
      <c r="AF910" s="13">
        <v>0</v>
      </c>
      <c r="AG910" s="13">
        <v>7450</v>
      </c>
      <c r="AH910" s="13">
        <v>0</v>
      </c>
      <c r="AI910" s="13">
        <v>0</v>
      </c>
      <c r="AJ910" s="13">
        <v>7450</v>
      </c>
    </row>
    <row r="911" spans="1:36" hidden="1" x14ac:dyDescent="0.25">
      <c r="A911" s="7" t="str">
        <f t="shared" si="14"/>
        <v>1.1-00-2005_20821012_2056210</v>
      </c>
      <c r="B911" s="7" t="s">
        <v>393</v>
      </c>
      <c r="C911" s="7" t="s">
        <v>31</v>
      </c>
      <c r="D911" s="7" t="s">
        <v>32</v>
      </c>
      <c r="E911" s="7" t="s">
        <v>43</v>
      </c>
      <c r="F911" s="7">
        <v>8</v>
      </c>
      <c r="G911" s="7">
        <v>21</v>
      </c>
      <c r="H911" s="7" t="s">
        <v>44</v>
      </c>
      <c r="I911" s="7">
        <v>5621</v>
      </c>
      <c r="J911" s="7" t="s">
        <v>119</v>
      </c>
      <c r="K911" s="7">
        <v>0</v>
      </c>
      <c r="L911" s="7" t="s">
        <v>36</v>
      </c>
      <c r="M911" s="7">
        <v>5000</v>
      </c>
      <c r="N911" s="7" t="s">
        <v>394</v>
      </c>
      <c r="O911" s="7" t="s">
        <v>47</v>
      </c>
      <c r="P911" s="7" t="s">
        <v>39</v>
      </c>
      <c r="Q911" s="7" t="s">
        <v>315</v>
      </c>
      <c r="R911" s="7" t="s">
        <v>49</v>
      </c>
      <c r="S911" s="13">
        <v>12000</v>
      </c>
      <c r="T911" s="13">
        <v>12000</v>
      </c>
      <c r="U911" s="13">
        <v>0</v>
      </c>
      <c r="V911" s="13">
        <v>0</v>
      </c>
      <c r="W911" s="13">
        <v>11829.68</v>
      </c>
      <c r="X911" s="13">
        <v>0</v>
      </c>
      <c r="Y911" s="13">
        <v>0</v>
      </c>
      <c r="Z911" s="13">
        <v>0</v>
      </c>
      <c r="AA911" s="13">
        <v>0</v>
      </c>
      <c r="AB911" s="13">
        <v>170.31999999999971</v>
      </c>
      <c r="AC911" s="13">
        <v>0</v>
      </c>
      <c r="AD911" s="13">
        <v>0</v>
      </c>
      <c r="AE911" s="13"/>
      <c r="AF911" s="13">
        <v>0</v>
      </c>
      <c r="AG911" s="13">
        <v>12000</v>
      </c>
      <c r="AH911" s="13">
        <v>0</v>
      </c>
      <c r="AI911" s="13">
        <v>0</v>
      </c>
      <c r="AJ911" s="13">
        <v>12000</v>
      </c>
    </row>
    <row r="912" spans="1:36" hidden="1" x14ac:dyDescent="0.25">
      <c r="A912" s="7" t="str">
        <f t="shared" si="14"/>
        <v>1.1-00-2005_20821012_2056710</v>
      </c>
      <c r="B912" s="7" t="s">
        <v>393</v>
      </c>
      <c r="C912" s="7" t="s">
        <v>31</v>
      </c>
      <c r="D912" s="7" t="s">
        <v>32</v>
      </c>
      <c r="E912" s="7" t="s">
        <v>43</v>
      </c>
      <c r="F912" s="7">
        <v>8</v>
      </c>
      <c r="G912" s="7">
        <v>21</v>
      </c>
      <c r="H912" s="7" t="s">
        <v>44</v>
      </c>
      <c r="I912" s="7">
        <v>5671</v>
      </c>
      <c r="J912" s="7" t="s">
        <v>122</v>
      </c>
      <c r="K912" s="7">
        <v>0</v>
      </c>
      <c r="L912" s="7" t="s">
        <v>36</v>
      </c>
      <c r="M912" s="7">
        <v>5000</v>
      </c>
      <c r="N912" s="7" t="s">
        <v>394</v>
      </c>
      <c r="O912" s="7" t="s">
        <v>47</v>
      </c>
      <c r="P912" s="7" t="s">
        <v>39</v>
      </c>
      <c r="Q912" s="7" t="s">
        <v>315</v>
      </c>
      <c r="R912" s="7" t="s">
        <v>49</v>
      </c>
      <c r="S912" s="13">
        <v>108083.87</v>
      </c>
      <c r="T912" s="13">
        <v>171933</v>
      </c>
      <c r="U912" s="13">
        <v>-63849.130000000005</v>
      </c>
      <c r="V912" s="13">
        <v>0</v>
      </c>
      <c r="W912" s="13">
        <v>78412.23</v>
      </c>
      <c r="X912" s="13">
        <v>77686.070000000007</v>
      </c>
      <c r="Y912" s="13">
        <v>77686.070000000007</v>
      </c>
      <c r="Z912" s="13">
        <v>77686.070000000007</v>
      </c>
      <c r="AA912" s="13">
        <v>77686.070000000007</v>
      </c>
      <c r="AB912" s="13">
        <v>29671.64</v>
      </c>
      <c r="AC912" s="13">
        <v>0</v>
      </c>
      <c r="AD912" s="13">
        <v>0</v>
      </c>
      <c r="AE912" s="13"/>
      <c r="AF912" s="13">
        <v>0</v>
      </c>
      <c r="AG912" s="13">
        <v>171933</v>
      </c>
      <c r="AH912" s="13">
        <v>0</v>
      </c>
      <c r="AI912" s="13">
        <v>63849.13</v>
      </c>
      <c r="AJ912" s="13">
        <v>108083.87</v>
      </c>
    </row>
    <row r="913" spans="1:36" hidden="1" x14ac:dyDescent="0.25">
      <c r="A913" s="7" t="str">
        <f t="shared" si="14"/>
        <v>1.1-00-2005_20822012_2012210</v>
      </c>
      <c r="B913" s="7" t="s">
        <v>393</v>
      </c>
      <c r="C913" s="7" t="s">
        <v>31</v>
      </c>
      <c r="D913" s="7" t="s">
        <v>32</v>
      </c>
      <c r="E913" s="7" t="s">
        <v>43</v>
      </c>
      <c r="F913" s="7">
        <v>8</v>
      </c>
      <c r="G913" s="7">
        <v>22</v>
      </c>
      <c r="H913" s="7" t="s">
        <v>44</v>
      </c>
      <c r="I913" s="7">
        <v>1221</v>
      </c>
      <c r="J913" s="7" t="s">
        <v>330</v>
      </c>
      <c r="K913" s="7">
        <v>0</v>
      </c>
      <c r="L913" s="7" t="s">
        <v>36</v>
      </c>
      <c r="M913" s="7">
        <v>1000</v>
      </c>
      <c r="N913" s="7" t="s">
        <v>394</v>
      </c>
      <c r="O913" s="7" t="s">
        <v>47</v>
      </c>
      <c r="P913" s="7" t="s">
        <v>39</v>
      </c>
      <c r="Q913" s="7" t="s">
        <v>48</v>
      </c>
      <c r="R913" s="7" t="s">
        <v>49</v>
      </c>
      <c r="S913" s="13">
        <v>160000000</v>
      </c>
      <c r="T913" s="13">
        <v>160000000</v>
      </c>
      <c r="U913" s="13">
        <v>0</v>
      </c>
      <c r="V913" s="13">
        <v>0</v>
      </c>
      <c r="W913" s="13">
        <v>104663842.5</v>
      </c>
      <c r="X913" s="13">
        <v>104663842.5</v>
      </c>
      <c r="Y913" s="13">
        <v>104663842.5</v>
      </c>
      <c r="Z913" s="13">
        <v>104616191.04000001</v>
      </c>
      <c r="AA913" s="13">
        <v>104552879.73</v>
      </c>
      <c r="AB913" s="13">
        <v>55336157.5</v>
      </c>
      <c r="AC913" s="13">
        <v>0</v>
      </c>
      <c r="AD913" s="13">
        <v>0</v>
      </c>
      <c r="AE913" s="13"/>
      <c r="AF913" s="13">
        <v>0</v>
      </c>
      <c r="AG913" s="13">
        <v>160000000</v>
      </c>
      <c r="AH913" s="13">
        <v>0</v>
      </c>
      <c r="AI913" s="13">
        <v>0</v>
      </c>
      <c r="AJ913" s="13">
        <v>160000000</v>
      </c>
    </row>
    <row r="914" spans="1:36" hidden="1" x14ac:dyDescent="0.25">
      <c r="A914" s="7" t="str">
        <f t="shared" si="14"/>
        <v>1.1-00-2005_20822012_2012310</v>
      </c>
      <c r="B914" s="7" t="s">
        <v>393</v>
      </c>
      <c r="C914" s="7" t="s">
        <v>31</v>
      </c>
      <c r="D914" s="7" t="s">
        <v>32</v>
      </c>
      <c r="E914" s="7" t="s">
        <v>43</v>
      </c>
      <c r="F914" s="7">
        <v>8</v>
      </c>
      <c r="G914" s="7">
        <v>22</v>
      </c>
      <c r="H914" s="7" t="s">
        <v>44</v>
      </c>
      <c r="I914" s="7">
        <v>1231</v>
      </c>
      <c r="J914" s="7" t="s">
        <v>331</v>
      </c>
      <c r="K914" s="7">
        <v>0</v>
      </c>
      <c r="L914" s="7" t="s">
        <v>36</v>
      </c>
      <c r="M914" s="7">
        <v>1000</v>
      </c>
      <c r="N914" s="7" t="s">
        <v>394</v>
      </c>
      <c r="O914" s="7" t="s">
        <v>47</v>
      </c>
      <c r="P914" s="7" t="s">
        <v>39</v>
      </c>
      <c r="Q914" s="7" t="s">
        <v>48</v>
      </c>
      <c r="R914" s="7" t="s">
        <v>49</v>
      </c>
      <c r="S914" s="13">
        <v>26400</v>
      </c>
      <c r="T914" s="13">
        <v>26400</v>
      </c>
      <c r="U914" s="13">
        <v>0</v>
      </c>
      <c r="V914" s="13">
        <v>0</v>
      </c>
      <c r="W914" s="13">
        <v>0</v>
      </c>
      <c r="X914" s="13">
        <v>0</v>
      </c>
      <c r="Y914" s="13">
        <v>0</v>
      </c>
      <c r="Z914" s="13">
        <v>0</v>
      </c>
      <c r="AA914" s="13">
        <v>0</v>
      </c>
      <c r="AB914" s="13">
        <v>26400</v>
      </c>
      <c r="AC914" s="13">
        <v>0</v>
      </c>
      <c r="AD914" s="13">
        <v>0</v>
      </c>
      <c r="AE914" s="13"/>
      <c r="AF914" s="13">
        <v>0</v>
      </c>
      <c r="AG914" s="13">
        <v>26400</v>
      </c>
      <c r="AH914" s="13">
        <v>0</v>
      </c>
      <c r="AI914" s="13">
        <v>0</v>
      </c>
      <c r="AJ914" s="13">
        <v>26400</v>
      </c>
    </row>
    <row r="915" spans="1:36" hidden="1" x14ac:dyDescent="0.25">
      <c r="A915" s="7" t="str">
        <f t="shared" si="14"/>
        <v>1.1-00-2005_20822012_2013210</v>
      </c>
      <c r="B915" s="7" t="s">
        <v>393</v>
      </c>
      <c r="C915" s="7" t="s">
        <v>31</v>
      </c>
      <c r="D915" s="7" t="s">
        <v>32</v>
      </c>
      <c r="E915" s="7" t="s">
        <v>43</v>
      </c>
      <c r="F915" s="7">
        <v>8</v>
      </c>
      <c r="G915" s="7">
        <v>22</v>
      </c>
      <c r="H915" s="7" t="s">
        <v>44</v>
      </c>
      <c r="I915" s="7">
        <v>1321</v>
      </c>
      <c r="J915" s="7" t="s">
        <v>332</v>
      </c>
      <c r="K915" s="7">
        <v>0</v>
      </c>
      <c r="L915" s="7" t="s">
        <v>36</v>
      </c>
      <c r="M915" s="7">
        <v>1000</v>
      </c>
      <c r="N915" s="7" t="s">
        <v>394</v>
      </c>
      <c r="O915" s="7" t="s">
        <v>47</v>
      </c>
      <c r="P915" s="7" t="s">
        <v>39</v>
      </c>
      <c r="Q915" s="7" t="s">
        <v>48</v>
      </c>
      <c r="R915" s="7" t="s">
        <v>49</v>
      </c>
      <c r="S915" s="13">
        <v>12854760.93</v>
      </c>
      <c r="T915" s="13">
        <v>12854760.93</v>
      </c>
      <c r="U915" s="13">
        <v>0</v>
      </c>
      <c r="V915" s="13">
        <v>0</v>
      </c>
      <c r="W915" s="13">
        <v>10738119.640000001</v>
      </c>
      <c r="X915" s="13">
        <v>10738119.640000001</v>
      </c>
      <c r="Y915" s="13">
        <v>10738119.640000001</v>
      </c>
      <c r="Z915" s="13">
        <v>10720410.52</v>
      </c>
      <c r="AA915" s="13">
        <v>10682600.85</v>
      </c>
      <c r="AB915" s="13">
        <v>2116641.2899999991</v>
      </c>
      <c r="AC915" s="13">
        <v>0</v>
      </c>
      <c r="AD915" s="13">
        <v>0</v>
      </c>
      <c r="AE915" s="13"/>
      <c r="AF915" s="13">
        <v>0</v>
      </c>
      <c r="AG915" s="13">
        <v>12854760.93</v>
      </c>
      <c r="AH915" s="13">
        <v>0</v>
      </c>
      <c r="AI915" s="13">
        <v>0</v>
      </c>
      <c r="AJ915" s="13">
        <v>12854760.93</v>
      </c>
    </row>
    <row r="916" spans="1:36" hidden="1" x14ac:dyDescent="0.25">
      <c r="A916" s="7" t="str">
        <f t="shared" si="14"/>
        <v>1.1-00-2005_20822012_2013220</v>
      </c>
      <c r="B916" s="7" t="s">
        <v>393</v>
      </c>
      <c r="C916" s="7" t="s">
        <v>31</v>
      </c>
      <c r="D916" s="7" t="s">
        <v>32</v>
      </c>
      <c r="E916" s="7" t="s">
        <v>43</v>
      </c>
      <c r="F916" s="7">
        <v>8</v>
      </c>
      <c r="G916" s="7">
        <v>22</v>
      </c>
      <c r="H916" s="7" t="s">
        <v>44</v>
      </c>
      <c r="I916" s="7">
        <v>1322</v>
      </c>
      <c r="J916" s="7" t="s">
        <v>333</v>
      </c>
      <c r="K916" s="7">
        <v>0</v>
      </c>
      <c r="L916" s="7" t="s">
        <v>36</v>
      </c>
      <c r="M916" s="7">
        <v>1000</v>
      </c>
      <c r="N916" s="7" t="s">
        <v>394</v>
      </c>
      <c r="O916" s="7" t="s">
        <v>47</v>
      </c>
      <c r="P916" s="7" t="s">
        <v>39</v>
      </c>
      <c r="Q916" s="7" t="s">
        <v>48</v>
      </c>
      <c r="R916" s="7" t="s">
        <v>49</v>
      </c>
      <c r="S916" s="13">
        <v>119859351.44</v>
      </c>
      <c r="T916" s="13">
        <v>119859351.44</v>
      </c>
      <c r="U916" s="13">
        <v>0</v>
      </c>
      <c r="V916" s="13">
        <v>0</v>
      </c>
      <c r="W916" s="13">
        <v>1727512.92</v>
      </c>
      <c r="X916" s="13">
        <v>1727512.92</v>
      </c>
      <c r="Y916" s="13">
        <v>1727512.92</v>
      </c>
      <c r="Z916" s="13">
        <v>1413674.79</v>
      </c>
      <c r="AA916" s="13">
        <v>1203684.48</v>
      </c>
      <c r="AB916" s="13">
        <v>118131838.52</v>
      </c>
      <c r="AC916" s="13">
        <v>0</v>
      </c>
      <c r="AD916" s="13">
        <v>0</v>
      </c>
      <c r="AE916" s="13"/>
      <c r="AF916" s="13">
        <v>0</v>
      </c>
      <c r="AG916" s="13">
        <v>119859351.44</v>
      </c>
      <c r="AH916" s="13">
        <v>0</v>
      </c>
      <c r="AI916" s="13">
        <v>0</v>
      </c>
      <c r="AJ916" s="13">
        <v>119859351.44</v>
      </c>
    </row>
    <row r="917" spans="1:36" hidden="1" x14ac:dyDescent="0.25">
      <c r="A917" s="7" t="str">
        <f t="shared" si="14"/>
        <v>1.1-00-2005_20822012_2013310</v>
      </c>
      <c r="B917" s="7" t="s">
        <v>393</v>
      </c>
      <c r="C917" s="7" t="s">
        <v>31</v>
      </c>
      <c r="D917" s="7" t="s">
        <v>32</v>
      </c>
      <c r="E917" s="7" t="s">
        <v>43</v>
      </c>
      <c r="F917" s="7">
        <v>8</v>
      </c>
      <c r="G917" s="7">
        <v>22</v>
      </c>
      <c r="H917" s="7" t="s">
        <v>44</v>
      </c>
      <c r="I917" s="7">
        <v>1331</v>
      </c>
      <c r="J917" s="7" t="s">
        <v>334</v>
      </c>
      <c r="K917" s="7">
        <v>0</v>
      </c>
      <c r="L917" s="7" t="s">
        <v>36</v>
      </c>
      <c r="M917" s="7">
        <v>1000</v>
      </c>
      <c r="N917" s="7" t="s">
        <v>394</v>
      </c>
      <c r="O917" s="7" t="s">
        <v>47</v>
      </c>
      <c r="P917" s="7" t="s">
        <v>39</v>
      </c>
      <c r="Q917" s="7" t="s">
        <v>48</v>
      </c>
      <c r="R917" s="7" t="s">
        <v>49</v>
      </c>
      <c r="S917" s="13">
        <v>1039776.9</v>
      </c>
      <c r="T917" s="13">
        <v>1039776.9</v>
      </c>
      <c r="U917" s="13">
        <v>0</v>
      </c>
      <c r="V917" s="13">
        <v>0</v>
      </c>
      <c r="W917" s="13">
        <v>807103.66</v>
      </c>
      <c r="X917" s="13">
        <v>807103.66</v>
      </c>
      <c r="Y917" s="13">
        <v>807103.66</v>
      </c>
      <c r="Z917" s="13">
        <v>807103.66</v>
      </c>
      <c r="AA917" s="13">
        <v>807103.66</v>
      </c>
      <c r="AB917" s="13">
        <v>232673.24</v>
      </c>
      <c r="AC917" s="13">
        <v>0</v>
      </c>
      <c r="AD917" s="13">
        <v>0</v>
      </c>
      <c r="AE917" s="13"/>
      <c r="AF917" s="13">
        <v>0</v>
      </c>
      <c r="AG917" s="13">
        <v>1039776.9</v>
      </c>
      <c r="AH917" s="13">
        <v>0</v>
      </c>
      <c r="AI917" s="13">
        <v>0</v>
      </c>
      <c r="AJ917" s="13">
        <v>1039776.9</v>
      </c>
    </row>
    <row r="918" spans="1:36" hidden="1" x14ac:dyDescent="0.25">
      <c r="A918" s="7" t="str">
        <f t="shared" si="14"/>
        <v>1.1-00-2005_20822012_2013410</v>
      </c>
      <c r="B918" s="7" t="s">
        <v>393</v>
      </c>
      <c r="C918" s="7" t="s">
        <v>31</v>
      </c>
      <c r="D918" s="7" t="s">
        <v>32</v>
      </c>
      <c r="E918" s="7" t="s">
        <v>43</v>
      </c>
      <c r="F918" s="7">
        <v>8</v>
      </c>
      <c r="G918" s="7">
        <v>22</v>
      </c>
      <c r="H918" s="7" t="s">
        <v>44</v>
      </c>
      <c r="I918" s="7">
        <v>1341</v>
      </c>
      <c r="J918" s="7" t="s">
        <v>335</v>
      </c>
      <c r="K918" s="7">
        <v>0</v>
      </c>
      <c r="L918" s="7" t="s">
        <v>36</v>
      </c>
      <c r="M918" s="7">
        <v>1000</v>
      </c>
      <c r="N918" s="7" t="s">
        <v>394</v>
      </c>
      <c r="O918" s="7" t="s">
        <v>47</v>
      </c>
      <c r="P918" s="7" t="s">
        <v>39</v>
      </c>
      <c r="Q918" s="7" t="s">
        <v>48</v>
      </c>
      <c r="R918" s="7" t="s">
        <v>49</v>
      </c>
      <c r="S918" s="13">
        <v>6307200</v>
      </c>
      <c r="T918" s="13">
        <v>6307200</v>
      </c>
      <c r="U918" s="13">
        <v>0</v>
      </c>
      <c r="V918" s="13">
        <v>0</v>
      </c>
      <c r="W918" s="13">
        <v>418827.6</v>
      </c>
      <c r="X918" s="13">
        <v>418827.6</v>
      </c>
      <c r="Y918" s="13">
        <v>418827.6</v>
      </c>
      <c r="Z918" s="13">
        <v>418827.6</v>
      </c>
      <c r="AA918" s="13">
        <v>418827.6</v>
      </c>
      <c r="AB918" s="13">
        <v>5888372.4000000004</v>
      </c>
      <c r="AC918" s="13">
        <v>0</v>
      </c>
      <c r="AD918" s="13">
        <v>0</v>
      </c>
      <c r="AE918" s="13"/>
      <c r="AF918" s="13">
        <v>0</v>
      </c>
      <c r="AG918" s="13">
        <v>6307200</v>
      </c>
      <c r="AH918" s="13">
        <v>0</v>
      </c>
      <c r="AI918" s="13">
        <v>0</v>
      </c>
      <c r="AJ918" s="13">
        <v>6307200</v>
      </c>
    </row>
    <row r="919" spans="1:36" hidden="1" x14ac:dyDescent="0.25">
      <c r="A919" s="7" t="str">
        <f t="shared" si="14"/>
        <v>1.1-00-2005_20822012_2014110</v>
      </c>
      <c r="B919" s="7" t="s">
        <v>393</v>
      </c>
      <c r="C919" s="7" t="s">
        <v>31</v>
      </c>
      <c r="D919" s="7" t="s">
        <v>32</v>
      </c>
      <c r="E919" s="7" t="s">
        <v>43</v>
      </c>
      <c r="F919" s="7">
        <v>8</v>
      </c>
      <c r="G919" s="7">
        <v>22</v>
      </c>
      <c r="H919" s="7" t="s">
        <v>44</v>
      </c>
      <c r="I919" s="7">
        <v>1411</v>
      </c>
      <c r="J919" s="7" t="s">
        <v>336</v>
      </c>
      <c r="K919" s="7">
        <v>0</v>
      </c>
      <c r="L919" s="7" t="s">
        <v>36</v>
      </c>
      <c r="M919" s="7">
        <v>1000</v>
      </c>
      <c r="N919" s="7" t="s">
        <v>394</v>
      </c>
      <c r="O919" s="7" t="s">
        <v>47</v>
      </c>
      <c r="P919" s="7" t="s">
        <v>39</v>
      </c>
      <c r="Q919" s="7" t="s">
        <v>48</v>
      </c>
      <c r="R919" s="7" t="s">
        <v>49</v>
      </c>
      <c r="S919" s="13">
        <v>59439080.689999998</v>
      </c>
      <c r="T919" s="13">
        <v>59439080.689999998</v>
      </c>
      <c r="U919" s="13">
        <v>0</v>
      </c>
      <c r="V919" s="13">
        <v>0</v>
      </c>
      <c r="W919" s="13">
        <v>29171128.550000001</v>
      </c>
      <c r="X919" s="13">
        <v>29171128.550000001</v>
      </c>
      <c r="Y919" s="13">
        <v>29171128.550000001</v>
      </c>
      <c r="Z919" s="13">
        <v>29171128.550000001</v>
      </c>
      <c r="AA919" s="13">
        <v>29171128.550000001</v>
      </c>
      <c r="AB919" s="13">
        <v>30267952.139999997</v>
      </c>
      <c r="AC919" s="13">
        <v>0</v>
      </c>
      <c r="AD919" s="13">
        <v>0</v>
      </c>
      <c r="AE919" s="13"/>
      <c r="AF919" s="13">
        <v>0</v>
      </c>
      <c r="AG919" s="13">
        <v>59439080.689999998</v>
      </c>
      <c r="AH919" s="13">
        <v>0</v>
      </c>
      <c r="AI919" s="13">
        <v>0</v>
      </c>
      <c r="AJ919" s="13">
        <v>59439080.689999998</v>
      </c>
    </row>
    <row r="920" spans="1:36" hidden="1" x14ac:dyDescent="0.25">
      <c r="A920" s="7" t="str">
        <f t="shared" si="14"/>
        <v>1.1-00-2005_20822012_2014320</v>
      </c>
      <c r="B920" s="7" t="s">
        <v>393</v>
      </c>
      <c r="C920" s="7" t="s">
        <v>31</v>
      </c>
      <c r="D920" s="7" t="s">
        <v>32</v>
      </c>
      <c r="E920" s="7" t="s">
        <v>43</v>
      </c>
      <c r="F920" s="7">
        <v>8</v>
      </c>
      <c r="G920" s="7">
        <v>22</v>
      </c>
      <c r="H920" s="7" t="s">
        <v>44</v>
      </c>
      <c r="I920" s="7">
        <v>1432</v>
      </c>
      <c r="J920" s="7" t="s">
        <v>337</v>
      </c>
      <c r="K920" s="7">
        <v>0</v>
      </c>
      <c r="L920" s="7" t="s">
        <v>36</v>
      </c>
      <c r="M920" s="7">
        <v>1000</v>
      </c>
      <c r="N920" s="7" t="s">
        <v>394</v>
      </c>
      <c r="O920" s="7" t="s">
        <v>47</v>
      </c>
      <c r="P920" s="7" t="s">
        <v>39</v>
      </c>
      <c r="Q920" s="7" t="s">
        <v>48</v>
      </c>
      <c r="R920" s="7" t="s">
        <v>49</v>
      </c>
      <c r="S920" s="13">
        <v>115395870.61</v>
      </c>
      <c r="T920" s="13">
        <v>115395870.61</v>
      </c>
      <c r="U920" s="13">
        <v>0</v>
      </c>
      <c r="V920" s="13">
        <v>0</v>
      </c>
      <c r="W920" s="13">
        <v>78067301.849999994</v>
      </c>
      <c r="X920" s="13">
        <v>78067301.849999994</v>
      </c>
      <c r="Y920" s="13">
        <v>78067301.849999994</v>
      </c>
      <c r="Z920" s="13">
        <v>78067301.849999994</v>
      </c>
      <c r="AA920" s="13">
        <v>78067301.849999994</v>
      </c>
      <c r="AB920" s="13">
        <v>37328568.760000005</v>
      </c>
      <c r="AC920" s="13">
        <v>0</v>
      </c>
      <c r="AD920" s="13">
        <v>0</v>
      </c>
      <c r="AE920" s="13"/>
      <c r="AF920" s="13">
        <v>0</v>
      </c>
      <c r="AG920" s="13">
        <v>115395870.61</v>
      </c>
      <c r="AH920" s="13">
        <v>0</v>
      </c>
      <c r="AI920" s="13">
        <v>0</v>
      </c>
      <c r="AJ920" s="13">
        <v>115395870.61</v>
      </c>
    </row>
    <row r="921" spans="1:36" hidden="1" x14ac:dyDescent="0.25">
      <c r="A921" s="7" t="str">
        <f t="shared" si="14"/>
        <v>1.1-00-2005_20822012_2014410</v>
      </c>
      <c r="B921" s="7" t="s">
        <v>393</v>
      </c>
      <c r="C921" s="7" t="s">
        <v>31</v>
      </c>
      <c r="D921" s="7" t="s">
        <v>32</v>
      </c>
      <c r="E921" s="7" t="s">
        <v>43</v>
      </c>
      <c r="F921" s="7">
        <v>8</v>
      </c>
      <c r="G921" s="7">
        <v>22</v>
      </c>
      <c r="H921" s="7" t="s">
        <v>44</v>
      </c>
      <c r="I921" s="7">
        <v>1441</v>
      </c>
      <c r="J921" s="7" t="s">
        <v>338</v>
      </c>
      <c r="K921" s="7">
        <v>0</v>
      </c>
      <c r="L921" s="7" t="s">
        <v>36</v>
      </c>
      <c r="M921" s="7">
        <v>1000</v>
      </c>
      <c r="N921" s="7" t="s">
        <v>394</v>
      </c>
      <c r="O921" s="7" t="s">
        <v>47</v>
      </c>
      <c r="P921" s="7" t="s">
        <v>39</v>
      </c>
      <c r="Q921" s="7" t="s">
        <v>48</v>
      </c>
      <c r="R921" s="7" t="s">
        <v>49</v>
      </c>
      <c r="S921" s="13">
        <v>8000000</v>
      </c>
      <c r="T921" s="13">
        <v>8000000</v>
      </c>
      <c r="U921" s="13">
        <v>0</v>
      </c>
      <c r="V921" s="13">
        <v>0</v>
      </c>
      <c r="W921" s="13">
        <v>7328293.1799999997</v>
      </c>
      <c r="X921" s="13">
        <v>7328293.1799999997</v>
      </c>
      <c r="Y921" s="13">
        <v>7328293.1799999997</v>
      </c>
      <c r="Z921" s="13">
        <v>7328293.1799999997</v>
      </c>
      <c r="AA921" s="13">
        <v>3839917.98</v>
      </c>
      <c r="AB921" s="13">
        <v>671706.8200000003</v>
      </c>
      <c r="AC921" s="13">
        <v>0</v>
      </c>
      <c r="AD921" s="13">
        <v>0</v>
      </c>
      <c r="AE921" s="13"/>
      <c r="AF921" s="13">
        <v>0</v>
      </c>
      <c r="AG921" s="13">
        <v>8000000</v>
      </c>
      <c r="AH921" s="13">
        <v>0</v>
      </c>
      <c r="AI921" s="13">
        <v>0</v>
      </c>
      <c r="AJ921" s="13">
        <v>8000000</v>
      </c>
    </row>
    <row r="922" spans="1:36" hidden="1" x14ac:dyDescent="0.25">
      <c r="A922" s="7" t="str">
        <f t="shared" si="14"/>
        <v>1.1-00-2005_20822012_2015210</v>
      </c>
      <c r="B922" s="7" t="s">
        <v>393</v>
      </c>
      <c r="C922" s="7" t="s">
        <v>31</v>
      </c>
      <c r="D922" s="7" t="s">
        <v>32</v>
      </c>
      <c r="E922" s="7" t="s">
        <v>43</v>
      </c>
      <c r="F922" s="7">
        <v>8</v>
      </c>
      <c r="G922" s="7">
        <v>22</v>
      </c>
      <c r="H922" s="7" t="s">
        <v>44</v>
      </c>
      <c r="I922" s="7">
        <v>1521</v>
      </c>
      <c r="J922" s="7" t="s">
        <v>339</v>
      </c>
      <c r="K922" s="7">
        <v>0</v>
      </c>
      <c r="L922" s="7" t="s">
        <v>36</v>
      </c>
      <c r="M922" s="7">
        <v>1000</v>
      </c>
      <c r="N922" s="7" t="s">
        <v>394</v>
      </c>
      <c r="O922" s="7" t="s">
        <v>47</v>
      </c>
      <c r="P922" s="7" t="s">
        <v>39</v>
      </c>
      <c r="Q922" s="7" t="s">
        <v>48</v>
      </c>
      <c r="R922" s="7" t="s">
        <v>49</v>
      </c>
      <c r="S922" s="13">
        <v>1000000</v>
      </c>
      <c r="T922" s="13">
        <v>1000000</v>
      </c>
      <c r="U922" s="13">
        <v>0</v>
      </c>
      <c r="V922" s="13">
        <v>0</v>
      </c>
      <c r="W922" s="13">
        <v>175476.96</v>
      </c>
      <c r="X922" s="13">
        <v>175476.96</v>
      </c>
      <c r="Y922" s="13">
        <v>175476.96</v>
      </c>
      <c r="Z922" s="13">
        <v>175476.96</v>
      </c>
      <c r="AA922" s="13">
        <v>175476.96</v>
      </c>
      <c r="AB922" s="13">
        <v>824523.04</v>
      </c>
      <c r="AC922" s="13">
        <v>0</v>
      </c>
      <c r="AD922" s="13">
        <v>0</v>
      </c>
      <c r="AE922" s="13"/>
      <c r="AF922" s="13">
        <v>0</v>
      </c>
      <c r="AG922" s="13">
        <v>1000000</v>
      </c>
      <c r="AH922" s="13">
        <v>0</v>
      </c>
      <c r="AI922" s="13">
        <v>0</v>
      </c>
      <c r="AJ922" s="13">
        <v>1000000</v>
      </c>
    </row>
    <row r="923" spans="1:36" hidden="1" x14ac:dyDescent="0.25">
      <c r="A923" s="7" t="str">
        <f t="shared" si="14"/>
        <v>1.1-00-2005_20822012_2015910</v>
      </c>
      <c r="B923" s="7" t="s">
        <v>393</v>
      </c>
      <c r="C923" s="7" t="s">
        <v>31</v>
      </c>
      <c r="D923" s="7" t="s">
        <v>32</v>
      </c>
      <c r="E923" s="7" t="s">
        <v>43</v>
      </c>
      <c r="F923" s="7">
        <v>8</v>
      </c>
      <c r="G923" s="7">
        <v>22</v>
      </c>
      <c r="H923" s="7" t="s">
        <v>44</v>
      </c>
      <c r="I923" s="7">
        <v>1591</v>
      </c>
      <c r="J923" s="7" t="s">
        <v>340</v>
      </c>
      <c r="K923" s="7">
        <v>0</v>
      </c>
      <c r="L923" s="7" t="s">
        <v>36</v>
      </c>
      <c r="M923" s="7">
        <v>1000</v>
      </c>
      <c r="N923" s="7" t="s">
        <v>394</v>
      </c>
      <c r="O923" s="7" t="s">
        <v>47</v>
      </c>
      <c r="P923" s="7" t="s">
        <v>39</v>
      </c>
      <c r="Q923" s="7" t="s">
        <v>48</v>
      </c>
      <c r="R923" s="7" t="s">
        <v>49</v>
      </c>
      <c r="S923" s="13">
        <v>77812801.409999996</v>
      </c>
      <c r="T923" s="13">
        <v>77812801.409999996</v>
      </c>
      <c r="U923" s="13">
        <v>0</v>
      </c>
      <c r="V923" s="13">
        <v>0</v>
      </c>
      <c r="W923" s="13">
        <v>76590453.540000007</v>
      </c>
      <c r="X923" s="13">
        <v>76590453.540000007</v>
      </c>
      <c r="Y923" s="13">
        <v>51689163.57</v>
      </c>
      <c r="Z923" s="13">
        <v>41348154.57</v>
      </c>
      <c r="AA923" s="13">
        <v>36707224.93</v>
      </c>
      <c r="AB923" s="13">
        <v>1222347.8699999899</v>
      </c>
      <c r="AC923" s="13">
        <v>0</v>
      </c>
      <c r="AD923" s="13">
        <v>0</v>
      </c>
      <c r="AE923" s="13"/>
      <c r="AF923" s="13">
        <v>0</v>
      </c>
      <c r="AG923" s="13">
        <v>77812801.409999996</v>
      </c>
      <c r="AH923" s="13">
        <v>0</v>
      </c>
      <c r="AI923" s="13">
        <v>0</v>
      </c>
      <c r="AJ923" s="13">
        <v>77812801.409999996</v>
      </c>
    </row>
    <row r="924" spans="1:36" hidden="1" x14ac:dyDescent="0.25">
      <c r="A924" s="7" t="str">
        <f t="shared" si="14"/>
        <v>1.1-00-2005_20822012_2016110</v>
      </c>
      <c r="B924" s="7" t="s">
        <v>393</v>
      </c>
      <c r="C924" s="7" t="s">
        <v>31</v>
      </c>
      <c r="D924" s="7" t="s">
        <v>32</v>
      </c>
      <c r="E924" s="7" t="s">
        <v>43</v>
      </c>
      <c r="F924" s="7">
        <v>8</v>
      </c>
      <c r="G924" s="7">
        <v>22</v>
      </c>
      <c r="H924" s="7" t="s">
        <v>44</v>
      </c>
      <c r="I924" s="7">
        <v>1611</v>
      </c>
      <c r="J924" s="7" t="s">
        <v>341</v>
      </c>
      <c r="K924" s="7">
        <v>0</v>
      </c>
      <c r="L924" s="7" t="s">
        <v>36</v>
      </c>
      <c r="M924" s="7">
        <v>1000</v>
      </c>
      <c r="N924" s="7" t="s">
        <v>394</v>
      </c>
      <c r="O924" s="7" t="s">
        <v>47</v>
      </c>
      <c r="P924" s="7" t="s">
        <v>39</v>
      </c>
      <c r="Q924" s="7" t="s">
        <v>48</v>
      </c>
      <c r="R924" s="7" t="s">
        <v>49</v>
      </c>
      <c r="S924" s="13">
        <v>10000000</v>
      </c>
      <c r="T924" s="13">
        <v>10000000</v>
      </c>
      <c r="U924" s="13">
        <v>0</v>
      </c>
      <c r="V924" s="13">
        <v>0</v>
      </c>
      <c r="W924" s="13">
        <v>0</v>
      </c>
      <c r="X924" s="13">
        <v>0</v>
      </c>
      <c r="Y924" s="13">
        <v>0</v>
      </c>
      <c r="Z924" s="13">
        <v>0</v>
      </c>
      <c r="AA924" s="13">
        <v>0</v>
      </c>
      <c r="AB924" s="13">
        <v>10000000</v>
      </c>
      <c r="AC924" s="13">
        <v>0</v>
      </c>
      <c r="AD924" s="13">
        <v>0</v>
      </c>
      <c r="AE924" s="13"/>
      <c r="AF924" s="13">
        <v>0</v>
      </c>
      <c r="AG924" s="13">
        <v>10000000</v>
      </c>
      <c r="AH924" s="13">
        <v>0</v>
      </c>
      <c r="AI924" s="13">
        <v>0</v>
      </c>
      <c r="AJ924" s="13">
        <v>10000000</v>
      </c>
    </row>
    <row r="925" spans="1:36" hidden="1" x14ac:dyDescent="0.25">
      <c r="A925" s="7" t="str">
        <f t="shared" si="14"/>
        <v>1.1-00-2005_20822012_2021110</v>
      </c>
      <c r="B925" s="7" t="s">
        <v>393</v>
      </c>
      <c r="C925" s="7" t="s">
        <v>31</v>
      </c>
      <c r="D925" s="7" t="s">
        <v>32</v>
      </c>
      <c r="E925" s="7" t="s">
        <v>43</v>
      </c>
      <c r="F925" s="7">
        <v>8</v>
      </c>
      <c r="G925" s="7">
        <v>22</v>
      </c>
      <c r="H925" s="7" t="s">
        <v>44</v>
      </c>
      <c r="I925" s="7">
        <v>2111</v>
      </c>
      <c r="J925" s="7" t="s">
        <v>100</v>
      </c>
      <c r="K925" s="7">
        <v>0</v>
      </c>
      <c r="L925" s="7" t="s">
        <v>36</v>
      </c>
      <c r="M925" s="7">
        <v>2000</v>
      </c>
      <c r="N925" s="7" t="s">
        <v>394</v>
      </c>
      <c r="O925" s="7" t="s">
        <v>47</v>
      </c>
      <c r="P925" s="7" t="s">
        <v>39</v>
      </c>
      <c r="Q925" s="7" t="s">
        <v>48</v>
      </c>
      <c r="R925" s="7" t="s">
        <v>49</v>
      </c>
      <c r="S925" s="13">
        <v>2008181</v>
      </c>
      <c r="T925" s="13">
        <v>2008181</v>
      </c>
      <c r="U925" s="13">
        <v>0</v>
      </c>
      <c r="V925" s="13">
        <v>0</v>
      </c>
      <c r="W925" s="13">
        <v>1769512.26</v>
      </c>
      <c r="X925" s="13">
        <v>1769512.26</v>
      </c>
      <c r="Y925" s="13">
        <v>219246.96</v>
      </c>
      <c r="Z925" s="13">
        <v>219246.96</v>
      </c>
      <c r="AA925" s="13">
        <v>219246.96</v>
      </c>
      <c r="AB925" s="13">
        <v>238668.74</v>
      </c>
      <c r="AC925" s="13">
        <v>0</v>
      </c>
      <c r="AD925" s="13">
        <v>0</v>
      </c>
      <c r="AE925" s="13"/>
      <c r="AF925" s="13">
        <v>0</v>
      </c>
      <c r="AG925" s="13">
        <v>2149730</v>
      </c>
      <c r="AH925" s="13">
        <v>0</v>
      </c>
      <c r="AI925" s="13">
        <v>141549</v>
      </c>
      <c r="AJ925" s="13">
        <v>2008181</v>
      </c>
    </row>
    <row r="926" spans="1:36" hidden="1" x14ac:dyDescent="0.25">
      <c r="A926" s="7" t="str">
        <f t="shared" si="14"/>
        <v>1.1-00-2005_20822012_2032910</v>
      </c>
      <c r="B926" s="7" t="s">
        <v>393</v>
      </c>
      <c r="C926" s="7" t="s">
        <v>31</v>
      </c>
      <c r="D926" s="7" t="s">
        <v>32</v>
      </c>
      <c r="E926" s="7" t="s">
        <v>43</v>
      </c>
      <c r="F926" s="7">
        <v>8</v>
      </c>
      <c r="G926" s="7">
        <v>22</v>
      </c>
      <c r="H926" s="7" t="s">
        <v>44</v>
      </c>
      <c r="I926" s="7">
        <v>3291</v>
      </c>
      <c r="J926" s="7" t="s">
        <v>127</v>
      </c>
      <c r="K926" s="7">
        <v>0</v>
      </c>
      <c r="L926" s="7" t="s">
        <v>36</v>
      </c>
      <c r="M926" s="7">
        <v>3000</v>
      </c>
      <c r="N926" s="7" t="s">
        <v>394</v>
      </c>
      <c r="O926" s="7" t="s">
        <v>47</v>
      </c>
      <c r="P926" s="7" t="s">
        <v>39</v>
      </c>
      <c r="Q926" s="7" t="s">
        <v>48</v>
      </c>
      <c r="R926" s="7" t="s">
        <v>49</v>
      </c>
      <c r="S926" s="13">
        <v>102483</v>
      </c>
      <c r="T926" s="13">
        <v>102483</v>
      </c>
      <c r="U926" s="13">
        <v>0</v>
      </c>
      <c r="V926" s="13">
        <v>0</v>
      </c>
      <c r="W926" s="13">
        <v>102483</v>
      </c>
      <c r="X926" s="13">
        <v>102483</v>
      </c>
      <c r="Y926" s="13">
        <v>35667</v>
      </c>
      <c r="Z926" s="13">
        <v>10611</v>
      </c>
      <c r="AA926" s="13">
        <v>10611</v>
      </c>
      <c r="AB926" s="13">
        <v>0</v>
      </c>
      <c r="AC926" s="13">
        <v>0</v>
      </c>
      <c r="AD926" s="13">
        <v>0</v>
      </c>
      <c r="AE926" s="13"/>
      <c r="AF926" s="13">
        <v>0</v>
      </c>
      <c r="AG926" s="13">
        <v>103880</v>
      </c>
      <c r="AH926" s="13">
        <v>0</v>
      </c>
      <c r="AI926" s="13">
        <v>1397</v>
      </c>
      <c r="AJ926" s="13">
        <v>102483</v>
      </c>
    </row>
    <row r="927" spans="1:36" hidden="1" x14ac:dyDescent="0.25">
      <c r="A927" s="7" t="str">
        <f t="shared" si="14"/>
        <v>1.1-00-2005_20822012_2039220</v>
      </c>
      <c r="B927" s="7" t="s">
        <v>393</v>
      </c>
      <c r="C927" s="7" t="s">
        <v>31</v>
      </c>
      <c r="D927" s="7" t="s">
        <v>32</v>
      </c>
      <c r="E927" s="7" t="s">
        <v>43</v>
      </c>
      <c r="F927" s="7">
        <v>8</v>
      </c>
      <c r="G927" s="7">
        <v>22</v>
      </c>
      <c r="H927" s="7" t="s">
        <v>44</v>
      </c>
      <c r="I927" s="7">
        <v>3922</v>
      </c>
      <c r="J927" s="7" t="s">
        <v>179</v>
      </c>
      <c r="K927" s="7">
        <v>0</v>
      </c>
      <c r="L927" s="7" t="s">
        <v>36</v>
      </c>
      <c r="M927" s="7">
        <v>3000</v>
      </c>
      <c r="N927" s="7" t="s">
        <v>394</v>
      </c>
      <c r="O927" s="7" t="s">
        <v>47</v>
      </c>
      <c r="P927" s="7" t="s">
        <v>39</v>
      </c>
      <c r="Q927" s="7" t="s">
        <v>48</v>
      </c>
      <c r="R927" s="7" t="s">
        <v>49</v>
      </c>
      <c r="S927" s="13">
        <v>0</v>
      </c>
      <c r="T927" s="13">
        <v>0</v>
      </c>
      <c r="U927" s="13">
        <v>0</v>
      </c>
      <c r="V927" s="13">
        <v>0</v>
      </c>
      <c r="W927" s="13">
        <v>0</v>
      </c>
      <c r="X927" s="13">
        <v>0</v>
      </c>
      <c r="Y927" s="13">
        <v>0</v>
      </c>
      <c r="Z927" s="13">
        <v>0</v>
      </c>
      <c r="AA927" s="13">
        <v>0</v>
      </c>
      <c r="AB927" s="13">
        <v>0</v>
      </c>
      <c r="AC927" s="13">
        <v>0</v>
      </c>
      <c r="AD927" s="13">
        <v>0</v>
      </c>
      <c r="AE927" s="13"/>
      <c r="AF927" s="13">
        <v>0</v>
      </c>
      <c r="AG927" s="13">
        <v>0</v>
      </c>
      <c r="AH927" s="13">
        <v>0</v>
      </c>
      <c r="AI927" s="13">
        <v>0</v>
      </c>
      <c r="AJ927" s="13">
        <v>0</v>
      </c>
    </row>
    <row r="928" spans="1:36" hidden="1" x14ac:dyDescent="0.25">
      <c r="A928" s="7" t="str">
        <f t="shared" si="14"/>
        <v>1.1-00-2016_20172038_2042110</v>
      </c>
      <c r="B928" s="7" t="s">
        <v>393</v>
      </c>
      <c r="C928" s="7" t="s">
        <v>342</v>
      </c>
      <c r="D928" s="7" t="s">
        <v>97</v>
      </c>
      <c r="E928" s="7" t="s">
        <v>343</v>
      </c>
      <c r="F928" s="7">
        <v>1</v>
      </c>
      <c r="G928" s="7">
        <v>72</v>
      </c>
      <c r="H928" s="7" t="s">
        <v>344</v>
      </c>
      <c r="I928" s="7">
        <v>4211</v>
      </c>
      <c r="J928" s="7" t="s">
        <v>219</v>
      </c>
      <c r="K928" s="7">
        <v>0</v>
      </c>
      <c r="L928" s="7" t="s">
        <v>36</v>
      </c>
      <c r="M928" s="7">
        <v>4000</v>
      </c>
      <c r="N928" s="7" t="s">
        <v>394</v>
      </c>
      <c r="O928" s="7" t="s">
        <v>345</v>
      </c>
      <c r="P928" s="7" t="s">
        <v>212</v>
      </c>
      <c r="Q928" s="7" t="s">
        <v>346</v>
      </c>
      <c r="R928" s="7" t="s">
        <v>347</v>
      </c>
      <c r="S928" s="13">
        <v>7282367.6799999997</v>
      </c>
      <c r="T928" s="13">
        <v>7282367.6799999997</v>
      </c>
      <c r="U928" s="13">
        <v>0</v>
      </c>
      <c r="V928" s="13">
        <v>0</v>
      </c>
      <c r="W928" s="13">
        <v>5680749.3600000003</v>
      </c>
      <c r="X928" s="13">
        <v>5680749.3600000003</v>
      </c>
      <c r="Y928" s="13">
        <v>5680749.3600000003</v>
      </c>
      <c r="Z928" s="13">
        <v>5680749.3600000003</v>
      </c>
      <c r="AA928" s="13">
        <v>5680749.3600000003</v>
      </c>
      <c r="AB928" s="13">
        <v>1601618.3199999994</v>
      </c>
      <c r="AC928" s="13">
        <v>-3000000</v>
      </c>
      <c r="AD928" s="13" t="s">
        <v>504</v>
      </c>
      <c r="AE928" s="13"/>
      <c r="AF928" s="13">
        <v>0</v>
      </c>
      <c r="AG928" s="13">
        <v>12137279.470000001</v>
      </c>
      <c r="AH928" s="13">
        <v>0</v>
      </c>
      <c r="AI928" s="13">
        <v>4854911.79</v>
      </c>
      <c r="AJ928" s="13">
        <v>7282367.6799999997</v>
      </c>
    </row>
    <row r="929" spans="1:36" hidden="1" x14ac:dyDescent="0.25">
      <c r="A929" s="7" t="str">
        <f t="shared" si="14"/>
        <v>1.1-00-2006_20923013_2038210</v>
      </c>
      <c r="B929" s="7" t="s">
        <v>393</v>
      </c>
      <c r="C929" s="7" t="s">
        <v>342</v>
      </c>
      <c r="D929" s="7" t="s">
        <v>348</v>
      </c>
      <c r="E929" s="7" t="s">
        <v>349</v>
      </c>
      <c r="F929" s="7">
        <v>9</v>
      </c>
      <c r="G929" s="7">
        <v>23</v>
      </c>
      <c r="H929" s="7" t="s">
        <v>350</v>
      </c>
      <c r="I929" s="7">
        <v>3821</v>
      </c>
      <c r="J929" s="7" t="s">
        <v>70</v>
      </c>
      <c r="K929" s="7">
        <v>0</v>
      </c>
      <c r="L929" s="7" t="s">
        <v>36</v>
      </c>
      <c r="M929" s="7">
        <v>3000</v>
      </c>
      <c r="N929" s="7" t="s">
        <v>394</v>
      </c>
      <c r="O929" s="7" t="s">
        <v>351</v>
      </c>
      <c r="P929" s="7" t="s">
        <v>224</v>
      </c>
      <c r="Q929" s="7" t="s">
        <v>352</v>
      </c>
      <c r="R929" s="7" t="s">
        <v>353</v>
      </c>
      <c r="S929" s="13">
        <v>0</v>
      </c>
      <c r="T929" s="13">
        <v>0</v>
      </c>
      <c r="U929" s="13">
        <v>0</v>
      </c>
      <c r="V929" s="13">
        <v>0</v>
      </c>
      <c r="W929" s="13">
        <v>0</v>
      </c>
      <c r="X929" s="13">
        <v>0</v>
      </c>
      <c r="Y929" s="13">
        <v>0</v>
      </c>
      <c r="Z929" s="13">
        <v>0</v>
      </c>
      <c r="AA929" s="13">
        <v>0</v>
      </c>
      <c r="AB929" s="13">
        <v>0</v>
      </c>
      <c r="AC929" s="13">
        <v>0</v>
      </c>
      <c r="AD929" s="13">
        <v>0</v>
      </c>
      <c r="AE929" s="13"/>
      <c r="AF929" s="13">
        <v>0</v>
      </c>
      <c r="AG929" s="13">
        <v>1000000</v>
      </c>
      <c r="AH929" s="13">
        <v>0</v>
      </c>
      <c r="AI929" s="13">
        <v>1000000</v>
      </c>
      <c r="AJ929" s="13">
        <v>0</v>
      </c>
    </row>
    <row r="930" spans="1:36" hidden="1" x14ac:dyDescent="0.25">
      <c r="A930" s="7" t="str">
        <f t="shared" si="14"/>
        <v>1.1-00-2006_20923013_2044110</v>
      </c>
      <c r="B930" s="7" t="s">
        <v>393</v>
      </c>
      <c r="C930" s="7" t="s">
        <v>342</v>
      </c>
      <c r="D930" s="7" t="s">
        <v>348</v>
      </c>
      <c r="E930" s="7" t="s">
        <v>349</v>
      </c>
      <c r="F930" s="7">
        <v>9</v>
      </c>
      <c r="G930" s="7">
        <v>23</v>
      </c>
      <c r="H930" s="7" t="s">
        <v>350</v>
      </c>
      <c r="I930" s="7">
        <v>4411</v>
      </c>
      <c r="J930" s="7" t="s">
        <v>76</v>
      </c>
      <c r="K930" s="7">
        <v>0</v>
      </c>
      <c r="L930" s="7" t="s">
        <v>36</v>
      </c>
      <c r="M930" s="7">
        <v>4000</v>
      </c>
      <c r="N930" s="7" t="s">
        <v>394</v>
      </c>
      <c r="O930" s="7" t="s">
        <v>351</v>
      </c>
      <c r="P930" s="7" t="s">
        <v>224</v>
      </c>
      <c r="Q930" s="7" t="s">
        <v>352</v>
      </c>
      <c r="R930" s="7" t="s">
        <v>353</v>
      </c>
      <c r="S930" s="13">
        <v>2000000</v>
      </c>
      <c r="T930" s="13">
        <v>2000000</v>
      </c>
      <c r="U930" s="13">
        <v>0</v>
      </c>
      <c r="V930" s="13">
        <v>0</v>
      </c>
      <c r="W930" s="13">
        <v>0</v>
      </c>
      <c r="X930" s="13">
        <v>0</v>
      </c>
      <c r="Y930" s="13">
        <v>0</v>
      </c>
      <c r="Z930" s="13">
        <v>0</v>
      </c>
      <c r="AA930" s="13">
        <v>0</v>
      </c>
      <c r="AB930" s="13">
        <v>2000000</v>
      </c>
      <c r="AC930" s="13">
        <v>0</v>
      </c>
      <c r="AD930" s="13">
        <v>0</v>
      </c>
      <c r="AE930" s="13"/>
      <c r="AF930" s="13">
        <v>0</v>
      </c>
      <c r="AG930" s="13">
        <v>10000000</v>
      </c>
      <c r="AH930" s="13">
        <v>0</v>
      </c>
      <c r="AI930" s="13">
        <v>8000000</v>
      </c>
      <c r="AJ930" s="13">
        <v>2000000</v>
      </c>
    </row>
    <row r="931" spans="1:36" hidden="1" x14ac:dyDescent="0.25">
      <c r="A931" s="7" t="str">
        <f t="shared" si="14"/>
        <v>1.1-00-2006_20923013_2044111</v>
      </c>
      <c r="B931" s="7" t="s">
        <v>393</v>
      </c>
      <c r="C931" s="7" t="s">
        <v>342</v>
      </c>
      <c r="D931" s="7" t="s">
        <v>348</v>
      </c>
      <c r="E931" s="7" t="s">
        <v>349</v>
      </c>
      <c r="F931" s="7">
        <v>9</v>
      </c>
      <c r="G931" s="7">
        <v>23</v>
      </c>
      <c r="H931" s="7" t="s">
        <v>350</v>
      </c>
      <c r="I931" s="7">
        <v>4411</v>
      </c>
      <c r="J931" s="7" t="s">
        <v>76</v>
      </c>
      <c r="K931" s="7">
        <v>1</v>
      </c>
      <c r="L931" s="7" t="s">
        <v>434</v>
      </c>
      <c r="M931" s="7">
        <v>4000</v>
      </c>
      <c r="N931" s="7" t="s">
        <v>394</v>
      </c>
      <c r="O931" s="7" t="s">
        <v>351</v>
      </c>
      <c r="P931" s="7" t="s">
        <v>224</v>
      </c>
      <c r="Q931" s="7" t="s">
        <v>352</v>
      </c>
      <c r="R931" s="7" t="s">
        <v>353</v>
      </c>
      <c r="S931" s="13">
        <v>0</v>
      </c>
      <c r="T931" s="13">
        <v>0</v>
      </c>
      <c r="U931" s="13">
        <v>0</v>
      </c>
      <c r="V931" s="13">
        <v>0</v>
      </c>
      <c r="W931" s="13">
        <v>0</v>
      </c>
      <c r="X931" s="13">
        <v>0</v>
      </c>
      <c r="Y931" s="13">
        <v>0</v>
      </c>
      <c r="Z931" s="13">
        <v>0</v>
      </c>
      <c r="AA931" s="13">
        <v>0</v>
      </c>
      <c r="AB931" s="13">
        <v>0</v>
      </c>
      <c r="AC931" s="13">
        <v>0</v>
      </c>
      <c r="AD931" s="13">
        <v>0</v>
      </c>
      <c r="AE931" s="13"/>
      <c r="AF931" s="13">
        <v>0</v>
      </c>
      <c r="AG931" s="13">
        <v>0</v>
      </c>
      <c r="AH931" s="13">
        <v>0</v>
      </c>
      <c r="AI931" s="13">
        <v>0</v>
      </c>
      <c r="AJ931" s="13">
        <v>0</v>
      </c>
    </row>
    <row r="932" spans="1:36" hidden="1" x14ac:dyDescent="0.25">
      <c r="A932" s="7" t="str">
        <f t="shared" si="14"/>
        <v>1.1-00-2006_20924013_2022110</v>
      </c>
      <c r="B932" s="7" t="s">
        <v>393</v>
      </c>
      <c r="C932" s="7" t="s">
        <v>342</v>
      </c>
      <c r="D932" s="7" t="s">
        <v>348</v>
      </c>
      <c r="E932" s="7" t="s">
        <v>349</v>
      </c>
      <c r="F932" s="7">
        <v>9</v>
      </c>
      <c r="G932" s="7">
        <v>24</v>
      </c>
      <c r="H932" s="7" t="s">
        <v>350</v>
      </c>
      <c r="I932" s="7">
        <v>2211</v>
      </c>
      <c r="J932" s="7" t="s">
        <v>55</v>
      </c>
      <c r="K932" s="7">
        <v>0</v>
      </c>
      <c r="L932" s="7" t="s">
        <v>36</v>
      </c>
      <c r="M932" s="7">
        <v>2000</v>
      </c>
      <c r="N932" s="7" t="s">
        <v>394</v>
      </c>
      <c r="O932" s="7" t="s">
        <v>351</v>
      </c>
      <c r="P932" s="7" t="s">
        <v>224</v>
      </c>
      <c r="Q932" s="7" t="s">
        <v>354</v>
      </c>
      <c r="R932" s="7" t="s">
        <v>353</v>
      </c>
      <c r="S932" s="13">
        <v>82000</v>
      </c>
      <c r="T932" s="13">
        <v>82000</v>
      </c>
      <c r="U932" s="13">
        <v>0</v>
      </c>
      <c r="V932" s="13">
        <v>0</v>
      </c>
      <c r="W932" s="13">
        <v>60568.56</v>
      </c>
      <c r="X932" s="13">
        <v>28998</v>
      </c>
      <c r="Y932" s="13">
        <v>28998</v>
      </c>
      <c r="Z932" s="13">
        <v>28998</v>
      </c>
      <c r="AA932" s="13">
        <v>28998</v>
      </c>
      <c r="AB932" s="13">
        <v>21431.440000000002</v>
      </c>
      <c r="AC932" s="13">
        <v>0</v>
      </c>
      <c r="AD932" s="13">
        <v>0</v>
      </c>
      <c r="AE932" s="13"/>
      <c r="AF932" s="13">
        <v>0</v>
      </c>
      <c r="AG932" s="13">
        <v>82000</v>
      </c>
      <c r="AH932" s="13">
        <v>0</v>
      </c>
      <c r="AI932" s="13">
        <v>0</v>
      </c>
      <c r="AJ932" s="13">
        <v>82000</v>
      </c>
    </row>
    <row r="933" spans="1:36" hidden="1" x14ac:dyDescent="0.25">
      <c r="A933" s="7" t="str">
        <f t="shared" si="14"/>
        <v>1.1-00-2006_20924013_2032510</v>
      </c>
      <c r="B933" s="7" t="s">
        <v>393</v>
      </c>
      <c r="C933" s="7" t="s">
        <v>342</v>
      </c>
      <c r="D933" s="7" t="s">
        <v>348</v>
      </c>
      <c r="E933" s="7" t="s">
        <v>349</v>
      </c>
      <c r="F933" s="7">
        <v>9</v>
      </c>
      <c r="G933" s="7">
        <v>24</v>
      </c>
      <c r="H933" s="7" t="s">
        <v>350</v>
      </c>
      <c r="I933" s="7">
        <v>3251</v>
      </c>
      <c r="J933" s="7" t="s">
        <v>65</v>
      </c>
      <c r="K933" s="7">
        <v>0</v>
      </c>
      <c r="L933" s="7" t="s">
        <v>36</v>
      </c>
      <c r="M933" s="7">
        <v>3000</v>
      </c>
      <c r="N933" s="7" t="s">
        <v>394</v>
      </c>
      <c r="O933" s="7" t="s">
        <v>351</v>
      </c>
      <c r="P933" s="7" t="s">
        <v>224</v>
      </c>
      <c r="Q933" s="7" t="s">
        <v>354</v>
      </c>
      <c r="R933" s="7" t="s">
        <v>353</v>
      </c>
      <c r="S933" s="13">
        <v>50000</v>
      </c>
      <c r="T933" s="13">
        <v>50000</v>
      </c>
      <c r="U933" s="13">
        <v>0</v>
      </c>
      <c r="V933" s="13">
        <v>0</v>
      </c>
      <c r="W933" s="13">
        <v>0</v>
      </c>
      <c r="X933" s="13">
        <v>0</v>
      </c>
      <c r="Y933" s="13">
        <v>0</v>
      </c>
      <c r="Z933" s="13">
        <v>0</v>
      </c>
      <c r="AA933" s="13">
        <v>0</v>
      </c>
      <c r="AB933" s="13">
        <v>50000</v>
      </c>
      <c r="AC933" s="13">
        <v>0</v>
      </c>
      <c r="AD933" s="13">
        <v>0</v>
      </c>
      <c r="AE933" s="13"/>
      <c r="AF933" s="13">
        <v>0</v>
      </c>
      <c r="AG933" s="13">
        <v>50000</v>
      </c>
      <c r="AH933" s="13">
        <v>0</v>
      </c>
      <c r="AI933" s="13">
        <v>0</v>
      </c>
      <c r="AJ933" s="13">
        <v>50000</v>
      </c>
    </row>
    <row r="934" spans="1:36" hidden="1" x14ac:dyDescent="0.25">
      <c r="A934" s="7" t="str">
        <f t="shared" si="14"/>
        <v>1.1-00-2006_20924013_2033510</v>
      </c>
      <c r="B934" s="7" t="s">
        <v>393</v>
      </c>
      <c r="C934" s="7" t="s">
        <v>342</v>
      </c>
      <c r="D934" s="7" t="s">
        <v>348</v>
      </c>
      <c r="E934" s="7" t="s">
        <v>349</v>
      </c>
      <c r="F934" s="7">
        <v>9</v>
      </c>
      <c r="G934" s="7">
        <v>24</v>
      </c>
      <c r="H934" s="7" t="s">
        <v>350</v>
      </c>
      <c r="I934" s="7">
        <v>3351</v>
      </c>
      <c r="J934" s="7" t="s">
        <v>175</v>
      </c>
      <c r="K934" s="7">
        <v>0</v>
      </c>
      <c r="L934" s="7" t="s">
        <v>36</v>
      </c>
      <c r="M934" s="7">
        <v>3000</v>
      </c>
      <c r="N934" s="7" t="s">
        <v>394</v>
      </c>
      <c r="O934" s="7" t="s">
        <v>351</v>
      </c>
      <c r="P934" s="7" t="s">
        <v>224</v>
      </c>
      <c r="Q934" s="7" t="s">
        <v>354</v>
      </c>
      <c r="R934" s="7" t="s">
        <v>353</v>
      </c>
      <c r="S934" s="13">
        <v>0</v>
      </c>
      <c r="T934" s="13">
        <v>0</v>
      </c>
      <c r="U934" s="13">
        <v>0</v>
      </c>
      <c r="V934" s="13">
        <v>0</v>
      </c>
      <c r="W934" s="13">
        <v>0</v>
      </c>
      <c r="X934" s="13">
        <v>0</v>
      </c>
      <c r="Y934" s="13">
        <v>0</v>
      </c>
      <c r="Z934" s="13">
        <v>0</v>
      </c>
      <c r="AA934" s="13">
        <v>0</v>
      </c>
      <c r="AB934" s="13">
        <v>0</v>
      </c>
      <c r="AC934" s="13">
        <v>0</v>
      </c>
      <c r="AD934" s="13">
        <v>0</v>
      </c>
      <c r="AE934" s="13"/>
      <c r="AF934" s="13">
        <v>0</v>
      </c>
      <c r="AG934" s="13">
        <v>200000</v>
      </c>
      <c r="AH934" s="13">
        <v>0</v>
      </c>
      <c r="AI934" s="13">
        <v>200000</v>
      </c>
      <c r="AJ934" s="13">
        <v>0</v>
      </c>
    </row>
    <row r="935" spans="1:36" hidden="1" x14ac:dyDescent="0.25">
      <c r="A935" s="7" t="str">
        <f t="shared" si="14"/>
        <v>1.1-00-2006_20924013_2038210</v>
      </c>
      <c r="B935" s="7" t="s">
        <v>393</v>
      </c>
      <c r="C935" s="7" t="s">
        <v>342</v>
      </c>
      <c r="D935" s="7" t="s">
        <v>348</v>
      </c>
      <c r="E935" s="7" t="s">
        <v>349</v>
      </c>
      <c r="F935" s="7">
        <v>9</v>
      </c>
      <c r="G935" s="7">
        <v>24</v>
      </c>
      <c r="H935" s="7" t="s">
        <v>350</v>
      </c>
      <c r="I935" s="7">
        <v>3821</v>
      </c>
      <c r="J935" s="7" t="s">
        <v>70</v>
      </c>
      <c r="K935" s="7">
        <v>0</v>
      </c>
      <c r="L935" s="7" t="s">
        <v>36</v>
      </c>
      <c r="M935" s="7">
        <v>3000</v>
      </c>
      <c r="N935" s="7" t="s">
        <v>394</v>
      </c>
      <c r="O935" s="7" t="s">
        <v>351</v>
      </c>
      <c r="P935" s="7" t="s">
        <v>224</v>
      </c>
      <c r="Q935" s="7" t="s">
        <v>354</v>
      </c>
      <c r="R935" s="7" t="s">
        <v>353</v>
      </c>
      <c r="S935" s="13">
        <v>640000</v>
      </c>
      <c r="T935" s="13">
        <v>1000000</v>
      </c>
      <c r="U935" s="13">
        <v>0</v>
      </c>
      <c r="V935" s="13">
        <v>0</v>
      </c>
      <c r="W935" s="13">
        <v>999130</v>
      </c>
      <c r="X935" s="13">
        <v>999130</v>
      </c>
      <c r="Y935" s="13">
        <v>67030</v>
      </c>
      <c r="Z935" s="13">
        <v>7000</v>
      </c>
      <c r="AA935" s="13">
        <v>7000</v>
      </c>
      <c r="AB935" s="13">
        <v>870</v>
      </c>
      <c r="AC935" s="13">
        <v>0</v>
      </c>
      <c r="AD935" s="13">
        <v>0</v>
      </c>
      <c r="AE935" s="13"/>
      <c r="AF935" s="13">
        <v>0</v>
      </c>
      <c r="AG935" s="13">
        <v>1430000</v>
      </c>
      <c r="AH935" s="13">
        <v>0</v>
      </c>
      <c r="AI935" s="13">
        <v>430000</v>
      </c>
      <c r="AJ935" s="13">
        <v>1000000</v>
      </c>
    </row>
    <row r="936" spans="1:36" hidden="1" x14ac:dyDescent="0.25">
      <c r="A936" s="7" t="str">
        <f t="shared" si="14"/>
        <v>1.1-00-2006_20924013_2044111</v>
      </c>
      <c r="B936" s="7" t="s">
        <v>393</v>
      </c>
      <c r="C936" s="7" t="s">
        <v>342</v>
      </c>
      <c r="D936" s="7" t="s">
        <v>348</v>
      </c>
      <c r="E936" s="7" t="s">
        <v>349</v>
      </c>
      <c r="F936" s="7">
        <v>9</v>
      </c>
      <c r="G936" s="7">
        <v>24</v>
      </c>
      <c r="H936" s="7" t="s">
        <v>350</v>
      </c>
      <c r="I936" s="7">
        <v>4411</v>
      </c>
      <c r="J936" s="7" t="s">
        <v>76</v>
      </c>
      <c r="K936" s="7">
        <v>1</v>
      </c>
      <c r="L936" s="7" t="s">
        <v>417</v>
      </c>
      <c r="M936" s="7">
        <v>4000</v>
      </c>
      <c r="N936" s="7" t="s">
        <v>394</v>
      </c>
      <c r="O936" s="7" t="s">
        <v>351</v>
      </c>
      <c r="P936" s="7" t="s">
        <v>224</v>
      </c>
      <c r="Q936" s="7" t="s">
        <v>354</v>
      </c>
      <c r="R936" s="7" t="s">
        <v>353</v>
      </c>
      <c r="S936" s="13">
        <v>0</v>
      </c>
      <c r="T936" s="13">
        <v>0</v>
      </c>
      <c r="U936" s="13">
        <v>0</v>
      </c>
      <c r="V936" s="13">
        <v>0</v>
      </c>
      <c r="W936" s="13">
        <v>0</v>
      </c>
      <c r="X936" s="13">
        <v>0</v>
      </c>
      <c r="Y936" s="13">
        <v>0</v>
      </c>
      <c r="Z936" s="13">
        <v>0</v>
      </c>
      <c r="AA936" s="13">
        <v>0</v>
      </c>
      <c r="AB936" s="13">
        <v>0</v>
      </c>
      <c r="AC936" s="13">
        <v>0</v>
      </c>
      <c r="AD936" s="13">
        <v>0</v>
      </c>
      <c r="AE936" s="13"/>
      <c r="AF936" s="13">
        <v>0</v>
      </c>
      <c r="AG936" s="13">
        <v>0</v>
      </c>
      <c r="AH936" s="13">
        <v>0</v>
      </c>
      <c r="AI936" s="13">
        <v>0</v>
      </c>
      <c r="AJ936" s="13">
        <v>0</v>
      </c>
    </row>
    <row r="937" spans="1:36" hidden="1" x14ac:dyDescent="0.25">
      <c r="A937" s="7" t="str">
        <f t="shared" si="14"/>
        <v>1.1-00-2006_20924013_2044510</v>
      </c>
      <c r="B937" s="7" t="s">
        <v>393</v>
      </c>
      <c r="C937" s="7" t="s">
        <v>342</v>
      </c>
      <c r="D937" s="7" t="s">
        <v>348</v>
      </c>
      <c r="E937" s="7" t="s">
        <v>349</v>
      </c>
      <c r="F937" s="7">
        <v>9</v>
      </c>
      <c r="G937" s="7">
        <v>24</v>
      </c>
      <c r="H937" s="7" t="s">
        <v>350</v>
      </c>
      <c r="I937" s="7">
        <v>4451</v>
      </c>
      <c r="J937" s="7" t="s">
        <v>188</v>
      </c>
      <c r="K937" s="7">
        <v>0</v>
      </c>
      <c r="L937" s="7" t="s">
        <v>36</v>
      </c>
      <c r="M937" s="7">
        <v>4000</v>
      </c>
      <c r="N937" s="7" t="s">
        <v>394</v>
      </c>
      <c r="O937" s="7" t="s">
        <v>351</v>
      </c>
      <c r="P937" s="7" t="s">
        <v>224</v>
      </c>
      <c r="Q937" s="7" t="s">
        <v>354</v>
      </c>
      <c r="R937" s="7" t="s">
        <v>353</v>
      </c>
      <c r="S937" s="13">
        <v>850000</v>
      </c>
      <c r="T937" s="13">
        <v>850000</v>
      </c>
      <c r="U937" s="13">
        <v>0</v>
      </c>
      <c r="V937" s="13">
        <v>0</v>
      </c>
      <c r="W937" s="13">
        <v>0</v>
      </c>
      <c r="X937" s="13">
        <v>0</v>
      </c>
      <c r="Y937" s="13">
        <v>0</v>
      </c>
      <c r="Z937" s="13">
        <v>0</v>
      </c>
      <c r="AA937" s="13">
        <v>0</v>
      </c>
      <c r="AB937" s="13">
        <v>850000</v>
      </c>
      <c r="AC937" s="13">
        <v>0</v>
      </c>
      <c r="AD937" s="13">
        <v>0</v>
      </c>
      <c r="AE937" s="13"/>
      <c r="AF937" s="13">
        <v>0</v>
      </c>
      <c r="AG937" s="13">
        <v>1000000</v>
      </c>
      <c r="AH937" s="13">
        <v>0</v>
      </c>
      <c r="AI937" s="13">
        <v>150000</v>
      </c>
      <c r="AJ937" s="13">
        <v>850000</v>
      </c>
    </row>
    <row r="938" spans="1:36" hidden="1" x14ac:dyDescent="0.25">
      <c r="A938" s="7" t="str">
        <f t="shared" si="14"/>
        <v>1.1-00-2006_20924013_2044511</v>
      </c>
      <c r="B938" s="7" t="s">
        <v>393</v>
      </c>
      <c r="C938" s="7" t="s">
        <v>342</v>
      </c>
      <c r="D938" s="7" t="s">
        <v>348</v>
      </c>
      <c r="E938" s="7" t="s">
        <v>349</v>
      </c>
      <c r="F938" s="7">
        <v>9</v>
      </c>
      <c r="G938" s="7">
        <v>24</v>
      </c>
      <c r="H938" s="7" t="s">
        <v>350</v>
      </c>
      <c r="I938" s="7">
        <v>4451</v>
      </c>
      <c r="J938" s="7" t="s">
        <v>188</v>
      </c>
      <c r="K938" s="7">
        <v>1</v>
      </c>
      <c r="L938" s="7" t="s">
        <v>435</v>
      </c>
      <c r="M938" s="7">
        <v>4000</v>
      </c>
      <c r="N938" s="7" t="s">
        <v>394</v>
      </c>
      <c r="O938" s="7" t="s">
        <v>351</v>
      </c>
      <c r="P938" s="7" t="s">
        <v>224</v>
      </c>
      <c r="Q938" s="7" t="s">
        <v>354</v>
      </c>
      <c r="R938" s="7" t="s">
        <v>353</v>
      </c>
      <c r="S938" s="13">
        <v>150000</v>
      </c>
      <c r="T938" s="13">
        <v>150000</v>
      </c>
      <c r="U938" s="13">
        <v>0</v>
      </c>
      <c r="V938" s="13">
        <v>0</v>
      </c>
      <c r="W938" s="13">
        <v>0</v>
      </c>
      <c r="X938" s="13">
        <v>0</v>
      </c>
      <c r="Y938" s="13">
        <v>0</v>
      </c>
      <c r="Z938" s="13">
        <v>0</v>
      </c>
      <c r="AA938" s="13">
        <v>0</v>
      </c>
      <c r="AB938" s="13">
        <v>150000</v>
      </c>
      <c r="AC938" s="13">
        <v>0</v>
      </c>
      <c r="AD938" s="13">
        <v>0</v>
      </c>
      <c r="AE938" s="13"/>
      <c r="AF938" s="13">
        <v>0</v>
      </c>
      <c r="AG938" s="13">
        <v>150000</v>
      </c>
      <c r="AH938" s="13">
        <v>0</v>
      </c>
      <c r="AI938" s="13">
        <v>0</v>
      </c>
      <c r="AJ938" s="13">
        <v>150000</v>
      </c>
    </row>
    <row r="939" spans="1:36" hidden="1" x14ac:dyDescent="0.25">
      <c r="A939" s="7" t="str">
        <f t="shared" si="14"/>
        <v>1.1-00-2006_20924013_2056710</v>
      </c>
      <c r="B939" s="7" t="s">
        <v>393</v>
      </c>
      <c r="C939" s="7" t="s">
        <v>342</v>
      </c>
      <c r="D939" s="7" t="s">
        <v>348</v>
      </c>
      <c r="E939" s="7" t="s">
        <v>349</v>
      </c>
      <c r="F939" s="7">
        <v>9</v>
      </c>
      <c r="G939" s="7">
        <v>24</v>
      </c>
      <c r="H939" s="7" t="s">
        <v>350</v>
      </c>
      <c r="I939" s="7">
        <v>5671</v>
      </c>
      <c r="J939" s="7" t="s">
        <v>122</v>
      </c>
      <c r="K939" s="7">
        <v>0</v>
      </c>
      <c r="L939" s="7" t="s">
        <v>36</v>
      </c>
      <c r="M939" s="7">
        <v>5000</v>
      </c>
      <c r="N939" s="7" t="s">
        <v>394</v>
      </c>
      <c r="O939" s="7" t="s">
        <v>351</v>
      </c>
      <c r="P939" s="7" t="s">
        <v>224</v>
      </c>
      <c r="Q939" s="7" t="s">
        <v>354</v>
      </c>
      <c r="R939" s="7" t="s">
        <v>353</v>
      </c>
      <c r="S939" s="13">
        <v>40000</v>
      </c>
      <c r="T939" s="13">
        <v>40000</v>
      </c>
      <c r="U939" s="13">
        <v>0</v>
      </c>
      <c r="V939" s="13">
        <v>0</v>
      </c>
      <c r="W939" s="13">
        <v>0</v>
      </c>
      <c r="X939" s="13">
        <v>0</v>
      </c>
      <c r="Y939" s="13">
        <v>0</v>
      </c>
      <c r="Z939" s="13">
        <v>0</v>
      </c>
      <c r="AA939" s="13">
        <v>0</v>
      </c>
      <c r="AB939" s="13">
        <v>40000</v>
      </c>
      <c r="AC939" s="13">
        <v>0</v>
      </c>
      <c r="AD939" s="13">
        <v>0</v>
      </c>
      <c r="AE939" s="13"/>
      <c r="AF939" s="13">
        <v>0</v>
      </c>
      <c r="AG939" s="13">
        <v>40000</v>
      </c>
      <c r="AH939" s="13">
        <v>0</v>
      </c>
      <c r="AI939" s="13">
        <v>0</v>
      </c>
      <c r="AJ939" s="13">
        <v>40000</v>
      </c>
    </row>
    <row r="940" spans="1:36" hidden="1" x14ac:dyDescent="0.25">
      <c r="A940" s="7" t="str">
        <f t="shared" si="14"/>
        <v>1.1-00-2006_20925013_2044110</v>
      </c>
      <c r="B940" s="7" t="s">
        <v>393</v>
      </c>
      <c r="C940" s="7" t="s">
        <v>342</v>
      </c>
      <c r="D940" s="7" t="s">
        <v>348</v>
      </c>
      <c r="E940" s="7" t="s">
        <v>349</v>
      </c>
      <c r="F940" s="7">
        <v>9</v>
      </c>
      <c r="G940" s="7">
        <v>25</v>
      </c>
      <c r="H940" s="7" t="s">
        <v>350</v>
      </c>
      <c r="I940" s="7">
        <v>4411</v>
      </c>
      <c r="J940" s="7" t="s">
        <v>76</v>
      </c>
      <c r="K940" s="7">
        <v>0</v>
      </c>
      <c r="L940" s="7" t="s">
        <v>36</v>
      </c>
      <c r="M940" s="7">
        <v>4000</v>
      </c>
      <c r="N940" s="7" t="s">
        <v>394</v>
      </c>
      <c r="O940" s="7" t="s">
        <v>351</v>
      </c>
      <c r="P940" s="7" t="s">
        <v>224</v>
      </c>
      <c r="Q940" s="7" t="s">
        <v>355</v>
      </c>
      <c r="R940" s="7" t="s">
        <v>353</v>
      </c>
      <c r="S940" s="13">
        <v>3000000</v>
      </c>
      <c r="T940" s="13">
        <v>3000000</v>
      </c>
      <c r="U940" s="13">
        <v>0</v>
      </c>
      <c r="V940" s="13">
        <v>0</v>
      </c>
      <c r="W940" s="13">
        <v>915500</v>
      </c>
      <c r="X940" s="13">
        <v>915500</v>
      </c>
      <c r="Y940" s="13">
        <v>915500</v>
      </c>
      <c r="Z940" s="13">
        <v>736000</v>
      </c>
      <c r="AA940" s="13">
        <v>721500</v>
      </c>
      <c r="AB940" s="13">
        <v>2084500</v>
      </c>
      <c r="AC940" s="13">
        <v>0</v>
      </c>
      <c r="AD940" s="13">
        <v>0</v>
      </c>
      <c r="AE940" s="13"/>
      <c r="AF940" s="13">
        <v>0</v>
      </c>
      <c r="AG940" s="13">
        <v>3000000</v>
      </c>
      <c r="AH940" s="13">
        <v>0</v>
      </c>
      <c r="AI940" s="13">
        <v>0</v>
      </c>
      <c r="AJ940" s="13">
        <v>3000000</v>
      </c>
    </row>
    <row r="941" spans="1:36" hidden="1" x14ac:dyDescent="0.25">
      <c r="A941" s="7" t="str">
        <f t="shared" si="14"/>
        <v>1.1-00-2006_20926013_2044310</v>
      </c>
      <c r="B941" s="7" t="s">
        <v>393</v>
      </c>
      <c r="C941" s="7" t="s">
        <v>342</v>
      </c>
      <c r="D941" s="7" t="s">
        <v>348</v>
      </c>
      <c r="E941" s="7" t="s">
        <v>349</v>
      </c>
      <c r="F941" s="7">
        <v>9</v>
      </c>
      <c r="G941" s="7">
        <v>26</v>
      </c>
      <c r="H941" s="7" t="s">
        <v>350</v>
      </c>
      <c r="I941" s="7">
        <v>4431</v>
      </c>
      <c r="J941" s="7" t="s">
        <v>276</v>
      </c>
      <c r="K941" s="7">
        <v>0</v>
      </c>
      <c r="L941" s="7" t="s">
        <v>36</v>
      </c>
      <c r="M941" s="7">
        <v>4000</v>
      </c>
      <c r="N941" s="7" t="s">
        <v>394</v>
      </c>
      <c r="O941" s="7" t="s">
        <v>351</v>
      </c>
      <c r="P941" s="7" t="s">
        <v>224</v>
      </c>
      <c r="Q941" s="7" t="s">
        <v>356</v>
      </c>
      <c r="R941" s="7" t="s">
        <v>353</v>
      </c>
      <c r="S941" s="13">
        <v>3600000</v>
      </c>
      <c r="T941" s="13">
        <v>3600000</v>
      </c>
      <c r="U941" s="13">
        <v>0</v>
      </c>
      <c r="V941" s="13">
        <v>0</v>
      </c>
      <c r="W941" s="13">
        <v>1664276</v>
      </c>
      <c r="X941" s="13">
        <v>1664276</v>
      </c>
      <c r="Y941" s="13">
        <v>1664276</v>
      </c>
      <c r="Z941" s="13">
        <v>1460354</v>
      </c>
      <c r="AA941" s="13">
        <v>1460354</v>
      </c>
      <c r="AB941" s="13">
        <v>1935724</v>
      </c>
      <c r="AC941" s="13">
        <v>0</v>
      </c>
      <c r="AD941" s="13">
        <v>0</v>
      </c>
      <c r="AE941" s="13"/>
      <c r="AF941" s="13">
        <v>0</v>
      </c>
      <c r="AG941" s="13">
        <v>3600000</v>
      </c>
      <c r="AH941" s="13">
        <v>0</v>
      </c>
      <c r="AI941" s="13">
        <v>0</v>
      </c>
      <c r="AJ941" s="13">
        <v>3600000</v>
      </c>
    </row>
    <row r="942" spans="1:36" hidden="1" x14ac:dyDescent="0.25">
      <c r="A942" s="7" t="str">
        <f t="shared" si="14"/>
        <v>1.1-00-2006_20927013_2044210</v>
      </c>
      <c r="B942" s="7" t="s">
        <v>393</v>
      </c>
      <c r="C942" s="7" t="s">
        <v>342</v>
      </c>
      <c r="D942" s="7" t="s">
        <v>348</v>
      </c>
      <c r="E942" s="7" t="s">
        <v>349</v>
      </c>
      <c r="F942" s="7">
        <v>9</v>
      </c>
      <c r="G942" s="7">
        <v>27</v>
      </c>
      <c r="H942" s="7" t="s">
        <v>350</v>
      </c>
      <c r="I942" s="7">
        <v>4421</v>
      </c>
      <c r="J942" s="7" t="s">
        <v>72</v>
      </c>
      <c r="K942" s="7">
        <v>0</v>
      </c>
      <c r="L942" s="7" t="s">
        <v>36</v>
      </c>
      <c r="M942" s="7">
        <v>4000</v>
      </c>
      <c r="N942" s="7" t="s">
        <v>394</v>
      </c>
      <c r="O942" s="7" t="s">
        <v>351</v>
      </c>
      <c r="P942" s="7" t="s">
        <v>224</v>
      </c>
      <c r="Q942" s="7" t="s">
        <v>357</v>
      </c>
      <c r="R942" s="7" t="s">
        <v>353</v>
      </c>
      <c r="S942" s="13">
        <v>200000</v>
      </c>
      <c r="T942" s="13">
        <v>200000</v>
      </c>
      <c r="U942" s="13">
        <v>0</v>
      </c>
      <c r="V942" s="13">
        <v>0</v>
      </c>
      <c r="W942" s="13">
        <v>101148.4</v>
      </c>
      <c r="X942" s="13">
        <v>101148.4</v>
      </c>
      <c r="Y942" s="13">
        <v>101148.4</v>
      </c>
      <c r="Z942" s="13">
        <v>101148.4</v>
      </c>
      <c r="AA942" s="13">
        <v>0</v>
      </c>
      <c r="AB942" s="13">
        <v>98851.6</v>
      </c>
      <c r="AC942" s="13">
        <v>0</v>
      </c>
      <c r="AD942" s="13">
        <v>0</v>
      </c>
      <c r="AE942" s="13"/>
      <c r="AF942" s="13">
        <v>0</v>
      </c>
      <c r="AG942" s="13">
        <v>200000</v>
      </c>
      <c r="AH942" s="13">
        <v>0</v>
      </c>
      <c r="AI942" s="13">
        <v>0</v>
      </c>
      <c r="AJ942" s="13">
        <v>200000</v>
      </c>
    </row>
    <row r="943" spans="1:36" hidden="1" x14ac:dyDescent="0.25">
      <c r="A943" s="7" t="str">
        <f t="shared" si="14"/>
        <v>1.1-00-2006_20928013_2044510</v>
      </c>
      <c r="B943" s="7" t="s">
        <v>393</v>
      </c>
      <c r="C943" s="7" t="s">
        <v>342</v>
      </c>
      <c r="D943" s="7" t="s">
        <v>348</v>
      </c>
      <c r="E943" s="7" t="s">
        <v>349</v>
      </c>
      <c r="F943" s="7">
        <v>9</v>
      </c>
      <c r="G943" s="7">
        <v>28</v>
      </c>
      <c r="H943" s="7" t="s">
        <v>350</v>
      </c>
      <c r="I943" s="7">
        <v>4451</v>
      </c>
      <c r="J943" s="7" t="s">
        <v>188</v>
      </c>
      <c r="K943" s="7">
        <v>0</v>
      </c>
      <c r="L943" s="7" t="s">
        <v>36</v>
      </c>
      <c r="M943" s="7">
        <v>4000</v>
      </c>
      <c r="N943" s="7" t="s">
        <v>394</v>
      </c>
      <c r="O943" s="7" t="s">
        <v>351</v>
      </c>
      <c r="P943" s="7" t="s">
        <v>224</v>
      </c>
      <c r="Q943" s="7" t="s">
        <v>358</v>
      </c>
      <c r="R943" s="7" t="s">
        <v>353</v>
      </c>
      <c r="S943" s="13">
        <v>200000</v>
      </c>
      <c r="T943" s="13">
        <v>200000</v>
      </c>
      <c r="U943" s="13">
        <v>0</v>
      </c>
      <c r="V943" s="13">
        <v>0</v>
      </c>
      <c r="W943" s="13">
        <v>0</v>
      </c>
      <c r="X943" s="13">
        <v>0</v>
      </c>
      <c r="Y943" s="13">
        <v>0</v>
      </c>
      <c r="Z943" s="13">
        <v>0</v>
      </c>
      <c r="AA943" s="13">
        <v>0</v>
      </c>
      <c r="AB943" s="13">
        <v>200000</v>
      </c>
      <c r="AC943" s="13">
        <v>0</v>
      </c>
      <c r="AD943" s="13">
        <v>0</v>
      </c>
      <c r="AE943" s="13"/>
      <c r="AF943" s="13">
        <v>0</v>
      </c>
      <c r="AG943" s="13">
        <v>200000</v>
      </c>
      <c r="AH943" s="13">
        <v>0</v>
      </c>
      <c r="AI943" s="13">
        <v>0</v>
      </c>
      <c r="AJ943" s="13">
        <v>200000</v>
      </c>
    </row>
    <row r="944" spans="1:36" hidden="1" x14ac:dyDescent="0.25">
      <c r="A944" s="7" t="str">
        <f t="shared" si="14"/>
        <v>1.1-00-2006_20929013_2024610</v>
      </c>
      <c r="B944" s="7" t="s">
        <v>393</v>
      </c>
      <c r="C944" s="7" t="s">
        <v>342</v>
      </c>
      <c r="D944" s="7" t="s">
        <v>348</v>
      </c>
      <c r="E944" s="7" t="s">
        <v>349</v>
      </c>
      <c r="F944" s="7">
        <v>9</v>
      </c>
      <c r="G944" s="7">
        <v>29</v>
      </c>
      <c r="H944" s="7" t="s">
        <v>350</v>
      </c>
      <c r="I944" s="7">
        <v>2461</v>
      </c>
      <c r="J944" s="7" t="s">
        <v>168</v>
      </c>
      <c r="K944" s="7">
        <v>0</v>
      </c>
      <c r="L944" s="7" t="s">
        <v>36</v>
      </c>
      <c r="M944" s="7">
        <v>2000</v>
      </c>
      <c r="N944" s="7" t="s">
        <v>394</v>
      </c>
      <c r="O944" s="7" t="s">
        <v>351</v>
      </c>
      <c r="P944" s="7" t="s">
        <v>224</v>
      </c>
      <c r="Q944" s="7" t="s">
        <v>359</v>
      </c>
      <c r="R944" s="7" t="s">
        <v>353</v>
      </c>
      <c r="S944" s="13">
        <v>24600</v>
      </c>
      <c r="T944" s="13">
        <v>24600</v>
      </c>
      <c r="U944" s="13">
        <v>0</v>
      </c>
      <c r="V944" s="13">
        <v>0</v>
      </c>
      <c r="W944" s="13">
        <v>24534</v>
      </c>
      <c r="X944" s="13">
        <v>0</v>
      </c>
      <c r="Y944" s="13">
        <v>0</v>
      </c>
      <c r="Z944" s="13">
        <v>0</v>
      </c>
      <c r="AA944" s="13">
        <v>0</v>
      </c>
      <c r="AB944" s="13">
        <v>66</v>
      </c>
      <c r="AC944" s="13">
        <v>0</v>
      </c>
      <c r="AD944" s="13">
        <v>0</v>
      </c>
      <c r="AE944" s="13"/>
      <c r="AF944" s="13">
        <v>0</v>
      </c>
      <c r="AG944" s="13">
        <v>50000</v>
      </c>
      <c r="AH944" s="13">
        <v>0</v>
      </c>
      <c r="AI944" s="13">
        <v>25400</v>
      </c>
      <c r="AJ944" s="13">
        <v>24600</v>
      </c>
    </row>
    <row r="945" spans="1:36" hidden="1" x14ac:dyDescent="0.25">
      <c r="A945" s="7" t="str">
        <f t="shared" si="14"/>
        <v>1.1-00-2006_20929013_2024910</v>
      </c>
      <c r="B945" s="7" t="s">
        <v>393</v>
      </c>
      <c r="C945" s="7" t="s">
        <v>342</v>
      </c>
      <c r="D945" s="7" t="s">
        <v>348</v>
      </c>
      <c r="E945" s="7" t="s">
        <v>349</v>
      </c>
      <c r="F945" s="7">
        <v>9</v>
      </c>
      <c r="G945" s="7">
        <v>29</v>
      </c>
      <c r="H945" s="7" t="s">
        <v>350</v>
      </c>
      <c r="I945" s="7">
        <v>2491</v>
      </c>
      <c r="J945" s="7" t="s">
        <v>62</v>
      </c>
      <c r="K945" s="7">
        <v>0</v>
      </c>
      <c r="L945" s="7" t="s">
        <v>36</v>
      </c>
      <c r="M945" s="7">
        <v>2000</v>
      </c>
      <c r="N945" s="7" t="s">
        <v>394</v>
      </c>
      <c r="O945" s="7" t="s">
        <v>351</v>
      </c>
      <c r="P945" s="7" t="s">
        <v>224</v>
      </c>
      <c r="Q945" s="7" t="s">
        <v>359</v>
      </c>
      <c r="R945" s="7" t="s">
        <v>353</v>
      </c>
      <c r="S945" s="13">
        <v>373400</v>
      </c>
      <c r="T945" s="13">
        <v>373400</v>
      </c>
      <c r="U945" s="13">
        <v>0</v>
      </c>
      <c r="V945" s="13">
        <v>0</v>
      </c>
      <c r="W945" s="13">
        <v>373273.59999999998</v>
      </c>
      <c r="X945" s="13">
        <v>283489.59999999998</v>
      </c>
      <c r="Y945" s="13">
        <v>29409.17</v>
      </c>
      <c r="Z945" s="13">
        <v>29409.17</v>
      </c>
      <c r="AA945" s="13">
        <v>0</v>
      </c>
      <c r="AB945" s="13">
        <v>126.40000000002328</v>
      </c>
      <c r="AC945" s="13">
        <v>0</v>
      </c>
      <c r="AD945" s="13">
        <v>0</v>
      </c>
      <c r="AE945" s="13"/>
      <c r="AF945" s="13">
        <v>0</v>
      </c>
      <c r="AG945" s="13">
        <v>400000</v>
      </c>
      <c r="AH945" s="13">
        <v>0</v>
      </c>
      <c r="AI945" s="13">
        <v>26600</v>
      </c>
      <c r="AJ945" s="13">
        <v>373400</v>
      </c>
    </row>
    <row r="946" spans="1:36" hidden="1" x14ac:dyDescent="0.25">
      <c r="A946" s="7" t="str">
        <f t="shared" si="14"/>
        <v>1.1-00-2006_20929013_2027210</v>
      </c>
      <c r="B946" s="7" t="s">
        <v>393</v>
      </c>
      <c r="C946" s="7" t="s">
        <v>342</v>
      </c>
      <c r="D946" s="7" t="s">
        <v>348</v>
      </c>
      <c r="E946" s="7" t="s">
        <v>349</v>
      </c>
      <c r="F946" s="7">
        <v>9</v>
      </c>
      <c r="G946" s="7">
        <v>29</v>
      </c>
      <c r="H946" s="7" t="s">
        <v>350</v>
      </c>
      <c r="I946" s="7">
        <v>2721</v>
      </c>
      <c r="J946" s="7" t="s">
        <v>124</v>
      </c>
      <c r="K946" s="7">
        <v>0</v>
      </c>
      <c r="L946" s="7" t="s">
        <v>36</v>
      </c>
      <c r="M946" s="7">
        <v>2000</v>
      </c>
      <c r="N946" s="7" t="s">
        <v>394</v>
      </c>
      <c r="O946" s="7" t="s">
        <v>351</v>
      </c>
      <c r="P946" s="7" t="s">
        <v>224</v>
      </c>
      <c r="Q946" s="7" t="s">
        <v>359</v>
      </c>
      <c r="R946" s="7" t="s">
        <v>353</v>
      </c>
      <c r="S946" s="13">
        <v>39531.730000000003</v>
      </c>
      <c r="T946" s="13">
        <v>39531.730000000003</v>
      </c>
      <c r="U946" s="13">
        <v>0</v>
      </c>
      <c r="V946" s="13">
        <v>0</v>
      </c>
      <c r="W946" s="13">
        <v>4077.86</v>
      </c>
      <c r="X946" s="13">
        <v>4077.86</v>
      </c>
      <c r="Y946" s="13">
        <v>4077.86</v>
      </c>
      <c r="Z946" s="13">
        <v>0</v>
      </c>
      <c r="AA946" s="13">
        <v>0</v>
      </c>
      <c r="AB946" s="13">
        <v>35453.870000000003</v>
      </c>
      <c r="AC946" s="13">
        <v>0</v>
      </c>
      <c r="AD946" s="13">
        <v>0</v>
      </c>
      <c r="AE946" s="13"/>
      <c r="AF946" s="13">
        <v>0</v>
      </c>
      <c r="AG946" s="13">
        <v>39531.730000000003</v>
      </c>
      <c r="AH946" s="13">
        <v>0</v>
      </c>
      <c r="AI946" s="13">
        <v>0</v>
      </c>
      <c r="AJ946" s="13">
        <v>39531.730000000003</v>
      </c>
    </row>
    <row r="947" spans="1:36" hidden="1" x14ac:dyDescent="0.25">
      <c r="A947" s="7" t="str">
        <f t="shared" si="14"/>
        <v>1.1-00-2006_20929013_2029110</v>
      </c>
      <c r="B947" s="7" t="s">
        <v>393</v>
      </c>
      <c r="C947" s="7" t="s">
        <v>342</v>
      </c>
      <c r="D947" s="7" t="s">
        <v>348</v>
      </c>
      <c r="E947" s="7" t="s">
        <v>349</v>
      </c>
      <c r="F947" s="7">
        <v>9</v>
      </c>
      <c r="G947" s="7">
        <v>29</v>
      </c>
      <c r="H947" s="7" t="s">
        <v>350</v>
      </c>
      <c r="I947" s="7">
        <v>2911</v>
      </c>
      <c r="J947" s="7" t="s">
        <v>118</v>
      </c>
      <c r="K947" s="7">
        <v>0</v>
      </c>
      <c r="L947" s="7" t="s">
        <v>36</v>
      </c>
      <c r="M947" s="7">
        <v>2000</v>
      </c>
      <c r="N947" s="7" t="s">
        <v>394</v>
      </c>
      <c r="O947" s="7" t="s">
        <v>351</v>
      </c>
      <c r="P947" s="7" t="s">
        <v>224</v>
      </c>
      <c r="Q947" s="7" t="s">
        <v>359</v>
      </c>
      <c r="R947" s="7" t="s">
        <v>353</v>
      </c>
      <c r="S947" s="13">
        <v>78919.44</v>
      </c>
      <c r="T947" s="13">
        <v>78919.44</v>
      </c>
      <c r="U947" s="13">
        <v>0</v>
      </c>
      <c r="V947" s="13">
        <v>0</v>
      </c>
      <c r="W947" s="13">
        <v>29465.16</v>
      </c>
      <c r="X947" s="13">
        <v>0</v>
      </c>
      <c r="Y947" s="13">
        <v>0</v>
      </c>
      <c r="Z947" s="13">
        <v>0</v>
      </c>
      <c r="AA947" s="13">
        <v>0</v>
      </c>
      <c r="AB947" s="13">
        <v>49454.28</v>
      </c>
      <c r="AC947" s="13">
        <v>0</v>
      </c>
      <c r="AD947" s="13">
        <v>0</v>
      </c>
      <c r="AE947" s="13"/>
      <c r="AF947" s="13">
        <v>0</v>
      </c>
      <c r="AG947" s="13">
        <v>150000</v>
      </c>
      <c r="AH947" s="13">
        <v>0</v>
      </c>
      <c r="AI947" s="13">
        <v>71080.56</v>
      </c>
      <c r="AJ947" s="13">
        <v>78919.44</v>
      </c>
    </row>
    <row r="948" spans="1:36" hidden="1" x14ac:dyDescent="0.25">
      <c r="A948" s="7" t="str">
        <f t="shared" si="14"/>
        <v>1.1-00-2006_20929013_2044310</v>
      </c>
      <c r="B948" s="7" t="s">
        <v>393</v>
      </c>
      <c r="C948" s="7" t="s">
        <v>342</v>
      </c>
      <c r="D948" s="7" t="s">
        <v>348</v>
      </c>
      <c r="E948" s="7" t="s">
        <v>349</v>
      </c>
      <c r="F948" s="7">
        <v>9</v>
      </c>
      <c r="G948" s="7">
        <v>29</v>
      </c>
      <c r="H948" s="7" t="s">
        <v>350</v>
      </c>
      <c r="I948" s="7">
        <v>4431</v>
      </c>
      <c r="J948" s="7" t="s">
        <v>276</v>
      </c>
      <c r="K948" s="7">
        <v>0</v>
      </c>
      <c r="L948" s="7" t="s">
        <v>36</v>
      </c>
      <c r="M948" s="7">
        <v>4000</v>
      </c>
      <c r="N948" s="7" t="s">
        <v>394</v>
      </c>
      <c r="O948" s="7" t="s">
        <v>351</v>
      </c>
      <c r="P948" s="7" t="s">
        <v>224</v>
      </c>
      <c r="Q948" s="7" t="s">
        <v>359</v>
      </c>
      <c r="R948" s="7" t="s">
        <v>353</v>
      </c>
      <c r="S948" s="13">
        <v>200000</v>
      </c>
      <c r="T948" s="13">
        <v>200000</v>
      </c>
      <c r="U948" s="13">
        <v>0</v>
      </c>
      <c r="V948" s="13">
        <v>0</v>
      </c>
      <c r="W948" s="13">
        <v>0</v>
      </c>
      <c r="X948" s="13">
        <v>0</v>
      </c>
      <c r="Y948" s="13">
        <v>0</v>
      </c>
      <c r="Z948" s="13">
        <v>0</v>
      </c>
      <c r="AA948" s="13">
        <v>0</v>
      </c>
      <c r="AB948" s="13">
        <v>200000</v>
      </c>
      <c r="AC948" s="13">
        <v>0</v>
      </c>
      <c r="AD948" s="13">
        <v>0</v>
      </c>
      <c r="AE948" s="13"/>
      <c r="AF948" s="13">
        <v>0</v>
      </c>
      <c r="AG948" s="13">
        <v>200000</v>
      </c>
      <c r="AH948" s="13">
        <v>0</v>
      </c>
      <c r="AI948" s="13">
        <v>0</v>
      </c>
      <c r="AJ948" s="13">
        <v>200000</v>
      </c>
    </row>
    <row r="949" spans="1:36" hidden="1" x14ac:dyDescent="0.25">
      <c r="A949" s="7" t="str">
        <f t="shared" si="14"/>
        <v>1.1-00-2006_20930014_2024910</v>
      </c>
      <c r="B949" s="7" t="s">
        <v>393</v>
      </c>
      <c r="C949" s="7" t="s">
        <v>342</v>
      </c>
      <c r="D949" s="7" t="s">
        <v>348</v>
      </c>
      <c r="E949" s="7" t="s">
        <v>349</v>
      </c>
      <c r="F949" s="7">
        <v>9</v>
      </c>
      <c r="G949" s="7">
        <v>30</v>
      </c>
      <c r="H949" s="7" t="s">
        <v>360</v>
      </c>
      <c r="I949" s="7">
        <v>2491</v>
      </c>
      <c r="J949" s="7" t="s">
        <v>62</v>
      </c>
      <c r="K949" s="7">
        <v>0</v>
      </c>
      <c r="L949" s="7" t="s">
        <v>36</v>
      </c>
      <c r="M949" s="7">
        <v>2000</v>
      </c>
      <c r="N949" s="7" t="s">
        <v>394</v>
      </c>
      <c r="O949" s="7" t="s">
        <v>351</v>
      </c>
      <c r="P949" s="7" t="s">
        <v>224</v>
      </c>
      <c r="Q949" s="7" t="s">
        <v>361</v>
      </c>
      <c r="R949" s="7" t="s">
        <v>362</v>
      </c>
      <c r="S949" s="13">
        <v>147610</v>
      </c>
      <c r="T949" s="13">
        <v>147610</v>
      </c>
      <c r="U949" s="13">
        <v>0</v>
      </c>
      <c r="V949" s="13">
        <v>0</v>
      </c>
      <c r="W949" s="13">
        <v>110768.4</v>
      </c>
      <c r="X949" s="13">
        <v>110768.4</v>
      </c>
      <c r="Y949" s="13">
        <v>110768.4</v>
      </c>
      <c r="Z949" s="13">
        <v>110768.4</v>
      </c>
      <c r="AA949" s="13">
        <v>110768.4</v>
      </c>
      <c r="AB949" s="13">
        <v>36841.600000000006</v>
      </c>
      <c r="AC949" s="13">
        <v>0</v>
      </c>
      <c r="AD949" s="13">
        <v>0</v>
      </c>
      <c r="AE949" s="13"/>
      <c r="AF949" s="13">
        <v>0</v>
      </c>
      <c r="AG949" s="13">
        <v>200000</v>
      </c>
      <c r="AH949" s="13">
        <v>0</v>
      </c>
      <c r="AI949" s="13">
        <v>52390</v>
      </c>
      <c r="AJ949" s="13">
        <v>147610</v>
      </c>
    </row>
    <row r="950" spans="1:36" hidden="1" x14ac:dyDescent="0.25">
      <c r="A950" s="7" t="str">
        <f t="shared" si="14"/>
        <v>1.1-00-2006_20930014_2025410</v>
      </c>
      <c r="B950" s="7" t="s">
        <v>393</v>
      </c>
      <c r="C950" s="7" t="s">
        <v>342</v>
      </c>
      <c r="D950" s="7" t="s">
        <v>348</v>
      </c>
      <c r="E950" s="7" t="s">
        <v>349</v>
      </c>
      <c r="F950" s="7">
        <v>9</v>
      </c>
      <c r="G950" s="7">
        <v>30</v>
      </c>
      <c r="H950" s="7" t="s">
        <v>360</v>
      </c>
      <c r="I950" s="7">
        <v>2541</v>
      </c>
      <c r="J950" s="7" t="s">
        <v>116</v>
      </c>
      <c r="K950" s="7">
        <v>0</v>
      </c>
      <c r="L950" s="7" t="s">
        <v>36</v>
      </c>
      <c r="M950" s="7">
        <v>2000</v>
      </c>
      <c r="N950" s="7" t="s">
        <v>394</v>
      </c>
      <c r="O950" s="7" t="s">
        <v>351</v>
      </c>
      <c r="P950" s="7" t="s">
        <v>224</v>
      </c>
      <c r="Q950" s="7" t="s">
        <v>361</v>
      </c>
      <c r="R950" s="7" t="s">
        <v>362</v>
      </c>
      <c r="S950" s="13">
        <v>39325</v>
      </c>
      <c r="T950" s="13">
        <v>39325</v>
      </c>
      <c r="U950" s="13">
        <v>0</v>
      </c>
      <c r="V950" s="13">
        <v>0</v>
      </c>
      <c r="W950" s="13">
        <v>39321.56</v>
      </c>
      <c r="X950" s="13">
        <v>39321.56</v>
      </c>
      <c r="Y950" s="13">
        <v>39321.56</v>
      </c>
      <c r="Z950" s="13">
        <v>39321.56</v>
      </c>
      <c r="AA950" s="13">
        <v>39321.56</v>
      </c>
      <c r="AB950" s="13">
        <v>3.4400000000023283</v>
      </c>
      <c r="AC950" s="13">
        <v>0</v>
      </c>
      <c r="AD950" s="13">
        <v>0</v>
      </c>
      <c r="AE950" s="13"/>
      <c r="AF950" s="13">
        <v>0</v>
      </c>
      <c r="AG950" s="13">
        <v>39325</v>
      </c>
      <c r="AH950" s="13">
        <v>0</v>
      </c>
      <c r="AI950" s="13">
        <v>0</v>
      </c>
      <c r="AJ950" s="13">
        <v>39325</v>
      </c>
    </row>
    <row r="951" spans="1:36" hidden="1" x14ac:dyDescent="0.25">
      <c r="A951" s="7" t="str">
        <f t="shared" si="14"/>
        <v>1.1-00-2006_20930014_2038210</v>
      </c>
      <c r="B951" s="7" t="s">
        <v>393</v>
      </c>
      <c r="C951" s="7" t="s">
        <v>342</v>
      </c>
      <c r="D951" s="7" t="s">
        <v>348</v>
      </c>
      <c r="E951" s="7" t="s">
        <v>349</v>
      </c>
      <c r="F951" s="7">
        <v>9</v>
      </c>
      <c r="G951" s="7">
        <v>30</v>
      </c>
      <c r="H951" s="7" t="s">
        <v>360</v>
      </c>
      <c r="I951" s="7">
        <v>3821</v>
      </c>
      <c r="J951" s="7" t="s">
        <v>70</v>
      </c>
      <c r="K951" s="7">
        <v>0</v>
      </c>
      <c r="L951" s="7" t="s">
        <v>36</v>
      </c>
      <c r="M951" s="7">
        <v>3000</v>
      </c>
      <c r="N951" s="7" t="s">
        <v>394</v>
      </c>
      <c r="O951" s="7" t="s">
        <v>351</v>
      </c>
      <c r="P951" s="7" t="s">
        <v>224</v>
      </c>
      <c r="Q951" s="7" t="s">
        <v>361</v>
      </c>
      <c r="R951" s="7" t="s">
        <v>362</v>
      </c>
      <c r="S951" s="13">
        <v>0</v>
      </c>
      <c r="T951" s="13">
        <v>0</v>
      </c>
      <c r="U951" s="13">
        <v>0</v>
      </c>
      <c r="V951" s="13">
        <v>0</v>
      </c>
      <c r="W951" s="13">
        <v>0</v>
      </c>
      <c r="X951" s="13">
        <v>0</v>
      </c>
      <c r="Y951" s="13">
        <v>0</v>
      </c>
      <c r="Z951" s="13">
        <v>0</v>
      </c>
      <c r="AA951" s="13">
        <v>0</v>
      </c>
      <c r="AB951" s="13">
        <v>0</v>
      </c>
      <c r="AC951" s="13">
        <v>0</v>
      </c>
      <c r="AD951" s="13">
        <v>0</v>
      </c>
      <c r="AE951" s="13"/>
      <c r="AF951" s="13">
        <v>0</v>
      </c>
      <c r="AG951" s="13">
        <v>1000000</v>
      </c>
      <c r="AH951" s="13">
        <v>0</v>
      </c>
      <c r="AI951" s="13">
        <v>1000000</v>
      </c>
      <c r="AJ951" s="13">
        <v>0</v>
      </c>
    </row>
    <row r="952" spans="1:36" hidden="1" x14ac:dyDescent="0.25">
      <c r="A952" s="7" t="str">
        <f t="shared" si="14"/>
        <v>1.1-00-2006_20930014_2051910</v>
      </c>
      <c r="B952" s="7" t="s">
        <v>393</v>
      </c>
      <c r="C952" s="7" t="s">
        <v>342</v>
      </c>
      <c r="D952" s="7" t="s">
        <v>348</v>
      </c>
      <c r="E952" s="7" t="s">
        <v>349</v>
      </c>
      <c r="F952" s="7">
        <v>9</v>
      </c>
      <c r="G952" s="7">
        <v>30</v>
      </c>
      <c r="H952" s="7" t="s">
        <v>360</v>
      </c>
      <c r="I952" s="7">
        <v>5191</v>
      </c>
      <c r="J952" s="7" t="s">
        <v>202</v>
      </c>
      <c r="K952" s="7">
        <v>0</v>
      </c>
      <c r="L952" s="7" t="s">
        <v>36</v>
      </c>
      <c r="M952" s="7">
        <v>5000</v>
      </c>
      <c r="N952" s="7" t="s">
        <v>394</v>
      </c>
      <c r="O952" s="7" t="s">
        <v>351</v>
      </c>
      <c r="P952" s="7" t="s">
        <v>224</v>
      </c>
      <c r="Q952" s="7" t="s">
        <v>361</v>
      </c>
      <c r="R952" s="7" t="s">
        <v>362</v>
      </c>
      <c r="S952" s="13">
        <v>0</v>
      </c>
      <c r="T952" s="13">
        <v>200000</v>
      </c>
      <c r="U952" s="13">
        <v>-200000</v>
      </c>
      <c r="V952" s="13">
        <v>0</v>
      </c>
      <c r="W952" s="13">
        <v>0</v>
      </c>
      <c r="X952" s="13">
        <v>0</v>
      </c>
      <c r="Y952" s="13">
        <v>0</v>
      </c>
      <c r="Z952" s="13">
        <v>0</v>
      </c>
      <c r="AA952" s="13">
        <v>0</v>
      </c>
      <c r="AB952" s="13">
        <v>0</v>
      </c>
      <c r="AC952" s="13">
        <v>0</v>
      </c>
      <c r="AD952" s="13">
        <v>0</v>
      </c>
      <c r="AE952" s="13"/>
      <c r="AF952" s="13">
        <v>0</v>
      </c>
      <c r="AG952" s="13">
        <v>200000</v>
      </c>
      <c r="AH952" s="13">
        <v>0</v>
      </c>
      <c r="AI952" s="13">
        <v>200000</v>
      </c>
      <c r="AJ952" s="13">
        <v>0</v>
      </c>
    </row>
    <row r="953" spans="1:36" hidden="1" x14ac:dyDescent="0.25">
      <c r="A953" s="7" t="str">
        <f t="shared" si="14"/>
        <v>1.1-00-2006_20930014_2052110</v>
      </c>
      <c r="B953" s="7" t="s">
        <v>393</v>
      </c>
      <c r="C953" s="7" t="s">
        <v>342</v>
      </c>
      <c r="D953" s="7" t="s">
        <v>348</v>
      </c>
      <c r="E953" s="7" t="s">
        <v>349</v>
      </c>
      <c r="F953" s="7">
        <v>9</v>
      </c>
      <c r="G953" s="7">
        <v>30</v>
      </c>
      <c r="H953" s="7" t="s">
        <v>360</v>
      </c>
      <c r="I953" s="7">
        <v>5211</v>
      </c>
      <c r="J953" s="7" t="s">
        <v>155</v>
      </c>
      <c r="K953" s="7">
        <v>0</v>
      </c>
      <c r="L953" s="7" t="s">
        <v>36</v>
      </c>
      <c r="M953" s="7">
        <v>5000</v>
      </c>
      <c r="N953" s="7" t="s">
        <v>394</v>
      </c>
      <c r="O953" s="7" t="s">
        <v>351</v>
      </c>
      <c r="P953" s="7" t="s">
        <v>224</v>
      </c>
      <c r="Q953" s="7" t="s">
        <v>361</v>
      </c>
      <c r="R953" s="7" t="s">
        <v>362</v>
      </c>
      <c r="S953" s="13">
        <v>30000</v>
      </c>
      <c r="T953" s="13">
        <v>30000</v>
      </c>
      <c r="U953" s="13">
        <v>0</v>
      </c>
      <c r="V953" s="13">
        <v>0</v>
      </c>
      <c r="W953" s="13">
        <v>29580</v>
      </c>
      <c r="X953" s="13">
        <v>0</v>
      </c>
      <c r="Y953" s="13">
        <v>0</v>
      </c>
      <c r="Z953" s="13">
        <v>0</v>
      </c>
      <c r="AA953" s="13">
        <v>0</v>
      </c>
      <c r="AB953" s="13">
        <v>420</v>
      </c>
      <c r="AC953" s="13">
        <v>0</v>
      </c>
      <c r="AD953" s="13">
        <v>0</v>
      </c>
      <c r="AE953" s="13"/>
      <c r="AF953" s="13">
        <v>0</v>
      </c>
      <c r="AG953" s="13">
        <v>30000</v>
      </c>
      <c r="AH953" s="13">
        <v>0</v>
      </c>
      <c r="AI953" s="13">
        <v>0</v>
      </c>
      <c r="AJ953" s="13">
        <v>30000</v>
      </c>
    </row>
    <row r="954" spans="1:36" hidden="1" x14ac:dyDescent="0.25">
      <c r="A954" s="7" t="str">
        <f t="shared" si="14"/>
        <v>1.1-00-2006_20930014_2056910</v>
      </c>
      <c r="B954" s="7" t="s">
        <v>393</v>
      </c>
      <c r="C954" s="7" t="s">
        <v>342</v>
      </c>
      <c r="D954" s="7" t="s">
        <v>348</v>
      </c>
      <c r="E954" s="7" t="s">
        <v>349</v>
      </c>
      <c r="F954" s="7">
        <v>9</v>
      </c>
      <c r="G954" s="7">
        <v>30</v>
      </c>
      <c r="H954" s="7" t="s">
        <v>360</v>
      </c>
      <c r="I954" s="7">
        <v>5691</v>
      </c>
      <c r="J954" s="7" t="s">
        <v>123</v>
      </c>
      <c r="K954" s="7">
        <v>0</v>
      </c>
      <c r="L954" s="7" t="s">
        <v>36</v>
      </c>
      <c r="M954" s="7">
        <v>5000</v>
      </c>
      <c r="N954" s="7" t="s">
        <v>394</v>
      </c>
      <c r="O954" s="7" t="s">
        <v>351</v>
      </c>
      <c r="P954" s="7" t="s">
        <v>224</v>
      </c>
      <c r="Q954" s="7" t="s">
        <v>361</v>
      </c>
      <c r="R954" s="7" t="s">
        <v>362</v>
      </c>
      <c r="S954" s="13">
        <v>25000</v>
      </c>
      <c r="T954" s="13">
        <v>25000</v>
      </c>
      <c r="U954" s="13">
        <v>0</v>
      </c>
      <c r="V954" s="13">
        <v>0</v>
      </c>
      <c r="W954" s="13">
        <v>13925.8</v>
      </c>
      <c r="X954" s="13">
        <v>13925.8</v>
      </c>
      <c r="Y954" s="13">
        <v>13925.8</v>
      </c>
      <c r="Z954" s="13">
        <v>13925.8</v>
      </c>
      <c r="AA954" s="13">
        <v>0</v>
      </c>
      <c r="AB954" s="13">
        <v>11074.2</v>
      </c>
      <c r="AC954" s="13">
        <v>0</v>
      </c>
      <c r="AD954" s="13">
        <v>0</v>
      </c>
      <c r="AE954" s="13"/>
      <c r="AF954" s="13">
        <v>0</v>
      </c>
      <c r="AG954" s="13">
        <v>25000</v>
      </c>
      <c r="AH954" s="13">
        <v>0</v>
      </c>
      <c r="AI954" s="13">
        <v>0</v>
      </c>
      <c r="AJ954" s="13">
        <v>25000</v>
      </c>
    </row>
    <row r="955" spans="1:36" hidden="1" x14ac:dyDescent="0.25">
      <c r="A955" s="7" t="str">
        <f t="shared" si="14"/>
        <v>1.1-00-2006_20931015_2044110</v>
      </c>
      <c r="B955" s="7" t="s">
        <v>393</v>
      </c>
      <c r="C955" s="7" t="s">
        <v>342</v>
      </c>
      <c r="D955" s="7" t="s">
        <v>348</v>
      </c>
      <c r="E955" s="7" t="s">
        <v>349</v>
      </c>
      <c r="F955" s="7">
        <v>9</v>
      </c>
      <c r="G955" s="7">
        <v>31</v>
      </c>
      <c r="H955" s="7" t="s">
        <v>363</v>
      </c>
      <c r="I955" s="7">
        <v>4411</v>
      </c>
      <c r="J955" s="7" t="s">
        <v>76</v>
      </c>
      <c r="K955" s="7">
        <v>0</v>
      </c>
      <c r="L955" s="7" t="s">
        <v>36</v>
      </c>
      <c r="M955" s="7">
        <v>4000</v>
      </c>
      <c r="N955" s="7" t="s">
        <v>394</v>
      </c>
      <c r="O955" s="7" t="s">
        <v>351</v>
      </c>
      <c r="P955" s="7" t="s">
        <v>224</v>
      </c>
      <c r="Q955" s="7" t="s">
        <v>364</v>
      </c>
      <c r="R955" s="7" t="s">
        <v>365</v>
      </c>
      <c r="S955" s="13">
        <v>6000000</v>
      </c>
      <c r="T955" s="13">
        <v>6000000</v>
      </c>
      <c r="U955" s="13">
        <v>0</v>
      </c>
      <c r="V955" s="13">
        <v>0</v>
      </c>
      <c r="W955" s="13">
        <v>2280000</v>
      </c>
      <c r="X955" s="13">
        <v>2280000</v>
      </c>
      <c r="Y955" s="13">
        <v>2280000</v>
      </c>
      <c r="Z955" s="13">
        <v>2280000</v>
      </c>
      <c r="AA955" s="13">
        <v>2280000</v>
      </c>
      <c r="AB955" s="13">
        <v>3720000</v>
      </c>
      <c r="AC955" s="13">
        <v>0</v>
      </c>
      <c r="AD955" s="13">
        <v>0</v>
      </c>
      <c r="AE955" s="13"/>
      <c r="AF955" s="13">
        <v>0</v>
      </c>
      <c r="AG955" s="13">
        <v>6000000</v>
      </c>
      <c r="AH955" s="13">
        <v>0</v>
      </c>
      <c r="AI955" s="13">
        <v>0</v>
      </c>
      <c r="AJ955" s="13">
        <v>6000000</v>
      </c>
    </row>
    <row r="956" spans="1:36" hidden="1" x14ac:dyDescent="0.25">
      <c r="A956" s="7" t="str">
        <f t="shared" si="14"/>
        <v>1.1-00-2006_20932015_2044110</v>
      </c>
      <c r="B956" s="7" t="s">
        <v>393</v>
      </c>
      <c r="C956" s="7" t="s">
        <v>342</v>
      </c>
      <c r="D956" s="7" t="s">
        <v>348</v>
      </c>
      <c r="E956" s="7" t="s">
        <v>349</v>
      </c>
      <c r="F956" s="7">
        <v>9</v>
      </c>
      <c r="G956" s="7">
        <v>32</v>
      </c>
      <c r="H956" s="7" t="s">
        <v>363</v>
      </c>
      <c r="I956" s="7">
        <v>4411</v>
      </c>
      <c r="J956" s="7" t="s">
        <v>76</v>
      </c>
      <c r="K956" s="7">
        <v>0</v>
      </c>
      <c r="L956" s="7" t="s">
        <v>36</v>
      </c>
      <c r="M956" s="7">
        <v>4000</v>
      </c>
      <c r="N956" s="7" t="s">
        <v>394</v>
      </c>
      <c r="O956" s="7" t="s">
        <v>351</v>
      </c>
      <c r="P956" s="7" t="s">
        <v>224</v>
      </c>
      <c r="Q956" s="7" t="s">
        <v>366</v>
      </c>
      <c r="R956" s="7" t="s">
        <v>365</v>
      </c>
      <c r="S956" s="13">
        <v>4500000</v>
      </c>
      <c r="T956" s="13">
        <v>6000000</v>
      </c>
      <c r="U956" s="13">
        <v>-1500000</v>
      </c>
      <c r="V956" s="13">
        <v>0</v>
      </c>
      <c r="W956" s="13">
        <v>2228000</v>
      </c>
      <c r="X956" s="13">
        <v>2228000</v>
      </c>
      <c r="Y956" s="13">
        <v>2228000</v>
      </c>
      <c r="Z956" s="13">
        <v>2228000</v>
      </c>
      <c r="AA956" s="13">
        <v>1114000</v>
      </c>
      <c r="AB956" s="13">
        <v>2272000</v>
      </c>
      <c r="AC956" s="13">
        <v>0</v>
      </c>
      <c r="AD956" s="13">
        <v>0</v>
      </c>
      <c r="AE956" s="13"/>
      <c r="AF956" s="13">
        <v>0</v>
      </c>
      <c r="AG956" s="13">
        <v>6000000</v>
      </c>
      <c r="AH956" s="13">
        <v>0</v>
      </c>
      <c r="AI956" s="13">
        <v>1500000</v>
      </c>
      <c r="AJ956" s="13">
        <v>4500000</v>
      </c>
    </row>
    <row r="957" spans="1:36" hidden="1" x14ac:dyDescent="0.25">
      <c r="A957" s="7" t="str">
        <f t="shared" si="14"/>
        <v>1.1-00-2006_20933015_2033510</v>
      </c>
      <c r="B957" s="7" t="s">
        <v>393</v>
      </c>
      <c r="C957" s="7" t="s">
        <v>342</v>
      </c>
      <c r="D957" s="7" t="s">
        <v>348</v>
      </c>
      <c r="E957" s="7" t="s">
        <v>349</v>
      </c>
      <c r="F957" s="7">
        <v>9</v>
      </c>
      <c r="G957" s="7">
        <v>33</v>
      </c>
      <c r="H957" s="7" t="s">
        <v>363</v>
      </c>
      <c r="I957" s="7">
        <v>3351</v>
      </c>
      <c r="J957" s="7" t="s">
        <v>175</v>
      </c>
      <c r="K957" s="7">
        <v>0</v>
      </c>
      <c r="L957" s="7" t="s">
        <v>36</v>
      </c>
      <c r="M957" s="7">
        <v>3000</v>
      </c>
      <c r="N957" s="7" t="s">
        <v>394</v>
      </c>
      <c r="O957" s="7" t="s">
        <v>351</v>
      </c>
      <c r="P957" s="7" t="s">
        <v>224</v>
      </c>
      <c r="Q957" s="7" t="s">
        <v>367</v>
      </c>
      <c r="R957" s="7" t="s">
        <v>365</v>
      </c>
      <c r="S957" s="13">
        <v>0</v>
      </c>
      <c r="T957" s="13">
        <v>0</v>
      </c>
      <c r="U957" s="13">
        <v>0</v>
      </c>
      <c r="V957" s="13">
        <v>0</v>
      </c>
      <c r="W957" s="13">
        <v>0</v>
      </c>
      <c r="X957" s="13">
        <v>0</v>
      </c>
      <c r="Y957" s="13">
        <v>0</v>
      </c>
      <c r="Z957" s="13">
        <v>0</v>
      </c>
      <c r="AA957" s="13">
        <v>0</v>
      </c>
      <c r="AB957" s="13">
        <v>0</v>
      </c>
      <c r="AC957" s="13">
        <v>0</v>
      </c>
      <c r="AD957" s="13">
        <v>0</v>
      </c>
      <c r="AE957" s="13"/>
      <c r="AF957" s="13">
        <v>0</v>
      </c>
      <c r="AG957" s="13">
        <v>400000</v>
      </c>
      <c r="AH957" s="13">
        <v>0</v>
      </c>
      <c r="AI957" s="13">
        <v>400000</v>
      </c>
      <c r="AJ957" s="13">
        <v>0</v>
      </c>
    </row>
    <row r="958" spans="1:36" hidden="1" x14ac:dyDescent="0.25">
      <c r="A958" s="7" t="str">
        <f t="shared" si="14"/>
        <v>1.1-00-2006_20933015_2044110</v>
      </c>
      <c r="B958" s="7" t="s">
        <v>393</v>
      </c>
      <c r="C958" s="7" t="s">
        <v>342</v>
      </c>
      <c r="D958" s="7" t="s">
        <v>348</v>
      </c>
      <c r="E958" s="7" t="s">
        <v>349</v>
      </c>
      <c r="F958" s="7">
        <v>9</v>
      </c>
      <c r="G958" s="7">
        <v>33</v>
      </c>
      <c r="H958" s="7" t="s">
        <v>363</v>
      </c>
      <c r="I958" s="7">
        <v>4411</v>
      </c>
      <c r="J958" s="7" t="s">
        <v>76</v>
      </c>
      <c r="K958" s="7">
        <v>0</v>
      </c>
      <c r="L958" s="7" t="s">
        <v>36</v>
      </c>
      <c r="M958" s="7">
        <v>4000</v>
      </c>
      <c r="N958" s="7" t="s">
        <v>394</v>
      </c>
      <c r="O958" s="7" t="s">
        <v>351</v>
      </c>
      <c r="P958" s="7" t="s">
        <v>224</v>
      </c>
      <c r="Q958" s="7" t="s">
        <v>367</v>
      </c>
      <c r="R958" s="7" t="s">
        <v>365</v>
      </c>
      <c r="S958" s="13">
        <v>18000000</v>
      </c>
      <c r="T958" s="13">
        <v>18000000</v>
      </c>
      <c r="U958" s="13">
        <v>0</v>
      </c>
      <c r="V958" s="13">
        <v>0</v>
      </c>
      <c r="W958" s="13">
        <v>8406007.6699999999</v>
      </c>
      <c r="X958" s="13">
        <v>8406007.6699999999</v>
      </c>
      <c r="Y958" s="13">
        <v>8406007.6699999999</v>
      </c>
      <c r="Z958" s="13">
        <v>2802007.67</v>
      </c>
      <c r="AA958" s="13">
        <v>2802007.67</v>
      </c>
      <c r="AB958" s="13">
        <v>9593992.3300000001</v>
      </c>
      <c r="AC958" s="13">
        <v>0</v>
      </c>
      <c r="AD958" s="13">
        <v>0</v>
      </c>
      <c r="AE958" s="13"/>
      <c r="AF958" s="13">
        <v>0</v>
      </c>
      <c r="AG958" s="13">
        <v>18000000</v>
      </c>
      <c r="AH958" s="13">
        <v>0</v>
      </c>
      <c r="AI958" s="13">
        <v>0</v>
      </c>
      <c r="AJ958" s="13">
        <v>18000000</v>
      </c>
    </row>
    <row r="959" spans="1:36" hidden="1" x14ac:dyDescent="0.25">
      <c r="A959" s="7" t="str">
        <f t="shared" si="14"/>
        <v>1.1-00-2006_20934015_2044110</v>
      </c>
      <c r="B959" s="7" t="s">
        <v>393</v>
      </c>
      <c r="C959" s="7" t="s">
        <v>342</v>
      </c>
      <c r="D959" s="7" t="s">
        <v>348</v>
      </c>
      <c r="E959" s="7" t="s">
        <v>349</v>
      </c>
      <c r="F959" s="7">
        <v>9</v>
      </c>
      <c r="G959" s="7">
        <v>34</v>
      </c>
      <c r="H959" s="7" t="s">
        <v>363</v>
      </c>
      <c r="I959" s="7">
        <v>4411</v>
      </c>
      <c r="J959" s="7" t="s">
        <v>76</v>
      </c>
      <c r="K959" s="7">
        <v>0</v>
      </c>
      <c r="L959" s="7" t="s">
        <v>36</v>
      </c>
      <c r="M959" s="7">
        <v>4000</v>
      </c>
      <c r="N959" s="7" t="s">
        <v>394</v>
      </c>
      <c r="O959" s="7" t="s">
        <v>351</v>
      </c>
      <c r="P959" s="7" t="s">
        <v>224</v>
      </c>
      <c r="Q959" s="7" t="s">
        <v>368</v>
      </c>
      <c r="R959" s="7" t="s">
        <v>365</v>
      </c>
      <c r="S959" s="13">
        <v>32722049.34</v>
      </c>
      <c r="T959" s="13">
        <v>32722049.34</v>
      </c>
      <c r="U959" s="13">
        <v>0</v>
      </c>
      <c r="V959" s="13">
        <v>0</v>
      </c>
      <c r="W959" s="13">
        <v>32722049.34</v>
      </c>
      <c r="X959" s="13">
        <v>32722049.34</v>
      </c>
      <c r="Y959" s="13">
        <v>27111573.949999999</v>
      </c>
      <c r="Z959" s="13">
        <v>16361024.67</v>
      </c>
      <c r="AA959" s="13">
        <v>10750549.27</v>
      </c>
      <c r="AB959" s="13">
        <v>0</v>
      </c>
      <c r="AC959" s="13">
        <v>0</v>
      </c>
      <c r="AD959" s="13">
        <v>0</v>
      </c>
      <c r="AE959" s="13"/>
      <c r="AF959" s="13">
        <v>0</v>
      </c>
      <c r="AG959" s="13">
        <v>34461759.560000002</v>
      </c>
      <c r="AH959" s="13">
        <v>0</v>
      </c>
      <c r="AI959" s="13">
        <v>1739710.22</v>
      </c>
      <c r="AJ959" s="13">
        <v>32722049.34</v>
      </c>
    </row>
    <row r="960" spans="1:36" hidden="1" x14ac:dyDescent="0.25">
      <c r="A960" s="7" t="str">
        <f t="shared" si="14"/>
        <v>1.1-00-2006_20934015_2044117</v>
      </c>
      <c r="B960" s="7" t="s">
        <v>393</v>
      </c>
      <c r="C960" s="7" t="s">
        <v>342</v>
      </c>
      <c r="D960" s="7" t="s">
        <v>348</v>
      </c>
      <c r="E960" s="7" t="s">
        <v>349</v>
      </c>
      <c r="F960" s="7">
        <v>9</v>
      </c>
      <c r="G960" s="7">
        <v>34</v>
      </c>
      <c r="H960" s="7" t="s">
        <v>363</v>
      </c>
      <c r="I960" s="7">
        <v>4411</v>
      </c>
      <c r="J960" s="7" t="s">
        <v>76</v>
      </c>
      <c r="K960" s="7">
        <v>7</v>
      </c>
      <c r="L960" s="7" t="s">
        <v>436</v>
      </c>
      <c r="M960" s="7">
        <v>4000</v>
      </c>
      <c r="N960" s="7" t="s">
        <v>394</v>
      </c>
      <c r="O960" s="7" t="s">
        <v>351</v>
      </c>
      <c r="P960" s="7" t="s">
        <v>224</v>
      </c>
      <c r="Q960" s="7" t="s">
        <v>368</v>
      </c>
      <c r="R960" s="7" t="s">
        <v>365</v>
      </c>
      <c r="S960" s="13">
        <v>790621.83</v>
      </c>
      <c r="T960" s="13">
        <v>790621.83</v>
      </c>
      <c r="U960" s="13">
        <v>0</v>
      </c>
      <c r="V960" s="13">
        <v>0</v>
      </c>
      <c r="W960" s="13">
        <v>0</v>
      </c>
      <c r="X960" s="13">
        <v>0</v>
      </c>
      <c r="Y960" s="13">
        <v>0</v>
      </c>
      <c r="Z960" s="13">
        <v>0</v>
      </c>
      <c r="AA960" s="13">
        <v>0</v>
      </c>
      <c r="AB960" s="13">
        <v>790621.83</v>
      </c>
      <c r="AC960" s="13">
        <v>0</v>
      </c>
      <c r="AD960" s="13">
        <v>0</v>
      </c>
      <c r="AE960" s="13"/>
      <c r="AF960" s="13">
        <v>0</v>
      </c>
      <c r="AG960" s="13">
        <v>790621.83</v>
      </c>
      <c r="AH960" s="13">
        <v>0</v>
      </c>
      <c r="AI960" s="13">
        <v>0</v>
      </c>
      <c r="AJ960" s="13">
        <v>790621.83</v>
      </c>
    </row>
    <row r="961" spans="1:36" hidden="1" x14ac:dyDescent="0.25">
      <c r="A961" s="7" t="str">
        <f t="shared" si="14"/>
        <v>1.1-00-2006_20934015_2044118</v>
      </c>
      <c r="B961" s="7" t="s">
        <v>393</v>
      </c>
      <c r="C961" s="7" t="s">
        <v>342</v>
      </c>
      <c r="D961" s="7" t="s">
        <v>348</v>
      </c>
      <c r="E961" s="7" t="s">
        <v>349</v>
      </c>
      <c r="F961" s="7">
        <v>9</v>
      </c>
      <c r="G961" s="7">
        <v>34</v>
      </c>
      <c r="H961" s="7" t="s">
        <v>363</v>
      </c>
      <c r="I961" s="7">
        <v>4411</v>
      </c>
      <c r="J961" s="7" t="s">
        <v>76</v>
      </c>
      <c r="K961" s="7">
        <v>8</v>
      </c>
      <c r="L961" s="7" t="s">
        <v>437</v>
      </c>
      <c r="M961" s="7">
        <v>4000</v>
      </c>
      <c r="N961" s="7" t="s">
        <v>394</v>
      </c>
      <c r="O961" s="7" t="s">
        <v>351</v>
      </c>
      <c r="P961" s="7" t="s">
        <v>224</v>
      </c>
      <c r="Q961" s="7" t="s">
        <v>368</v>
      </c>
      <c r="R961" s="7" t="s">
        <v>365</v>
      </c>
      <c r="S961" s="13">
        <v>8344000</v>
      </c>
      <c r="T961" s="13">
        <v>8344000</v>
      </c>
      <c r="U961" s="13">
        <v>0</v>
      </c>
      <c r="V961" s="13">
        <v>0</v>
      </c>
      <c r="W961" s="13">
        <v>8344000</v>
      </c>
      <c r="X961" s="13">
        <v>8344000</v>
      </c>
      <c r="Y961" s="13">
        <v>4172000</v>
      </c>
      <c r="Z961" s="13">
        <v>4172000</v>
      </c>
      <c r="AA961" s="13">
        <v>0</v>
      </c>
      <c r="AB961" s="13">
        <v>0</v>
      </c>
      <c r="AC961" s="13">
        <v>0</v>
      </c>
      <c r="AD961" s="13">
        <v>0</v>
      </c>
      <c r="AE961" s="13"/>
      <c r="AF961" s="13">
        <v>0</v>
      </c>
      <c r="AG961" s="13">
        <v>8711136</v>
      </c>
      <c r="AH961" s="13">
        <v>0</v>
      </c>
      <c r="AI961" s="13">
        <v>367136</v>
      </c>
      <c r="AJ961" s="13">
        <v>8344000</v>
      </c>
    </row>
    <row r="962" spans="1:36" hidden="1" x14ac:dyDescent="0.25">
      <c r="A962" s="7" t="str">
        <f t="shared" si="14"/>
        <v>1.1-00-2006_20934015_2044119</v>
      </c>
      <c r="B962" s="7" t="s">
        <v>393</v>
      </c>
      <c r="C962" s="7" t="s">
        <v>342</v>
      </c>
      <c r="D962" s="7" t="s">
        <v>348</v>
      </c>
      <c r="E962" s="7" t="s">
        <v>349</v>
      </c>
      <c r="F962" s="7">
        <v>9</v>
      </c>
      <c r="G962" s="7">
        <v>34</v>
      </c>
      <c r="H962" s="7" t="s">
        <v>363</v>
      </c>
      <c r="I962" s="7">
        <v>4411</v>
      </c>
      <c r="J962" s="7" t="s">
        <v>76</v>
      </c>
      <c r="K962" s="7">
        <v>9</v>
      </c>
      <c r="L962" s="7" t="s">
        <v>438</v>
      </c>
      <c r="M962" s="7">
        <v>4000</v>
      </c>
      <c r="N962" s="7" t="s">
        <v>394</v>
      </c>
      <c r="O962" s="7" t="s">
        <v>351</v>
      </c>
      <c r="P962" s="7" t="s">
        <v>224</v>
      </c>
      <c r="Q962" s="7" t="s">
        <v>368</v>
      </c>
      <c r="R962" s="7" t="s">
        <v>365</v>
      </c>
      <c r="S962" s="13">
        <v>1547000</v>
      </c>
      <c r="T962" s="13">
        <v>1547000</v>
      </c>
      <c r="U962" s="13">
        <v>0</v>
      </c>
      <c r="V962" s="13">
        <v>0</v>
      </c>
      <c r="W962" s="13">
        <v>1547000</v>
      </c>
      <c r="X962" s="13">
        <v>1547000</v>
      </c>
      <c r="Y962" s="13">
        <v>1547000</v>
      </c>
      <c r="Z962" s="13">
        <v>1547000</v>
      </c>
      <c r="AA962" s="13">
        <v>697000</v>
      </c>
      <c r="AB962" s="13">
        <v>0</v>
      </c>
      <c r="AC962" s="13">
        <v>0</v>
      </c>
      <c r="AD962" s="13">
        <v>0</v>
      </c>
      <c r="AE962" s="13"/>
      <c r="AF962" s="13">
        <v>0</v>
      </c>
      <c r="AG962" s="13">
        <v>1600000</v>
      </c>
      <c r="AH962" s="13">
        <v>0</v>
      </c>
      <c r="AI962" s="13">
        <v>53000</v>
      </c>
      <c r="AJ962" s="13">
        <v>1547000</v>
      </c>
    </row>
    <row r="963" spans="1:36" hidden="1" x14ac:dyDescent="0.25">
      <c r="A963" s="7" t="str">
        <f t="shared" ref="A963:A1026" si="15">CONCATENATE(B963,E963,F963,G963,H963,I963,K963)</f>
        <v>1.1-00-2006_20935015_2032510</v>
      </c>
      <c r="B963" s="7" t="s">
        <v>393</v>
      </c>
      <c r="C963" s="7" t="s">
        <v>342</v>
      </c>
      <c r="D963" s="7" t="s">
        <v>348</v>
      </c>
      <c r="E963" s="7" t="s">
        <v>349</v>
      </c>
      <c r="F963" s="7">
        <v>9</v>
      </c>
      <c r="G963" s="7">
        <v>35</v>
      </c>
      <c r="H963" s="7" t="s">
        <v>363</v>
      </c>
      <c r="I963" s="7">
        <v>3251</v>
      </c>
      <c r="J963" s="7" t="s">
        <v>65</v>
      </c>
      <c r="K963" s="7">
        <v>0</v>
      </c>
      <c r="L963" s="7" t="s">
        <v>36</v>
      </c>
      <c r="M963" s="7">
        <v>3000</v>
      </c>
      <c r="N963" s="7" t="s">
        <v>394</v>
      </c>
      <c r="O963" s="7" t="s">
        <v>351</v>
      </c>
      <c r="P963" s="7" t="s">
        <v>224</v>
      </c>
      <c r="Q963" s="7" t="s">
        <v>369</v>
      </c>
      <c r="R963" s="7" t="s">
        <v>365</v>
      </c>
      <c r="S963" s="13">
        <v>1221961.3999999999</v>
      </c>
      <c r="T963" s="13">
        <v>1221961.3999999999</v>
      </c>
      <c r="U963" s="13">
        <v>0</v>
      </c>
      <c r="V963" s="13">
        <v>0</v>
      </c>
      <c r="W963" s="13">
        <v>1143864.3999999999</v>
      </c>
      <c r="X963" s="13">
        <v>1143864.3999999999</v>
      </c>
      <c r="Y963" s="13">
        <v>0</v>
      </c>
      <c r="Z963" s="13">
        <v>0</v>
      </c>
      <c r="AA963" s="13">
        <v>0</v>
      </c>
      <c r="AB963" s="13">
        <v>78097</v>
      </c>
      <c r="AC963" s="13">
        <v>0</v>
      </c>
      <c r="AD963" s="13">
        <v>0</v>
      </c>
      <c r="AE963" s="13"/>
      <c r="AF963" s="13">
        <v>0</v>
      </c>
      <c r="AG963" s="13">
        <v>2221961.4</v>
      </c>
      <c r="AH963" s="13">
        <v>0</v>
      </c>
      <c r="AI963" s="13">
        <v>1000000</v>
      </c>
      <c r="AJ963" s="13">
        <v>1221961.3999999999</v>
      </c>
    </row>
    <row r="964" spans="1:36" hidden="1" x14ac:dyDescent="0.25">
      <c r="A964" s="7" t="str">
        <f t="shared" si="15"/>
        <v>1.1-00-2006_20935015_2044110</v>
      </c>
      <c r="B964" s="7" t="s">
        <v>393</v>
      </c>
      <c r="C964" s="7" t="s">
        <v>342</v>
      </c>
      <c r="D964" s="7" t="s">
        <v>348</v>
      </c>
      <c r="E964" s="7" t="s">
        <v>349</v>
      </c>
      <c r="F964" s="7">
        <v>9</v>
      </c>
      <c r="G964" s="7">
        <v>35</v>
      </c>
      <c r="H964" s="7" t="s">
        <v>363</v>
      </c>
      <c r="I964" s="7">
        <v>4411</v>
      </c>
      <c r="J964" s="7" t="s">
        <v>76</v>
      </c>
      <c r="K964" s="7">
        <v>0</v>
      </c>
      <c r="L964" s="7" t="s">
        <v>36</v>
      </c>
      <c r="M964" s="7">
        <v>4000</v>
      </c>
      <c r="N964" s="7" t="s">
        <v>394</v>
      </c>
      <c r="O964" s="7" t="s">
        <v>351</v>
      </c>
      <c r="P964" s="7" t="s">
        <v>224</v>
      </c>
      <c r="Q964" s="7" t="s">
        <v>369</v>
      </c>
      <c r="R964" s="7" t="s">
        <v>365</v>
      </c>
      <c r="S964" s="13">
        <v>16596328.83</v>
      </c>
      <c r="T964" s="13">
        <v>16596328.83</v>
      </c>
      <c r="U964" s="13">
        <v>0</v>
      </c>
      <c r="V964" s="13">
        <v>0</v>
      </c>
      <c r="W964" s="13">
        <v>16596328.83</v>
      </c>
      <c r="X964" s="13">
        <v>16596328.83</v>
      </c>
      <c r="Y964" s="13">
        <v>8297898.5499999998</v>
      </c>
      <c r="Z964" s="13">
        <v>8297898.5499999998</v>
      </c>
      <c r="AA964" s="13">
        <v>3348991.2</v>
      </c>
      <c r="AB964" s="13">
        <v>0</v>
      </c>
      <c r="AC964" s="13">
        <v>0</v>
      </c>
      <c r="AD964" s="13">
        <v>0</v>
      </c>
      <c r="AE964" s="13"/>
      <c r="AF964" s="13">
        <v>0</v>
      </c>
      <c r="AG964" s="13">
        <v>29250000</v>
      </c>
      <c r="AH964" s="13">
        <v>0</v>
      </c>
      <c r="AI964" s="13">
        <v>12653671.17</v>
      </c>
      <c r="AJ964" s="13">
        <v>16596328.83</v>
      </c>
    </row>
    <row r="965" spans="1:36" hidden="1" x14ac:dyDescent="0.25">
      <c r="A965" s="7" t="str">
        <f t="shared" si="15"/>
        <v>1.1-00-2006_20935015_2044111</v>
      </c>
      <c r="B965" s="7" t="s">
        <v>393</v>
      </c>
      <c r="C965" s="7" t="s">
        <v>342</v>
      </c>
      <c r="D965" s="7" t="s">
        <v>348</v>
      </c>
      <c r="E965" s="7" t="s">
        <v>349</v>
      </c>
      <c r="F965" s="7">
        <v>9</v>
      </c>
      <c r="G965" s="7">
        <v>35</v>
      </c>
      <c r="H965" s="7" t="s">
        <v>363</v>
      </c>
      <c r="I965" s="7">
        <v>4411</v>
      </c>
      <c r="J965" s="7" t="s">
        <v>76</v>
      </c>
      <c r="K965" s="7">
        <v>1</v>
      </c>
      <c r="L965" s="7" t="s">
        <v>439</v>
      </c>
      <c r="M965" s="7">
        <v>4000</v>
      </c>
      <c r="N965" s="7" t="s">
        <v>394</v>
      </c>
      <c r="O965" s="7" t="s">
        <v>351</v>
      </c>
      <c r="P965" s="7" t="s">
        <v>224</v>
      </c>
      <c r="Q965" s="7" t="s">
        <v>369</v>
      </c>
      <c r="R965" s="7" t="s">
        <v>365</v>
      </c>
      <c r="S965" s="13">
        <v>0</v>
      </c>
      <c r="T965" s="13">
        <v>0</v>
      </c>
      <c r="U965" s="13">
        <v>0</v>
      </c>
      <c r="V965" s="13">
        <v>0</v>
      </c>
      <c r="W965" s="13">
        <v>0</v>
      </c>
      <c r="X965" s="13">
        <v>0</v>
      </c>
      <c r="Y965" s="13">
        <v>0</v>
      </c>
      <c r="Z965" s="13">
        <v>0</v>
      </c>
      <c r="AA965" s="13">
        <v>0</v>
      </c>
      <c r="AB965" s="13">
        <v>0</v>
      </c>
      <c r="AC965" s="13">
        <v>0</v>
      </c>
      <c r="AD965" s="13">
        <v>0</v>
      </c>
      <c r="AE965" s="13"/>
      <c r="AF965" s="13">
        <v>0</v>
      </c>
      <c r="AG965" s="13">
        <v>0</v>
      </c>
      <c r="AH965" s="13">
        <v>0</v>
      </c>
      <c r="AI965" s="13">
        <v>0</v>
      </c>
      <c r="AJ965" s="13">
        <v>0</v>
      </c>
    </row>
    <row r="966" spans="1:36" hidden="1" x14ac:dyDescent="0.25">
      <c r="A966" s="7" t="str">
        <f t="shared" si="15"/>
        <v>1.1-00-2010_20963029_2042110</v>
      </c>
      <c r="B966" s="7" t="s">
        <v>393</v>
      </c>
      <c r="C966" s="7" t="s">
        <v>370</v>
      </c>
      <c r="D966" s="7" t="s">
        <v>97</v>
      </c>
      <c r="E966" s="7" t="s">
        <v>371</v>
      </c>
      <c r="F966" s="7">
        <v>9</v>
      </c>
      <c r="G966" s="7">
        <v>63</v>
      </c>
      <c r="H966" s="7" t="s">
        <v>372</v>
      </c>
      <c r="I966" s="7">
        <v>4211</v>
      </c>
      <c r="J966" s="7" t="s">
        <v>219</v>
      </c>
      <c r="K966" s="7">
        <v>0</v>
      </c>
      <c r="L966" s="7" t="s">
        <v>36</v>
      </c>
      <c r="M966" s="7">
        <v>4000</v>
      </c>
      <c r="N966" s="7" t="s">
        <v>394</v>
      </c>
      <c r="O966" s="7" t="s">
        <v>373</v>
      </c>
      <c r="P966" s="7" t="s">
        <v>212</v>
      </c>
      <c r="Q966" s="7" t="s">
        <v>374</v>
      </c>
      <c r="R966" s="7" t="s">
        <v>373</v>
      </c>
      <c r="S966" s="13">
        <v>19273634.449999999</v>
      </c>
      <c r="T966" s="13">
        <v>19273634.449999999</v>
      </c>
      <c r="U966" s="13">
        <v>0</v>
      </c>
      <c r="V966" s="13">
        <v>0</v>
      </c>
      <c r="W966" s="13">
        <v>20457217.969999999</v>
      </c>
      <c r="X966" s="13">
        <v>20457217.969999999</v>
      </c>
      <c r="Y966" s="13">
        <v>20457217.969999999</v>
      </c>
      <c r="Z966" s="13">
        <v>20457217.969999999</v>
      </c>
      <c r="AA966" s="13">
        <v>20457217.969999999</v>
      </c>
      <c r="AB966" s="13">
        <v>-1183583.5199999996</v>
      </c>
      <c r="AC966" s="13">
        <v>5726365.5500000007</v>
      </c>
      <c r="AD966" s="13" t="s">
        <v>504</v>
      </c>
      <c r="AE966" s="13"/>
      <c r="AF966" s="13">
        <v>0</v>
      </c>
      <c r="AG966" s="13">
        <v>32122724.09</v>
      </c>
      <c r="AH966" s="13">
        <v>0</v>
      </c>
      <c r="AI966" s="13">
        <v>12849089.640000001</v>
      </c>
      <c r="AJ966" s="13">
        <v>19273634.449999999</v>
      </c>
    </row>
    <row r="967" spans="1:36" hidden="1" x14ac:dyDescent="0.25">
      <c r="A967" s="7" t="str">
        <f t="shared" si="15"/>
        <v>1.1-00-2017_20973039_2042110</v>
      </c>
      <c r="B967" s="7" t="s">
        <v>393</v>
      </c>
      <c r="C967" s="7" t="s">
        <v>375</v>
      </c>
      <c r="D967" s="7" t="s">
        <v>376</v>
      </c>
      <c r="E967" s="7" t="s">
        <v>377</v>
      </c>
      <c r="F967" s="7">
        <v>9</v>
      </c>
      <c r="G967" s="7">
        <v>73</v>
      </c>
      <c r="H967" s="7" t="s">
        <v>378</v>
      </c>
      <c r="I967" s="7">
        <v>4211</v>
      </c>
      <c r="J967" s="7" t="s">
        <v>219</v>
      </c>
      <c r="K967" s="7">
        <v>0</v>
      </c>
      <c r="L967" s="7" t="s">
        <v>36</v>
      </c>
      <c r="M967" s="7">
        <v>4000</v>
      </c>
      <c r="N967" s="7" t="s">
        <v>394</v>
      </c>
      <c r="O967" s="7" t="s">
        <v>379</v>
      </c>
      <c r="P967" s="7" t="s">
        <v>212</v>
      </c>
      <c r="Q967" s="7" t="s">
        <v>380</v>
      </c>
      <c r="R967" s="7" t="s">
        <v>381</v>
      </c>
      <c r="S967" s="13">
        <v>10851932.08</v>
      </c>
      <c r="T967" s="13">
        <v>10851932.08</v>
      </c>
      <c r="U967" s="13">
        <v>0</v>
      </c>
      <c r="V967" s="13">
        <v>0</v>
      </c>
      <c r="W967" s="13">
        <v>9947665.3100000005</v>
      </c>
      <c r="X967" s="13">
        <v>9947665.3100000005</v>
      </c>
      <c r="Y967" s="13">
        <v>9947665.3100000005</v>
      </c>
      <c r="Z967" s="13">
        <v>9947665.3100000005</v>
      </c>
      <c r="AA967" s="13">
        <v>9947665.3100000005</v>
      </c>
      <c r="AB967" s="13">
        <v>904266.76999999955</v>
      </c>
      <c r="AC967" s="13">
        <v>5818659.1438402301</v>
      </c>
      <c r="AD967" s="13" t="s">
        <v>504</v>
      </c>
      <c r="AE967" s="13"/>
      <c r="AF967" s="13">
        <v>0</v>
      </c>
      <c r="AG967" s="13">
        <v>18086553.460000001</v>
      </c>
      <c r="AH967" s="13">
        <v>0</v>
      </c>
      <c r="AI967" s="13">
        <v>7234621.3799999999</v>
      </c>
      <c r="AJ967" s="13">
        <v>10851932.08</v>
      </c>
    </row>
    <row r="968" spans="1:36" hidden="1" x14ac:dyDescent="0.25">
      <c r="A968" s="7" t="str">
        <f t="shared" si="15"/>
        <v>1.1-00-2014_20870036_2042110</v>
      </c>
      <c r="B968" s="7" t="s">
        <v>393</v>
      </c>
      <c r="C968" s="7" t="s">
        <v>387</v>
      </c>
      <c r="D968" s="7" t="s">
        <v>97</v>
      </c>
      <c r="E968" s="7" t="s">
        <v>388</v>
      </c>
      <c r="F968" s="7">
        <v>8</v>
      </c>
      <c r="G968" s="7">
        <v>70</v>
      </c>
      <c r="H968" s="7" t="s">
        <v>389</v>
      </c>
      <c r="I968" s="7">
        <v>4211</v>
      </c>
      <c r="J968" s="7" t="s">
        <v>219</v>
      </c>
      <c r="K968" s="7">
        <v>0</v>
      </c>
      <c r="L968" s="7" t="s">
        <v>36</v>
      </c>
      <c r="M968" s="7">
        <v>4000</v>
      </c>
      <c r="N968" s="7" t="s">
        <v>394</v>
      </c>
      <c r="O968" s="7" t="s">
        <v>390</v>
      </c>
      <c r="P968" s="7" t="s">
        <v>212</v>
      </c>
      <c r="Q968" s="7" t="s">
        <v>391</v>
      </c>
      <c r="R968" s="7" t="s">
        <v>392</v>
      </c>
      <c r="S968" s="13">
        <v>2198865.33</v>
      </c>
      <c r="T968" s="13">
        <v>2198865.33</v>
      </c>
      <c r="U968" s="13">
        <v>0</v>
      </c>
      <c r="V968" s="13">
        <v>0</v>
      </c>
      <c r="W968" s="13">
        <v>3573536.01</v>
      </c>
      <c r="X968" s="13">
        <v>3573536.01</v>
      </c>
      <c r="Y968" s="13">
        <v>3573536.01</v>
      </c>
      <c r="Z968" s="13">
        <v>3573536.01</v>
      </c>
      <c r="AA968" s="13">
        <v>3573536.01</v>
      </c>
      <c r="AB968" s="13">
        <v>-1374670.6799999997</v>
      </c>
      <c r="AC968" s="13">
        <v>3482171.86</v>
      </c>
      <c r="AD968" s="13" t="s">
        <v>504</v>
      </c>
      <c r="AE968" s="13"/>
      <c r="AF968" s="13">
        <v>0</v>
      </c>
      <c r="AG968" s="13">
        <v>2889444.96</v>
      </c>
      <c r="AH968" s="13">
        <v>0</v>
      </c>
      <c r="AI968" s="13">
        <v>690579.63</v>
      </c>
      <c r="AJ968" s="13">
        <v>2198865.33</v>
      </c>
    </row>
    <row r="969" spans="1:36" hidden="1" x14ac:dyDescent="0.25">
      <c r="A969" s="7" t="str">
        <f t="shared" si="15"/>
        <v>1.1-00-2013_20169035_2042110</v>
      </c>
      <c r="B969" s="7" t="s">
        <v>393</v>
      </c>
      <c r="C969" s="7" t="s">
        <v>382</v>
      </c>
      <c r="D969" s="7" t="s">
        <v>97</v>
      </c>
      <c r="E969" s="7" t="s">
        <v>383</v>
      </c>
      <c r="F969" s="7">
        <v>1</v>
      </c>
      <c r="G969" s="7">
        <v>69</v>
      </c>
      <c r="H969" s="7" t="s">
        <v>384</v>
      </c>
      <c r="I969" s="7">
        <v>4211</v>
      </c>
      <c r="J969" s="7" t="s">
        <v>219</v>
      </c>
      <c r="K969" s="7">
        <v>0</v>
      </c>
      <c r="L969" s="7" t="s">
        <v>36</v>
      </c>
      <c r="M969" s="7">
        <v>4000</v>
      </c>
      <c r="N969" s="7" t="s">
        <v>394</v>
      </c>
      <c r="O969" s="7" t="s">
        <v>385</v>
      </c>
      <c r="P969" s="7" t="s">
        <v>212</v>
      </c>
      <c r="Q969" s="7" t="s">
        <v>385</v>
      </c>
      <c r="R969" s="7" t="s">
        <v>386</v>
      </c>
      <c r="S969" s="13">
        <v>41731139.799999997</v>
      </c>
      <c r="T969" s="13">
        <v>41731139.799999997</v>
      </c>
      <c r="U969" s="13">
        <v>0</v>
      </c>
      <c r="V969" s="13">
        <v>0</v>
      </c>
      <c r="W969" s="13">
        <v>39856628.979999997</v>
      </c>
      <c r="X969" s="13">
        <v>39856628.979999997</v>
      </c>
      <c r="Y969" s="13">
        <v>39856628.979999997</v>
      </c>
      <c r="Z969" s="13">
        <v>39856628.979999997</v>
      </c>
      <c r="AA969" s="13">
        <v>39856628.979999997</v>
      </c>
      <c r="AB969" s="13">
        <v>1874510.8200000003</v>
      </c>
      <c r="AC969" s="13">
        <v>17884774.200000003</v>
      </c>
      <c r="AD969" s="13" t="s">
        <v>504</v>
      </c>
      <c r="AE969" s="13"/>
      <c r="AF969" s="13">
        <v>0</v>
      </c>
      <c r="AG969" s="13">
        <v>59615914</v>
      </c>
      <c r="AH969" s="13">
        <v>0</v>
      </c>
      <c r="AI969" s="13">
        <v>17884774.199999999</v>
      </c>
      <c r="AJ969" s="13">
        <v>41731139.799999997</v>
      </c>
    </row>
    <row r="970" spans="1:36" hidden="1" x14ac:dyDescent="0.25">
      <c r="A970" s="7" t="str">
        <f t="shared" si="15"/>
        <v>2.6-01-2005_20822012_2017110</v>
      </c>
      <c r="B970" s="7" t="s">
        <v>440</v>
      </c>
      <c r="C970" s="7" t="s">
        <v>31</v>
      </c>
      <c r="D970" s="7" t="s">
        <v>32</v>
      </c>
      <c r="E970" s="7" t="s">
        <v>43</v>
      </c>
      <c r="F970" s="7">
        <v>8</v>
      </c>
      <c r="G970" s="7">
        <v>22</v>
      </c>
      <c r="H970" s="7" t="s">
        <v>44</v>
      </c>
      <c r="I970" s="7">
        <v>1711</v>
      </c>
      <c r="J970" s="7" t="s">
        <v>441</v>
      </c>
      <c r="K970" s="7">
        <v>0</v>
      </c>
      <c r="L970" s="7" t="s">
        <v>36</v>
      </c>
      <c r="M970" s="7">
        <v>1000</v>
      </c>
      <c r="N970" s="7" t="s">
        <v>442</v>
      </c>
      <c r="O970" s="7" t="s">
        <v>47</v>
      </c>
      <c r="P970" s="7" t="s">
        <v>39</v>
      </c>
      <c r="Q970" s="7" t="s">
        <v>48</v>
      </c>
      <c r="R970" s="7" t="s">
        <v>49</v>
      </c>
      <c r="S970" s="13">
        <v>0</v>
      </c>
      <c r="T970" s="13">
        <v>0</v>
      </c>
      <c r="U970" s="13">
        <v>0</v>
      </c>
      <c r="V970" s="13">
        <v>0</v>
      </c>
      <c r="W970" s="13">
        <v>12028309.73</v>
      </c>
      <c r="X970" s="13">
        <v>12028309.73</v>
      </c>
      <c r="Y970" s="13">
        <v>12028309.73</v>
      </c>
      <c r="Z970" s="13">
        <v>12028309.73</v>
      </c>
      <c r="AA970" s="13">
        <v>12028309.73</v>
      </c>
      <c r="AB970" s="13">
        <v>-12028309.73</v>
      </c>
      <c r="AC970" s="13">
        <v>0</v>
      </c>
      <c r="AD970" s="13">
        <v>0</v>
      </c>
      <c r="AE970" s="13"/>
      <c r="AF970" s="13">
        <v>0</v>
      </c>
      <c r="AG970" s="13">
        <v>0</v>
      </c>
      <c r="AH970" s="13">
        <v>0</v>
      </c>
      <c r="AI970" s="13">
        <v>0</v>
      </c>
      <c r="AJ970" s="13">
        <v>0</v>
      </c>
    </row>
    <row r="971" spans="1:36" hidden="1" x14ac:dyDescent="0.25">
      <c r="A971" s="7" t="str">
        <f t="shared" si="15"/>
        <v>2.5-03-2008_20347023_2021410</v>
      </c>
      <c r="B971" s="7" t="s">
        <v>443</v>
      </c>
      <c r="C971" s="7" t="s">
        <v>129</v>
      </c>
      <c r="D971" s="7" t="s">
        <v>97</v>
      </c>
      <c r="E971" s="7" t="s">
        <v>130</v>
      </c>
      <c r="F971" s="7">
        <v>3</v>
      </c>
      <c r="G971" s="7">
        <v>47</v>
      </c>
      <c r="H971" s="7" t="s">
        <v>131</v>
      </c>
      <c r="I971" s="7">
        <v>2141</v>
      </c>
      <c r="J971" s="7" t="s">
        <v>106</v>
      </c>
      <c r="K971" s="7">
        <v>0</v>
      </c>
      <c r="L971" s="7" t="s">
        <v>36</v>
      </c>
      <c r="M971" s="7">
        <v>2000</v>
      </c>
      <c r="N971" s="7" t="s">
        <v>444</v>
      </c>
      <c r="O971" s="7" t="s">
        <v>133</v>
      </c>
      <c r="P971" s="7" t="s">
        <v>134</v>
      </c>
      <c r="Q971" s="7" t="s">
        <v>140</v>
      </c>
      <c r="R971" s="7" t="s">
        <v>136</v>
      </c>
      <c r="S971" s="13">
        <v>0</v>
      </c>
      <c r="T971" s="13">
        <v>0</v>
      </c>
      <c r="U971" s="13">
        <v>0</v>
      </c>
      <c r="V971" s="13">
        <v>0</v>
      </c>
      <c r="W971" s="13">
        <v>5974</v>
      </c>
      <c r="X971" s="13">
        <v>5974</v>
      </c>
      <c r="Y971" s="13">
        <v>0</v>
      </c>
      <c r="Z971" s="13">
        <v>0</v>
      </c>
      <c r="AA971" s="13">
        <v>0</v>
      </c>
      <c r="AB971" s="13">
        <v>-5974</v>
      </c>
      <c r="AC971" s="13">
        <v>0</v>
      </c>
      <c r="AD971" s="13">
        <v>0</v>
      </c>
      <c r="AE971" s="13"/>
      <c r="AF971" s="13">
        <v>0</v>
      </c>
      <c r="AG971" s="13">
        <v>0</v>
      </c>
      <c r="AH971" s="13">
        <v>0</v>
      </c>
      <c r="AI971" s="13">
        <v>0</v>
      </c>
      <c r="AJ971" s="13">
        <v>0</v>
      </c>
    </row>
    <row r="972" spans="1:36" hidden="1" x14ac:dyDescent="0.25">
      <c r="A972" s="7" t="str">
        <f t="shared" si="15"/>
        <v>2.5-03-2008_20347023_2021710</v>
      </c>
      <c r="B972" s="7" t="s">
        <v>443</v>
      </c>
      <c r="C972" s="7" t="s">
        <v>129</v>
      </c>
      <c r="D972" s="7" t="s">
        <v>97</v>
      </c>
      <c r="E972" s="7" t="s">
        <v>130</v>
      </c>
      <c r="F972" s="7">
        <v>3</v>
      </c>
      <c r="G972" s="7">
        <v>47</v>
      </c>
      <c r="H972" s="7" t="s">
        <v>131</v>
      </c>
      <c r="I972" s="7">
        <v>2171</v>
      </c>
      <c r="J972" s="7" t="s">
        <v>181</v>
      </c>
      <c r="K972" s="7">
        <v>0</v>
      </c>
      <c r="L972" s="7" t="s">
        <v>36</v>
      </c>
      <c r="M972" s="7">
        <v>2000</v>
      </c>
      <c r="N972" s="7" t="s">
        <v>444</v>
      </c>
      <c r="O972" s="7" t="s">
        <v>133</v>
      </c>
      <c r="P972" s="7" t="s">
        <v>134</v>
      </c>
      <c r="Q972" s="7" t="s">
        <v>140</v>
      </c>
      <c r="R972" s="7" t="s">
        <v>136</v>
      </c>
      <c r="S972" s="13">
        <v>0</v>
      </c>
      <c r="T972" s="13">
        <v>0</v>
      </c>
      <c r="U972" s="13">
        <v>0</v>
      </c>
      <c r="V972" s="13">
        <v>0</v>
      </c>
      <c r="W972" s="13">
        <v>210000</v>
      </c>
      <c r="X972" s="13">
        <v>0</v>
      </c>
      <c r="Y972" s="13">
        <v>0</v>
      </c>
      <c r="Z972" s="13">
        <v>0</v>
      </c>
      <c r="AA972" s="13">
        <v>0</v>
      </c>
      <c r="AB972" s="13">
        <v>-210000</v>
      </c>
      <c r="AC972" s="13">
        <v>0</v>
      </c>
      <c r="AD972" s="13">
        <v>0</v>
      </c>
      <c r="AE972" s="13"/>
      <c r="AF972" s="13">
        <v>0</v>
      </c>
      <c r="AG972" s="13">
        <v>0</v>
      </c>
      <c r="AH972" s="13">
        <v>0</v>
      </c>
      <c r="AI972" s="13">
        <v>0</v>
      </c>
      <c r="AJ972" s="13">
        <v>0</v>
      </c>
    </row>
    <row r="973" spans="1:36" hidden="1" x14ac:dyDescent="0.25">
      <c r="A973" s="7" t="str">
        <f t="shared" si="15"/>
        <v>2.5-03-2008_20347023_2024210</v>
      </c>
      <c r="B973" s="7" t="s">
        <v>443</v>
      </c>
      <c r="C973" s="7" t="s">
        <v>129</v>
      </c>
      <c r="D973" s="7" t="s">
        <v>97</v>
      </c>
      <c r="E973" s="7" t="s">
        <v>130</v>
      </c>
      <c r="F973" s="7">
        <v>3</v>
      </c>
      <c r="G973" s="7">
        <v>47</v>
      </c>
      <c r="H973" s="7" t="s">
        <v>131</v>
      </c>
      <c r="I973" s="7">
        <v>2421</v>
      </c>
      <c r="J973" s="7" t="s">
        <v>161</v>
      </c>
      <c r="K973" s="7">
        <v>0</v>
      </c>
      <c r="L973" s="7" t="s">
        <v>36</v>
      </c>
      <c r="M973" s="7">
        <v>2000</v>
      </c>
      <c r="N973" s="7" t="s">
        <v>444</v>
      </c>
      <c r="O973" s="7" t="s">
        <v>133</v>
      </c>
      <c r="P973" s="7" t="s">
        <v>134</v>
      </c>
      <c r="Q973" s="7" t="s">
        <v>140</v>
      </c>
      <c r="R973" s="7" t="s">
        <v>136</v>
      </c>
      <c r="S973" s="13">
        <v>0</v>
      </c>
      <c r="T973" s="13">
        <v>0</v>
      </c>
      <c r="U973" s="13">
        <v>0</v>
      </c>
      <c r="V973" s="13">
        <v>0</v>
      </c>
      <c r="W973" s="13">
        <v>61901.31</v>
      </c>
      <c r="X973" s="13">
        <v>61901.31</v>
      </c>
      <c r="Y973" s="13">
        <v>0</v>
      </c>
      <c r="Z973" s="13">
        <v>0</v>
      </c>
      <c r="AA973" s="13">
        <v>0</v>
      </c>
      <c r="AB973" s="13">
        <v>-61901.31</v>
      </c>
      <c r="AC973" s="13">
        <v>0</v>
      </c>
      <c r="AD973" s="13">
        <v>0</v>
      </c>
      <c r="AE973" s="13"/>
      <c r="AF973" s="13">
        <v>0</v>
      </c>
      <c r="AG973" s="13">
        <v>0</v>
      </c>
      <c r="AH973" s="13">
        <v>0</v>
      </c>
      <c r="AI973" s="13">
        <v>0</v>
      </c>
      <c r="AJ973" s="13">
        <v>0</v>
      </c>
    </row>
    <row r="974" spans="1:36" hidden="1" x14ac:dyDescent="0.25">
      <c r="A974" s="7" t="str">
        <f t="shared" si="15"/>
        <v>2.5-03-2008_20347023_2024710</v>
      </c>
      <c r="B974" s="7" t="s">
        <v>443</v>
      </c>
      <c r="C974" s="7" t="s">
        <v>129</v>
      </c>
      <c r="D974" s="7" t="s">
        <v>97</v>
      </c>
      <c r="E974" s="7" t="s">
        <v>130</v>
      </c>
      <c r="F974" s="7">
        <v>3</v>
      </c>
      <c r="G974" s="7">
        <v>47</v>
      </c>
      <c r="H974" s="7" t="s">
        <v>131</v>
      </c>
      <c r="I974" s="7">
        <v>2471</v>
      </c>
      <c r="J974" s="7" t="s">
        <v>169</v>
      </c>
      <c r="K974" s="7">
        <v>0</v>
      </c>
      <c r="L974" s="7" t="s">
        <v>36</v>
      </c>
      <c r="M974" s="7">
        <v>2000</v>
      </c>
      <c r="N974" s="7" t="s">
        <v>444</v>
      </c>
      <c r="O974" s="7" t="s">
        <v>133</v>
      </c>
      <c r="P974" s="7" t="s">
        <v>134</v>
      </c>
      <c r="Q974" s="7" t="s">
        <v>140</v>
      </c>
      <c r="R974" s="7" t="s">
        <v>136</v>
      </c>
      <c r="S974" s="13">
        <v>0</v>
      </c>
      <c r="T974" s="13">
        <v>0</v>
      </c>
      <c r="U974" s="13">
        <v>0</v>
      </c>
      <c r="V974" s="13">
        <v>0</v>
      </c>
      <c r="W974" s="13">
        <v>73745.16</v>
      </c>
      <c r="X974" s="13">
        <v>72817.16</v>
      </c>
      <c r="Y974" s="13">
        <v>0</v>
      </c>
      <c r="Z974" s="13">
        <v>0</v>
      </c>
      <c r="AA974" s="13">
        <v>0</v>
      </c>
      <c r="AB974" s="13">
        <v>-73745.16</v>
      </c>
      <c r="AC974" s="13">
        <v>0</v>
      </c>
      <c r="AD974" s="13">
        <v>0</v>
      </c>
      <c r="AE974" s="13"/>
      <c r="AF974" s="13">
        <v>0</v>
      </c>
      <c r="AG974" s="13">
        <v>0</v>
      </c>
      <c r="AH974" s="13">
        <v>0</v>
      </c>
      <c r="AI974" s="13">
        <v>0</v>
      </c>
      <c r="AJ974" s="13">
        <v>0</v>
      </c>
    </row>
    <row r="975" spans="1:36" hidden="1" x14ac:dyDescent="0.25">
      <c r="A975" s="7" t="str">
        <f t="shared" si="15"/>
        <v>2.5-03-2008_20347023_2024910</v>
      </c>
      <c r="B975" s="7" t="s">
        <v>443</v>
      </c>
      <c r="C975" s="7" t="s">
        <v>129</v>
      </c>
      <c r="D975" s="7" t="s">
        <v>97</v>
      </c>
      <c r="E975" s="7" t="s">
        <v>130</v>
      </c>
      <c r="F975" s="7">
        <v>3</v>
      </c>
      <c r="G975" s="7">
        <v>47</v>
      </c>
      <c r="H975" s="7" t="s">
        <v>131</v>
      </c>
      <c r="I975" s="7">
        <v>2491</v>
      </c>
      <c r="J975" s="7" t="s">
        <v>62</v>
      </c>
      <c r="K975" s="7">
        <v>0</v>
      </c>
      <c r="L975" s="7" t="s">
        <v>36</v>
      </c>
      <c r="M975" s="7">
        <v>2000</v>
      </c>
      <c r="N975" s="7" t="s">
        <v>444</v>
      </c>
      <c r="O975" s="7" t="s">
        <v>133</v>
      </c>
      <c r="P975" s="7" t="s">
        <v>134</v>
      </c>
      <c r="Q975" s="7" t="s">
        <v>140</v>
      </c>
      <c r="R975" s="7" t="s">
        <v>136</v>
      </c>
      <c r="S975" s="13">
        <v>0</v>
      </c>
      <c r="T975" s="13">
        <v>0</v>
      </c>
      <c r="U975" s="13">
        <v>0</v>
      </c>
      <c r="V975" s="13">
        <v>0</v>
      </c>
      <c r="W975" s="13">
        <v>211745.27</v>
      </c>
      <c r="X975" s="13">
        <v>211745.27</v>
      </c>
      <c r="Y975" s="13">
        <v>0</v>
      </c>
      <c r="Z975" s="13">
        <v>0</v>
      </c>
      <c r="AA975" s="13">
        <v>0</v>
      </c>
      <c r="AB975" s="13">
        <v>-211745.27</v>
      </c>
      <c r="AC975" s="13">
        <v>0</v>
      </c>
      <c r="AD975" s="13">
        <v>0</v>
      </c>
      <c r="AE975" s="13"/>
      <c r="AF975" s="13">
        <v>0</v>
      </c>
      <c r="AG975" s="13">
        <v>0</v>
      </c>
      <c r="AH975" s="13">
        <v>0</v>
      </c>
      <c r="AI975" s="13">
        <v>0</v>
      </c>
      <c r="AJ975" s="13">
        <v>0</v>
      </c>
    </row>
    <row r="976" spans="1:36" hidden="1" x14ac:dyDescent="0.25">
      <c r="A976" s="7" t="str">
        <f t="shared" si="15"/>
        <v>2.5-03-2008_20347023_2025410</v>
      </c>
      <c r="B976" s="7" t="s">
        <v>443</v>
      </c>
      <c r="C976" s="7" t="s">
        <v>129</v>
      </c>
      <c r="D976" s="7" t="s">
        <v>97</v>
      </c>
      <c r="E976" s="7" t="s">
        <v>130</v>
      </c>
      <c r="F976" s="7">
        <v>3</v>
      </c>
      <c r="G976" s="7">
        <v>47</v>
      </c>
      <c r="H976" s="7" t="s">
        <v>131</v>
      </c>
      <c r="I976" s="7">
        <v>2541</v>
      </c>
      <c r="J976" s="7" t="s">
        <v>116</v>
      </c>
      <c r="K976" s="7">
        <v>0</v>
      </c>
      <c r="L976" s="7" t="s">
        <v>36</v>
      </c>
      <c r="M976" s="7">
        <v>2000</v>
      </c>
      <c r="N976" s="7" t="s">
        <v>444</v>
      </c>
      <c r="O976" s="7" t="s">
        <v>133</v>
      </c>
      <c r="P976" s="7" t="s">
        <v>134</v>
      </c>
      <c r="Q976" s="7" t="s">
        <v>140</v>
      </c>
      <c r="R976" s="7" t="s">
        <v>136</v>
      </c>
      <c r="S976" s="13">
        <v>0</v>
      </c>
      <c r="T976" s="13">
        <v>0</v>
      </c>
      <c r="U976" s="13">
        <v>0</v>
      </c>
      <c r="V976" s="13">
        <v>0</v>
      </c>
      <c r="W976" s="13">
        <v>2025197.6</v>
      </c>
      <c r="X976" s="13">
        <v>1993877.6</v>
      </c>
      <c r="Y976" s="13">
        <v>135720</v>
      </c>
      <c r="Z976" s="13">
        <v>76560</v>
      </c>
      <c r="AA976" s="13">
        <v>76560</v>
      </c>
      <c r="AB976" s="13">
        <v>-2025197.6</v>
      </c>
      <c r="AC976" s="13">
        <v>0</v>
      </c>
      <c r="AD976" s="13">
        <v>0</v>
      </c>
      <c r="AE976" s="13"/>
      <c r="AF976" s="13">
        <v>0</v>
      </c>
      <c r="AG976" s="13">
        <v>0</v>
      </c>
      <c r="AH976" s="13">
        <v>0</v>
      </c>
      <c r="AI976" s="13">
        <v>0</v>
      </c>
      <c r="AJ976" s="13">
        <v>0</v>
      </c>
    </row>
    <row r="977" spans="1:36" hidden="1" x14ac:dyDescent="0.25">
      <c r="A977" s="7" t="str">
        <f t="shared" si="15"/>
        <v>2.5-03-2008_20347023_2025910</v>
      </c>
      <c r="B977" s="7" t="s">
        <v>443</v>
      </c>
      <c r="C977" s="7" t="s">
        <v>129</v>
      </c>
      <c r="D977" s="7" t="s">
        <v>97</v>
      </c>
      <c r="E977" s="7" t="s">
        <v>130</v>
      </c>
      <c r="F977" s="7">
        <v>3</v>
      </c>
      <c r="G977" s="7">
        <v>47</v>
      </c>
      <c r="H977" s="7" t="s">
        <v>131</v>
      </c>
      <c r="I977" s="7">
        <v>2591</v>
      </c>
      <c r="J977" s="7" t="s">
        <v>117</v>
      </c>
      <c r="K977" s="7">
        <v>0</v>
      </c>
      <c r="L977" s="7" t="s">
        <v>36</v>
      </c>
      <c r="M977" s="7">
        <v>2000</v>
      </c>
      <c r="N977" s="7" t="s">
        <v>444</v>
      </c>
      <c r="O977" s="7" t="s">
        <v>133</v>
      </c>
      <c r="P977" s="7" t="s">
        <v>134</v>
      </c>
      <c r="Q977" s="7" t="s">
        <v>140</v>
      </c>
      <c r="R977" s="7" t="s">
        <v>136</v>
      </c>
      <c r="S977" s="13">
        <v>0</v>
      </c>
      <c r="T977" s="13">
        <v>0</v>
      </c>
      <c r="U977" s="13">
        <v>0</v>
      </c>
      <c r="V977" s="13">
        <v>0</v>
      </c>
      <c r="W977" s="13">
        <v>0</v>
      </c>
      <c r="X977" s="13">
        <v>0</v>
      </c>
      <c r="Y977" s="13">
        <v>0</v>
      </c>
      <c r="Z977" s="13">
        <v>0</v>
      </c>
      <c r="AA977" s="13">
        <v>0</v>
      </c>
      <c r="AB977" s="13">
        <v>0</v>
      </c>
      <c r="AC977" s="13">
        <v>0</v>
      </c>
      <c r="AD977" s="13">
        <v>0</v>
      </c>
      <c r="AE977" s="13"/>
      <c r="AF977" s="13">
        <v>0</v>
      </c>
      <c r="AG977" s="13">
        <v>0</v>
      </c>
      <c r="AH977" s="13">
        <v>0</v>
      </c>
      <c r="AI977" s="13">
        <v>0</v>
      </c>
      <c r="AJ977" s="13">
        <v>0</v>
      </c>
    </row>
    <row r="978" spans="1:36" hidden="1" x14ac:dyDescent="0.25">
      <c r="A978" s="7" t="str">
        <f t="shared" si="15"/>
        <v>2.5-03-2008_20347023_2027110</v>
      </c>
      <c r="B978" s="7" t="s">
        <v>443</v>
      </c>
      <c r="C978" s="7" t="s">
        <v>129</v>
      </c>
      <c r="D978" s="7" t="s">
        <v>97</v>
      </c>
      <c r="E978" s="7" t="s">
        <v>130</v>
      </c>
      <c r="F978" s="7">
        <v>3</v>
      </c>
      <c r="G978" s="7">
        <v>47</v>
      </c>
      <c r="H978" s="7" t="s">
        <v>131</v>
      </c>
      <c r="I978" s="7">
        <v>2711</v>
      </c>
      <c r="J978" s="7" t="s">
        <v>416</v>
      </c>
      <c r="K978" s="7">
        <v>0</v>
      </c>
      <c r="L978" s="7" t="s">
        <v>36</v>
      </c>
      <c r="M978" s="7">
        <v>2000</v>
      </c>
      <c r="N978" s="7" t="s">
        <v>444</v>
      </c>
      <c r="O978" s="7" t="s">
        <v>133</v>
      </c>
      <c r="P978" s="7" t="s">
        <v>134</v>
      </c>
      <c r="Q978" s="7" t="s">
        <v>140</v>
      </c>
      <c r="R978" s="7" t="s">
        <v>136</v>
      </c>
      <c r="S978" s="13">
        <v>0</v>
      </c>
      <c r="T978" s="13">
        <v>0</v>
      </c>
      <c r="U978" s="13">
        <v>0</v>
      </c>
      <c r="V978" s="13">
        <v>0</v>
      </c>
      <c r="W978" s="13">
        <v>2970626.6</v>
      </c>
      <c r="X978" s="13">
        <v>2970626.6</v>
      </c>
      <c r="Y978" s="13">
        <v>0</v>
      </c>
      <c r="Z978" s="13">
        <v>0</v>
      </c>
      <c r="AA978" s="13">
        <v>0</v>
      </c>
      <c r="AB978" s="13">
        <v>-2970626.6</v>
      </c>
      <c r="AC978" s="13">
        <v>0</v>
      </c>
      <c r="AD978" s="13">
        <v>0</v>
      </c>
      <c r="AE978" s="13"/>
      <c r="AF978" s="13">
        <v>0</v>
      </c>
      <c r="AG978" s="13">
        <v>0</v>
      </c>
      <c r="AH978" s="13">
        <v>0</v>
      </c>
      <c r="AI978" s="13">
        <v>0</v>
      </c>
      <c r="AJ978" s="13">
        <v>0</v>
      </c>
    </row>
    <row r="979" spans="1:36" hidden="1" x14ac:dyDescent="0.25">
      <c r="A979" s="7" t="str">
        <f t="shared" si="15"/>
        <v>2.5-03-2008_20347023_2027210</v>
      </c>
      <c r="B979" s="7" t="s">
        <v>443</v>
      </c>
      <c r="C979" s="7" t="s">
        <v>129</v>
      </c>
      <c r="D979" s="7" t="s">
        <v>97</v>
      </c>
      <c r="E979" s="7" t="s">
        <v>130</v>
      </c>
      <c r="F979" s="7">
        <v>3</v>
      </c>
      <c r="G979" s="7">
        <v>47</v>
      </c>
      <c r="H979" s="7" t="s">
        <v>131</v>
      </c>
      <c r="I979" s="7">
        <v>2721</v>
      </c>
      <c r="J979" s="7" t="s">
        <v>124</v>
      </c>
      <c r="K979" s="7">
        <v>0</v>
      </c>
      <c r="L979" s="7" t="s">
        <v>36</v>
      </c>
      <c r="M979" s="7">
        <v>2000</v>
      </c>
      <c r="N979" s="7" t="s">
        <v>444</v>
      </c>
      <c r="O979" s="7" t="s">
        <v>133</v>
      </c>
      <c r="P979" s="7" t="s">
        <v>134</v>
      </c>
      <c r="Q979" s="7" t="s">
        <v>140</v>
      </c>
      <c r="R979" s="7" t="s">
        <v>136</v>
      </c>
      <c r="S979" s="13">
        <v>0</v>
      </c>
      <c r="T979" s="13">
        <v>0</v>
      </c>
      <c r="U979" s="13">
        <v>0</v>
      </c>
      <c r="V979" s="13">
        <v>0</v>
      </c>
      <c r="W979" s="13">
        <v>372035.2</v>
      </c>
      <c r="X979" s="13">
        <v>372035.2</v>
      </c>
      <c r="Y979" s="13">
        <v>0</v>
      </c>
      <c r="Z979" s="13">
        <v>0</v>
      </c>
      <c r="AA979" s="13">
        <v>0</v>
      </c>
      <c r="AB979" s="13">
        <v>-372035.2</v>
      </c>
      <c r="AC979" s="13">
        <v>0</v>
      </c>
      <c r="AD979" s="13">
        <v>0</v>
      </c>
      <c r="AE979" s="13"/>
      <c r="AF979" s="13">
        <v>0</v>
      </c>
      <c r="AG979" s="13">
        <v>0</v>
      </c>
      <c r="AH979" s="13">
        <v>0</v>
      </c>
      <c r="AI979" s="13">
        <v>0</v>
      </c>
      <c r="AJ979" s="13">
        <v>0</v>
      </c>
    </row>
    <row r="980" spans="1:36" hidden="1" x14ac:dyDescent="0.25">
      <c r="A980" s="7" t="str">
        <f t="shared" si="15"/>
        <v>2.5-03-2008_20347023_2027510</v>
      </c>
      <c r="B980" s="7" t="s">
        <v>443</v>
      </c>
      <c r="C980" s="7" t="s">
        <v>129</v>
      </c>
      <c r="D980" s="7" t="s">
        <v>97</v>
      </c>
      <c r="E980" s="7" t="s">
        <v>130</v>
      </c>
      <c r="F980" s="7">
        <v>3</v>
      </c>
      <c r="G980" s="7">
        <v>47</v>
      </c>
      <c r="H980" s="7" t="s">
        <v>131</v>
      </c>
      <c r="I980" s="7">
        <v>2751</v>
      </c>
      <c r="J980" s="7" t="s">
        <v>227</v>
      </c>
      <c r="K980" s="7">
        <v>0</v>
      </c>
      <c r="L980" s="7" t="s">
        <v>36</v>
      </c>
      <c r="M980" s="7">
        <v>2000</v>
      </c>
      <c r="N980" s="7" t="s">
        <v>444</v>
      </c>
      <c r="O980" s="7" t="s">
        <v>133</v>
      </c>
      <c r="P980" s="7" t="s">
        <v>134</v>
      </c>
      <c r="Q980" s="7" t="s">
        <v>140</v>
      </c>
      <c r="R980" s="7" t="s">
        <v>136</v>
      </c>
      <c r="S980" s="13">
        <v>0</v>
      </c>
      <c r="T980" s="13">
        <v>0</v>
      </c>
      <c r="U980" s="13">
        <v>0</v>
      </c>
      <c r="V980" s="13">
        <v>0</v>
      </c>
      <c r="W980" s="13">
        <v>0</v>
      </c>
      <c r="X980" s="13">
        <v>0</v>
      </c>
      <c r="Y980" s="13">
        <v>0</v>
      </c>
      <c r="Z980" s="13">
        <v>0</v>
      </c>
      <c r="AA980" s="13">
        <v>0</v>
      </c>
      <c r="AB980" s="13">
        <v>0</v>
      </c>
      <c r="AC980" s="13">
        <v>0</v>
      </c>
      <c r="AD980" s="13">
        <v>0</v>
      </c>
      <c r="AE980" s="13"/>
      <c r="AF980" s="13">
        <v>0</v>
      </c>
      <c r="AG980" s="13">
        <v>0</v>
      </c>
      <c r="AH980" s="13">
        <v>0</v>
      </c>
      <c r="AI980" s="13">
        <v>0</v>
      </c>
      <c r="AJ980" s="13">
        <v>0</v>
      </c>
    </row>
    <row r="981" spans="1:36" hidden="1" x14ac:dyDescent="0.25">
      <c r="A981" s="7" t="str">
        <f t="shared" si="15"/>
        <v>2.5-03-2008_20347023_2028310</v>
      </c>
      <c r="B981" s="7" t="s">
        <v>443</v>
      </c>
      <c r="C981" s="7" t="s">
        <v>129</v>
      </c>
      <c r="D981" s="7" t="s">
        <v>97</v>
      </c>
      <c r="E981" s="7" t="s">
        <v>130</v>
      </c>
      <c r="F981" s="7">
        <v>3</v>
      </c>
      <c r="G981" s="7">
        <v>47</v>
      </c>
      <c r="H981" s="7" t="s">
        <v>131</v>
      </c>
      <c r="I981" s="7">
        <v>2831</v>
      </c>
      <c r="J981" s="7" t="s">
        <v>142</v>
      </c>
      <c r="K981" s="7">
        <v>0</v>
      </c>
      <c r="L981" s="7" t="s">
        <v>36</v>
      </c>
      <c r="M981" s="7">
        <v>2000</v>
      </c>
      <c r="N981" s="7" t="s">
        <v>444</v>
      </c>
      <c r="O981" s="7" t="s">
        <v>133</v>
      </c>
      <c r="P981" s="7" t="s">
        <v>134</v>
      </c>
      <c r="Q981" s="7" t="s">
        <v>140</v>
      </c>
      <c r="R981" s="7" t="s">
        <v>136</v>
      </c>
      <c r="S981" s="13">
        <v>0</v>
      </c>
      <c r="T981" s="13">
        <v>0</v>
      </c>
      <c r="U981" s="13">
        <v>0</v>
      </c>
      <c r="V981" s="13">
        <v>0</v>
      </c>
      <c r="W981" s="13">
        <v>2122684</v>
      </c>
      <c r="X981" s="13">
        <v>2122684</v>
      </c>
      <c r="Y981" s="13">
        <v>0</v>
      </c>
      <c r="Z981" s="13">
        <v>0</v>
      </c>
      <c r="AA981" s="13">
        <v>0</v>
      </c>
      <c r="AB981" s="13">
        <v>-2122684</v>
      </c>
      <c r="AC981" s="13">
        <v>0</v>
      </c>
      <c r="AD981" s="13">
        <v>0</v>
      </c>
      <c r="AE981" s="13"/>
      <c r="AF981" s="13">
        <v>0</v>
      </c>
      <c r="AG981" s="13">
        <v>0</v>
      </c>
      <c r="AH981" s="13">
        <v>0</v>
      </c>
      <c r="AI981" s="13">
        <v>0</v>
      </c>
      <c r="AJ981" s="13">
        <v>0</v>
      </c>
    </row>
    <row r="982" spans="1:36" hidden="1" x14ac:dyDescent="0.25">
      <c r="A982" s="7" t="str">
        <f t="shared" si="15"/>
        <v>2.5-03-2008_20347023_2033410</v>
      </c>
      <c r="B982" s="7" t="s">
        <v>443</v>
      </c>
      <c r="C982" s="7" t="s">
        <v>129</v>
      </c>
      <c r="D982" s="7" t="s">
        <v>97</v>
      </c>
      <c r="E982" s="7" t="s">
        <v>130</v>
      </c>
      <c r="F982" s="7">
        <v>3</v>
      </c>
      <c r="G982" s="7">
        <v>47</v>
      </c>
      <c r="H982" s="7" t="s">
        <v>131</v>
      </c>
      <c r="I982" s="7">
        <v>3341</v>
      </c>
      <c r="J982" s="7" t="s">
        <v>322</v>
      </c>
      <c r="K982" s="7">
        <v>0</v>
      </c>
      <c r="L982" s="7" t="s">
        <v>36</v>
      </c>
      <c r="M982" s="7">
        <v>3000</v>
      </c>
      <c r="N982" s="7" t="s">
        <v>444</v>
      </c>
      <c r="O982" s="7" t="s">
        <v>133</v>
      </c>
      <c r="P982" s="7" t="s">
        <v>134</v>
      </c>
      <c r="Q982" s="7" t="s">
        <v>140</v>
      </c>
      <c r="R982" s="7" t="s">
        <v>136</v>
      </c>
      <c r="S982" s="13">
        <v>0</v>
      </c>
      <c r="T982" s="13">
        <v>0</v>
      </c>
      <c r="U982" s="13">
        <v>0</v>
      </c>
      <c r="V982" s="13">
        <v>0</v>
      </c>
      <c r="W982" s="13">
        <v>5287000</v>
      </c>
      <c r="X982" s="13">
        <v>5287000</v>
      </c>
      <c r="Y982" s="13">
        <v>0</v>
      </c>
      <c r="Z982" s="13">
        <v>0</v>
      </c>
      <c r="AA982" s="13">
        <v>0</v>
      </c>
      <c r="AB982" s="13">
        <v>-5287000</v>
      </c>
      <c r="AC982" s="13">
        <v>0</v>
      </c>
      <c r="AD982" s="13">
        <v>0</v>
      </c>
      <c r="AE982" s="13"/>
      <c r="AF982" s="13">
        <v>0</v>
      </c>
      <c r="AG982" s="13">
        <v>0</v>
      </c>
      <c r="AH982" s="13">
        <v>0</v>
      </c>
      <c r="AI982" s="13">
        <v>0</v>
      </c>
      <c r="AJ982" s="13">
        <v>0</v>
      </c>
    </row>
    <row r="983" spans="1:36" hidden="1" x14ac:dyDescent="0.25">
      <c r="A983" s="7" t="str">
        <f t="shared" si="15"/>
        <v>2.5-03-2008_20347023_2033510</v>
      </c>
      <c r="B983" s="7" t="s">
        <v>443</v>
      </c>
      <c r="C983" s="7" t="s">
        <v>129</v>
      </c>
      <c r="D983" s="7" t="s">
        <v>97</v>
      </c>
      <c r="E983" s="7" t="s">
        <v>130</v>
      </c>
      <c r="F983" s="7">
        <v>3</v>
      </c>
      <c r="G983" s="7">
        <v>47</v>
      </c>
      <c r="H983" s="7" t="s">
        <v>131</v>
      </c>
      <c r="I983" s="7">
        <v>3351</v>
      </c>
      <c r="J983" s="7" t="s">
        <v>175</v>
      </c>
      <c r="K983" s="7">
        <v>0</v>
      </c>
      <c r="L983" s="7" t="s">
        <v>36</v>
      </c>
      <c r="M983" s="7">
        <v>3000</v>
      </c>
      <c r="N983" s="7" t="s">
        <v>444</v>
      </c>
      <c r="O983" s="7" t="s">
        <v>133</v>
      </c>
      <c r="P983" s="7" t="s">
        <v>134</v>
      </c>
      <c r="Q983" s="7" t="s">
        <v>140</v>
      </c>
      <c r="R983" s="7" t="s">
        <v>136</v>
      </c>
      <c r="S983" s="13">
        <v>0</v>
      </c>
      <c r="T983" s="13">
        <v>0</v>
      </c>
      <c r="U983" s="13">
        <v>0</v>
      </c>
      <c r="V983" s="13">
        <v>0</v>
      </c>
      <c r="W983" s="13">
        <v>150000</v>
      </c>
      <c r="X983" s="13">
        <v>0</v>
      </c>
      <c r="Y983" s="13">
        <v>0</v>
      </c>
      <c r="Z983" s="13">
        <v>0</v>
      </c>
      <c r="AA983" s="13">
        <v>0</v>
      </c>
      <c r="AB983" s="13">
        <v>-150000</v>
      </c>
      <c r="AC983" s="13">
        <v>0</v>
      </c>
      <c r="AD983" s="13">
        <v>0</v>
      </c>
      <c r="AE983" s="13"/>
      <c r="AF983" s="13">
        <v>0</v>
      </c>
      <c r="AG983" s="13">
        <v>0</v>
      </c>
      <c r="AH983" s="13">
        <v>0</v>
      </c>
      <c r="AI983" s="13">
        <v>0</v>
      </c>
      <c r="AJ983" s="13">
        <v>0</v>
      </c>
    </row>
    <row r="984" spans="1:36" hidden="1" x14ac:dyDescent="0.25">
      <c r="A984" s="7" t="str">
        <f t="shared" si="15"/>
        <v>2.5-03-2008_20347023_2033610</v>
      </c>
      <c r="B984" s="7" t="s">
        <v>443</v>
      </c>
      <c r="C984" s="7" t="s">
        <v>129</v>
      </c>
      <c r="D984" s="7" t="s">
        <v>97</v>
      </c>
      <c r="E984" s="7" t="s">
        <v>130</v>
      </c>
      <c r="F984" s="7">
        <v>3</v>
      </c>
      <c r="G984" s="7">
        <v>47</v>
      </c>
      <c r="H984" s="7" t="s">
        <v>131</v>
      </c>
      <c r="I984" s="7">
        <v>3361</v>
      </c>
      <c r="J984" s="7" t="s">
        <v>290</v>
      </c>
      <c r="K984" s="7">
        <v>0</v>
      </c>
      <c r="L984" s="7" t="s">
        <v>36</v>
      </c>
      <c r="M984" s="7">
        <v>3000</v>
      </c>
      <c r="N984" s="7" t="s">
        <v>444</v>
      </c>
      <c r="O984" s="7" t="s">
        <v>133</v>
      </c>
      <c r="P984" s="7" t="s">
        <v>134</v>
      </c>
      <c r="Q984" s="7" t="s">
        <v>140</v>
      </c>
      <c r="R984" s="7" t="s">
        <v>136</v>
      </c>
      <c r="S984" s="13">
        <v>0</v>
      </c>
      <c r="T984" s="13">
        <v>0</v>
      </c>
      <c r="U984" s="13">
        <v>0</v>
      </c>
      <c r="V984" s="13">
        <v>0</v>
      </c>
      <c r="W984" s="13">
        <v>598096</v>
      </c>
      <c r="X984" s="13">
        <v>598096</v>
      </c>
      <c r="Y984" s="13">
        <v>0</v>
      </c>
      <c r="Z984" s="13">
        <v>0</v>
      </c>
      <c r="AA984" s="13">
        <v>0</v>
      </c>
      <c r="AB984" s="13">
        <v>-598096</v>
      </c>
      <c r="AC984" s="13">
        <v>0</v>
      </c>
      <c r="AD984" s="13">
        <v>0</v>
      </c>
      <c r="AE984" s="13"/>
      <c r="AF984" s="13">
        <v>0</v>
      </c>
      <c r="AG984" s="13">
        <v>0</v>
      </c>
      <c r="AH984" s="13">
        <v>0</v>
      </c>
      <c r="AI984" s="13">
        <v>0</v>
      </c>
      <c r="AJ984" s="13">
        <v>0</v>
      </c>
    </row>
    <row r="985" spans="1:36" hidden="1" x14ac:dyDescent="0.25">
      <c r="A985" s="7" t="str">
        <f t="shared" si="15"/>
        <v>2.5-03-2008_20347023_2033910</v>
      </c>
      <c r="B985" s="7" t="s">
        <v>443</v>
      </c>
      <c r="C985" s="7" t="s">
        <v>129</v>
      </c>
      <c r="D985" s="7" t="s">
        <v>97</v>
      </c>
      <c r="E985" s="7" t="s">
        <v>130</v>
      </c>
      <c r="F985" s="7">
        <v>3</v>
      </c>
      <c r="G985" s="7">
        <v>47</v>
      </c>
      <c r="H985" s="7" t="s">
        <v>131</v>
      </c>
      <c r="I985" s="7">
        <v>3391</v>
      </c>
      <c r="J985" s="7" t="s">
        <v>137</v>
      </c>
      <c r="K985" s="7">
        <v>0</v>
      </c>
      <c r="L985" s="7" t="s">
        <v>36</v>
      </c>
      <c r="M985" s="7">
        <v>3000</v>
      </c>
      <c r="N985" s="7" t="s">
        <v>444</v>
      </c>
      <c r="O985" s="7" t="s">
        <v>133</v>
      </c>
      <c r="P985" s="7" t="s">
        <v>134</v>
      </c>
      <c r="Q985" s="7" t="s">
        <v>140</v>
      </c>
      <c r="R985" s="7" t="s">
        <v>136</v>
      </c>
      <c r="S985" s="13">
        <v>0</v>
      </c>
      <c r="T985" s="13">
        <v>0</v>
      </c>
      <c r="U985" s="13">
        <v>0</v>
      </c>
      <c r="V985" s="13">
        <v>0</v>
      </c>
      <c r="W985" s="13">
        <v>1423499.85</v>
      </c>
      <c r="X985" s="13">
        <v>548499.85</v>
      </c>
      <c r="Y985" s="13">
        <v>0</v>
      </c>
      <c r="Z985" s="13">
        <v>0</v>
      </c>
      <c r="AA985" s="13">
        <v>0</v>
      </c>
      <c r="AB985" s="13">
        <v>-1423499.85</v>
      </c>
      <c r="AC985" s="13">
        <v>0</v>
      </c>
      <c r="AD985" s="13">
        <v>0</v>
      </c>
      <c r="AE985" s="13"/>
      <c r="AF985" s="13">
        <v>0</v>
      </c>
      <c r="AG985" s="13">
        <v>0</v>
      </c>
      <c r="AH985" s="13">
        <v>0</v>
      </c>
      <c r="AI985" s="13">
        <v>0</v>
      </c>
      <c r="AJ985" s="13">
        <v>0</v>
      </c>
    </row>
    <row r="986" spans="1:36" hidden="1" x14ac:dyDescent="0.25">
      <c r="A986" s="7" t="str">
        <f t="shared" si="15"/>
        <v>2.5-03-2008_20347023_2036110</v>
      </c>
      <c r="B986" s="7" t="s">
        <v>443</v>
      </c>
      <c r="C986" s="7" t="s">
        <v>129</v>
      </c>
      <c r="D986" s="7" t="s">
        <v>97</v>
      </c>
      <c r="E986" s="7" t="s">
        <v>130</v>
      </c>
      <c r="F986" s="7">
        <v>3</v>
      </c>
      <c r="G986" s="7">
        <v>47</v>
      </c>
      <c r="H986" s="7" t="s">
        <v>131</v>
      </c>
      <c r="I986" s="7">
        <v>3611</v>
      </c>
      <c r="J986" s="7" t="s">
        <v>297</v>
      </c>
      <c r="K986" s="7">
        <v>0</v>
      </c>
      <c r="L986" s="7" t="s">
        <v>36</v>
      </c>
      <c r="M986" s="7">
        <v>3000</v>
      </c>
      <c r="N986" s="7" t="s">
        <v>444</v>
      </c>
      <c r="O986" s="7" t="s">
        <v>133</v>
      </c>
      <c r="P986" s="7" t="s">
        <v>134</v>
      </c>
      <c r="Q986" s="7" t="s">
        <v>140</v>
      </c>
      <c r="R986" s="7" t="s">
        <v>136</v>
      </c>
      <c r="S986" s="13">
        <v>0</v>
      </c>
      <c r="T986" s="13">
        <v>0</v>
      </c>
      <c r="U986" s="13">
        <v>0</v>
      </c>
      <c r="V986" s="13">
        <v>0</v>
      </c>
      <c r="W986" s="13">
        <v>150000</v>
      </c>
      <c r="X986" s="13">
        <v>0</v>
      </c>
      <c r="Y986" s="13">
        <v>0</v>
      </c>
      <c r="Z986" s="13">
        <v>0</v>
      </c>
      <c r="AA986" s="13">
        <v>0</v>
      </c>
      <c r="AB986" s="13">
        <v>-150000</v>
      </c>
      <c r="AC986" s="13">
        <v>0</v>
      </c>
      <c r="AD986" s="13">
        <v>0</v>
      </c>
      <c r="AE986" s="13"/>
      <c r="AF986" s="13">
        <v>0</v>
      </c>
      <c r="AG986" s="13">
        <v>0</v>
      </c>
      <c r="AH986" s="13">
        <v>0</v>
      </c>
      <c r="AI986" s="13">
        <v>0</v>
      </c>
      <c r="AJ986" s="13">
        <v>0</v>
      </c>
    </row>
    <row r="987" spans="1:36" hidden="1" x14ac:dyDescent="0.25">
      <c r="A987" s="7" t="str">
        <f t="shared" si="15"/>
        <v>2.5-03-2008_20347023_2044210</v>
      </c>
      <c r="B987" s="7" t="s">
        <v>443</v>
      </c>
      <c r="C987" s="7" t="s">
        <v>129</v>
      </c>
      <c r="D987" s="7" t="s">
        <v>97</v>
      </c>
      <c r="E987" s="7" t="s">
        <v>130</v>
      </c>
      <c r="F987" s="7">
        <v>3</v>
      </c>
      <c r="G987" s="7">
        <v>47</v>
      </c>
      <c r="H987" s="7" t="s">
        <v>131</v>
      </c>
      <c r="I987" s="7">
        <v>4421</v>
      </c>
      <c r="J987" s="7" t="s">
        <v>72</v>
      </c>
      <c r="K987" s="7">
        <v>0</v>
      </c>
      <c r="L987" s="7" t="s">
        <v>36</v>
      </c>
      <c r="M987" s="7">
        <v>4000</v>
      </c>
      <c r="N987" s="7" t="s">
        <v>444</v>
      </c>
      <c r="O987" s="7" t="s">
        <v>133</v>
      </c>
      <c r="P987" s="7" t="s">
        <v>134</v>
      </c>
      <c r="Q987" s="7" t="s">
        <v>140</v>
      </c>
      <c r="R987" s="7" t="s">
        <v>136</v>
      </c>
      <c r="S987" s="13">
        <v>0</v>
      </c>
      <c r="T987" s="13">
        <v>0</v>
      </c>
      <c r="U987" s="13">
        <v>0</v>
      </c>
      <c r="V987" s="13">
        <v>0</v>
      </c>
      <c r="W987" s="13">
        <v>0</v>
      </c>
      <c r="X987" s="13">
        <v>0</v>
      </c>
      <c r="Y987" s="13">
        <v>0</v>
      </c>
      <c r="Z987" s="13">
        <v>0</v>
      </c>
      <c r="AA987" s="13">
        <v>0</v>
      </c>
      <c r="AB987" s="13">
        <v>0</v>
      </c>
      <c r="AC987" s="13">
        <v>0</v>
      </c>
      <c r="AD987" s="13">
        <v>0</v>
      </c>
      <c r="AE987" s="13"/>
      <c r="AF987" s="13">
        <v>0</v>
      </c>
      <c r="AG987" s="13">
        <v>0</v>
      </c>
      <c r="AH987" s="13">
        <v>0</v>
      </c>
      <c r="AI987" s="13">
        <v>0</v>
      </c>
      <c r="AJ987" s="13">
        <v>0</v>
      </c>
    </row>
    <row r="988" spans="1:36" hidden="1" x14ac:dyDescent="0.25">
      <c r="A988" s="7" t="str">
        <f t="shared" si="15"/>
        <v>2.5-03-2008_20347023_2051510</v>
      </c>
      <c r="B988" s="7" t="s">
        <v>443</v>
      </c>
      <c r="C988" s="7" t="s">
        <v>129</v>
      </c>
      <c r="D988" s="7" t="s">
        <v>97</v>
      </c>
      <c r="E988" s="7" t="s">
        <v>130</v>
      </c>
      <c r="F988" s="7">
        <v>3</v>
      </c>
      <c r="G988" s="7">
        <v>47</v>
      </c>
      <c r="H988" s="7" t="s">
        <v>131</v>
      </c>
      <c r="I988" s="7">
        <v>5151</v>
      </c>
      <c r="J988" s="7" t="s">
        <v>112</v>
      </c>
      <c r="K988" s="7">
        <v>0</v>
      </c>
      <c r="L988" s="7" t="s">
        <v>36</v>
      </c>
      <c r="M988" s="7">
        <v>5000</v>
      </c>
      <c r="N988" s="7" t="s">
        <v>444</v>
      </c>
      <c r="O988" s="7" t="s">
        <v>133</v>
      </c>
      <c r="P988" s="7" t="s">
        <v>134</v>
      </c>
      <c r="Q988" s="7" t="s">
        <v>140</v>
      </c>
      <c r="R988" s="7" t="s">
        <v>136</v>
      </c>
      <c r="S988" s="13">
        <v>0</v>
      </c>
      <c r="T988" s="13">
        <v>0</v>
      </c>
      <c r="U988" s="13">
        <v>0</v>
      </c>
      <c r="V988" s="13">
        <v>0</v>
      </c>
      <c r="W988" s="13">
        <v>53664</v>
      </c>
      <c r="X988" s="13">
        <v>53664</v>
      </c>
      <c r="Y988" s="13">
        <v>0</v>
      </c>
      <c r="Z988" s="13">
        <v>0</v>
      </c>
      <c r="AA988" s="13">
        <v>0</v>
      </c>
      <c r="AB988" s="13">
        <v>-53664</v>
      </c>
      <c r="AC988" s="13">
        <v>0</v>
      </c>
      <c r="AD988" s="13">
        <v>0</v>
      </c>
      <c r="AE988" s="13"/>
      <c r="AF988" s="13">
        <v>0</v>
      </c>
      <c r="AG988" s="13">
        <v>0</v>
      </c>
      <c r="AH988" s="13">
        <v>0</v>
      </c>
      <c r="AI988" s="13">
        <v>0</v>
      </c>
      <c r="AJ988" s="13">
        <v>0</v>
      </c>
    </row>
    <row r="989" spans="1:36" hidden="1" x14ac:dyDescent="0.25">
      <c r="A989" s="7" t="str">
        <f t="shared" si="15"/>
        <v>2.5-03-2008_20347023_2052110</v>
      </c>
      <c r="B989" s="7" t="s">
        <v>443</v>
      </c>
      <c r="C989" s="7" t="s">
        <v>129</v>
      </c>
      <c r="D989" s="7" t="s">
        <v>97</v>
      </c>
      <c r="E989" s="7" t="s">
        <v>130</v>
      </c>
      <c r="F989" s="7">
        <v>3</v>
      </c>
      <c r="G989" s="7">
        <v>47</v>
      </c>
      <c r="H989" s="7" t="s">
        <v>131</v>
      </c>
      <c r="I989" s="7">
        <v>5211</v>
      </c>
      <c r="J989" s="7" t="s">
        <v>155</v>
      </c>
      <c r="K989" s="7">
        <v>0</v>
      </c>
      <c r="L989" s="7" t="s">
        <v>36</v>
      </c>
      <c r="M989" s="7">
        <v>5000</v>
      </c>
      <c r="N989" s="7" t="s">
        <v>444</v>
      </c>
      <c r="O989" s="7" t="s">
        <v>133</v>
      </c>
      <c r="P989" s="7" t="s">
        <v>134</v>
      </c>
      <c r="Q989" s="7" t="s">
        <v>140</v>
      </c>
      <c r="R989" s="7" t="s">
        <v>136</v>
      </c>
      <c r="S989" s="13">
        <v>0</v>
      </c>
      <c r="T989" s="13">
        <v>0</v>
      </c>
      <c r="U989" s="13">
        <v>0</v>
      </c>
      <c r="V989" s="13">
        <v>0</v>
      </c>
      <c r="W989" s="13">
        <v>149999.34</v>
      </c>
      <c r="X989" s="13">
        <v>149999.34</v>
      </c>
      <c r="Y989" s="13">
        <v>0</v>
      </c>
      <c r="Z989" s="13">
        <v>0</v>
      </c>
      <c r="AA989" s="13">
        <v>0</v>
      </c>
      <c r="AB989" s="13">
        <v>-149999.34</v>
      </c>
      <c r="AC989" s="13">
        <v>0</v>
      </c>
      <c r="AD989" s="13">
        <v>0</v>
      </c>
      <c r="AE989" s="13"/>
      <c r="AF989" s="13">
        <v>0</v>
      </c>
      <c r="AG989" s="13">
        <v>0</v>
      </c>
      <c r="AH989" s="13">
        <v>0</v>
      </c>
      <c r="AI989" s="13">
        <v>0</v>
      </c>
      <c r="AJ989" s="13">
        <v>0</v>
      </c>
    </row>
    <row r="990" spans="1:36" hidden="1" x14ac:dyDescent="0.25">
      <c r="A990" s="7" t="str">
        <f t="shared" si="15"/>
        <v>2.5-03-2008_20347023_2052910</v>
      </c>
      <c r="B990" s="7" t="s">
        <v>443</v>
      </c>
      <c r="C990" s="7" t="s">
        <v>129</v>
      </c>
      <c r="D990" s="7" t="s">
        <v>97</v>
      </c>
      <c r="E990" s="7" t="s">
        <v>130</v>
      </c>
      <c r="F990" s="7">
        <v>3</v>
      </c>
      <c r="G990" s="7">
        <v>47</v>
      </c>
      <c r="H990" s="7" t="s">
        <v>131</v>
      </c>
      <c r="I990" s="7">
        <v>5291</v>
      </c>
      <c r="J990" s="7" t="s">
        <v>415</v>
      </c>
      <c r="K990" s="7">
        <v>0</v>
      </c>
      <c r="L990" s="7" t="s">
        <v>36</v>
      </c>
      <c r="M990" s="7">
        <v>5000</v>
      </c>
      <c r="N990" s="7" t="s">
        <v>444</v>
      </c>
      <c r="O990" s="7" t="s">
        <v>133</v>
      </c>
      <c r="P990" s="7" t="s">
        <v>134</v>
      </c>
      <c r="Q990" s="7" t="s">
        <v>140</v>
      </c>
      <c r="R990" s="7" t="s">
        <v>136</v>
      </c>
      <c r="S990" s="13">
        <v>0</v>
      </c>
      <c r="T990" s="13">
        <v>0</v>
      </c>
      <c r="U990" s="13">
        <v>0</v>
      </c>
      <c r="V990" s="13">
        <v>0</v>
      </c>
      <c r="W990" s="13">
        <v>224997.66</v>
      </c>
      <c r="X990" s="13">
        <v>224997.66</v>
      </c>
      <c r="Y990" s="13">
        <v>0</v>
      </c>
      <c r="Z990" s="13">
        <v>0</v>
      </c>
      <c r="AA990" s="13">
        <v>0</v>
      </c>
      <c r="AB990" s="13">
        <v>-224997.66</v>
      </c>
      <c r="AC990" s="13">
        <v>0</v>
      </c>
      <c r="AD990" s="13">
        <v>0</v>
      </c>
      <c r="AE990" s="13"/>
      <c r="AF990" s="13">
        <v>0</v>
      </c>
      <c r="AG990" s="13">
        <v>0</v>
      </c>
      <c r="AH990" s="13">
        <v>0</v>
      </c>
      <c r="AI990" s="13">
        <v>0</v>
      </c>
      <c r="AJ990" s="13">
        <v>0</v>
      </c>
    </row>
    <row r="991" spans="1:36" hidden="1" x14ac:dyDescent="0.25">
      <c r="A991" s="7" t="str">
        <f t="shared" si="15"/>
        <v>2.5-03-2008_20347023_2054110</v>
      </c>
      <c r="B991" s="7" t="s">
        <v>443</v>
      </c>
      <c r="C991" s="7" t="s">
        <v>129</v>
      </c>
      <c r="D991" s="7" t="s">
        <v>97</v>
      </c>
      <c r="E991" s="7" t="s">
        <v>130</v>
      </c>
      <c r="F991" s="7">
        <v>3</v>
      </c>
      <c r="G991" s="7">
        <v>47</v>
      </c>
      <c r="H991" s="7" t="s">
        <v>131</v>
      </c>
      <c r="I991" s="7">
        <v>5411</v>
      </c>
      <c r="J991" s="7" t="s">
        <v>329</v>
      </c>
      <c r="K991" s="7">
        <v>0</v>
      </c>
      <c r="L991" s="7" t="s">
        <v>36</v>
      </c>
      <c r="M991" s="7">
        <v>5000</v>
      </c>
      <c r="N991" s="7" t="s">
        <v>444</v>
      </c>
      <c r="O991" s="7" t="s">
        <v>133</v>
      </c>
      <c r="P991" s="7" t="s">
        <v>134</v>
      </c>
      <c r="Q991" s="7" t="s">
        <v>140</v>
      </c>
      <c r="R991" s="7" t="s">
        <v>136</v>
      </c>
      <c r="S991" s="13">
        <v>0</v>
      </c>
      <c r="T991" s="13">
        <v>0</v>
      </c>
      <c r="U991" s="13">
        <v>0</v>
      </c>
      <c r="V991" s="13">
        <v>0</v>
      </c>
      <c r="W991" s="13">
        <v>847200.01</v>
      </c>
      <c r="X991" s="13">
        <v>847200.01</v>
      </c>
      <c r="Y991" s="13">
        <v>0</v>
      </c>
      <c r="Z991" s="13">
        <v>0</v>
      </c>
      <c r="AA991" s="13">
        <v>0</v>
      </c>
      <c r="AB991" s="13">
        <v>-847200.01</v>
      </c>
      <c r="AC991" s="13">
        <v>0</v>
      </c>
      <c r="AD991" s="13">
        <v>0</v>
      </c>
      <c r="AE991" s="13"/>
      <c r="AF991" s="13">
        <v>0</v>
      </c>
      <c r="AG991" s="13">
        <v>0</v>
      </c>
      <c r="AH991" s="13">
        <v>0</v>
      </c>
      <c r="AI991" s="13">
        <v>0</v>
      </c>
      <c r="AJ991" s="13">
        <v>0</v>
      </c>
    </row>
    <row r="992" spans="1:36" hidden="1" x14ac:dyDescent="0.25">
      <c r="A992" s="7" t="str">
        <f t="shared" ref="A992:A1011" si="16">CONCATENATE(B992,E992,F992,G992,H992,I992,K992)</f>
        <v>2.5-02-2012_20665031_2035810</v>
      </c>
      <c r="B992" s="7" t="s">
        <v>445</v>
      </c>
      <c r="C992" s="7" t="s">
        <v>453</v>
      </c>
      <c r="D992" s="7" t="s">
        <v>52</v>
      </c>
      <c r="E992" s="7" t="s">
        <v>258</v>
      </c>
      <c r="F992" s="7">
        <v>6</v>
      </c>
      <c r="G992" s="7">
        <v>65</v>
      </c>
      <c r="H992" s="7" t="s">
        <v>454</v>
      </c>
      <c r="I992" s="7">
        <v>3581</v>
      </c>
      <c r="J992" s="7" t="s">
        <v>178</v>
      </c>
      <c r="K992" s="7">
        <v>0</v>
      </c>
      <c r="L992" s="7" t="s">
        <v>36</v>
      </c>
      <c r="M992" s="7">
        <v>3000</v>
      </c>
      <c r="N992" s="7" t="s">
        <v>446</v>
      </c>
      <c r="O992" s="7" t="s">
        <v>260</v>
      </c>
      <c r="P992" s="7" t="s">
        <v>102</v>
      </c>
      <c r="Q992" s="7" t="s">
        <v>455</v>
      </c>
      <c r="R992" s="7" t="s">
        <v>456</v>
      </c>
      <c r="S992" s="13">
        <v>70000000</v>
      </c>
      <c r="T992" s="13">
        <v>70000000</v>
      </c>
      <c r="U992" s="13">
        <v>0</v>
      </c>
      <c r="V992" s="13">
        <v>70000000</v>
      </c>
      <c r="W992" s="13">
        <v>81614267.159999996</v>
      </c>
      <c r="X992" s="13">
        <v>81614267.159999996</v>
      </c>
      <c r="Y992" s="13">
        <v>81614267.159999996</v>
      </c>
      <c r="Z992" s="13">
        <v>71129996.049999997</v>
      </c>
      <c r="AA992" s="13">
        <v>71129996.049999997</v>
      </c>
      <c r="AB992" s="13">
        <v>-11614267.159999996</v>
      </c>
      <c r="AC992" s="13">
        <v>26000000</v>
      </c>
      <c r="AD992" s="13" t="s">
        <v>504</v>
      </c>
      <c r="AE992" s="13"/>
      <c r="AF992" s="13">
        <v>0</v>
      </c>
      <c r="AG992" s="13">
        <v>0</v>
      </c>
      <c r="AH992" s="13">
        <v>0</v>
      </c>
      <c r="AI992" s="13">
        <v>0</v>
      </c>
      <c r="AJ992" s="13">
        <v>0</v>
      </c>
    </row>
    <row r="993" spans="1:36" hidden="1" x14ac:dyDescent="0.25">
      <c r="A993" s="7" t="str">
        <f t="shared" si="16"/>
        <v>2.5-02-2001_2084003_2056910</v>
      </c>
      <c r="B993" s="7" t="s">
        <v>445</v>
      </c>
      <c r="C993" s="7" t="s">
        <v>145</v>
      </c>
      <c r="D993" s="7" t="s">
        <v>52</v>
      </c>
      <c r="E993" s="7" t="s">
        <v>146</v>
      </c>
      <c r="F993" s="7">
        <v>8</v>
      </c>
      <c r="G993" s="7">
        <v>4</v>
      </c>
      <c r="H993" s="7" t="s">
        <v>147</v>
      </c>
      <c r="I993" s="7">
        <v>5691</v>
      </c>
      <c r="J993" s="7" t="s">
        <v>123</v>
      </c>
      <c r="K993" s="7">
        <v>0</v>
      </c>
      <c r="L993" s="7" t="s">
        <v>36</v>
      </c>
      <c r="M993" s="7">
        <v>5000</v>
      </c>
      <c r="N993" s="7" t="s">
        <v>446</v>
      </c>
      <c r="O993" s="7" t="s">
        <v>149</v>
      </c>
      <c r="P993" s="7" t="s">
        <v>39</v>
      </c>
      <c r="Q993" s="7" t="s">
        <v>150</v>
      </c>
      <c r="R993" s="7" t="s">
        <v>151</v>
      </c>
      <c r="S993" s="13">
        <v>35000000</v>
      </c>
      <c r="T993" s="13">
        <v>35000000</v>
      </c>
      <c r="U993" s="13">
        <v>0</v>
      </c>
      <c r="V993" s="13">
        <v>35000000</v>
      </c>
      <c r="W993" s="13">
        <v>10500000</v>
      </c>
      <c r="X993" s="13">
        <v>0</v>
      </c>
      <c r="Y993" s="13">
        <v>0</v>
      </c>
      <c r="Z993" s="13">
        <v>0</v>
      </c>
      <c r="AA993" s="13">
        <v>0</v>
      </c>
      <c r="AB993" s="13">
        <v>24500000</v>
      </c>
      <c r="AC993" s="13">
        <v>17155750.640000001</v>
      </c>
      <c r="AD993" s="13" t="s">
        <v>504</v>
      </c>
      <c r="AE993" s="13"/>
      <c r="AF993" s="13">
        <v>0</v>
      </c>
      <c r="AG993" s="13">
        <v>0</v>
      </c>
      <c r="AH993" s="13">
        <v>0</v>
      </c>
      <c r="AI993" s="13">
        <v>0</v>
      </c>
      <c r="AJ993" s="13">
        <v>0</v>
      </c>
    </row>
    <row r="994" spans="1:36" hidden="1" x14ac:dyDescent="0.25">
      <c r="A994" s="7" t="str">
        <f t="shared" si="16"/>
        <v>2.5-02-2007_20636016_2031110</v>
      </c>
      <c r="B994" s="7" t="s">
        <v>445</v>
      </c>
      <c r="C994" s="7" t="s">
        <v>31</v>
      </c>
      <c r="D994" s="7" t="s">
        <v>52</v>
      </c>
      <c r="E994" s="7" t="s">
        <v>193</v>
      </c>
      <c r="F994" s="7">
        <v>6</v>
      </c>
      <c r="G994" s="7">
        <v>36</v>
      </c>
      <c r="H994" s="7" t="s">
        <v>231</v>
      </c>
      <c r="I994" s="7">
        <v>3111</v>
      </c>
      <c r="J994" s="7" t="s">
        <v>173</v>
      </c>
      <c r="K994" s="7">
        <v>0</v>
      </c>
      <c r="L994" s="7" t="s">
        <v>36</v>
      </c>
      <c r="M994" s="7">
        <v>3000</v>
      </c>
      <c r="N994" s="7" t="s">
        <v>446</v>
      </c>
      <c r="O994" s="7" t="s">
        <v>195</v>
      </c>
      <c r="P994" s="7" t="s">
        <v>102</v>
      </c>
      <c r="Q994" s="7" t="s">
        <v>232</v>
      </c>
      <c r="R994" s="7" t="s">
        <v>233</v>
      </c>
      <c r="S994" s="13">
        <v>65000000</v>
      </c>
      <c r="T994" s="13">
        <v>65000000</v>
      </c>
      <c r="U994" s="13">
        <v>0</v>
      </c>
      <c r="V994" s="13">
        <v>65000000</v>
      </c>
      <c r="W994" s="13">
        <v>47187066</v>
      </c>
      <c r="X994" s="13">
        <v>47187066</v>
      </c>
      <c r="Y994" s="13">
        <v>47187066</v>
      </c>
      <c r="Z994" s="13">
        <v>47187066</v>
      </c>
      <c r="AA994" s="13">
        <v>47187066</v>
      </c>
      <c r="AB994" s="13">
        <v>17812934</v>
      </c>
      <c r="AC994" s="13">
        <v>13000000</v>
      </c>
      <c r="AD994" s="13" t="s">
        <v>504</v>
      </c>
      <c r="AE994" s="13"/>
      <c r="AF994" s="13">
        <v>0</v>
      </c>
      <c r="AG994" s="13">
        <v>0</v>
      </c>
      <c r="AH994" s="13">
        <v>0</v>
      </c>
      <c r="AI994" s="13">
        <v>0</v>
      </c>
      <c r="AJ994" s="13">
        <v>0</v>
      </c>
    </row>
    <row r="995" spans="1:36" hidden="1" x14ac:dyDescent="0.25">
      <c r="A995" s="7" t="str">
        <f t="shared" si="16"/>
        <v>2.5-02-2004_20820011_2091110</v>
      </c>
      <c r="B995" s="7" t="s">
        <v>445</v>
      </c>
      <c r="C995" s="7" t="s">
        <v>31</v>
      </c>
      <c r="D995" s="7" t="s">
        <v>32</v>
      </c>
      <c r="E995" s="7" t="s">
        <v>33</v>
      </c>
      <c r="F995" s="7">
        <v>8</v>
      </c>
      <c r="G995" s="7">
        <v>20</v>
      </c>
      <c r="H995" s="7" t="s">
        <v>34</v>
      </c>
      <c r="I995" s="7">
        <v>9111</v>
      </c>
      <c r="J995" s="7" t="s">
        <v>449</v>
      </c>
      <c r="K995" s="7">
        <v>0</v>
      </c>
      <c r="L995" s="7" t="s">
        <v>36</v>
      </c>
      <c r="M995" s="7">
        <v>9000</v>
      </c>
      <c r="N995" s="7" t="s">
        <v>446</v>
      </c>
      <c r="O995" s="7" t="s">
        <v>38</v>
      </c>
      <c r="P995" s="7" t="s">
        <v>39</v>
      </c>
      <c r="Q995" s="7" t="s">
        <v>307</v>
      </c>
      <c r="R995" s="7" t="s">
        <v>41</v>
      </c>
      <c r="S995" s="13">
        <v>20000000</v>
      </c>
      <c r="T995" s="13">
        <v>20000000</v>
      </c>
      <c r="U995" s="13">
        <v>0</v>
      </c>
      <c r="V995" s="13">
        <v>20000000</v>
      </c>
      <c r="W995" s="13">
        <v>15148998.619999999</v>
      </c>
      <c r="X995" s="13">
        <v>15148998.619999999</v>
      </c>
      <c r="Y995" s="13">
        <v>15148998.619999999</v>
      </c>
      <c r="Z995" s="13">
        <v>15148998.619999999</v>
      </c>
      <c r="AA995" s="13">
        <v>15148998.619999999</v>
      </c>
      <c r="AB995" s="13">
        <v>4851001.3800000008</v>
      </c>
      <c r="AC995" s="13">
        <v>9861444.0199999996</v>
      </c>
      <c r="AD995" s="13" t="s">
        <v>504</v>
      </c>
      <c r="AE995" s="13"/>
      <c r="AF995" s="13">
        <v>0</v>
      </c>
      <c r="AG995" s="13">
        <v>0</v>
      </c>
      <c r="AH995" s="13">
        <v>0</v>
      </c>
      <c r="AI995" s="13">
        <v>0</v>
      </c>
      <c r="AJ995" s="13">
        <v>0</v>
      </c>
    </row>
    <row r="996" spans="1:36" hidden="1" x14ac:dyDescent="0.25">
      <c r="A996" s="7" t="str">
        <f t="shared" si="16"/>
        <v>2.5-02-2001_2082001_2036110</v>
      </c>
      <c r="B996" s="7" t="s">
        <v>445</v>
      </c>
      <c r="C996" s="7" t="s">
        <v>31</v>
      </c>
      <c r="D996" s="7" t="s">
        <v>286</v>
      </c>
      <c r="E996" s="7" t="s">
        <v>146</v>
      </c>
      <c r="F996" s="7">
        <v>8</v>
      </c>
      <c r="G996" s="7">
        <v>2</v>
      </c>
      <c r="H996" s="7" t="s">
        <v>287</v>
      </c>
      <c r="I996" s="7">
        <v>3611</v>
      </c>
      <c r="J996" s="7" t="s">
        <v>297</v>
      </c>
      <c r="K996" s="7">
        <v>0</v>
      </c>
      <c r="L996" s="7" t="s">
        <v>36</v>
      </c>
      <c r="M996" s="7">
        <v>3000</v>
      </c>
      <c r="N996" s="7" t="s">
        <v>446</v>
      </c>
      <c r="O996" s="7" t="s">
        <v>149</v>
      </c>
      <c r="P996" s="7" t="s">
        <v>39</v>
      </c>
      <c r="Q996" s="7" t="s">
        <v>292</v>
      </c>
      <c r="R996" s="7" t="s">
        <v>289</v>
      </c>
      <c r="S996" s="13">
        <v>0</v>
      </c>
      <c r="T996" s="13">
        <v>0</v>
      </c>
      <c r="U996" s="13">
        <v>0</v>
      </c>
      <c r="V996" s="13">
        <v>0</v>
      </c>
      <c r="W996" s="13">
        <v>0</v>
      </c>
      <c r="X996" s="13">
        <v>0</v>
      </c>
      <c r="Y996" s="13">
        <v>0</v>
      </c>
      <c r="Z996" s="13">
        <v>0</v>
      </c>
      <c r="AA996" s="13">
        <v>0</v>
      </c>
      <c r="AB996" s="13">
        <v>0</v>
      </c>
      <c r="AC996" s="13">
        <v>2467705.58</v>
      </c>
      <c r="AD996" s="13" t="s">
        <v>504</v>
      </c>
      <c r="AE996" s="13"/>
      <c r="AF996" s="13">
        <v>0</v>
      </c>
      <c r="AG996" s="13">
        <v>0</v>
      </c>
      <c r="AH996" s="13">
        <v>0</v>
      </c>
      <c r="AI996" s="13">
        <v>0</v>
      </c>
      <c r="AJ996" s="13">
        <v>0</v>
      </c>
    </row>
    <row r="997" spans="1:36" hidden="1" x14ac:dyDescent="0.25">
      <c r="A997" s="7" t="str">
        <f t="shared" si="16"/>
        <v>2.5-02-2001_2082001_2036310</v>
      </c>
      <c r="B997" s="7" t="s">
        <v>445</v>
      </c>
      <c r="C997" s="7" t="s">
        <v>31</v>
      </c>
      <c r="D997" s="7" t="s">
        <v>286</v>
      </c>
      <c r="E997" s="7" t="s">
        <v>146</v>
      </c>
      <c r="F997" s="7">
        <v>8</v>
      </c>
      <c r="G997" s="7">
        <v>2</v>
      </c>
      <c r="H997" s="7" t="s">
        <v>287</v>
      </c>
      <c r="I997" s="7">
        <v>3631</v>
      </c>
      <c r="J997" s="7" t="s">
        <v>184</v>
      </c>
      <c r="K997" s="7">
        <v>0</v>
      </c>
      <c r="L997" s="7" t="s">
        <v>36</v>
      </c>
      <c r="M997" s="7">
        <v>3000</v>
      </c>
      <c r="N997" s="7" t="s">
        <v>446</v>
      </c>
      <c r="O997" s="7" t="s">
        <v>149</v>
      </c>
      <c r="P997" s="7" t="s">
        <v>39</v>
      </c>
      <c r="Q997" s="7" t="s">
        <v>292</v>
      </c>
      <c r="R997" s="7" t="s">
        <v>289</v>
      </c>
      <c r="S997" s="13">
        <v>0</v>
      </c>
      <c r="T997" s="13">
        <v>0</v>
      </c>
      <c r="U997" s="13">
        <v>0</v>
      </c>
      <c r="V997" s="13">
        <v>0</v>
      </c>
      <c r="W997" s="13">
        <v>178334.21</v>
      </c>
      <c r="X997" s="13">
        <v>178334.21</v>
      </c>
      <c r="Y997" s="13">
        <v>178334.21</v>
      </c>
      <c r="Z997" s="13">
        <v>178334.21</v>
      </c>
      <c r="AA997" s="13">
        <v>178334.21</v>
      </c>
      <c r="AB997" s="13">
        <v>-178334.21</v>
      </c>
      <c r="AC997" s="13">
        <v>1637000</v>
      </c>
      <c r="AD997" s="13" t="s">
        <v>504</v>
      </c>
      <c r="AE997" s="13"/>
      <c r="AF997" s="13">
        <v>0</v>
      </c>
      <c r="AG997" s="13">
        <v>0</v>
      </c>
      <c r="AH997" s="13">
        <v>0</v>
      </c>
      <c r="AI997" s="13">
        <v>0</v>
      </c>
      <c r="AJ997" s="13">
        <v>0</v>
      </c>
    </row>
    <row r="998" spans="1:36" hidden="1" x14ac:dyDescent="0.25">
      <c r="A998" s="7" t="str">
        <f t="shared" si="16"/>
        <v>2.5-02-2001_2082001_2033610</v>
      </c>
      <c r="B998" s="7" t="s">
        <v>445</v>
      </c>
      <c r="C998" s="7" t="s">
        <v>31</v>
      </c>
      <c r="D998" s="7" t="s">
        <v>286</v>
      </c>
      <c r="E998" s="7" t="s">
        <v>146</v>
      </c>
      <c r="F998" s="7">
        <v>8</v>
      </c>
      <c r="G998" s="7">
        <v>2</v>
      </c>
      <c r="H998" s="7" t="s">
        <v>287</v>
      </c>
      <c r="I998" s="7">
        <v>3361</v>
      </c>
      <c r="J998" s="7" t="s">
        <v>290</v>
      </c>
      <c r="K998" s="7">
        <v>0</v>
      </c>
      <c r="L998" s="7" t="s">
        <v>36</v>
      </c>
      <c r="M998" s="7">
        <v>3000</v>
      </c>
      <c r="N998" s="7" t="s">
        <v>446</v>
      </c>
      <c r="O998" s="7" t="s">
        <v>149</v>
      </c>
      <c r="P998" s="7" t="s">
        <v>39</v>
      </c>
      <c r="Q998" s="7" t="s">
        <v>292</v>
      </c>
      <c r="R998" s="7" t="s">
        <v>289</v>
      </c>
      <c r="S998" s="13">
        <v>0</v>
      </c>
      <c r="T998" s="13">
        <v>0</v>
      </c>
      <c r="U998" s="13">
        <v>0</v>
      </c>
      <c r="V998" s="13">
        <v>0</v>
      </c>
      <c r="W998" s="13">
        <v>940757.68</v>
      </c>
      <c r="X998" s="13">
        <v>940757.68</v>
      </c>
      <c r="Y998" s="13">
        <v>940757.68</v>
      </c>
      <c r="Z998" s="13">
        <v>940757.68</v>
      </c>
      <c r="AA998" s="13">
        <v>940757.68</v>
      </c>
      <c r="AB998" s="13">
        <v>-940757.68</v>
      </c>
      <c r="AC998" s="13">
        <v>940757.68</v>
      </c>
      <c r="AD998" s="13" t="s">
        <v>504</v>
      </c>
      <c r="AE998" s="13"/>
      <c r="AF998" s="13">
        <v>0</v>
      </c>
      <c r="AG998" s="13">
        <v>0</v>
      </c>
      <c r="AH998" s="13">
        <v>0</v>
      </c>
      <c r="AI998" s="13">
        <v>0</v>
      </c>
      <c r="AJ998" s="13">
        <v>0</v>
      </c>
    </row>
    <row r="999" spans="1:36" hidden="1" x14ac:dyDescent="0.25">
      <c r="A999" s="7" t="str">
        <f t="shared" si="16"/>
        <v>2.5-02-2001_2082001_2036610</v>
      </c>
      <c r="B999" s="7" t="s">
        <v>445</v>
      </c>
      <c r="C999" s="7" t="s">
        <v>31</v>
      </c>
      <c r="D999" s="7" t="s">
        <v>286</v>
      </c>
      <c r="E999" s="7" t="s">
        <v>146</v>
      </c>
      <c r="F999" s="7">
        <v>8</v>
      </c>
      <c r="G999" s="7">
        <v>2</v>
      </c>
      <c r="H999" s="7" t="s">
        <v>287</v>
      </c>
      <c r="I999" s="7">
        <v>3661</v>
      </c>
      <c r="J999" s="7" t="s">
        <v>293</v>
      </c>
      <c r="K999" s="7">
        <v>0</v>
      </c>
      <c r="L999" s="7" t="s">
        <v>36</v>
      </c>
      <c r="M999" s="7">
        <v>3000</v>
      </c>
      <c r="N999" s="7" t="s">
        <v>446</v>
      </c>
      <c r="O999" s="7" t="s">
        <v>149</v>
      </c>
      <c r="P999" s="7" t="s">
        <v>39</v>
      </c>
      <c r="Q999" s="7" t="s">
        <v>292</v>
      </c>
      <c r="R999" s="7" t="s">
        <v>289</v>
      </c>
      <c r="S999" s="13">
        <v>0</v>
      </c>
      <c r="T999" s="13">
        <v>0</v>
      </c>
      <c r="U999" s="13">
        <v>0</v>
      </c>
      <c r="V999" s="13">
        <v>0</v>
      </c>
      <c r="W999" s="13">
        <v>298327.18</v>
      </c>
      <c r="X999" s="13">
        <v>298327.18</v>
      </c>
      <c r="Y999" s="13">
        <v>298327.18</v>
      </c>
      <c r="Z999" s="13">
        <v>298327.18</v>
      </c>
      <c r="AA999" s="13">
        <v>298327.18</v>
      </c>
      <c r="AB999" s="13">
        <v>-298327.18</v>
      </c>
      <c r="AC999" s="13">
        <v>298327.18</v>
      </c>
      <c r="AD999" s="13" t="s">
        <v>504</v>
      </c>
      <c r="AE999" s="13"/>
      <c r="AF999" s="13">
        <v>0</v>
      </c>
      <c r="AG999" s="13">
        <v>0</v>
      </c>
      <c r="AH999" s="13">
        <v>0</v>
      </c>
      <c r="AI999" s="13">
        <v>0</v>
      </c>
      <c r="AJ999" s="13">
        <v>0</v>
      </c>
    </row>
    <row r="1000" spans="1:36" hidden="1" x14ac:dyDescent="0.25">
      <c r="A1000" s="7" t="str">
        <f t="shared" si="16"/>
        <v>2.5-02-2001_2082001_2036510</v>
      </c>
      <c r="B1000" s="7" t="s">
        <v>445</v>
      </c>
      <c r="C1000" s="7" t="s">
        <v>31</v>
      </c>
      <c r="D1000" s="7" t="s">
        <v>286</v>
      </c>
      <c r="E1000" s="7" t="s">
        <v>146</v>
      </c>
      <c r="F1000" s="7">
        <v>8</v>
      </c>
      <c r="G1000" s="7">
        <v>2</v>
      </c>
      <c r="H1000" s="7" t="s">
        <v>287</v>
      </c>
      <c r="I1000" s="7">
        <v>3651</v>
      </c>
      <c r="J1000" s="7" t="s">
        <v>291</v>
      </c>
      <c r="K1000" s="7">
        <v>0</v>
      </c>
      <c r="L1000" s="7" t="s">
        <v>36</v>
      </c>
      <c r="M1000" s="7">
        <v>3000</v>
      </c>
      <c r="N1000" s="7" t="s">
        <v>446</v>
      </c>
      <c r="O1000" s="7" t="s">
        <v>149</v>
      </c>
      <c r="P1000" s="7" t="s">
        <v>39</v>
      </c>
      <c r="Q1000" s="7" t="s">
        <v>292</v>
      </c>
      <c r="R1000" s="7" t="s">
        <v>289</v>
      </c>
      <c r="S1000" s="13">
        <v>0</v>
      </c>
      <c r="T1000" s="13">
        <v>0</v>
      </c>
      <c r="U1000" s="13">
        <v>0</v>
      </c>
      <c r="V1000" s="13">
        <v>0</v>
      </c>
      <c r="W1000" s="13">
        <v>167271.35999999999</v>
      </c>
      <c r="X1000" s="13">
        <v>167271.35999999999</v>
      </c>
      <c r="Y1000" s="13">
        <v>167271.35999999999</v>
      </c>
      <c r="Z1000" s="13">
        <v>167271.35999999999</v>
      </c>
      <c r="AA1000" s="13">
        <v>167271.35999999999</v>
      </c>
      <c r="AB1000" s="13">
        <v>-167271.35999999999</v>
      </c>
      <c r="AC1000" s="13">
        <v>114875.35</v>
      </c>
      <c r="AD1000" s="13" t="s">
        <v>504</v>
      </c>
      <c r="AE1000" s="13"/>
      <c r="AF1000" s="13">
        <v>0</v>
      </c>
      <c r="AG1000" s="13">
        <v>0</v>
      </c>
      <c r="AH1000" s="13">
        <v>0</v>
      </c>
      <c r="AI1000" s="13">
        <v>0</v>
      </c>
      <c r="AJ1000" s="13">
        <v>0</v>
      </c>
    </row>
    <row r="1001" spans="1:36" hidden="1" x14ac:dyDescent="0.25">
      <c r="A1001" s="7" t="str">
        <f t="shared" si="16"/>
        <v>2.5-02-2001_2083002_2036110</v>
      </c>
      <c r="B1001" s="7" t="s">
        <v>445</v>
      </c>
      <c r="C1001" s="7" t="s">
        <v>31</v>
      </c>
      <c r="D1001" s="7" t="s">
        <v>286</v>
      </c>
      <c r="E1001" s="7" t="s">
        <v>146</v>
      </c>
      <c r="F1001" s="7">
        <v>8</v>
      </c>
      <c r="G1001" s="7">
        <v>3</v>
      </c>
      <c r="H1001" s="7" t="s">
        <v>294</v>
      </c>
      <c r="I1001" s="7">
        <v>3611</v>
      </c>
      <c r="J1001" s="7" t="s">
        <v>297</v>
      </c>
      <c r="K1001" s="7">
        <v>0</v>
      </c>
      <c r="L1001" s="7" t="s">
        <v>36</v>
      </c>
      <c r="M1001" s="7">
        <v>3000</v>
      </c>
      <c r="N1001" s="7" t="s">
        <v>446</v>
      </c>
      <c r="O1001" s="7" t="s">
        <v>149</v>
      </c>
      <c r="P1001" s="7" t="s">
        <v>39</v>
      </c>
      <c r="Q1001" s="7" t="s">
        <v>295</v>
      </c>
      <c r="R1001" s="7" t="s">
        <v>296</v>
      </c>
      <c r="S1001" s="13">
        <v>0</v>
      </c>
      <c r="T1001" s="13">
        <v>0</v>
      </c>
      <c r="U1001" s="13">
        <v>0</v>
      </c>
      <c r="V1001" s="13">
        <v>0</v>
      </c>
      <c r="W1001" s="13">
        <v>1998081.5</v>
      </c>
      <c r="X1001" s="13">
        <v>1998081.5</v>
      </c>
      <c r="Y1001" s="13">
        <v>1998081.5</v>
      </c>
      <c r="Z1001" s="13">
        <v>1699106</v>
      </c>
      <c r="AA1001" s="13">
        <v>1699106</v>
      </c>
      <c r="AB1001" s="13">
        <v>-1998081.5</v>
      </c>
      <c r="AC1001" s="13">
        <v>0</v>
      </c>
      <c r="AD1001" s="13">
        <v>0</v>
      </c>
      <c r="AE1001" s="13"/>
      <c r="AF1001" s="13">
        <v>0</v>
      </c>
      <c r="AG1001" s="13">
        <v>0</v>
      </c>
      <c r="AH1001" s="13">
        <v>0</v>
      </c>
      <c r="AI1001" s="13">
        <v>0</v>
      </c>
      <c r="AJ1001" s="13">
        <v>0</v>
      </c>
    </row>
    <row r="1002" spans="1:36" hidden="1" x14ac:dyDescent="0.25">
      <c r="A1002" s="7" t="str">
        <f t="shared" si="16"/>
        <v>2.5-02-2012_20267033_2061210</v>
      </c>
      <c r="B1002" s="7" t="s">
        <v>445</v>
      </c>
      <c r="C1002" s="7" t="s">
        <v>31</v>
      </c>
      <c r="D1002" s="7" t="s">
        <v>298</v>
      </c>
      <c r="E1002" s="7" t="s">
        <v>258</v>
      </c>
      <c r="F1002" s="7">
        <v>2</v>
      </c>
      <c r="G1002" s="7">
        <v>67</v>
      </c>
      <c r="H1002" s="7" t="s">
        <v>299</v>
      </c>
      <c r="I1002" s="7">
        <v>6121</v>
      </c>
      <c r="J1002" s="7" t="s">
        <v>447</v>
      </c>
      <c r="K1002" s="7">
        <v>0</v>
      </c>
      <c r="L1002" s="7" t="s">
        <v>36</v>
      </c>
      <c r="M1002" s="7">
        <v>6000</v>
      </c>
      <c r="N1002" s="7" t="s">
        <v>446</v>
      </c>
      <c r="O1002" s="7" t="s">
        <v>260</v>
      </c>
      <c r="P1002" s="7" t="s">
        <v>261</v>
      </c>
      <c r="Q1002" s="7" t="s">
        <v>300</v>
      </c>
      <c r="R1002" s="7" t="s">
        <v>301</v>
      </c>
      <c r="S1002" s="13">
        <v>0</v>
      </c>
      <c r="T1002" s="13">
        <v>0</v>
      </c>
      <c r="U1002" s="13">
        <v>0</v>
      </c>
      <c r="V1002" s="13">
        <v>59070048.979999997</v>
      </c>
      <c r="W1002" s="13">
        <v>0</v>
      </c>
      <c r="X1002" s="13">
        <v>0</v>
      </c>
      <c r="Y1002" s="13">
        <v>0</v>
      </c>
      <c r="Z1002" s="13">
        <v>0</v>
      </c>
      <c r="AA1002" s="13">
        <v>0</v>
      </c>
      <c r="AB1002" s="13">
        <v>0</v>
      </c>
      <c r="AC1002" s="13">
        <v>0</v>
      </c>
      <c r="AD1002" s="13">
        <v>0</v>
      </c>
      <c r="AE1002" s="13"/>
      <c r="AF1002" s="13">
        <v>0</v>
      </c>
      <c r="AG1002" s="13">
        <v>0</v>
      </c>
      <c r="AH1002" s="13">
        <v>0</v>
      </c>
      <c r="AI1002" s="13">
        <v>59070048.979999997</v>
      </c>
      <c r="AJ1002" s="13">
        <v>-59070048.979999997</v>
      </c>
    </row>
    <row r="1003" spans="1:36" hidden="1" x14ac:dyDescent="0.25">
      <c r="A1003" s="7" t="str">
        <f t="shared" si="16"/>
        <v>2.5-02-2019_20279045_2061310</v>
      </c>
      <c r="B1003" s="7" t="s">
        <v>445</v>
      </c>
      <c r="C1003" s="7" t="s">
        <v>31</v>
      </c>
      <c r="D1003" s="7" t="s">
        <v>298</v>
      </c>
      <c r="E1003" s="7" t="s">
        <v>409</v>
      </c>
      <c r="F1003" s="7">
        <v>2</v>
      </c>
      <c r="G1003" s="7">
        <v>79</v>
      </c>
      <c r="H1003" s="7" t="s">
        <v>420</v>
      </c>
      <c r="I1003" s="7">
        <v>6131</v>
      </c>
      <c r="J1003" s="7" t="s">
        <v>448</v>
      </c>
      <c r="K1003" s="7">
        <v>0</v>
      </c>
      <c r="L1003" s="7" t="s">
        <v>36</v>
      </c>
      <c r="M1003" s="7">
        <v>6000</v>
      </c>
      <c r="N1003" s="7" t="s">
        <v>446</v>
      </c>
      <c r="O1003" s="7" t="s">
        <v>411</v>
      </c>
      <c r="P1003" s="7" t="s">
        <v>261</v>
      </c>
      <c r="Q1003" s="7" t="s">
        <v>300</v>
      </c>
      <c r="R1003" s="7" t="s">
        <v>301</v>
      </c>
      <c r="S1003" s="13">
        <v>33420048.98</v>
      </c>
      <c r="T1003" s="13">
        <v>33420048.98</v>
      </c>
      <c r="U1003" s="13">
        <v>0</v>
      </c>
      <c r="V1003" s="13">
        <v>0</v>
      </c>
      <c r="W1003" s="13">
        <v>20719492.899999999</v>
      </c>
      <c r="X1003" s="13">
        <v>20719492.899999999</v>
      </c>
      <c r="Y1003" s="13">
        <v>14121451.23</v>
      </c>
      <c r="Z1003" s="13">
        <v>12182198.460000001</v>
      </c>
      <c r="AA1003" s="13">
        <v>12182198.460000001</v>
      </c>
      <c r="AB1003" s="13">
        <v>12700556.080000002</v>
      </c>
      <c r="AC1003" s="13">
        <v>0</v>
      </c>
      <c r="AD1003" s="13">
        <v>0</v>
      </c>
      <c r="AE1003" s="13"/>
      <c r="AF1003" s="13">
        <v>0</v>
      </c>
      <c r="AG1003" s="13">
        <v>33420048.98</v>
      </c>
      <c r="AH1003" s="13">
        <v>0</v>
      </c>
      <c r="AI1003" s="13">
        <v>0</v>
      </c>
      <c r="AJ1003" s="13">
        <v>33420048.98</v>
      </c>
    </row>
    <row r="1004" spans="1:36" hidden="1" x14ac:dyDescent="0.25">
      <c r="A1004" s="7" t="str">
        <f t="shared" si="16"/>
        <v>2.5-02-2004_20820011_2092110</v>
      </c>
      <c r="B1004" s="7" t="s">
        <v>445</v>
      </c>
      <c r="C1004" s="7" t="s">
        <v>31</v>
      </c>
      <c r="D1004" s="7" t="s">
        <v>32</v>
      </c>
      <c r="E1004" s="7" t="s">
        <v>33</v>
      </c>
      <c r="F1004" s="7">
        <v>8</v>
      </c>
      <c r="G1004" s="7">
        <v>20</v>
      </c>
      <c r="H1004" s="7" t="s">
        <v>34</v>
      </c>
      <c r="I1004" s="7">
        <v>9211</v>
      </c>
      <c r="J1004" s="7" t="s">
        <v>450</v>
      </c>
      <c r="K1004" s="7">
        <v>0</v>
      </c>
      <c r="L1004" s="7" t="s">
        <v>36</v>
      </c>
      <c r="M1004" s="7">
        <v>9000</v>
      </c>
      <c r="N1004" s="7" t="s">
        <v>446</v>
      </c>
      <c r="O1004" s="7" t="s">
        <v>38</v>
      </c>
      <c r="P1004" s="7" t="s">
        <v>39</v>
      </c>
      <c r="Q1004" s="7" t="s">
        <v>307</v>
      </c>
      <c r="R1004" s="7" t="s">
        <v>41</v>
      </c>
      <c r="S1004" s="13">
        <v>20000000</v>
      </c>
      <c r="T1004" s="13">
        <v>20000000</v>
      </c>
      <c r="U1004" s="13">
        <v>0</v>
      </c>
      <c r="V1004" s="13">
        <v>20000000</v>
      </c>
      <c r="W1004" s="13">
        <v>13089177.43</v>
      </c>
      <c r="X1004" s="13">
        <v>13089177.43</v>
      </c>
      <c r="Y1004" s="13">
        <v>13089177.43</v>
      </c>
      <c r="Z1004" s="13">
        <v>13089177.43</v>
      </c>
      <c r="AA1004" s="13">
        <v>13089177.43</v>
      </c>
      <c r="AB1004" s="13">
        <v>6910822.5700000003</v>
      </c>
      <c r="AC1004" s="13">
        <v>0</v>
      </c>
      <c r="AD1004" s="13">
        <v>0</v>
      </c>
      <c r="AE1004" s="13"/>
      <c r="AF1004" s="13">
        <v>0</v>
      </c>
      <c r="AG1004" s="13">
        <v>0</v>
      </c>
      <c r="AH1004" s="13">
        <v>0</v>
      </c>
      <c r="AI1004" s="13">
        <v>0</v>
      </c>
      <c r="AJ1004" s="13">
        <v>0</v>
      </c>
    </row>
    <row r="1005" spans="1:36" hidden="1" x14ac:dyDescent="0.25">
      <c r="A1005" s="7" t="str">
        <f t="shared" si="16"/>
        <v>2.5-02-2005_20821012_2026112</v>
      </c>
      <c r="B1005" s="7" t="s">
        <v>445</v>
      </c>
      <c r="C1005" s="7" t="s">
        <v>31</v>
      </c>
      <c r="D1005" s="7" t="s">
        <v>32</v>
      </c>
      <c r="E1005" s="7" t="s">
        <v>43</v>
      </c>
      <c r="F1005" s="7">
        <v>8</v>
      </c>
      <c r="G1005" s="7">
        <v>21</v>
      </c>
      <c r="H1005" s="7" t="s">
        <v>44</v>
      </c>
      <c r="I1005" s="7">
        <v>2611</v>
      </c>
      <c r="J1005" s="7" t="s">
        <v>317</v>
      </c>
      <c r="K1005" s="7">
        <v>2</v>
      </c>
      <c r="L1005" s="7" t="s">
        <v>452</v>
      </c>
      <c r="M1005" s="7">
        <v>2000</v>
      </c>
      <c r="N1005" s="7" t="s">
        <v>446</v>
      </c>
      <c r="O1005" s="7" t="s">
        <v>47</v>
      </c>
      <c r="P1005" s="7" t="s">
        <v>39</v>
      </c>
      <c r="Q1005" s="7" t="s">
        <v>315</v>
      </c>
      <c r="R1005" s="7" t="s">
        <v>49</v>
      </c>
      <c r="S1005" s="13">
        <v>10000000</v>
      </c>
      <c r="T1005" s="13">
        <v>10000000</v>
      </c>
      <c r="U1005" s="13">
        <v>0</v>
      </c>
      <c r="V1005" s="13">
        <v>10068000</v>
      </c>
      <c r="W1005" s="13">
        <v>8208748.6200000001</v>
      </c>
      <c r="X1005" s="13">
        <v>8208748.5300000003</v>
      </c>
      <c r="Y1005" s="13">
        <v>6580276.8099999996</v>
      </c>
      <c r="Z1005" s="13">
        <v>6580276.8099999996</v>
      </c>
      <c r="AA1005" s="13">
        <v>6580276.8099999996</v>
      </c>
      <c r="AB1005" s="13">
        <v>1791251.38</v>
      </c>
      <c r="AC1005" s="13">
        <v>0</v>
      </c>
      <c r="AD1005" s="13">
        <v>0</v>
      </c>
      <c r="AE1005" s="13"/>
      <c r="AF1005" s="13">
        <v>0</v>
      </c>
      <c r="AG1005" s="13">
        <v>0</v>
      </c>
      <c r="AH1005" s="13">
        <v>0</v>
      </c>
      <c r="AI1005" s="13">
        <v>68000</v>
      </c>
      <c r="AJ1005" s="13">
        <v>-68000</v>
      </c>
    </row>
    <row r="1006" spans="1:36" hidden="1" x14ac:dyDescent="0.25">
      <c r="A1006" s="7" t="str">
        <f t="shared" si="16"/>
        <v>2.5-02-2005_20821012_2032310</v>
      </c>
      <c r="B1006" s="7" t="s">
        <v>445</v>
      </c>
      <c r="C1006" s="7" t="s">
        <v>31</v>
      </c>
      <c r="D1006" s="7" t="s">
        <v>32</v>
      </c>
      <c r="E1006" s="7" t="s">
        <v>43</v>
      </c>
      <c r="F1006" s="7">
        <v>8</v>
      </c>
      <c r="G1006" s="7">
        <v>21</v>
      </c>
      <c r="H1006" s="7" t="s">
        <v>44</v>
      </c>
      <c r="I1006" s="7">
        <v>3231</v>
      </c>
      <c r="J1006" s="7" t="s">
        <v>183</v>
      </c>
      <c r="K1006" s="7">
        <v>0</v>
      </c>
      <c r="L1006" s="7" t="s">
        <v>36</v>
      </c>
      <c r="M1006" s="7">
        <v>3000</v>
      </c>
      <c r="N1006" s="7" t="s">
        <v>446</v>
      </c>
      <c r="O1006" s="7" t="s">
        <v>47</v>
      </c>
      <c r="P1006" s="7" t="s">
        <v>39</v>
      </c>
      <c r="Q1006" s="7" t="s">
        <v>315</v>
      </c>
      <c r="R1006" s="7" t="s">
        <v>49</v>
      </c>
      <c r="S1006" s="13">
        <v>2585864</v>
      </c>
      <c r="T1006" s="13">
        <v>2585864</v>
      </c>
      <c r="U1006" s="13">
        <v>0</v>
      </c>
      <c r="V1006" s="13">
        <v>2664744</v>
      </c>
      <c r="W1006" s="13">
        <v>2573112</v>
      </c>
      <c r="X1006" s="13">
        <v>2573112</v>
      </c>
      <c r="Y1006" s="13">
        <v>2025563.93</v>
      </c>
      <c r="Z1006" s="13">
        <v>1100984.82</v>
      </c>
      <c r="AA1006" s="13">
        <v>740267.44</v>
      </c>
      <c r="AB1006" s="13">
        <v>12752</v>
      </c>
      <c r="AC1006" s="13">
        <v>0</v>
      </c>
      <c r="AD1006" s="13">
        <v>0</v>
      </c>
      <c r="AE1006" s="13"/>
      <c r="AF1006" s="13">
        <v>0</v>
      </c>
      <c r="AG1006" s="13">
        <v>0</v>
      </c>
      <c r="AH1006" s="13">
        <v>0</v>
      </c>
      <c r="AI1006" s="13">
        <v>78880</v>
      </c>
      <c r="AJ1006" s="13">
        <v>-78880</v>
      </c>
    </row>
    <row r="1007" spans="1:36" hidden="1" x14ac:dyDescent="0.25">
      <c r="A1007" s="7" t="str">
        <f t="shared" si="16"/>
        <v>2.5-02-2005_20821012_2032510</v>
      </c>
      <c r="B1007" s="7" t="s">
        <v>445</v>
      </c>
      <c r="C1007" s="7" t="s">
        <v>31</v>
      </c>
      <c r="D1007" s="7" t="s">
        <v>32</v>
      </c>
      <c r="E1007" s="7" t="s">
        <v>43</v>
      </c>
      <c r="F1007" s="7">
        <v>8</v>
      </c>
      <c r="G1007" s="7">
        <v>21</v>
      </c>
      <c r="H1007" s="7" t="s">
        <v>44</v>
      </c>
      <c r="I1007" s="7">
        <v>3251</v>
      </c>
      <c r="J1007" s="7" t="s">
        <v>65</v>
      </c>
      <c r="K1007" s="7">
        <v>0</v>
      </c>
      <c r="L1007" s="7" t="s">
        <v>36</v>
      </c>
      <c r="M1007" s="7">
        <v>3000</v>
      </c>
      <c r="N1007" s="7" t="s">
        <v>446</v>
      </c>
      <c r="O1007" s="7" t="s">
        <v>47</v>
      </c>
      <c r="P1007" s="7" t="s">
        <v>39</v>
      </c>
      <c r="Q1007" s="7" t="s">
        <v>315</v>
      </c>
      <c r="R1007" s="7" t="s">
        <v>49</v>
      </c>
      <c r="S1007" s="13">
        <v>24078000</v>
      </c>
      <c r="T1007" s="13">
        <v>24078000</v>
      </c>
      <c r="U1007" s="13">
        <v>0</v>
      </c>
      <c r="V1007" s="13">
        <v>24078000</v>
      </c>
      <c r="W1007" s="13">
        <v>14783902.390000001</v>
      </c>
      <c r="X1007" s="13">
        <v>14783902.390000001</v>
      </c>
      <c r="Y1007" s="13">
        <v>9043320.1400000006</v>
      </c>
      <c r="Z1007" s="13">
        <v>9043320.1400000006</v>
      </c>
      <c r="AA1007" s="13">
        <v>9043320.1400000006</v>
      </c>
      <c r="AB1007" s="13">
        <v>9294097.6099999994</v>
      </c>
      <c r="AC1007" s="13">
        <v>0</v>
      </c>
      <c r="AD1007" s="13">
        <v>0</v>
      </c>
      <c r="AE1007" s="13"/>
      <c r="AF1007" s="13">
        <v>0</v>
      </c>
      <c r="AG1007" s="13">
        <v>0</v>
      </c>
      <c r="AH1007" s="13">
        <v>0</v>
      </c>
      <c r="AI1007" s="13">
        <v>0</v>
      </c>
      <c r="AJ1007" s="13">
        <v>0</v>
      </c>
    </row>
    <row r="1008" spans="1:36" hidden="1" x14ac:dyDescent="0.25">
      <c r="A1008" s="7" t="str">
        <f t="shared" si="16"/>
        <v>2.5-02-2005_20821012_2026111</v>
      </c>
      <c r="B1008" s="7" t="s">
        <v>445</v>
      </c>
      <c r="C1008" s="7" t="s">
        <v>31</v>
      </c>
      <c r="D1008" s="7" t="s">
        <v>32</v>
      </c>
      <c r="E1008" s="7" t="s">
        <v>43</v>
      </c>
      <c r="F1008" s="7">
        <v>8</v>
      </c>
      <c r="G1008" s="7">
        <v>21</v>
      </c>
      <c r="H1008" s="7" t="s">
        <v>44</v>
      </c>
      <c r="I1008" s="7">
        <v>2611</v>
      </c>
      <c r="J1008" s="7" t="s">
        <v>317</v>
      </c>
      <c r="K1008" s="7">
        <v>1</v>
      </c>
      <c r="L1008" s="7" t="s">
        <v>451</v>
      </c>
      <c r="M1008" s="7">
        <v>2000</v>
      </c>
      <c r="N1008" s="7" t="s">
        <v>446</v>
      </c>
      <c r="O1008" s="7" t="s">
        <v>47</v>
      </c>
      <c r="P1008" s="7" t="s">
        <v>39</v>
      </c>
      <c r="Q1008" s="7" t="s">
        <v>315</v>
      </c>
      <c r="R1008" s="7" t="s">
        <v>49</v>
      </c>
      <c r="S1008" s="13">
        <v>25000000</v>
      </c>
      <c r="T1008" s="13">
        <v>25000000</v>
      </c>
      <c r="U1008" s="13">
        <v>0</v>
      </c>
      <c r="V1008" s="13">
        <v>25170000</v>
      </c>
      <c r="W1008" s="13">
        <v>24994433.969999999</v>
      </c>
      <c r="X1008" s="13">
        <v>24994434.27</v>
      </c>
      <c r="Y1008" s="13">
        <v>24986858.719999999</v>
      </c>
      <c r="Z1008" s="13">
        <v>24986858.719999999</v>
      </c>
      <c r="AA1008" s="13">
        <v>24986858.719999999</v>
      </c>
      <c r="AB1008" s="13">
        <v>5566.0300000011921</v>
      </c>
      <c r="AC1008" s="13">
        <v>-1618646.68</v>
      </c>
      <c r="AD1008" s="13" t="s">
        <v>504</v>
      </c>
      <c r="AE1008" s="13"/>
      <c r="AF1008" s="13">
        <v>0</v>
      </c>
      <c r="AG1008" s="13">
        <v>0</v>
      </c>
      <c r="AH1008" s="13">
        <v>0</v>
      </c>
      <c r="AI1008" s="13">
        <v>170000</v>
      </c>
      <c r="AJ1008" s="13">
        <v>-170000</v>
      </c>
    </row>
    <row r="1009" spans="1:36" hidden="1" x14ac:dyDescent="0.25">
      <c r="A1009" s="7" t="str">
        <f t="shared" si="16"/>
        <v>2.5-02-2019_20279045_2061510</v>
      </c>
      <c r="B1009" s="7" t="s">
        <v>445</v>
      </c>
      <c r="C1009" s="7" t="s">
        <v>31</v>
      </c>
      <c r="D1009" s="7" t="s">
        <v>298</v>
      </c>
      <c r="E1009" s="7" t="s">
        <v>409</v>
      </c>
      <c r="F1009" s="7">
        <v>2</v>
      </c>
      <c r="G1009" s="7">
        <v>79</v>
      </c>
      <c r="H1009" s="7" t="s">
        <v>420</v>
      </c>
      <c r="I1009" s="7">
        <v>6151</v>
      </c>
      <c r="J1009" s="7" t="s">
        <v>302</v>
      </c>
      <c r="K1009" s="7">
        <v>0</v>
      </c>
      <c r="L1009" s="7" t="s">
        <v>36</v>
      </c>
      <c r="M1009" s="7">
        <v>6000</v>
      </c>
      <c r="N1009" s="7" t="s">
        <v>446</v>
      </c>
      <c r="O1009" s="7" t="s">
        <v>411</v>
      </c>
      <c r="P1009" s="7" t="s">
        <v>261</v>
      </c>
      <c r="Q1009" s="7" t="s">
        <v>300</v>
      </c>
      <c r="R1009" s="7" t="s">
        <v>301</v>
      </c>
      <c r="S1009" s="13">
        <v>20740440</v>
      </c>
      <c r="T1009" s="13">
        <v>20740440</v>
      </c>
      <c r="U1009" s="13">
        <v>0</v>
      </c>
      <c r="V1009" s="13">
        <v>0</v>
      </c>
      <c r="W1009" s="13">
        <v>14744832.49</v>
      </c>
      <c r="X1009" s="13">
        <v>14744832.49</v>
      </c>
      <c r="Y1009" s="13">
        <v>10668440.310000001</v>
      </c>
      <c r="Z1009" s="13">
        <v>10668440.310000001</v>
      </c>
      <c r="AA1009" s="13">
        <v>10668440.310000001</v>
      </c>
      <c r="AB1009" s="13">
        <v>5995607.5099999998</v>
      </c>
      <c r="AC1009" s="13">
        <v>-2194390.12</v>
      </c>
      <c r="AD1009" s="13" t="s">
        <v>504</v>
      </c>
      <c r="AE1009" s="13"/>
      <c r="AF1009" s="13">
        <v>0</v>
      </c>
      <c r="AG1009" s="13">
        <v>20740440</v>
      </c>
      <c r="AH1009" s="13">
        <v>0</v>
      </c>
      <c r="AI1009" s="13">
        <v>0</v>
      </c>
      <c r="AJ1009" s="13">
        <v>20740440</v>
      </c>
    </row>
    <row r="1010" spans="1:36" hidden="1" x14ac:dyDescent="0.25">
      <c r="A1010" s="7" t="str">
        <f t="shared" si="16"/>
        <v>2.5-02-2019_20279045_2061210</v>
      </c>
      <c r="B1010" s="7" t="s">
        <v>445</v>
      </c>
      <c r="C1010" s="7" t="s">
        <v>31</v>
      </c>
      <c r="D1010" s="7" t="s">
        <v>298</v>
      </c>
      <c r="E1010" s="7" t="s">
        <v>409</v>
      </c>
      <c r="F1010" s="7">
        <v>2</v>
      </c>
      <c r="G1010" s="7">
        <v>79</v>
      </c>
      <c r="H1010" s="7" t="s">
        <v>420</v>
      </c>
      <c r="I1010" s="7">
        <v>6121</v>
      </c>
      <c r="J1010" s="7" t="s">
        <v>447</v>
      </c>
      <c r="K1010" s="7">
        <v>0</v>
      </c>
      <c r="L1010" s="7" t="s">
        <v>36</v>
      </c>
      <c r="M1010" s="7">
        <v>6000</v>
      </c>
      <c r="N1010" s="7" t="s">
        <v>446</v>
      </c>
      <c r="O1010" s="7" t="s">
        <v>411</v>
      </c>
      <c r="P1010" s="7" t="s">
        <v>261</v>
      </c>
      <c r="Q1010" s="7" t="s">
        <v>300</v>
      </c>
      <c r="R1010" s="7" t="s">
        <v>301</v>
      </c>
      <c r="S1010" s="13">
        <v>4909560</v>
      </c>
      <c r="T1010" s="13">
        <v>4909560</v>
      </c>
      <c r="U1010" s="13">
        <v>0</v>
      </c>
      <c r="V1010" s="13">
        <v>0</v>
      </c>
      <c r="W1010" s="13">
        <v>749290.48</v>
      </c>
      <c r="X1010" s="13">
        <v>749290.48</v>
      </c>
      <c r="Y1010" s="13">
        <v>187322.62</v>
      </c>
      <c r="Z1010" s="13">
        <v>187322.62</v>
      </c>
      <c r="AA1010" s="13">
        <v>187322.62</v>
      </c>
      <c r="AB1010" s="13">
        <v>4160269.52</v>
      </c>
      <c r="AC1010" s="13">
        <v>-4160269.52</v>
      </c>
      <c r="AD1010" s="13" t="s">
        <v>504</v>
      </c>
      <c r="AE1010" s="13"/>
      <c r="AF1010" s="13">
        <v>0</v>
      </c>
      <c r="AG1010" s="13">
        <v>59070048.979999997</v>
      </c>
      <c r="AH1010" s="13">
        <v>0</v>
      </c>
      <c r="AI1010" s="13">
        <v>54160488.979999997</v>
      </c>
      <c r="AJ1010" s="13">
        <v>4909560</v>
      </c>
    </row>
    <row r="1011" spans="1:36" hidden="1" x14ac:dyDescent="0.25">
      <c r="A1011" s="7" t="str">
        <f t="shared" si="16"/>
        <v>2.5-02-2004_20820011_2063210</v>
      </c>
      <c r="B1011" s="7" t="s">
        <v>445</v>
      </c>
      <c r="C1011" s="7" t="s">
        <v>31</v>
      </c>
      <c r="D1011" s="7" t="s">
        <v>32</v>
      </c>
      <c r="E1011" s="7" t="s">
        <v>33</v>
      </c>
      <c r="F1011" s="7">
        <v>8</v>
      </c>
      <c r="G1011" s="7">
        <v>20</v>
      </c>
      <c r="H1011" s="7" t="s">
        <v>34</v>
      </c>
      <c r="I1011" s="7">
        <v>6321</v>
      </c>
      <c r="J1011" s="7" t="s">
        <v>314</v>
      </c>
      <c r="K1011" s="7">
        <v>0</v>
      </c>
      <c r="L1011" s="7" t="s">
        <v>36</v>
      </c>
      <c r="M1011" s="7">
        <v>6000</v>
      </c>
      <c r="N1011" s="7" t="s">
        <v>446</v>
      </c>
      <c r="O1011" s="7" t="s">
        <v>38</v>
      </c>
      <c r="P1011" s="7" t="s">
        <v>39</v>
      </c>
      <c r="Q1011" s="7" t="s">
        <v>307</v>
      </c>
      <c r="R1011" s="7" t="s">
        <v>41</v>
      </c>
      <c r="S1011" s="13">
        <v>52861444.020000003</v>
      </c>
      <c r="T1011" s="13">
        <v>52861444.020000003</v>
      </c>
      <c r="U1011" s="13">
        <v>0</v>
      </c>
      <c r="V1011" s="13">
        <v>52829280.979999997</v>
      </c>
      <c r="W1011" s="13">
        <v>0</v>
      </c>
      <c r="X1011" s="13">
        <v>0</v>
      </c>
      <c r="Y1011" s="13">
        <v>0</v>
      </c>
      <c r="Z1011" s="13">
        <v>0</v>
      </c>
      <c r="AA1011" s="13">
        <v>0</v>
      </c>
      <c r="AB1011" s="13">
        <v>52861444.020000003</v>
      </c>
      <c r="AC1011" s="13">
        <v>-52861444.020000003</v>
      </c>
      <c r="AD1011" s="13" t="s">
        <v>504</v>
      </c>
      <c r="AE1011" s="13"/>
      <c r="AF1011" s="13">
        <v>0</v>
      </c>
      <c r="AG1011" s="13">
        <v>32163.040000000001</v>
      </c>
      <c r="AH1011" s="13">
        <v>0</v>
      </c>
      <c r="AI1011" s="13">
        <v>0</v>
      </c>
      <c r="AJ1011" s="13">
        <v>32163.040000000001</v>
      </c>
    </row>
    <row r="1012" spans="1:36" hidden="1" x14ac:dyDescent="0.25">
      <c r="A1012" s="7" t="str">
        <f t="shared" si="15"/>
        <v>2.5-03-1908_20347023_2027110</v>
      </c>
      <c r="B1012" s="7" t="s">
        <v>457</v>
      </c>
      <c r="C1012" s="7" t="s">
        <v>129</v>
      </c>
      <c r="D1012" s="7" t="s">
        <v>97</v>
      </c>
      <c r="E1012" s="7" t="s">
        <v>130</v>
      </c>
      <c r="F1012" s="7">
        <v>3</v>
      </c>
      <c r="G1012" s="7">
        <v>47</v>
      </c>
      <c r="H1012" s="7" t="s">
        <v>131</v>
      </c>
      <c r="I1012" s="7">
        <v>2711</v>
      </c>
      <c r="J1012" s="7" t="s">
        <v>416</v>
      </c>
      <c r="K1012" s="7">
        <v>0</v>
      </c>
      <c r="L1012" s="7" t="s">
        <v>36</v>
      </c>
      <c r="M1012" s="7">
        <v>2000</v>
      </c>
      <c r="N1012" s="7" t="s">
        <v>458</v>
      </c>
      <c r="O1012" s="7" t="s">
        <v>133</v>
      </c>
      <c r="P1012" s="7" t="s">
        <v>134</v>
      </c>
      <c r="Q1012" s="7" t="s">
        <v>140</v>
      </c>
      <c r="R1012" s="7" t="s">
        <v>136</v>
      </c>
      <c r="S1012" s="13">
        <v>0</v>
      </c>
      <c r="T1012" s="13">
        <v>0</v>
      </c>
      <c r="U1012" s="13">
        <v>0</v>
      </c>
      <c r="V1012" s="13">
        <v>0</v>
      </c>
      <c r="W1012" s="13">
        <v>1110406</v>
      </c>
      <c r="X1012" s="13">
        <v>1110406</v>
      </c>
      <c r="Y1012" s="13">
        <v>1110406</v>
      </c>
      <c r="Z1012" s="13">
        <v>1110406</v>
      </c>
      <c r="AA1012" s="13">
        <v>1110406</v>
      </c>
      <c r="AB1012" s="13">
        <v>-1110406</v>
      </c>
      <c r="AC1012" s="13">
        <v>0</v>
      </c>
      <c r="AD1012" s="13">
        <v>0</v>
      </c>
      <c r="AE1012" s="13"/>
      <c r="AF1012" s="13">
        <v>0</v>
      </c>
      <c r="AG1012" s="13">
        <v>0</v>
      </c>
      <c r="AH1012" s="13">
        <v>0</v>
      </c>
      <c r="AI1012" s="13">
        <v>0</v>
      </c>
      <c r="AJ1012" s="13">
        <v>0</v>
      </c>
    </row>
    <row r="1013" spans="1:36" hidden="1" x14ac:dyDescent="0.25">
      <c r="A1013" s="7" t="str">
        <f t="shared" si="15"/>
        <v>2.5-03-1904_20819011_2039210</v>
      </c>
      <c r="B1013" s="7" t="s">
        <v>457</v>
      </c>
      <c r="C1013" s="7" t="s">
        <v>31</v>
      </c>
      <c r="D1013" s="7" t="s">
        <v>32</v>
      </c>
      <c r="E1013" s="7" t="s">
        <v>33</v>
      </c>
      <c r="F1013" s="7">
        <v>8</v>
      </c>
      <c r="G1013" s="7">
        <v>19</v>
      </c>
      <c r="H1013" s="7" t="s">
        <v>34</v>
      </c>
      <c r="I1013" s="7">
        <v>3921</v>
      </c>
      <c r="J1013" s="7" t="s">
        <v>35</v>
      </c>
      <c r="K1013" s="7">
        <v>0</v>
      </c>
      <c r="L1013" s="7" t="s">
        <v>36</v>
      </c>
      <c r="M1013" s="7">
        <v>3000</v>
      </c>
      <c r="N1013" s="7" t="s">
        <v>458</v>
      </c>
      <c r="O1013" s="7" t="s">
        <v>38</v>
      </c>
      <c r="P1013" s="7" t="s">
        <v>39</v>
      </c>
      <c r="Q1013" s="7" t="s">
        <v>40</v>
      </c>
      <c r="R1013" s="7" t="s">
        <v>41</v>
      </c>
      <c r="S1013" s="13">
        <v>0</v>
      </c>
      <c r="T1013" s="13">
        <v>0</v>
      </c>
      <c r="U1013" s="13">
        <v>0</v>
      </c>
      <c r="V1013" s="13">
        <v>0</v>
      </c>
      <c r="W1013" s="13">
        <v>259543.56</v>
      </c>
      <c r="X1013" s="13">
        <v>259543.56</v>
      </c>
      <c r="Y1013" s="13">
        <v>259543.56</v>
      </c>
      <c r="Z1013" s="13">
        <v>259543.56</v>
      </c>
      <c r="AA1013" s="13">
        <v>259543.56</v>
      </c>
      <c r="AB1013" s="13">
        <v>-259543.56</v>
      </c>
      <c r="AC1013" s="13">
        <v>0</v>
      </c>
      <c r="AD1013" s="13">
        <v>0</v>
      </c>
      <c r="AE1013" s="13"/>
      <c r="AF1013" s="13">
        <v>0</v>
      </c>
      <c r="AG1013" s="13">
        <v>0</v>
      </c>
      <c r="AH1013" s="13">
        <v>0</v>
      </c>
      <c r="AI1013" s="13">
        <v>0</v>
      </c>
      <c r="AJ1013" s="13">
        <v>0</v>
      </c>
    </row>
    <row r="1014" spans="1:36" hidden="1" x14ac:dyDescent="0.25">
      <c r="A1014" s="7" t="str">
        <f t="shared" si="15"/>
        <v>2.6-05-1908_20347023_2035110</v>
      </c>
      <c r="B1014" s="7" t="s">
        <v>459</v>
      </c>
      <c r="C1014" s="7" t="s">
        <v>129</v>
      </c>
      <c r="D1014" s="7" t="s">
        <v>97</v>
      </c>
      <c r="E1014" s="7" t="s">
        <v>130</v>
      </c>
      <c r="F1014" s="7">
        <v>3</v>
      </c>
      <c r="G1014" s="7">
        <v>47</v>
      </c>
      <c r="H1014" s="7" t="s">
        <v>131</v>
      </c>
      <c r="I1014" s="7">
        <v>3511</v>
      </c>
      <c r="J1014" s="7" t="s">
        <v>68</v>
      </c>
      <c r="K1014" s="7">
        <v>0</v>
      </c>
      <c r="L1014" s="7" t="s">
        <v>36</v>
      </c>
      <c r="M1014" s="7">
        <v>3000</v>
      </c>
      <c r="N1014" s="7" t="s">
        <v>460</v>
      </c>
      <c r="O1014" s="7" t="s">
        <v>133</v>
      </c>
      <c r="P1014" s="7" t="s">
        <v>134</v>
      </c>
      <c r="Q1014" s="7" t="s">
        <v>140</v>
      </c>
      <c r="R1014" s="7" t="s">
        <v>136</v>
      </c>
      <c r="S1014" s="13">
        <v>0</v>
      </c>
      <c r="T1014" s="13">
        <v>0</v>
      </c>
      <c r="U1014" s="13">
        <v>0</v>
      </c>
      <c r="V1014" s="13">
        <v>0</v>
      </c>
      <c r="W1014" s="13">
        <v>158525.99</v>
      </c>
      <c r="X1014" s="13">
        <v>158525.99</v>
      </c>
      <c r="Y1014" s="13">
        <v>158525.99</v>
      </c>
      <c r="Z1014" s="13">
        <v>158525.99</v>
      </c>
      <c r="AA1014" s="13">
        <v>158525.99</v>
      </c>
      <c r="AB1014" s="13">
        <v>-158525.99</v>
      </c>
      <c r="AC1014" s="13">
        <v>0</v>
      </c>
      <c r="AD1014" s="13">
        <v>0</v>
      </c>
      <c r="AE1014" s="13"/>
      <c r="AF1014" s="13">
        <v>0</v>
      </c>
      <c r="AG1014" s="13">
        <v>0</v>
      </c>
      <c r="AH1014" s="13">
        <v>0</v>
      </c>
      <c r="AI1014" s="13">
        <v>0</v>
      </c>
      <c r="AJ1014" s="13">
        <v>0</v>
      </c>
    </row>
    <row r="1015" spans="1:36" hidden="1" x14ac:dyDescent="0.25">
      <c r="A1015" s="7" t="str">
        <f t="shared" si="15"/>
        <v>2.6-05-1908_20347023_2051110</v>
      </c>
      <c r="B1015" s="7" t="s">
        <v>459</v>
      </c>
      <c r="C1015" s="7" t="s">
        <v>129</v>
      </c>
      <c r="D1015" s="7" t="s">
        <v>97</v>
      </c>
      <c r="E1015" s="7" t="s">
        <v>130</v>
      </c>
      <c r="F1015" s="7">
        <v>3</v>
      </c>
      <c r="G1015" s="7">
        <v>47</v>
      </c>
      <c r="H1015" s="7" t="s">
        <v>131</v>
      </c>
      <c r="I1015" s="7">
        <v>5111</v>
      </c>
      <c r="J1015" s="7" t="s">
        <v>110</v>
      </c>
      <c r="K1015" s="7">
        <v>0</v>
      </c>
      <c r="L1015" s="7" t="s">
        <v>36</v>
      </c>
      <c r="M1015" s="7">
        <v>5000</v>
      </c>
      <c r="N1015" s="7" t="s">
        <v>460</v>
      </c>
      <c r="O1015" s="7" t="s">
        <v>133</v>
      </c>
      <c r="P1015" s="7" t="s">
        <v>134</v>
      </c>
      <c r="Q1015" s="7" t="s">
        <v>140</v>
      </c>
      <c r="R1015" s="7" t="s">
        <v>136</v>
      </c>
      <c r="S1015" s="13">
        <v>0</v>
      </c>
      <c r="T1015" s="13">
        <v>0</v>
      </c>
      <c r="U1015" s="13">
        <v>0</v>
      </c>
      <c r="V1015" s="13">
        <v>0</v>
      </c>
      <c r="W1015" s="13">
        <v>84474.68</v>
      </c>
      <c r="X1015" s="13">
        <v>84474.68</v>
      </c>
      <c r="Y1015" s="13">
        <v>84474.68</v>
      </c>
      <c r="Z1015" s="13">
        <v>84474.68</v>
      </c>
      <c r="AA1015" s="13">
        <v>84474.68</v>
      </c>
      <c r="AB1015" s="13">
        <v>-84474.68</v>
      </c>
      <c r="AC1015" s="13">
        <v>0</v>
      </c>
      <c r="AD1015" s="13">
        <v>0</v>
      </c>
      <c r="AE1015" s="13"/>
      <c r="AF1015" s="13">
        <v>0</v>
      </c>
      <c r="AG1015" s="13">
        <v>0</v>
      </c>
      <c r="AH1015" s="13">
        <v>0</v>
      </c>
      <c r="AI1015" s="13">
        <v>0</v>
      </c>
      <c r="AJ1015" s="13">
        <v>0</v>
      </c>
    </row>
    <row r="1016" spans="1:36" hidden="1" x14ac:dyDescent="0.25">
      <c r="A1016" s="7" t="str">
        <f t="shared" si="15"/>
        <v>2.6-05-1908_20347023_2051510</v>
      </c>
      <c r="B1016" s="7" t="s">
        <v>459</v>
      </c>
      <c r="C1016" s="7" t="s">
        <v>129</v>
      </c>
      <c r="D1016" s="7" t="s">
        <v>97</v>
      </c>
      <c r="E1016" s="7" t="s">
        <v>130</v>
      </c>
      <c r="F1016" s="7">
        <v>3</v>
      </c>
      <c r="G1016" s="7">
        <v>47</v>
      </c>
      <c r="H1016" s="7" t="s">
        <v>131</v>
      </c>
      <c r="I1016" s="7">
        <v>5151</v>
      </c>
      <c r="J1016" s="7" t="s">
        <v>112</v>
      </c>
      <c r="K1016" s="7">
        <v>0</v>
      </c>
      <c r="L1016" s="7" t="s">
        <v>36</v>
      </c>
      <c r="M1016" s="7">
        <v>5000</v>
      </c>
      <c r="N1016" s="7" t="s">
        <v>460</v>
      </c>
      <c r="O1016" s="7" t="s">
        <v>133</v>
      </c>
      <c r="P1016" s="7" t="s">
        <v>134</v>
      </c>
      <c r="Q1016" s="7" t="s">
        <v>140</v>
      </c>
      <c r="R1016" s="7" t="s">
        <v>136</v>
      </c>
      <c r="S1016" s="13">
        <v>0</v>
      </c>
      <c r="T1016" s="13">
        <v>0</v>
      </c>
      <c r="U1016" s="13">
        <v>0</v>
      </c>
      <c r="V1016" s="13">
        <v>0</v>
      </c>
      <c r="W1016" s="13">
        <v>56999.01</v>
      </c>
      <c r="X1016" s="13">
        <v>56999.01</v>
      </c>
      <c r="Y1016" s="13">
        <v>56999.01</v>
      </c>
      <c r="Z1016" s="13">
        <v>56999.01</v>
      </c>
      <c r="AA1016" s="13">
        <v>56999.01</v>
      </c>
      <c r="AB1016" s="13">
        <v>-56999.01</v>
      </c>
      <c r="AC1016" s="13">
        <v>0</v>
      </c>
      <c r="AD1016" s="13">
        <v>0</v>
      </c>
      <c r="AE1016" s="13"/>
      <c r="AF1016" s="13">
        <v>0</v>
      </c>
      <c r="AG1016" s="13">
        <v>0</v>
      </c>
      <c r="AH1016" s="13">
        <v>0</v>
      </c>
      <c r="AI1016" s="13">
        <v>0</v>
      </c>
      <c r="AJ1016" s="13">
        <v>0</v>
      </c>
    </row>
    <row r="1017" spans="1:36" hidden="1" x14ac:dyDescent="0.25">
      <c r="A1017" s="7" t="str">
        <f t="shared" si="15"/>
        <v>2.6-05-1908_20347023_2059110</v>
      </c>
      <c r="B1017" s="7" t="s">
        <v>459</v>
      </c>
      <c r="C1017" s="7" t="s">
        <v>129</v>
      </c>
      <c r="D1017" s="7" t="s">
        <v>97</v>
      </c>
      <c r="E1017" s="7" t="s">
        <v>130</v>
      </c>
      <c r="F1017" s="7">
        <v>3</v>
      </c>
      <c r="G1017" s="7">
        <v>47</v>
      </c>
      <c r="H1017" s="7" t="s">
        <v>131</v>
      </c>
      <c r="I1017" s="7">
        <v>5911</v>
      </c>
      <c r="J1017" s="7" t="s">
        <v>157</v>
      </c>
      <c r="K1017" s="7">
        <v>0</v>
      </c>
      <c r="L1017" s="7" t="s">
        <v>36</v>
      </c>
      <c r="M1017" s="7">
        <v>5000</v>
      </c>
      <c r="N1017" s="7" t="s">
        <v>460</v>
      </c>
      <c r="O1017" s="7" t="s">
        <v>133</v>
      </c>
      <c r="P1017" s="7" t="s">
        <v>134</v>
      </c>
      <c r="Q1017" s="7" t="s">
        <v>140</v>
      </c>
      <c r="R1017" s="7" t="s">
        <v>136</v>
      </c>
      <c r="S1017" s="13">
        <v>0</v>
      </c>
      <c r="T1017" s="13">
        <v>0</v>
      </c>
      <c r="U1017" s="13">
        <v>0</v>
      </c>
      <c r="V1017" s="13">
        <v>0</v>
      </c>
      <c r="W1017" s="13">
        <v>50000</v>
      </c>
      <c r="X1017" s="13">
        <v>50000</v>
      </c>
      <c r="Y1017" s="13">
        <v>50000</v>
      </c>
      <c r="Z1017" s="13">
        <v>50000</v>
      </c>
      <c r="AA1017" s="13">
        <v>50000</v>
      </c>
      <c r="AB1017" s="13">
        <v>-50000</v>
      </c>
      <c r="AC1017" s="13">
        <v>0</v>
      </c>
      <c r="AD1017" s="13">
        <v>0</v>
      </c>
      <c r="AE1017" s="13"/>
      <c r="AF1017" s="13">
        <v>0</v>
      </c>
      <c r="AG1017" s="13">
        <v>0</v>
      </c>
      <c r="AH1017" s="13">
        <v>0</v>
      </c>
      <c r="AI1017" s="13">
        <v>0</v>
      </c>
      <c r="AJ1017" s="13">
        <v>0</v>
      </c>
    </row>
    <row r="1018" spans="1:36" hidden="1" x14ac:dyDescent="0.25">
      <c r="A1018" s="7" t="str">
        <f t="shared" si="15"/>
        <v>2.6-05-1904_20819011_2039210</v>
      </c>
      <c r="B1018" s="7" t="s">
        <v>459</v>
      </c>
      <c r="C1018" s="7" t="s">
        <v>31</v>
      </c>
      <c r="D1018" s="7" t="s">
        <v>32</v>
      </c>
      <c r="E1018" s="7" t="s">
        <v>33</v>
      </c>
      <c r="F1018" s="7">
        <v>8</v>
      </c>
      <c r="G1018" s="7">
        <v>19</v>
      </c>
      <c r="H1018" s="7" t="s">
        <v>34</v>
      </c>
      <c r="I1018" s="7">
        <v>3921</v>
      </c>
      <c r="J1018" s="7" t="s">
        <v>35</v>
      </c>
      <c r="K1018" s="7">
        <v>0</v>
      </c>
      <c r="L1018" s="7" t="s">
        <v>36</v>
      </c>
      <c r="M1018" s="7">
        <v>3000</v>
      </c>
      <c r="N1018" s="7" t="s">
        <v>460</v>
      </c>
      <c r="O1018" s="7" t="s">
        <v>38</v>
      </c>
      <c r="P1018" s="7" t="s">
        <v>39</v>
      </c>
      <c r="Q1018" s="7" t="s">
        <v>40</v>
      </c>
      <c r="R1018" s="7" t="s">
        <v>41</v>
      </c>
      <c r="S1018" s="13">
        <v>0</v>
      </c>
      <c r="T1018" s="13">
        <v>0</v>
      </c>
      <c r="U1018" s="13">
        <v>0</v>
      </c>
      <c r="V1018" s="13">
        <v>0</v>
      </c>
      <c r="W1018" s="13">
        <v>10.42</v>
      </c>
      <c r="X1018" s="13">
        <v>10.42</v>
      </c>
      <c r="Y1018" s="13">
        <v>10.42</v>
      </c>
      <c r="Z1018" s="13">
        <v>10.42</v>
      </c>
      <c r="AA1018" s="13">
        <v>10.42</v>
      </c>
      <c r="AB1018" s="13">
        <v>-10.42</v>
      </c>
      <c r="AC1018" s="13">
        <v>0</v>
      </c>
      <c r="AD1018" s="13">
        <v>0</v>
      </c>
      <c r="AE1018" s="13"/>
      <c r="AF1018" s="13">
        <v>0</v>
      </c>
      <c r="AG1018" s="13">
        <v>0</v>
      </c>
      <c r="AH1018" s="13">
        <v>0</v>
      </c>
      <c r="AI1018" s="13">
        <v>0</v>
      </c>
      <c r="AJ1018" s="13">
        <v>0</v>
      </c>
    </row>
    <row r="1019" spans="1:36" hidden="1" x14ac:dyDescent="0.25">
      <c r="A1019" s="7" t="str">
        <f t="shared" si="15"/>
        <v>2.6-01-1904_20819011_2039210</v>
      </c>
      <c r="B1019" s="7" t="s">
        <v>472</v>
      </c>
      <c r="C1019" s="7" t="s">
        <v>31</v>
      </c>
      <c r="D1019" s="7" t="s">
        <v>32</v>
      </c>
      <c r="E1019" s="7" t="s">
        <v>33</v>
      </c>
      <c r="F1019" s="7">
        <v>8</v>
      </c>
      <c r="G1019" s="7">
        <v>19</v>
      </c>
      <c r="H1019" s="7" t="s">
        <v>34</v>
      </c>
      <c r="I1019" s="7">
        <v>3921</v>
      </c>
      <c r="J1019" s="7" t="s">
        <v>35</v>
      </c>
      <c r="K1019" s="7">
        <v>0</v>
      </c>
      <c r="L1019" s="7" t="s">
        <v>36</v>
      </c>
      <c r="M1019" s="7">
        <v>3000</v>
      </c>
      <c r="N1019" s="7" t="s">
        <v>473</v>
      </c>
      <c r="O1019" s="7" t="s">
        <v>38</v>
      </c>
      <c r="P1019" s="7" t="s">
        <v>39</v>
      </c>
      <c r="Q1019" s="7" t="s">
        <v>40</v>
      </c>
      <c r="R1019" s="7" t="s">
        <v>41</v>
      </c>
      <c r="S1019" s="13">
        <v>0</v>
      </c>
      <c r="T1019" s="13">
        <v>0</v>
      </c>
      <c r="U1019" s="13">
        <v>0</v>
      </c>
      <c r="V1019" s="13">
        <v>0</v>
      </c>
      <c r="W1019" s="13">
        <v>824920.83</v>
      </c>
      <c r="X1019" s="13">
        <v>824920.83</v>
      </c>
      <c r="Y1019" s="13">
        <v>824920.83</v>
      </c>
      <c r="Z1019" s="13">
        <v>824920.83</v>
      </c>
      <c r="AA1019" s="13">
        <v>824920.83</v>
      </c>
      <c r="AB1019" s="13">
        <v>-824920.83</v>
      </c>
      <c r="AC1019" s="13">
        <v>0</v>
      </c>
      <c r="AD1019" s="13">
        <v>0</v>
      </c>
      <c r="AE1019" s="13"/>
      <c r="AF1019" s="13">
        <v>0</v>
      </c>
      <c r="AG1019" s="13">
        <v>0</v>
      </c>
      <c r="AH1019" s="13">
        <v>0</v>
      </c>
      <c r="AI1019" s="13">
        <v>0</v>
      </c>
      <c r="AJ1019" s="13">
        <v>0</v>
      </c>
    </row>
    <row r="1020" spans="1:36" hidden="1" x14ac:dyDescent="0.25">
      <c r="A1020" s="7" t="str">
        <f t="shared" si="15"/>
        <v>1.6-01-2005_20822012_2011110</v>
      </c>
      <c r="B1020" s="7" t="s">
        <v>463</v>
      </c>
      <c r="C1020" s="7" t="s">
        <v>31</v>
      </c>
      <c r="D1020" s="7" t="s">
        <v>32</v>
      </c>
      <c r="E1020" s="7" t="s">
        <v>43</v>
      </c>
      <c r="F1020" s="7">
        <v>8</v>
      </c>
      <c r="G1020" s="7">
        <v>22</v>
      </c>
      <c r="H1020" s="7" t="s">
        <v>44</v>
      </c>
      <c r="I1020" s="7">
        <v>1111</v>
      </c>
      <c r="J1020" s="7" t="s">
        <v>464</v>
      </c>
      <c r="K1020" s="7">
        <v>0</v>
      </c>
      <c r="L1020" s="7" t="s">
        <v>36</v>
      </c>
      <c r="M1020" s="7">
        <v>1000</v>
      </c>
      <c r="N1020" s="7" t="s">
        <v>465</v>
      </c>
      <c r="O1020" s="7" t="s">
        <v>47</v>
      </c>
      <c r="P1020" s="7" t="s">
        <v>39</v>
      </c>
      <c r="Q1020" s="7" t="s">
        <v>48</v>
      </c>
      <c r="R1020" s="7" t="s">
        <v>49</v>
      </c>
      <c r="S1020" s="13">
        <v>10457405.279999999</v>
      </c>
      <c r="T1020" s="13">
        <v>10457405.279999999</v>
      </c>
      <c r="U1020" s="13">
        <v>0</v>
      </c>
      <c r="V1020" s="13">
        <v>10457405.279999999</v>
      </c>
      <c r="W1020" s="13">
        <v>6475269.0800000001</v>
      </c>
      <c r="X1020" s="13">
        <v>6475269.0800000001</v>
      </c>
      <c r="Y1020" s="13">
        <v>6475269.0800000001</v>
      </c>
      <c r="Z1020" s="13">
        <v>6475269.0800000001</v>
      </c>
      <c r="AA1020" s="13">
        <v>6475269.0800000001</v>
      </c>
      <c r="AB1020" s="13">
        <v>3982136.1999999993</v>
      </c>
      <c r="AC1020" s="13">
        <v>0</v>
      </c>
      <c r="AD1020" s="13">
        <v>0</v>
      </c>
      <c r="AE1020" s="13"/>
      <c r="AF1020" s="13">
        <v>0</v>
      </c>
      <c r="AG1020" s="13">
        <v>0</v>
      </c>
      <c r="AH1020" s="13">
        <v>0</v>
      </c>
      <c r="AI1020" s="13">
        <v>0</v>
      </c>
      <c r="AJ1020" s="13">
        <v>0</v>
      </c>
    </row>
    <row r="1021" spans="1:36" hidden="1" x14ac:dyDescent="0.25">
      <c r="A1021" s="7" t="str">
        <f t="shared" si="15"/>
        <v>1.6-01-2005_20822012_2011310</v>
      </c>
      <c r="B1021" s="7" t="s">
        <v>463</v>
      </c>
      <c r="C1021" s="7" t="s">
        <v>31</v>
      </c>
      <c r="D1021" s="7" t="s">
        <v>32</v>
      </c>
      <c r="E1021" s="7" t="s">
        <v>43</v>
      </c>
      <c r="F1021" s="7">
        <v>8</v>
      </c>
      <c r="G1021" s="7">
        <v>22</v>
      </c>
      <c r="H1021" s="7" t="s">
        <v>44</v>
      </c>
      <c r="I1021" s="7">
        <v>1131</v>
      </c>
      <c r="J1021" s="7" t="s">
        <v>45</v>
      </c>
      <c r="K1021" s="7">
        <v>0</v>
      </c>
      <c r="L1021" s="7" t="s">
        <v>36</v>
      </c>
      <c r="M1021" s="7">
        <v>1000</v>
      </c>
      <c r="N1021" s="7" t="s">
        <v>465</v>
      </c>
      <c r="O1021" s="7" t="s">
        <v>47</v>
      </c>
      <c r="P1021" s="7" t="s">
        <v>39</v>
      </c>
      <c r="Q1021" s="7" t="s">
        <v>48</v>
      </c>
      <c r="R1021" s="7" t="s">
        <v>49</v>
      </c>
      <c r="S1021" s="13">
        <v>63843752.079999998</v>
      </c>
      <c r="T1021" s="13">
        <v>63843752.079999998</v>
      </c>
      <c r="U1021" s="13">
        <v>0</v>
      </c>
      <c r="V1021" s="13">
        <v>64341735.280000001</v>
      </c>
      <c r="W1021" s="13">
        <v>1241.5999999999999</v>
      </c>
      <c r="X1021" s="13">
        <v>1241.5999999999999</v>
      </c>
      <c r="Y1021" s="13">
        <v>1241.5999999999999</v>
      </c>
      <c r="Z1021" s="13">
        <v>1241.5999999999999</v>
      </c>
      <c r="AA1021" s="13">
        <v>1241.5999999999999</v>
      </c>
      <c r="AB1021" s="13">
        <v>63842510.479999997</v>
      </c>
      <c r="AC1021" s="13">
        <v>0</v>
      </c>
      <c r="AD1021" s="13">
        <v>0</v>
      </c>
      <c r="AE1021" s="13"/>
      <c r="AF1021" s="13">
        <v>0</v>
      </c>
      <c r="AG1021" s="13">
        <v>0</v>
      </c>
      <c r="AH1021" s="13">
        <v>0</v>
      </c>
      <c r="AI1021" s="13">
        <v>497983.2</v>
      </c>
      <c r="AJ1021" s="13">
        <v>-497983.2</v>
      </c>
    </row>
    <row r="1022" spans="1:36" hidden="1" x14ac:dyDescent="0.25">
      <c r="A1022" s="7" t="str">
        <f t="shared" si="15"/>
        <v>1.6-01-2005_20822012_2013310</v>
      </c>
      <c r="B1022" s="7" t="s">
        <v>463</v>
      </c>
      <c r="C1022" s="7" t="s">
        <v>31</v>
      </c>
      <c r="D1022" s="7" t="s">
        <v>32</v>
      </c>
      <c r="E1022" s="7" t="s">
        <v>43</v>
      </c>
      <c r="F1022" s="7">
        <v>8</v>
      </c>
      <c r="G1022" s="7">
        <v>22</v>
      </c>
      <c r="H1022" s="7" t="s">
        <v>44</v>
      </c>
      <c r="I1022" s="7">
        <v>1331</v>
      </c>
      <c r="J1022" s="7" t="s">
        <v>334</v>
      </c>
      <c r="K1022" s="7">
        <v>0</v>
      </c>
      <c r="L1022" s="7" t="s">
        <v>36</v>
      </c>
      <c r="M1022" s="7">
        <v>1000</v>
      </c>
      <c r="N1022" s="7" t="s">
        <v>465</v>
      </c>
      <c r="O1022" s="7" t="s">
        <v>47</v>
      </c>
      <c r="P1022" s="7" t="s">
        <v>39</v>
      </c>
      <c r="Q1022" s="7" t="s">
        <v>48</v>
      </c>
      <c r="R1022" s="7" t="s">
        <v>49</v>
      </c>
      <c r="S1022" s="13">
        <v>100223.1</v>
      </c>
      <c r="T1022" s="13">
        <v>100223.1</v>
      </c>
      <c r="U1022" s="13">
        <v>0</v>
      </c>
      <c r="V1022" s="13">
        <v>97063.02</v>
      </c>
      <c r="W1022" s="13">
        <v>6306.39</v>
      </c>
      <c r="X1022" s="13">
        <v>6306.39</v>
      </c>
      <c r="Y1022" s="13">
        <v>6306.39</v>
      </c>
      <c r="Z1022" s="13">
        <v>6306.39</v>
      </c>
      <c r="AA1022" s="13">
        <v>6306.39</v>
      </c>
      <c r="AB1022" s="13">
        <v>93916.71</v>
      </c>
      <c r="AC1022" s="13">
        <v>0</v>
      </c>
      <c r="AD1022" s="13">
        <v>0</v>
      </c>
      <c r="AE1022" s="13"/>
      <c r="AF1022" s="13">
        <v>0</v>
      </c>
      <c r="AG1022" s="13">
        <v>3160.08</v>
      </c>
      <c r="AH1022" s="13">
        <v>0</v>
      </c>
      <c r="AI1022" s="13">
        <v>0</v>
      </c>
      <c r="AJ1022" s="13">
        <v>3160.08</v>
      </c>
    </row>
    <row r="1023" spans="1:36" hidden="1" x14ac:dyDescent="0.25">
      <c r="A1023" s="7" t="str">
        <f t="shared" si="15"/>
        <v>1.6-01-2005_20822012_2014210</v>
      </c>
      <c r="B1023" s="7" t="s">
        <v>463</v>
      </c>
      <c r="C1023" s="7" t="s">
        <v>31</v>
      </c>
      <c r="D1023" s="7" t="s">
        <v>32</v>
      </c>
      <c r="E1023" s="7" t="s">
        <v>43</v>
      </c>
      <c r="F1023" s="7">
        <v>8</v>
      </c>
      <c r="G1023" s="7">
        <v>22</v>
      </c>
      <c r="H1023" s="7" t="s">
        <v>44</v>
      </c>
      <c r="I1023" s="7">
        <v>1421</v>
      </c>
      <c r="J1023" s="7" t="s">
        <v>466</v>
      </c>
      <c r="K1023" s="7">
        <v>0</v>
      </c>
      <c r="L1023" s="7" t="s">
        <v>36</v>
      </c>
      <c r="M1023" s="7">
        <v>1000</v>
      </c>
      <c r="N1023" s="7" t="s">
        <v>465</v>
      </c>
      <c r="O1023" s="7" t="s">
        <v>47</v>
      </c>
      <c r="P1023" s="7" t="s">
        <v>39</v>
      </c>
      <c r="Q1023" s="7" t="s">
        <v>48</v>
      </c>
      <c r="R1023" s="7" t="s">
        <v>49</v>
      </c>
      <c r="S1023" s="13">
        <v>19666322.710000001</v>
      </c>
      <c r="T1023" s="13">
        <v>19666322.710000001</v>
      </c>
      <c r="U1023" s="13">
        <v>0</v>
      </c>
      <c r="V1023" s="13">
        <v>19666322.710000001</v>
      </c>
      <c r="W1023" s="13">
        <v>12870904.51</v>
      </c>
      <c r="X1023" s="13">
        <v>12870904.51</v>
      </c>
      <c r="Y1023" s="13">
        <v>12870904.51</v>
      </c>
      <c r="Z1023" s="13">
        <v>12870904.51</v>
      </c>
      <c r="AA1023" s="13">
        <v>12870904.51</v>
      </c>
      <c r="AB1023" s="13">
        <v>6795418.2000000011</v>
      </c>
      <c r="AC1023" s="13">
        <v>0</v>
      </c>
      <c r="AD1023" s="13">
        <v>0</v>
      </c>
      <c r="AE1023" s="13"/>
      <c r="AF1023" s="13">
        <v>0</v>
      </c>
      <c r="AG1023" s="13">
        <v>0</v>
      </c>
      <c r="AH1023" s="13">
        <v>0</v>
      </c>
      <c r="AI1023" s="13">
        <v>0</v>
      </c>
      <c r="AJ1023" s="13">
        <v>0</v>
      </c>
    </row>
    <row r="1024" spans="1:36" hidden="1" x14ac:dyDescent="0.25">
      <c r="A1024" s="7" t="str">
        <f t="shared" si="15"/>
        <v>1.6-01-2005_20822012_2014310</v>
      </c>
      <c r="B1024" s="7" t="s">
        <v>463</v>
      </c>
      <c r="C1024" s="7" t="s">
        <v>31</v>
      </c>
      <c r="D1024" s="7" t="s">
        <v>32</v>
      </c>
      <c r="E1024" s="7" t="s">
        <v>43</v>
      </c>
      <c r="F1024" s="7">
        <v>8</v>
      </c>
      <c r="G1024" s="7">
        <v>22</v>
      </c>
      <c r="H1024" s="7" t="s">
        <v>44</v>
      </c>
      <c r="I1024" s="7">
        <v>1431</v>
      </c>
      <c r="J1024" s="7" t="s">
        <v>467</v>
      </c>
      <c r="K1024" s="7">
        <v>0</v>
      </c>
      <c r="L1024" s="7" t="s">
        <v>36</v>
      </c>
      <c r="M1024" s="7">
        <v>1000</v>
      </c>
      <c r="N1024" s="7" t="s">
        <v>465</v>
      </c>
      <c r="O1024" s="7" t="s">
        <v>47</v>
      </c>
      <c r="P1024" s="7" t="s">
        <v>39</v>
      </c>
      <c r="Q1024" s="7" t="s">
        <v>48</v>
      </c>
      <c r="R1024" s="7" t="s">
        <v>49</v>
      </c>
      <c r="S1024" s="13">
        <v>13110881.810000001</v>
      </c>
      <c r="T1024" s="13">
        <v>13110881.810000001</v>
      </c>
      <c r="U1024" s="13">
        <v>0</v>
      </c>
      <c r="V1024" s="13">
        <v>13110881.810000001</v>
      </c>
      <c r="W1024" s="13">
        <v>8571057.0700000003</v>
      </c>
      <c r="X1024" s="13">
        <v>8571057.0700000003</v>
      </c>
      <c r="Y1024" s="13">
        <v>8571057.0700000003</v>
      </c>
      <c r="Z1024" s="13">
        <v>8571057.0700000003</v>
      </c>
      <c r="AA1024" s="13">
        <v>8571057.0700000003</v>
      </c>
      <c r="AB1024" s="13">
        <v>4539824.74</v>
      </c>
      <c r="AC1024" s="13">
        <v>0</v>
      </c>
      <c r="AD1024" s="13">
        <v>0</v>
      </c>
      <c r="AE1024" s="13"/>
      <c r="AF1024" s="13">
        <v>0</v>
      </c>
      <c r="AG1024" s="13">
        <v>0</v>
      </c>
      <c r="AH1024" s="13">
        <v>0</v>
      </c>
      <c r="AI1024" s="13">
        <v>0</v>
      </c>
      <c r="AJ1024" s="13">
        <v>0</v>
      </c>
    </row>
    <row r="1025" spans="1:36" hidden="1" x14ac:dyDescent="0.25">
      <c r="A1025" s="7" t="str">
        <f t="shared" si="15"/>
        <v>2.6-02-1904_20819011_2039210</v>
      </c>
      <c r="B1025" s="7" t="s">
        <v>470</v>
      </c>
      <c r="C1025" s="7" t="s">
        <v>31</v>
      </c>
      <c r="D1025" s="7" t="s">
        <v>32</v>
      </c>
      <c r="E1025" s="7" t="s">
        <v>33</v>
      </c>
      <c r="F1025" s="7">
        <v>8</v>
      </c>
      <c r="G1025" s="7">
        <v>19</v>
      </c>
      <c r="H1025" s="7" t="s">
        <v>34</v>
      </c>
      <c r="I1025" s="7">
        <v>3921</v>
      </c>
      <c r="J1025" s="7" t="s">
        <v>35</v>
      </c>
      <c r="K1025" s="7">
        <v>0</v>
      </c>
      <c r="L1025" s="7" t="s">
        <v>36</v>
      </c>
      <c r="M1025" s="7">
        <v>3000</v>
      </c>
      <c r="N1025" s="7" t="s">
        <v>471</v>
      </c>
      <c r="O1025" s="7" t="s">
        <v>38</v>
      </c>
      <c r="P1025" s="7" t="s">
        <v>39</v>
      </c>
      <c r="Q1025" s="7" t="s">
        <v>40</v>
      </c>
      <c r="R1025" s="7" t="s">
        <v>41</v>
      </c>
      <c r="S1025" s="13">
        <v>0</v>
      </c>
      <c r="T1025" s="13">
        <v>0</v>
      </c>
      <c r="U1025" s="13">
        <v>0</v>
      </c>
      <c r="V1025" s="13">
        <v>0</v>
      </c>
      <c r="W1025" s="13">
        <v>289.60000000000002</v>
      </c>
      <c r="X1025" s="13">
        <v>289.60000000000002</v>
      </c>
      <c r="Y1025" s="13">
        <v>289.60000000000002</v>
      </c>
      <c r="Z1025" s="13">
        <v>289.60000000000002</v>
      </c>
      <c r="AA1025" s="13">
        <v>289.60000000000002</v>
      </c>
      <c r="AB1025" s="13">
        <v>-289.60000000000002</v>
      </c>
      <c r="AC1025" s="13">
        <v>0</v>
      </c>
      <c r="AD1025" s="13">
        <v>0</v>
      </c>
      <c r="AE1025" s="13"/>
      <c r="AF1025" s="13">
        <v>0</v>
      </c>
      <c r="AG1025" s="13">
        <v>0</v>
      </c>
      <c r="AH1025" s="13">
        <v>0</v>
      </c>
      <c r="AI1025" s="13">
        <v>0</v>
      </c>
      <c r="AJ1025" s="13">
        <v>0</v>
      </c>
    </row>
    <row r="1026" spans="1:36" hidden="1" x14ac:dyDescent="0.25">
      <c r="A1026" s="7" t="str">
        <f t="shared" si="15"/>
        <v>2.5-02-1904_20819011_2039210</v>
      </c>
      <c r="B1026" s="7" t="s">
        <v>30</v>
      </c>
      <c r="C1026" s="7" t="s">
        <v>31</v>
      </c>
      <c r="D1026" s="7" t="s">
        <v>32</v>
      </c>
      <c r="E1026" s="7" t="s">
        <v>33</v>
      </c>
      <c r="F1026" s="7">
        <v>8</v>
      </c>
      <c r="G1026" s="7">
        <v>19</v>
      </c>
      <c r="H1026" s="7" t="s">
        <v>34</v>
      </c>
      <c r="I1026" s="7">
        <v>3921</v>
      </c>
      <c r="J1026" s="7" t="s">
        <v>35</v>
      </c>
      <c r="K1026" s="7">
        <v>0</v>
      </c>
      <c r="L1026" s="7" t="s">
        <v>36</v>
      </c>
      <c r="M1026" s="7">
        <v>3000</v>
      </c>
      <c r="N1026" s="7" t="s">
        <v>37</v>
      </c>
      <c r="O1026" s="7" t="s">
        <v>38</v>
      </c>
      <c r="P1026" s="7" t="s">
        <v>39</v>
      </c>
      <c r="Q1026" s="7" t="s">
        <v>40</v>
      </c>
      <c r="R1026" s="7" t="s">
        <v>41</v>
      </c>
      <c r="S1026" s="13">
        <v>0</v>
      </c>
      <c r="T1026" s="13">
        <v>0</v>
      </c>
      <c r="U1026" s="13">
        <v>0</v>
      </c>
      <c r="V1026" s="13">
        <v>0</v>
      </c>
      <c r="W1026" s="13">
        <v>391285.68</v>
      </c>
      <c r="X1026" s="13">
        <v>391285.68</v>
      </c>
      <c r="Y1026" s="13">
        <v>391285.68</v>
      </c>
      <c r="Z1026" s="13">
        <v>391285.68</v>
      </c>
      <c r="AA1026" s="13">
        <v>391285.68</v>
      </c>
      <c r="AB1026" s="13">
        <v>-391285.68</v>
      </c>
      <c r="AC1026" s="13">
        <v>0</v>
      </c>
      <c r="AD1026" s="13">
        <v>0</v>
      </c>
      <c r="AE1026" s="13"/>
      <c r="AF1026" s="13">
        <v>0</v>
      </c>
      <c r="AG1026" s="13">
        <v>0</v>
      </c>
      <c r="AH1026" s="13">
        <v>0</v>
      </c>
      <c r="AI1026" s="13">
        <v>0</v>
      </c>
      <c r="AJ1026" s="13">
        <v>0</v>
      </c>
    </row>
    <row r="1027" spans="1:36" hidden="1" x14ac:dyDescent="0.25">
      <c r="A1027" s="7" t="str">
        <f t="shared" ref="A1027:A1046" si="17">CONCATENATE(B1027,E1027,F1027,G1027,H1027,I1027,K1027)</f>
        <v>2.5-01-1904_20819011_2039210</v>
      </c>
      <c r="B1027" s="7" t="s">
        <v>461</v>
      </c>
      <c r="C1027" s="7" t="s">
        <v>31</v>
      </c>
      <c r="D1027" s="7" t="s">
        <v>32</v>
      </c>
      <c r="E1027" s="7" t="s">
        <v>33</v>
      </c>
      <c r="F1027" s="7">
        <v>8</v>
      </c>
      <c r="G1027" s="7">
        <v>19</v>
      </c>
      <c r="H1027" s="7" t="s">
        <v>34</v>
      </c>
      <c r="I1027" s="7">
        <v>3921</v>
      </c>
      <c r="J1027" s="7" t="s">
        <v>35</v>
      </c>
      <c r="K1027" s="7">
        <v>0</v>
      </c>
      <c r="L1027" s="7" t="s">
        <v>36</v>
      </c>
      <c r="M1027" s="7">
        <v>3000</v>
      </c>
      <c r="N1027" s="7" t="s">
        <v>462</v>
      </c>
      <c r="O1027" s="7" t="s">
        <v>38</v>
      </c>
      <c r="P1027" s="7" t="s">
        <v>39</v>
      </c>
      <c r="Q1027" s="7" t="s">
        <v>40</v>
      </c>
      <c r="R1027" s="7" t="s">
        <v>41</v>
      </c>
      <c r="S1027" s="13">
        <v>0</v>
      </c>
      <c r="T1027" s="13">
        <v>0</v>
      </c>
      <c r="U1027" s="13">
        <v>0</v>
      </c>
      <c r="V1027" s="13">
        <v>0</v>
      </c>
      <c r="W1027" s="13">
        <v>319675.15999999997</v>
      </c>
      <c r="X1027" s="13">
        <v>319675.15999999997</v>
      </c>
      <c r="Y1027" s="13">
        <v>319675.15999999997</v>
      </c>
      <c r="Z1027" s="13">
        <v>319675.15999999997</v>
      </c>
      <c r="AA1027" s="13">
        <v>319675.15999999997</v>
      </c>
      <c r="AB1027" s="13">
        <v>-319675.15999999997</v>
      </c>
      <c r="AC1027" s="13">
        <v>0</v>
      </c>
      <c r="AD1027" s="13">
        <v>0</v>
      </c>
      <c r="AE1027" s="13"/>
      <c r="AF1027" s="13">
        <v>0</v>
      </c>
      <c r="AG1027" s="13">
        <v>0</v>
      </c>
      <c r="AH1027" s="13">
        <v>0</v>
      </c>
      <c r="AI1027" s="13">
        <v>0</v>
      </c>
      <c r="AJ1027" s="13">
        <v>0</v>
      </c>
    </row>
    <row r="1028" spans="1:36" hidden="1" x14ac:dyDescent="0.25">
      <c r="A1028" s="7" t="str">
        <f t="shared" si="17"/>
        <v>1.6-02-1904_20819011_2039210</v>
      </c>
      <c r="B1028" s="7" t="s">
        <v>468</v>
      </c>
      <c r="C1028" s="7" t="s">
        <v>31</v>
      </c>
      <c r="D1028" s="7" t="s">
        <v>32</v>
      </c>
      <c r="E1028" s="7" t="s">
        <v>33</v>
      </c>
      <c r="F1028" s="7">
        <v>8</v>
      </c>
      <c r="G1028" s="7">
        <v>19</v>
      </c>
      <c r="H1028" s="7" t="s">
        <v>34</v>
      </c>
      <c r="I1028" s="7">
        <v>3921</v>
      </c>
      <c r="J1028" s="7" t="s">
        <v>35</v>
      </c>
      <c r="K1028" s="7">
        <v>0</v>
      </c>
      <c r="L1028" s="7" t="s">
        <v>36</v>
      </c>
      <c r="M1028" s="7">
        <v>3000</v>
      </c>
      <c r="N1028" s="7" t="s">
        <v>469</v>
      </c>
      <c r="O1028" s="7" t="s">
        <v>38</v>
      </c>
      <c r="P1028" s="7" t="s">
        <v>39</v>
      </c>
      <c r="Q1028" s="7" t="s">
        <v>40</v>
      </c>
      <c r="R1028" s="7" t="s">
        <v>41</v>
      </c>
      <c r="S1028" s="13">
        <v>0</v>
      </c>
      <c r="T1028" s="13">
        <v>0</v>
      </c>
      <c r="U1028" s="13">
        <v>0</v>
      </c>
      <c r="V1028" s="13">
        <v>0</v>
      </c>
      <c r="W1028" s="13">
        <v>35.22</v>
      </c>
      <c r="X1028" s="13">
        <v>35.22</v>
      </c>
      <c r="Y1028" s="13">
        <v>35.22</v>
      </c>
      <c r="Z1028" s="13">
        <v>35.22</v>
      </c>
      <c r="AA1028" s="13">
        <v>35.22</v>
      </c>
      <c r="AB1028" s="13">
        <v>-35.22</v>
      </c>
      <c r="AC1028" s="13">
        <v>0</v>
      </c>
      <c r="AD1028" s="13">
        <v>0</v>
      </c>
      <c r="AE1028" s="13"/>
      <c r="AF1028" s="13">
        <v>0</v>
      </c>
      <c r="AG1028" s="13">
        <v>0</v>
      </c>
      <c r="AH1028" s="13">
        <v>0</v>
      </c>
      <c r="AI1028" s="13">
        <v>0</v>
      </c>
      <c r="AJ1028" s="13">
        <v>0</v>
      </c>
    </row>
    <row r="1029" spans="1:36" hidden="1" x14ac:dyDescent="0.25">
      <c r="A1029" s="7" t="str">
        <f t="shared" si="17"/>
        <v>2.5-04-1904_20819011_2039210</v>
      </c>
      <c r="B1029" s="7" t="s">
        <v>476</v>
      </c>
      <c r="C1029" s="7" t="s">
        <v>31</v>
      </c>
      <c r="D1029" s="7" t="s">
        <v>32</v>
      </c>
      <c r="E1029" s="7" t="s">
        <v>33</v>
      </c>
      <c r="F1029" s="7">
        <v>8</v>
      </c>
      <c r="G1029" s="7">
        <v>19</v>
      </c>
      <c r="H1029" s="7" t="s">
        <v>34</v>
      </c>
      <c r="I1029" s="7">
        <v>3921</v>
      </c>
      <c r="J1029" s="7" t="s">
        <v>35</v>
      </c>
      <c r="K1029" s="7">
        <v>0</v>
      </c>
      <c r="L1029" s="7" t="s">
        <v>36</v>
      </c>
      <c r="M1029" s="7">
        <v>3000</v>
      </c>
      <c r="N1029" s="7" t="s">
        <v>477</v>
      </c>
      <c r="O1029" s="7" t="s">
        <v>38</v>
      </c>
      <c r="P1029" s="7" t="s">
        <v>39</v>
      </c>
      <c r="Q1029" s="7" t="s">
        <v>40</v>
      </c>
      <c r="R1029" s="7" t="s">
        <v>41</v>
      </c>
      <c r="S1029" s="13">
        <v>0</v>
      </c>
      <c r="T1029" s="13">
        <v>0</v>
      </c>
      <c r="U1029" s="13">
        <v>0</v>
      </c>
      <c r="V1029" s="13">
        <v>0</v>
      </c>
      <c r="W1029" s="13">
        <v>22</v>
      </c>
      <c r="X1029" s="13">
        <v>22</v>
      </c>
      <c r="Y1029" s="13">
        <v>22</v>
      </c>
      <c r="Z1029" s="13">
        <v>22</v>
      </c>
      <c r="AA1029" s="13">
        <v>22</v>
      </c>
      <c r="AB1029" s="13">
        <v>-22</v>
      </c>
      <c r="AC1029" s="13">
        <v>0</v>
      </c>
      <c r="AD1029" s="13">
        <v>0</v>
      </c>
      <c r="AE1029" s="13"/>
      <c r="AF1029" s="13">
        <v>0</v>
      </c>
      <c r="AG1029" s="13">
        <v>0</v>
      </c>
      <c r="AH1029" s="13">
        <v>0</v>
      </c>
      <c r="AI1029" s="13">
        <v>0</v>
      </c>
      <c r="AJ1029" s="13">
        <v>0</v>
      </c>
    </row>
    <row r="1030" spans="1:36" hidden="1" x14ac:dyDescent="0.25">
      <c r="A1030" s="7" t="str">
        <f t="shared" si="17"/>
        <v>1.1-03-2008_20347023_2044110</v>
      </c>
      <c r="B1030" s="7" t="s">
        <v>478</v>
      </c>
      <c r="C1030" s="7" t="s">
        <v>129</v>
      </c>
      <c r="D1030" s="7" t="s">
        <v>97</v>
      </c>
      <c r="E1030" s="7" t="s">
        <v>130</v>
      </c>
      <c r="F1030" s="7">
        <v>3</v>
      </c>
      <c r="G1030" s="7">
        <v>47</v>
      </c>
      <c r="H1030" s="7" t="s">
        <v>131</v>
      </c>
      <c r="I1030" s="7">
        <v>4411</v>
      </c>
      <c r="J1030" s="7" t="s">
        <v>76</v>
      </c>
      <c r="K1030" s="7">
        <v>0</v>
      </c>
      <c r="L1030" s="7" t="s">
        <v>36</v>
      </c>
      <c r="M1030" s="7">
        <v>4000</v>
      </c>
      <c r="N1030" s="7" t="s">
        <v>479</v>
      </c>
      <c r="O1030" s="7" t="s">
        <v>133</v>
      </c>
      <c r="P1030" s="7" t="s">
        <v>134</v>
      </c>
      <c r="Q1030" s="7" t="s">
        <v>140</v>
      </c>
      <c r="R1030" s="7" t="s">
        <v>136</v>
      </c>
      <c r="S1030" s="13">
        <v>0</v>
      </c>
      <c r="T1030" s="13">
        <v>0</v>
      </c>
      <c r="U1030" s="13">
        <v>0</v>
      </c>
      <c r="V1030" s="13">
        <v>0</v>
      </c>
      <c r="W1030" s="13">
        <v>3364667.04</v>
      </c>
      <c r="X1030" s="13">
        <v>3364667.04</v>
      </c>
      <c r="Y1030" s="13">
        <v>1981507.04</v>
      </c>
      <c r="Z1030" s="13">
        <v>1981507.04</v>
      </c>
      <c r="AA1030" s="13">
        <v>1981507.04</v>
      </c>
      <c r="AB1030" s="13">
        <v>-3364667.04</v>
      </c>
      <c r="AC1030" s="13">
        <v>0</v>
      </c>
      <c r="AD1030" s="13">
        <v>0</v>
      </c>
      <c r="AE1030" s="13"/>
      <c r="AF1030" s="13">
        <v>0</v>
      </c>
      <c r="AG1030" s="13">
        <v>0</v>
      </c>
      <c r="AH1030" s="13">
        <v>0</v>
      </c>
      <c r="AI1030" s="13">
        <v>0</v>
      </c>
      <c r="AJ1030" s="13">
        <v>0</v>
      </c>
    </row>
    <row r="1031" spans="1:36" hidden="1" x14ac:dyDescent="0.25">
      <c r="A1031" s="7" t="str">
        <f t="shared" si="17"/>
        <v>100.14-1802_20116009_2058110</v>
      </c>
      <c r="B1031" s="7" t="s">
        <v>480</v>
      </c>
      <c r="C1031" s="7" t="s">
        <v>31</v>
      </c>
      <c r="D1031" s="7" t="s">
        <v>207</v>
      </c>
      <c r="E1031" s="7" t="s">
        <v>98</v>
      </c>
      <c r="F1031" s="7">
        <v>1</v>
      </c>
      <c r="G1031" s="7">
        <v>16</v>
      </c>
      <c r="H1031" s="7" t="s">
        <v>278</v>
      </c>
      <c r="I1031" s="7">
        <v>5811</v>
      </c>
      <c r="J1031" s="7" t="s">
        <v>271</v>
      </c>
      <c r="K1031" s="7">
        <v>0</v>
      </c>
      <c r="L1031" s="7" t="s">
        <v>36</v>
      </c>
      <c r="M1031" s="7">
        <v>5000</v>
      </c>
      <c r="N1031" s="7" t="s">
        <v>481</v>
      </c>
      <c r="O1031" s="7" t="s">
        <v>101</v>
      </c>
      <c r="P1031" s="7" t="s">
        <v>212</v>
      </c>
      <c r="Q1031" s="7" t="s">
        <v>279</v>
      </c>
      <c r="R1031" s="7" t="s">
        <v>280</v>
      </c>
      <c r="S1031" s="13">
        <v>0</v>
      </c>
      <c r="T1031" s="13">
        <v>0</v>
      </c>
      <c r="U1031" s="13">
        <v>0</v>
      </c>
      <c r="V1031" s="13">
        <v>0</v>
      </c>
      <c r="W1031" s="13">
        <v>28876497.899999999</v>
      </c>
      <c r="X1031" s="13">
        <v>28876497.899999999</v>
      </c>
      <c r="Y1031" s="13">
        <v>28876497.899999999</v>
      </c>
      <c r="Z1031" s="13">
        <v>28876497.899999999</v>
      </c>
      <c r="AA1031" s="13">
        <v>28876497.899999999</v>
      </c>
      <c r="AB1031" s="13">
        <v>-28876497.899999999</v>
      </c>
      <c r="AC1031" s="13">
        <v>0</v>
      </c>
      <c r="AD1031" s="13">
        <v>0</v>
      </c>
      <c r="AE1031" s="13"/>
      <c r="AF1031" s="13">
        <v>0</v>
      </c>
      <c r="AG1031" s="13">
        <v>0</v>
      </c>
      <c r="AH1031" s="13">
        <v>0</v>
      </c>
      <c r="AI1031" s="13">
        <v>0</v>
      </c>
      <c r="AJ1031" s="13">
        <v>0</v>
      </c>
    </row>
    <row r="1032" spans="1:36" hidden="1" x14ac:dyDescent="0.25">
      <c r="A1032" s="7" t="str">
        <f t="shared" si="17"/>
        <v>1.1-01-2012_20267033_2061212</v>
      </c>
      <c r="B1032" s="7" t="s">
        <v>482</v>
      </c>
      <c r="C1032" s="7" t="s">
        <v>31</v>
      </c>
      <c r="D1032" s="7" t="s">
        <v>298</v>
      </c>
      <c r="E1032" s="7" t="s">
        <v>258</v>
      </c>
      <c r="F1032" s="7">
        <v>2</v>
      </c>
      <c r="G1032" s="7">
        <v>67</v>
      </c>
      <c r="H1032" s="7" t="s">
        <v>299</v>
      </c>
      <c r="I1032" s="7">
        <v>6121</v>
      </c>
      <c r="J1032" s="7" t="s">
        <v>447</v>
      </c>
      <c r="K1032" s="7">
        <v>2</v>
      </c>
      <c r="L1032" s="7" t="s">
        <v>483</v>
      </c>
      <c r="M1032" s="7">
        <v>6000</v>
      </c>
      <c r="N1032" s="7" t="s">
        <v>484</v>
      </c>
      <c r="O1032" s="7" t="s">
        <v>260</v>
      </c>
      <c r="P1032" s="7" t="s">
        <v>261</v>
      </c>
      <c r="Q1032" s="7" t="s">
        <v>300</v>
      </c>
      <c r="R1032" s="7" t="s">
        <v>301</v>
      </c>
      <c r="S1032" s="13">
        <v>0</v>
      </c>
      <c r="T1032" s="13">
        <v>0</v>
      </c>
      <c r="U1032" s="13">
        <v>0</v>
      </c>
      <c r="V1032" s="13">
        <v>0</v>
      </c>
      <c r="W1032" s="13">
        <v>0</v>
      </c>
      <c r="X1032" s="13">
        <v>0</v>
      </c>
      <c r="Y1032" s="13">
        <v>0</v>
      </c>
      <c r="Z1032" s="13">
        <v>0</v>
      </c>
      <c r="AA1032" s="13">
        <v>0</v>
      </c>
      <c r="AB1032" s="13">
        <v>0</v>
      </c>
      <c r="AC1032" s="13">
        <v>0</v>
      </c>
      <c r="AD1032" s="13">
        <v>0</v>
      </c>
      <c r="AE1032" s="13"/>
      <c r="AF1032" s="13">
        <v>0</v>
      </c>
      <c r="AG1032" s="13">
        <v>0</v>
      </c>
      <c r="AH1032" s="13">
        <v>0</v>
      </c>
      <c r="AI1032" s="13">
        <v>0</v>
      </c>
      <c r="AJ1032" s="13">
        <v>0</v>
      </c>
    </row>
    <row r="1033" spans="1:36" hidden="1" x14ac:dyDescent="0.25">
      <c r="A1033" s="7" t="str">
        <f t="shared" si="17"/>
        <v>1.1-01-2012_20267033_2061214</v>
      </c>
      <c r="B1033" s="7" t="s">
        <v>482</v>
      </c>
      <c r="C1033" s="7" t="s">
        <v>31</v>
      </c>
      <c r="D1033" s="7" t="s">
        <v>298</v>
      </c>
      <c r="E1033" s="7" t="s">
        <v>258</v>
      </c>
      <c r="F1033" s="7">
        <v>2</v>
      </c>
      <c r="G1033" s="7">
        <v>67</v>
      </c>
      <c r="H1033" s="7" t="s">
        <v>299</v>
      </c>
      <c r="I1033" s="7">
        <v>6121</v>
      </c>
      <c r="J1033" s="7" t="s">
        <v>447</v>
      </c>
      <c r="K1033" s="7">
        <v>4</v>
      </c>
      <c r="L1033" s="7" t="s">
        <v>485</v>
      </c>
      <c r="M1033" s="7">
        <v>6000</v>
      </c>
      <c r="N1033" s="7" t="s">
        <v>484</v>
      </c>
      <c r="O1033" s="7" t="s">
        <v>260</v>
      </c>
      <c r="P1033" s="7" t="s">
        <v>261</v>
      </c>
      <c r="Q1033" s="7" t="s">
        <v>300</v>
      </c>
      <c r="R1033" s="7" t="s">
        <v>301</v>
      </c>
      <c r="S1033" s="13">
        <v>0</v>
      </c>
      <c r="T1033" s="13">
        <v>0</v>
      </c>
      <c r="U1033" s="13">
        <v>0</v>
      </c>
      <c r="V1033" s="13">
        <v>0</v>
      </c>
      <c r="W1033" s="13">
        <v>0</v>
      </c>
      <c r="X1033" s="13">
        <v>0</v>
      </c>
      <c r="Y1033" s="13">
        <v>0</v>
      </c>
      <c r="Z1033" s="13">
        <v>0</v>
      </c>
      <c r="AA1033" s="13">
        <v>0</v>
      </c>
      <c r="AB1033" s="13">
        <v>0</v>
      </c>
      <c r="AC1033" s="13">
        <v>0</v>
      </c>
      <c r="AD1033" s="13">
        <v>0</v>
      </c>
      <c r="AE1033" s="13"/>
      <c r="AF1033" s="13">
        <v>0</v>
      </c>
      <c r="AG1033" s="13">
        <v>0</v>
      </c>
      <c r="AH1033" s="13">
        <v>0</v>
      </c>
      <c r="AI1033" s="13">
        <v>0</v>
      </c>
      <c r="AJ1033" s="13">
        <v>0</v>
      </c>
    </row>
    <row r="1034" spans="1:36" hidden="1" x14ac:dyDescent="0.25">
      <c r="A1034" s="7" t="str">
        <f t="shared" si="17"/>
        <v>1.1-01-2012_20267033_2061313</v>
      </c>
      <c r="B1034" s="7" t="s">
        <v>482</v>
      </c>
      <c r="C1034" s="7" t="s">
        <v>31</v>
      </c>
      <c r="D1034" s="7" t="s">
        <v>298</v>
      </c>
      <c r="E1034" s="7" t="s">
        <v>258</v>
      </c>
      <c r="F1034" s="7">
        <v>2</v>
      </c>
      <c r="G1034" s="7">
        <v>67</v>
      </c>
      <c r="H1034" s="7" t="s">
        <v>299</v>
      </c>
      <c r="I1034" s="7">
        <v>6131</v>
      </c>
      <c r="J1034" s="7" t="s">
        <v>448</v>
      </c>
      <c r="K1034" s="7">
        <v>3</v>
      </c>
      <c r="L1034" s="7" t="s">
        <v>486</v>
      </c>
      <c r="M1034" s="7">
        <v>6000</v>
      </c>
      <c r="N1034" s="7" t="s">
        <v>484</v>
      </c>
      <c r="O1034" s="7" t="s">
        <v>260</v>
      </c>
      <c r="P1034" s="7" t="s">
        <v>261</v>
      </c>
      <c r="Q1034" s="7" t="s">
        <v>300</v>
      </c>
      <c r="R1034" s="7" t="s">
        <v>301</v>
      </c>
      <c r="S1034" s="13">
        <v>0</v>
      </c>
      <c r="T1034" s="13">
        <v>0</v>
      </c>
      <c r="U1034" s="13">
        <v>0</v>
      </c>
      <c r="V1034" s="13">
        <v>0</v>
      </c>
      <c r="W1034" s="13">
        <v>0</v>
      </c>
      <c r="X1034" s="13">
        <v>0</v>
      </c>
      <c r="Y1034" s="13">
        <v>0</v>
      </c>
      <c r="Z1034" s="13">
        <v>0</v>
      </c>
      <c r="AA1034" s="13">
        <v>0</v>
      </c>
      <c r="AB1034" s="13">
        <v>0</v>
      </c>
      <c r="AC1034" s="13">
        <v>0</v>
      </c>
      <c r="AD1034" s="13">
        <v>0</v>
      </c>
      <c r="AE1034" s="13"/>
      <c r="AF1034" s="13">
        <v>0</v>
      </c>
      <c r="AG1034" s="13">
        <v>0</v>
      </c>
      <c r="AH1034" s="13">
        <v>0</v>
      </c>
      <c r="AI1034" s="13">
        <v>0</v>
      </c>
      <c r="AJ1034" s="13">
        <v>0</v>
      </c>
    </row>
    <row r="1035" spans="1:36" hidden="1" x14ac:dyDescent="0.25">
      <c r="A1035" s="7" t="str">
        <f t="shared" si="17"/>
        <v>1.1-01-2012_20267033_2061511</v>
      </c>
      <c r="B1035" s="7" t="s">
        <v>482</v>
      </c>
      <c r="C1035" s="7" t="s">
        <v>31</v>
      </c>
      <c r="D1035" s="7" t="s">
        <v>298</v>
      </c>
      <c r="E1035" s="7" t="s">
        <v>258</v>
      </c>
      <c r="F1035" s="7">
        <v>2</v>
      </c>
      <c r="G1035" s="7">
        <v>67</v>
      </c>
      <c r="H1035" s="7" t="s">
        <v>299</v>
      </c>
      <c r="I1035" s="7">
        <v>6151</v>
      </c>
      <c r="J1035" s="7" t="s">
        <v>302</v>
      </c>
      <c r="K1035" s="7">
        <v>1</v>
      </c>
      <c r="L1035" s="7" t="s">
        <v>487</v>
      </c>
      <c r="M1035" s="7">
        <v>6000</v>
      </c>
      <c r="N1035" s="7" t="s">
        <v>484</v>
      </c>
      <c r="O1035" s="7" t="s">
        <v>260</v>
      </c>
      <c r="P1035" s="7" t="s">
        <v>261</v>
      </c>
      <c r="Q1035" s="7" t="s">
        <v>300</v>
      </c>
      <c r="R1035" s="7" t="s">
        <v>301</v>
      </c>
      <c r="S1035" s="13">
        <v>0</v>
      </c>
      <c r="T1035" s="13">
        <v>0</v>
      </c>
      <c r="U1035" s="13">
        <v>0</v>
      </c>
      <c r="V1035" s="13">
        <v>0</v>
      </c>
      <c r="W1035" s="13">
        <v>0</v>
      </c>
      <c r="X1035" s="13">
        <v>0</v>
      </c>
      <c r="Y1035" s="13">
        <v>0</v>
      </c>
      <c r="Z1035" s="13">
        <v>0</v>
      </c>
      <c r="AA1035" s="13">
        <v>0</v>
      </c>
      <c r="AB1035" s="13">
        <v>0</v>
      </c>
      <c r="AC1035" s="13">
        <v>0</v>
      </c>
      <c r="AD1035" s="13">
        <v>0</v>
      </c>
      <c r="AE1035" s="13"/>
      <c r="AF1035" s="13">
        <v>0</v>
      </c>
      <c r="AG1035" s="13">
        <v>0</v>
      </c>
      <c r="AH1035" s="13">
        <v>0</v>
      </c>
      <c r="AI1035" s="13">
        <v>0</v>
      </c>
      <c r="AJ1035" s="13">
        <v>0</v>
      </c>
    </row>
    <row r="1036" spans="1:36" hidden="1" x14ac:dyDescent="0.25">
      <c r="A1036" s="7" t="str">
        <f t="shared" si="17"/>
        <v>1.1-01-2019_20279045_2061212</v>
      </c>
      <c r="B1036" s="7" t="s">
        <v>482</v>
      </c>
      <c r="C1036" s="7" t="s">
        <v>31</v>
      </c>
      <c r="D1036" s="7" t="s">
        <v>298</v>
      </c>
      <c r="E1036" s="7" t="s">
        <v>409</v>
      </c>
      <c r="F1036" s="7">
        <v>2</v>
      </c>
      <c r="G1036" s="7">
        <v>79</v>
      </c>
      <c r="H1036" s="7" t="s">
        <v>420</v>
      </c>
      <c r="I1036" s="7">
        <v>6121</v>
      </c>
      <c r="J1036" s="7" t="s">
        <v>447</v>
      </c>
      <c r="K1036" s="7">
        <v>2</v>
      </c>
      <c r="L1036" s="7" t="s">
        <v>483</v>
      </c>
      <c r="M1036" s="7">
        <v>6000</v>
      </c>
      <c r="N1036" s="7" t="s">
        <v>484</v>
      </c>
      <c r="O1036" s="7" t="s">
        <v>411</v>
      </c>
      <c r="P1036" s="7" t="s">
        <v>261</v>
      </c>
      <c r="Q1036" s="7" t="s">
        <v>300</v>
      </c>
      <c r="R1036" s="7" t="s">
        <v>301</v>
      </c>
      <c r="S1036" s="13">
        <v>1594000</v>
      </c>
      <c r="T1036" s="13">
        <v>1594000</v>
      </c>
      <c r="U1036" s="13">
        <v>0</v>
      </c>
      <c r="V1036" s="13">
        <v>0</v>
      </c>
      <c r="W1036" s="13">
        <v>1589924.61</v>
      </c>
      <c r="X1036" s="13">
        <v>1589924.61</v>
      </c>
      <c r="Y1036" s="13">
        <v>397481.15</v>
      </c>
      <c r="Z1036" s="13">
        <v>397481.15</v>
      </c>
      <c r="AA1036" s="13">
        <v>397481.15</v>
      </c>
      <c r="AB1036" s="13">
        <v>4075.3899999998976</v>
      </c>
      <c r="AC1036" s="13">
        <v>0</v>
      </c>
      <c r="AD1036" s="13">
        <v>0</v>
      </c>
      <c r="AE1036" s="13"/>
      <c r="AF1036" s="13">
        <v>1594000</v>
      </c>
      <c r="AG1036" s="13">
        <v>0</v>
      </c>
      <c r="AH1036" s="13">
        <v>0</v>
      </c>
      <c r="AI1036" s="13">
        <v>0</v>
      </c>
      <c r="AJ1036" s="13">
        <v>1594000</v>
      </c>
    </row>
    <row r="1037" spans="1:36" hidden="1" x14ac:dyDescent="0.25">
      <c r="A1037" s="7" t="str">
        <f t="shared" si="17"/>
        <v>1.1-01-2019_20279045_2061214</v>
      </c>
      <c r="B1037" s="7" t="s">
        <v>482</v>
      </c>
      <c r="C1037" s="7" t="s">
        <v>31</v>
      </c>
      <c r="D1037" s="7" t="s">
        <v>298</v>
      </c>
      <c r="E1037" s="7" t="s">
        <v>409</v>
      </c>
      <c r="F1037" s="7">
        <v>2</v>
      </c>
      <c r="G1037" s="7">
        <v>79</v>
      </c>
      <c r="H1037" s="7" t="s">
        <v>420</v>
      </c>
      <c r="I1037" s="7">
        <v>6121</v>
      </c>
      <c r="J1037" s="7" t="s">
        <v>447</v>
      </c>
      <c r="K1037" s="7">
        <v>4</v>
      </c>
      <c r="L1037" s="7" t="s">
        <v>485</v>
      </c>
      <c r="M1037" s="7">
        <v>6000</v>
      </c>
      <c r="N1037" s="7" t="s">
        <v>484</v>
      </c>
      <c r="O1037" s="7" t="s">
        <v>411</v>
      </c>
      <c r="P1037" s="7" t="s">
        <v>261</v>
      </c>
      <c r="Q1037" s="7" t="s">
        <v>300</v>
      </c>
      <c r="R1037" s="7" t="s">
        <v>301</v>
      </c>
      <c r="S1037" s="13">
        <v>1145703</v>
      </c>
      <c r="T1037" s="13">
        <v>1145703</v>
      </c>
      <c r="U1037" s="13">
        <v>0</v>
      </c>
      <c r="V1037" s="13">
        <v>0</v>
      </c>
      <c r="W1037" s="13">
        <v>1145026.2</v>
      </c>
      <c r="X1037" s="13">
        <v>1145026.2</v>
      </c>
      <c r="Y1037" s="13">
        <v>685736.9</v>
      </c>
      <c r="Z1037" s="13">
        <v>286256.55</v>
      </c>
      <c r="AA1037" s="13">
        <v>286256.55</v>
      </c>
      <c r="AB1037" s="13">
        <v>676.80000000004657</v>
      </c>
      <c r="AC1037" s="13">
        <v>0</v>
      </c>
      <c r="AD1037" s="13">
        <v>0</v>
      </c>
      <c r="AE1037" s="13"/>
      <c r="AF1037" s="13">
        <v>1145703</v>
      </c>
      <c r="AG1037" s="13">
        <v>0</v>
      </c>
      <c r="AH1037" s="13">
        <v>0</v>
      </c>
      <c r="AI1037" s="13">
        <v>0</v>
      </c>
      <c r="AJ1037" s="13">
        <v>1145703</v>
      </c>
    </row>
    <row r="1038" spans="1:36" hidden="1" x14ac:dyDescent="0.25">
      <c r="A1038" s="7" t="str">
        <f t="shared" si="17"/>
        <v>1.1-01-2019_20279045_2061313</v>
      </c>
      <c r="B1038" s="7" t="s">
        <v>482</v>
      </c>
      <c r="C1038" s="7" t="s">
        <v>31</v>
      </c>
      <c r="D1038" s="7" t="s">
        <v>298</v>
      </c>
      <c r="E1038" s="7" t="s">
        <v>409</v>
      </c>
      <c r="F1038" s="7">
        <v>2</v>
      </c>
      <c r="G1038" s="7">
        <v>79</v>
      </c>
      <c r="H1038" s="7" t="s">
        <v>420</v>
      </c>
      <c r="I1038" s="7">
        <v>6131</v>
      </c>
      <c r="J1038" s="7" t="s">
        <v>448</v>
      </c>
      <c r="K1038" s="7">
        <v>3</v>
      </c>
      <c r="L1038" s="7" t="s">
        <v>486</v>
      </c>
      <c r="M1038" s="7">
        <v>6000</v>
      </c>
      <c r="N1038" s="7" t="s">
        <v>484</v>
      </c>
      <c r="O1038" s="7" t="s">
        <v>411</v>
      </c>
      <c r="P1038" s="7" t="s">
        <v>261</v>
      </c>
      <c r="Q1038" s="7" t="s">
        <v>300</v>
      </c>
      <c r="R1038" s="7" t="s">
        <v>301</v>
      </c>
      <c r="S1038" s="13">
        <v>621552.18000000005</v>
      </c>
      <c r="T1038" s="13">
        <v>621552.18000000005</v>
      </c>
      <c r="U1038" s="13">
        <v>0</v>
      </c>
      <c r="V1038" s="13">
        <v>0</v>
      </c>
      <c r="W1038" s="13">
        <v>620784.22</v>
      </c>
      <c r="X1038" s="13">
        <v>620784.22</v>
      </c>
      <c r="Y1038" s="13">
        <v>526086.46</v>
      </c>
      <c r="Z1038" s="13">
        <v>526086.46</v>
      </c>
      <c r="AA1038" s="13">
        <v>526086.46</v>
      </c>
      <c r="AB1038" s="13">
        <v>767.96000000007916</v>
      </c>
      <c r="AC1038" s="13">
        <v>0</v>
      </c>
      <c r="AD1038" s="13">
        <v>0</v>
      </c>
      <c r="AE1038" s="13"/>
      <c r="AF1038" s="13">
        <v>621552.18000000005</v>
      </c>
      <c r="AG1038" s="13">
        <v>0</v>
      </c>
      <c r="AH1038" s="13">
        <v>0</v>
      </c>
      <c r="AI1038" s="13">
        <v>0</v>
      </c>
      <c r="AJ1038" s="13">
        <v>621552.18000000005</v>
      </c>
    </row>
    <row r="1039" spans="1:36" hidden="1" x14ac:dyDescent="0.25">
      <c r="A1039" s="7" t="str">
        <f t="shared" si="17"/>
        <v>1.1-01-2019_20279045_2061315</v>
      </c>
      <c r="B1039" s="7" t="s">
        <v>482</v>
      </c>
      <c r="C1039" s="7" t="s">
        <v>31</v>
      </c>
      <c r="D1039" s="7" t="s">
        <v>298</v>
      </c>
      <c r="E1039" s="7" t="s">
        <v>409</v>
      </c>
      <c r="F1039" s="7">
        <v>2</v>
      </c>
      <c r="G1039" s="7">
        <v>79</v>
      </c>
      <c r="H1039" s="7" t="s">
        <v>420</v>
      </c>
      <c r="I1039" s="7">
        <v>6131</v>
      </c>
      <c r="J1039" s="7" t="s">
        <v>448</v>
      </c>
      <c r="K1039" s="7">
        <v>5</v>
      </c>
      <c r="L1039" s="7" t="s">
        <v>488</v>
      </c>
      <c r="M1039" s="7">
        <v>6000</v>
      </c>
      <c r="N1039" s="7" t="s">
        <v>484</v>
      </c>
      <c r="O1039" s="7" t="s">
        <v>411</v>
      </c>
      <c r="P1039" s="7" t="s">
        <v>261</v>
      </c>
      <c r="Q1039" s="7" t="s">
        <v>300</v>
      </c>
      <c r="R1039" s="7" t="s">
        <v>301</v>
      </c>
      <c r="S1039" s="13">
        <v>14681844.43</v>
      </c>
      <c r="T1039" s="13">
        <v>14681844.43</v>
      </c>
      <c r="U1039" s="13">
        <v>0</v>
      </c>
      <c r="V1039" s="13">
        <v>0</v>
      </c>
      <c r="W1039" s="13">
        <v>7262358.04</v>
      </c>
      <c r="X1039" s="13">
        <v>7262358.04</v>
      </c>
      <c r="Y1039" s="13">
        <v>1815589.51</v>
      </c>
      <c r="Z1039" s="13">
        <v>0</v>
      </c>
      <c r="AA1039" s="13">
        <v>0</v>
      </c>
      <c r="AB1039" s="13">
        <v>7419486.3899999997</v>
      </c>
      <c r="AC1039" s="13">
        <v>0</v>
      </c>
      <c r="AD1039" s="13">
        <v>0</v>
      </c>
      <c r="AE1039" s="13"/>
      <c r="AF1039" s="13">
        <v>14681844.43</v>
      </c>
      <c r="AG1039" s="13">
        <v>0</v>
      </c>
      <c r="AH1039" s="13">
        <v>0</v>
      </c>
      <c r="AI1039" s="13">
        <v>0</v>
      </c>
      <c r="AJ1039" s="13">
        <v>14681844.43</v>
      </c>
    </row>
    <row r="1040" spans="1:36" hidden="1" x14ac:dyDescent="0.25">
      <c r="A1040" s="7" t="str">
        <f t="shared" si="17"/>
        <v>1.1-01-2019_20279045_2061511</v>
      </c>
      <c r="B1040" s="7" t="s">
        <v>482</v>
      </c>
      <c r="C1040" s="7" t="s">
        <v>31</v>
      </c>
      <c r="D1040" s="7" t="s">
        <v>298</v>
      </c>
      <c r="E1040" s="7" t="s">
        <v>409</v>
      </c>
      <c r="F1040" s="7">
        <v>2</v>
      </c>
      <c r="G1040" s="7">
        <v>79</v>
      </c>
      <c r="H1040" s="7" t="s">
        <v>420</v>
      </c>
      <c r="I1040" s="7">
        <v>6151</v>
      </c>
      <c r="J1040" s="7" t="s">
        <v>302</v>
      </c>
      <c r="K1040" s="7">
        <v>1</v>
      </c>
      <c r="L1040" s="7" t="s">
        <v>487</v>
      </c>
      <c r="M1040" s="7">
        <v>6000</v>
      </c>
      <c r="N1040" s="7" t="s">
        <v>484</v>
      </c>
      <c r="O1040" s="7" t="s">
        <v>411</v>
      </c>
      <c r="P1040" s="7" t="s">
        <v>261</v>
      </c>
      <c r="Q1040" s="7" t="s">
        <v>300</v>
      </c>
      <c r="R1040" s="7" t="s">
        <v>301</v>
      </c>
      <c r="S1040" s="13">
        <v>3000000</v>
      </c>
      <c r="T1040" s="13">
        <v>3000000</v>
      </c>
      <c r="U1040" s="13">
        <v>0</v>
      </c>
      <c r="V1040" s="13">
        <v>0</v>
      </c>
      <c r="W1040" s="13">
        <v>2985449.17</v>
      </c>
      <c r="X1040" s="13">
        <v>2985449.17</v>
      </c>
      <c r="Y1040" s="13">
        <v>746362.29</v>
      </c>
      <c r="Z1040" s="13">
        <v>746362.29</v>
      </c>
      <c r="AA1040" s="13">
        <v>746362.29</v>
      </c>
      <c r="AB1040" s="13">
        <v>14550.830000000075</v>
      </c>
      <c r="AC1040" s="13">
        <v>0</v>
      </c>
      <c r="AD1040" s="13">
        <v>0</v>
      </c>
      <c r="AE1040" s="13"/>
      <c r="AF1040" s="13">
        <v>3000000</v>
      </c>
      <c r="AG1040" s="13">
        <v>0</v>
      </c>
      <c r="AH1040" s="13">
        <v>0</v>
      </c>
      <c r="AI1040" s="13">
        <v>0</v>
      </c>
      <c r="AJ1040" s="13">
        <v>3000000</v>
      </c>
    </row>
    <row r="1041" spans="1:36" hidden="1" x14ac:dyDescent="0.25">
      <c r="A1041" s="7" t="str">
        <f t="shared" si="17"/>
        <v>1.1-02-2019_20279045_2061210</v>
      </c>
      <c r="B1041" s="7" t="s">
        <v>489</v>
      </c>
      <c r="C1041" s="7" t="s">
        <v>31</v>
      </c>
      <c r="D1041" s="7" t="s">
        <v>298</v>
      </c>
      <c r="E1041" s="7" t="s">
        <v>409</v>
      </c>
      <c r="F1041" s="7">
        <v>2</v>
      </c>
      <c r="G1041" s="7">
        <v>79</v>
      </c>
      <c r="H1041" s="7" t="s">
        <v>420</v>
      </c>
      <c r="I1041" s="7">
        <v>6121</v>
      </c>
      <c r="J1041" s="7" t="s">
        <v>447</v>
      </c>
      <c r="K1041" s="7">
        <v>0</v>
      </c>
      <c r="L1041" s="7" t="s">
        <v>36</v>
      </c>
      <c r="M1041" s="7">
        <v>6000</v>
      </c>
      <c r="N1041" s="7" t="s">
        <v>490</v>
      </c>
      <c r="O1041" s="7" t="s">
        <v>411</v>
      </c>
      <c r="P1041" s="7" t="s">
        <v>261</v>
      </c>
      <c r="Q1041" s="7" t="s">
        <v>300</v>
      </c>
      <c r="R1041" s="7" t="s">
        <v>301</v>
      </c>
      <c r="S1041" s="13">
        <v>4850000</v>
      </c>
      <c r="T1041" s="13">
        <v>4850000</v>
      </c>
      <c r="U1041" s="13">
        <v>0</v>
      </c>
      <c r="V1041" s="13">
        <v>0</v>
      </c>
      <c r="W1041" s="13">
        <v>1425260.12</v>
      </c>
      <c r="X1041" s="13">
        <v>1425260.12</v>
      </c>
      <c r="Y1041" s="13">
        <v>1290875.2</v>
      </c>
      <c r="Z1041" s="13">
        <v>1290875.2</v>
      </c>
      <c r="AA1041" s="13">
        <v>1290875.2</v>
      </c>
      <c r="AB1041" s="13">
        <v>3424739.88</v>
      </c>
      <c r="AC1041" s="13">
        <v>0</v>
      </c>
      <c r="AD1041" s="13">
        <v>0</v>
      </c>
      <c r="AE1041" s="13"/>
      <c r="AF1041" s="13">
        <v>4850000</v>
      </c>
      <c r="AG1041" s="13">
        <v>0</v>
      </c>
      <c r="AH1041" s="13">
        <v>0</v>
      </c>
      <c r="AI1041" s="13">
        <v>0</v>
      </c>
      <c r="AJ1041" s="13">
        <v>4850000</v>
      </c>
    </row>
    <row r="1042" spans="1:36" hidden="1" x14ac:dyDescent="0.25">
      <c r="A1042" s="7" t="str">
        <f t="shared" si="17"/>
        <v>1.1-02-2019_20279045_2061310</v>
      </c>
      <c r="B1042" s="7" t="s">
        <v>489</v>
      </c>
      <c r="C1042" s="7" t="s">
        <v>31</v>
      </c>
      <c r="D1042" s="7" t="s">
        <v>298</v>
      </c>
      <c r="E1042" s="7" t="s">
        <v>409</v>
      </c>
      <c r="F1042" s="7">
        <v>2</v>
      </c>
      <c r="G1042" s="7">
        <v>79</v>
      </c>
      <c r="H1042" s="7" t="s">
        <v>420</v>
      </c>
      <c r="I1042" s="7">
        <v>6131</v>
      </c>
      <c r="J1042" s="7" t="s">
        <v>448</v>
      </c>
      <c r="K1042" s="7">
        <v>0</v>
      </c>
      <c r="L1042" s="7" t="s">
        <v>36</v>
      </c>
      <c r="M1042" s="7">
        <v>6000</v>
      </c>
      <c r="N1042" s="7" t="s">
        <v>490</v>
      </c>
      <c r="O1042" s="7" t="s">
        <v>411</v>
      </c>
      <c r="P1042" s="7" t="s">
        <v>261</v>
      </c>
      <c r="Q1042" s="7" t="s">
        <v>300</v>
      </c>
      <c r="R1042" s="7" t="s">
        <v>301</v>
      </c>
      <c r="S1042" s="13">
        <v>153362199.58000001</v>
      </c>
      <c r="T1042" s="13">
        <v>153362199.58000001</v>
      </c>
      <c r="U1042" s="13">
        <v>0</v>
      </c>
      <c r="V1042" s="13">
        <v>0</v>
      </c>
      <c r="W1042" s="13">
        <v>153127386.16</v>
      </c>
      <c r="X1042" s="13">
        <v>153127386.16</v>
      </c>
      <c r="Y1042" s="13">
        <v>121370652.23</v>
      </c>
      <c r="Z1042" s="13">
        <v>113175219.67</v>
      </c>
      <c r="AA1042" s="13">
        <v>113175219.67</v>
      </c>
      <c r="AB1042" s="13">
        <v>234813.42000001669</v>
      </c>
      <c r="AC1042" s="13">
        <v>0</v>
      </c>
      <c r="AD1042" s="13">
        <v>0</v>
      </c>
      <c r="AE1042" s="13"/>
      <c r="AF1042" s="13">
        <v>153567199.58000001</v>
      </c>
      <c r="AG1042" s="13">
        <v>0</v>
      </c>
      <c r="AH1042" s="13">
        <v>0</v>
      </c>
      <c r="AI1042" s="13">
        <v>205000</v>
      </c>
      <c r="AJ1042" s="13">
        <v>153362199.58000001</v>
      </c>
    </row>
    <row r="1043" spans="1:36" hidden="1" x14ac:dyDescent="0.25">
      <c r="A1043" s="7" t="str">
        <f t="shared" si="17"/>
        <v>1.1-02-2019_20279045_2061910</v>
      </c>
      <c r="B1043" s="7" t="s">
        <v>489</v>
      </c>
      <c r="C1043" s="7" t="s">
        <v>31</v>
      </c>
      <c r="D1043" s="7" t="s">
        <v>298</v>
      </c>
      <c r="E1043" s="7" t="s">
        <v>409</v>
      </c>
      <c r="F1043" s="7">
        <v>2</v>
      </c>
      <c r="G1043" s="7">
        <v>79</v>
      </c>
      <c r="H1043" s="7" t="s">
        <v>420</v>
      </c>
      <c r="I1043" s="7">
        <v>6191</v>
      </c>
      <c r="J1043" s="7" t="s">
        <v>491</v>
      </c>
      <c r="K1043" s="7">
        <v>0</v>
      </c>
      <c r="L1043" s="7" t="s">
        <v>36</v>
      </c>
      <c r="M1043" s="7">
        <v>6000</v>
      </c>
      <c r="N1043" s="7" t="s">
        <v>490</v>
      </c>
      <c r="O1043" s="7" t="s">
        <v>411</v>
      </c>
      <c r="P1043" s="7" t="s">
        <v>261</v>
      </c>
      <c r="Q1043" s="7" t="s">
        <v>300</v>
      </c>
      <c r="R1043" s="7" t="s">
        <v>301</v>
      </c>
      <c r="S1043" s="13">
        <v>205000</v>
      </c>
      <c r="T1043" s="13">
        <v>205000</v>
      </c>
      <c r="U1043" s="13">
        <v>0</v>
      </c>
      <c r="V1043" s="13">
        <v>0</v>
      </c>
      <c r="W1043" s="13">
        <v>67860</v>
      </c>
      <c r="X1043" s="13">
        <v>67860</v>
      </c>
      <c r="Y1043" s="13">
        <v>67860</v>
      </c>
      <c r="Z1043" s="13">
        <v>67860</v>
      </c>
      <c r="AA1043" s="13">
        <v>67860</v>
      </c>
      <c r="AB1043" s="13">
        <v>137140</v>
      </c>
      <c r="AC1043" s="13">
        <v>0</v>
      </c>
      <c r="AD1043" s="13">
        <v>0</v>
      </c>
      <c r="AE1043" s="13"/>
      <c r="AF1043" s="13">
        <v>0</v>
      </c>
      <c r="AG1043" s="13">
        <v>205000</v>
      </c>
      <c r="AH1043" s="13">
        <v>0</v>
      </c>
      <c r="AI1043" s="13">
        <v>0</v>
      </c>
      <c r="AJ1043" s="13">
        <v>205000</v>
      </c>
    </row>
    <row r="1044" spans="1:36" hidden="1" x14ac:dyDescent="0.25">
      <c r="A1044" s="7" t="str">
        <f t="shared" si="17"/>
        <v>2.5-01-2012_20267033_2061310</v>
      </c>
      <c r="B1044" s="7" t="s">
        <v>492</v>
      </c>
      <c r="C1044" s="7" t="s">
        <v>31</v>
      </c>
      <c r="D1044" s="7" t="s">
        <v>298</v>
      </c>
      <c r="E1044" s="7" t="s">
        <v>258</v>
      </c>
      <c r="F1044" s="7">
        <v>2</v>
      </c>
      <c r="G1044" s="7">
        <v>67</v>
      </c>
      <c r="H1044" s="7" t="s">
        <v>299</v>
      </c>
      <c r="I1044" s="7">
        <v>6131</v>
      </c>
      <c r="J1044" s="7" t="s">
        <v>448</v>
      </c>
      <c r="K1044" s="7">
        <v>0</v>
      </c>
      <c r="L1044" s="7" t="s">
        <v>36</v>
      </c>
      <c r="M1044" s="7">
        <v>6000</v>
      </c>
      <c r="N1044" s="7" t="s">
        <v>493</v>
      </c>
      <c r="O1044" s="7" t="s">
        <v>260</v>
      </c>
      <c r="P1044" s="7" t="s">
        <v>261</v>
      </c>
      <c r="Q1044" s="7" t="s">
        <v>300</v>
      </c>
      <c r="R1044" s="7" t="s">
        <v>301</v>
      </c>
      <c r="S1044" s="13">
        <v>0</v>
      </c>
      <c r="T1044" s="13">
        <v>0</v>
      </c>
      <c r="U1044" s="13">
        <v>0</v>
      </c>
      <c r="V1044" s="13">
        <v>48707951</v>
      </c>
      <c r="W1044" s="13">
        <v>0</v>
      </c>
      <c r="X1044" s="13">
        <v>0</v>
      </c>
      <c r="Y1044" s="13">
        <v>0</v>
      </c>
      <c r="Z1044" s="13">
        <v>0</v>
      </c>
      <c r="AA1044" s="13">
        <v>0</v>
      </c>
      <c r="AB1044" s="13">
        <v>0</v>
      </c>
      <c r="AC1044" s="13">
        <v>0</v>
      </c>
      <c r="AD1044" s="13">
        <v>0</v>
      </c>
      <c r="AE1044" s="13"/>
      <c r="AF1044" s="13">
        <v>0</v>
      </c>
      <c r="AG1044" s="13">
        <v>0</v>
      </c>
      <c r="AH1044" s="13">
        <v>0</v>
      </c>
      <c r="AI1044" s="13">
        <v>48707951</v>
      </c>
      <c r="AJ1044" s="13">
        <v>-48707951</v>
      </c>
    </row>
    <row r="1045" spans="1:36" hidden="1" x14ac:dyDescent="0.25">
      <c r="A1045" s="7" t="str">
        <f t="shared" si="17"/>
        <v>2.5-01-2019_20279045_2061310</v>
      </c>
      <c r="B1045" s="7" t="s">
        <v>492</v>
      </c>
      <c r="C1045" s="7" t="s">
        <v>31</v>
      </c>
      <c r="D1045" s="7" t="s">
        <v>298</v>
      </c>
      <c r="E1045" s="7" t="s">
        <v>409</v>
      </c>
      <c r="F1045" s="7">
        <v>2</v>
      </c>
      <c r="G1045" s="7">
        <v>79</v>
      </c>
      <c r="H1045" s="7" t="s">
        <v>420</v>
      </c>
      <c r="I1045" s="7">
        <v>6131</v>
      </c>
      <c r="J1045" s="7" t="s">
        <v>448</v>
      </c>
      <c r="K1045" s="7">
        <v>0</v>
      </c>
      <c r="L1045" s="7" t="s">
        <v>36</v>
      </c>
      <c r="M1045" s="7">
        <v>6000</v>
      </c>
      <c r="N1045" s="7" t="s">
        <v>493</v>
      </c>
      <c r="O1045" s="7" t="s">
        <v>411</v>
      </c>
      <c r="P1045" s="7" t="s">
        <v>261</v>
      </c>
      <c r="Q1045" s="7" t="s">
        <v>300</v>
      </c>
      <c r="R1045" s="7" t="s">
        <v>301</v>
      </c>
      <c r="S1045" s="13">
        <v>26908951</v>
      </c>
      <c r="T1045" s="13">
        <v>26908951</v>
      </c>
      <c r="U1045" s="13">
        <v>0</v>
      </c>
      <c r="V1045" s="13">
        <v>0</v>
      </c>
      <c r="W1045" s="13">
        <v>6998816.3300000001</v>
      </c>
      <c r="X1045" s="13">
        <v>6998816.3300000001</v>
      </c>
      <c r="Y1045" s="13">
        <v>1749704.08</v>
      </c>
      <c r="Z1045" s="13">
        <v>1749704.08</v>
      </c>
      <c r="AA1045" s="13">
        <v>1749704.08</v>
      </c>
      <c r="AB1045" s="13">
        <v>19910134.670000002</v>
      </c>
      <c r="AC1045" s="13">
        <v>0</v>
      </c>
      <c r="AD1045" s="13">
        <v>0</v>
      </c>
      <c r="AE1045" s="13"/>
      <c r="AF1045" s="13">
        <v>0</v>
      </c>
      <c r="AG1045" s="13">
        <v>48707951</v>
      </c>
      <c r="AH1045" s="13">
        <v>0</v>
      </c>
      <c r="AI1045" s="13">
        <v>21799000</v>
      </c>
      <c r="AJ1045" s="13">
        <v>26908951</v>
      </c>
    </row>
    <row r="1046" spans="1:36" hidden="1" x14ac:dyDescent="0.25">
      <c r="A1046" s="7" t="str">
        <f t="shared" si="17"/>
        <v>2.5-01-2019_20279045_2061510</v>
      </c>
      <c r="B1046" s="7" t="s">
        <v>492</v>
      </c>
      <c r="C1046" s="7" t="s">
        <v>31</v>
      </c>
      <c r="D1046" s="7" t="s">
        <v>298</v>
      </c>
      <c r="E1046" s="7" t="s">
        <v>409</v>
      </c>
      <c r="F1046" s="7">
        <v>2</v>
      </c>
      <c r="G1046" s="7">
        <v>79</v>
      </c>
      <c r="H1046" s="7" t="s">
        <v>420</v>
      </c>
      <c r="I1046" s="7">
        <v>6151</v>
      </c>
      <c r="J1046" s="7" t="s">
        <v>302</v>
      </c>
      <c r="K1046" s="7">
        <v>0</v>
      </c>
      <c r="L1046" s="7" t="s">
        <v>36</v>
      </c>
      <c r="M1046" s="7">
        <v>6000</v>
      </c>
      <c r="N1046" s="7" t="s">
        <v>493</v>
      </c>
      <c r="O1046" s="7" t="s">
        <v>411</v>
      </c>
      <c r="P1046" s="7" t="s">
        <v>261</v>
      </c>
      <c r="Q1046" s="7" t="s">
        <v>300</v>
      </c>
      <c r="R1046" s="7" t="s">
        <v>301</v>
      </c>
      <c r="S1046" s="13">
        <v>21799000</v>
      </c>
      <c r="T1046" s="13">
        <v>21799000</v>
      </c>
      <c r="U1046" s="13">
        <v>0</v>
      </c>
      <c r="V1046" s="13">
        <v>0</v>
      </c>
      <c r="W1046" s="13">
        <v>13969957.949999999</v>
      </c>
      <c r="X1046" s="13">
        <v>13969957.949999999</v>
      </c>
      <c r="Y1046" s="13">
        <v>0</v>
      </c>
      <c r="Z1046" s="13">
        <v>0</v>
      </c>
      <c r="AA1046" s="13">
        <v>0</v>
      </c>
      <c r="AB1046" s="13">
        <v>7829042.0500000007</v>
      </c>
      <c r="AC1046" s="13">
        <v>0</v>
      </c>
      <c r="AD1046" s="13">
        <v>0</v>
      </c>
      <c r="AE1046" s="13"/>
      <c r="AF1046" s="13">
        <v>0</v>
      </c>
      <c r="AG1046" s="13">
        <v>21799000</v>
      </c>
      <c r="AH1046" s="13">
        <v>0</v>
      </c>
      <c r="AI1046" s="13">
        <v>0</v>
      </c>
      <c r="AJ1046" s="13">
        <v>21799000</v>
      </c>
    </row>
    <row r="1048" spans="1:36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13"/>
      <c r="AC1048" s="7"/>
      <c r="AD1048" s="7"/>
      <c r="AE1048" s="7"/>
      <c r="AF1048" s="7"/>
      <c r="AG1048" s="7"/>
      <c r="AH1048" s="7"/>
      <c r="AI1048" s="7"/>
      <c r="AJ1048" s="7"/>
    </row>
    <row r="1049" spans="1:36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13"/>
      <c r="AC1049" s="7"/>
      <c r="AD1049" s="7"/>
      <c r="AE1049" s="7"/>
      <c r="AF1049" s="7"/>
      <c r="AG1049" s="7"/>
      <c r="AH1049" s="7"/>
      <c r="AI1049" s="7"/>
      <c r="AJ1049" s="7"/>
    </row>
    <row r="1050" spans="1:36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13"/>
      <c r="AD1050" s="7"/>
      <c r="AE1050" s="7"/>
      <c r="AF1050" s="7"/>
      <c r="AG1050" s="7"/>
      <c r="AH1050" s="7"/>
      <c r="AI1050" s="7"/>
      <c r="AJ1050" s="7"/>
    </row>
  </sheetData>
  <autoFilter ref="A1:AJ1046">
    <filterColumn colId="13">
      <filters>
        <filter val="PARTICIPACIONES FEDERALES 2020"/>
      </filters>
    </filterColumn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118"/>
  <sheetViews>
    <sheetView topLeftCell="G56" workbookViewId="0">
      <selection activeCell="K86" sqref="K86"/>
    </sheetView>
  </sheetViews>
  <sheetFormatPr baseColWidth="10" defaultRowHeight="15" x14ac:dyDescent="0.25"/>
  <cols>
    <col min="1" max="1" width="28.42578125" bestFit="1" customWidth="1"/>
    <col min="18" max="18" width="15.7109375" style="21" bestFit="1" customWidth="1"/>
    <col min="19" max="19" width="26" bestFit="1" customWidth="1"/>
    <col min="20" max="21" width="12.7109375" bestFit="1" customWidth="1"/>
  </cols>
  <sheetData>
    <row r="1" spans="1:20" x14ac:dyDescent="0.25">
      <c r="A1" s="22" t="s">
        <v>510</v>
      </c>
      <c r="B1" s="22" t="s">
        <v>511</v>
      </c>
      <c r="C1" s="22" t="s">
        <v>512</v>
      </c>
      <c r="D1" s="22" t="s">
        <v>513</v>
      </c>
      <c r="E1" s="22" t="s">
        <v>514</v>
      </c>
      <c r="F1" s="18" t="s">
        <v>515</v>
      </c>
      <c r="G1" s="22" t="s">
        <v>516</v>
      </c>
      <c r="H1" s="22" t="s">
        <v>4</v>
      </c>
      <c r="I1" s="18" t="s">
        <v>15</v>
      </c>
      <c r="J1" s="22" t="s">
        <v>517</v>
      </c>
      <c r="K1" s="18" t="s">
        <v>7</v>
      </c>
      <c r="L1" s="18" t="s">
        <v>518</v>
      </c>
      <c r="M1" s="18" t="s">
        <v>519</v>
      </c>
      <c r="N1" s="18" t="s">
        <v>520</v>
      </c>
      <c r="O1" s="18" t="s">
        <v>521</v>
      </c>
      <c r="P1" s="18" t="s">
        <v>522</v>
      </c>
      <c r="Q1" s="26" t="s">
        <v>494</v>
      </c>
      <c r="R1" s="28" t="s">
        <v>27</v>
      </c>
      <c r="S1" s="18" t="s">
        <v>523</v>
      </c>
      <c r="T1" s="18" t="s">
        <v>682</v>
      </c>
    </row>
    <row r="2" spans="1:20" x14ac:dyDescent="0.25">
      <c r="A2" s="17" t="str">
        <f t="shared" ref="A2:A33" si="0">+CONCATENATE(N2,D2,H2,G2,E2,K2,L2)</f>
        <v>1.1-00-2005_20821012_2039410</v>
      </c>
      <c r="B2" s="17" t="s">
        <v>611</v>
      </c>
      <c r="C2" s="17" t="s">
        <v>525</v>
      </c>
      <c r="D2" s="17" t="s">
        <v>43</v>
      </c>
      <c r="E2" s="17" t="s">
        <v>44</v>
      </c>
      <c r="F2" s="19" t="s">
        <v>526</v>
      </c>
      <c r="G2" s="17">
        <v>21</v>
      </c>
      <c r="H2" s="17">
        <v>8</v>
      </c>
      <c r="I2" s="19" t="s">
        <v>315</v>
      </c>
      <c r="J2" s="25">
        <v>3000</v>
      </c>
      <c r="K2" s="23">
        <v>3941</v>
      </c>
      <c r="L2" s="23">
        <v>0</v>
      </c>
      <c r="M2" s="19" t="s">
        <v>527</v>
      </c>
      <c r="N2" s="19" t="s">
        <v>393</v>
      </c>
      <c r="O2" s="19" t="s">
        <v>394</v>
      </c>
      <c r="P2" s="20">
        <v>10000000</v>
      </c>
      <c r="Q2" s="24" t="s">
        <v>509</v>
      </c>
      <c r="S2" s="30">
        <f t="shared" ref="S2:S33" si="1">P2-R2</f>
        <v>10000000</v>
      </c>
      <c r="T2" t="s">
        <v>683</v>
      </c>
    </row>
    <row r="3" spans="1:20" x14ac:dyDescent="0.25">
      <c r="A3" s="17" t="str">
        <f t="shared" si="0"/>
        <v>1.1-00-2005_20821012_2026110</v>
      </c>
      <c r="B3" s="17" t="s">
        <v>524</v>
      </c>
      <c r="C3" s="17" t="s">
        <v>525</v>
      </c>
      <c r="D3" s="17" t="s">
        <v>43</v>
      </c>
      <c r="E3" s="17" t="s">
        <v>44</v>
      </c>
      <c r="F3" s="19" t="s">
        <v>526</v>
      </c>
      <c r="G3" s="17">
        <v>21</v>
      </c>
      <c r="H3" s="17">
        <v>8</v>
      </c>
      <c r="I3" s="19" t="s">
        <v>315</v>
      </c>
      <c r="J3" s="25">
        <v>2000</v>
      </c>
      <c r="K3" s="23">
        <v>2611</v>
      </c>
      <c r="L3" s="23">
        <v>0</v>
      </c>
      <c r="M3" s="19" t="s">
        <v>527</v>
      </c>
      <c r="N3" s="19" t="s">
        <v>393</v>
      </c>
      <c r="O3" s="19" t="s">
        <v>394</v>
      </c>
      <c r="P3" s="20">
        <v>8000000</v>
      </c>
      <c r="Q3" s="24" t="s">
        <v>509</v>
      </c>
      <c r="S3" s="30">
        <f t="shared" si="1"/>
        <v>8000000</v>
      </c>
      <c r="T3" s="17" t="s">
        <v>683</v>
      </c>
    </row>
    <row r="4" spans="1:20" x14ac:dyDescent="0.25">
      <c r="A4" s="17" t="str">
        <f t="shared" si="0"/>
        <v>1.1-00-2004_20820011_2034210</v>
      </c>
      <c r="B4" s="17" t="s">
        <v>612</v>
      </c>
      <c r="C4" s="17" t="s">
        <v>613</v>
      </c>
      <c r="D4" s="17" t="s">
        <v>33</v>
      </c>
      <c r="E4" s="17" t="s">
        <v>34</v>
      </c>
      <c r="F4" s="19" t="s">
        <v>600</v>
      </c>
      <c r="G4" s="17">
        <v>20</v>
      </c>
      <c r="H4" s="17">
        <v>8</v>
      </c>
      <c r="I4" s="19" t="s">
        <v>307</v>
      </c>
      <c r="J4" s="25">
        <v>3000</v>
      </c>
      <c r="K4" s="23">
        <v>3421</v>
      </c>
      <c r="L4" s="23">
        <v>0</v>
      </c>
      <c r="M4" s="19" t="s">
        <v>527</v>
      </c>
      <c r="N4" s="19" t="s">
        <v>393</v>
      </c>
      <c r="O4" s="19" t="s">
        <v>394</v>
      </c>
      <c r="P4" s="20">
        <v>6159639.9900000002</v>
      </c>
      <c r="Q4" s="24" t="s">
        <v>509</v>
      </c>
      <c r="R4" s="27">
        <v>56943.329999998197</v>
      </c>
      <c r="S4" s="30">
        <f t="shared" si="1"/>
        <v>6102696.660000002</v>
      </c>
      <c r="T4" s="17" t="s">
        <v>683</v>
      </c>
    </row>
    <row r="5" spans="1:20" x14ac:dyDescent="0.25">
      <c r="A5" s="17" t="str">
        <f t="shared" si="0"/>
        <v>1.1-00-2005_20821012_2029810</v>
      </c>
      <c r="B5" s="17" t="s">
        <v>528</v>
      </c>
      <c r="C5" s="17" t="s">
        <v>525</v>
      </c>
      <c r="D5" s="17" t="s">
        <v>43</v>
      </c>
      <c r="E5" s="17" t="s">
        <v>44</v>
      </c>
      <c r="F5" s="19" t="s">
        <v>526</v>
      </c>
      <c r="G5" s="17">
        <v>21</v>
      </c>
      <c r="H5" s="17">
        <v>8</v>
      </c>
      <c r="I5" s="19" t="s">
        <v>315</v>
      </c>
      <c r="J5" s="25">
        <v>2000</v>
      </c>
      <c r="K5" s="23">
        <v>2981</v>
      </c>
      <c r="L5" s="23">
        <v>0</v>
      </c>
      <c r="M5" s="19" t="s">
        <v>527</v>
      </c>
      <c r="N5" s="19" t="s">
        <v>393</v>
      </c>
      <c r="O5" s="19" t="s">
        <v>394</v>
      </c>
      <c r="P5" s="20">
        <v>3833567.8</v>
      </c>
      <c r="Q5" s="24" t="s">
        <v>509</v>
      </c>
      <c r="S5" s="30">
        <f t="shared" si="1"/>
        <v>3833567.8</v>
      </c>
      <c r="T5" s="17" t="s">
        <v>683</v>
      </c>
    </row>
    <row r="6" spans="1:20" x14ac:dyDescent="0.25">
      <c r="A6" s="17" t="str">
        <f t="shared" si="0"/>
        <v>1.1-00-2001_2083002_2036110</v>
      </c>
      <c r="B6" s="17" t="s">
        <v>617</v>
      </c>
      <c r="C6" s="17" t="s">
        <v>618</v>
      </c>
      <c r="D6" s="17" t="s">
        <v>146</v>
      </c>
      <c r="E6" s="17" t="s">
        <v>294</v>
      </c>
      <c r="F6" s="19" t="s">
        <v>619</v>
      </c>
      <c r="G6" s="17">
        <v>3</v>
      </c>
      <c r="H6" s="17">
        <v>8</v>
      </c>
      <c r="I6" s="19" t="s">
        <v>295</v>
      </c>
      <c r="J6" s="25">
        <v>3000</v>
      </c>
      <c r="K6" s="23">
        <v>3611</v>
      </c>
      <c r="L6" s="23">
        <v>0</v>
      </c>
      <c r="M6" s="19" t="s">
        <v>527</v>
      </c>
      <c r="N6" s="19" t="s">
        <v>393</v>
      </c>
      <c r="O6" s="19" t="s">
        <v>394</v>
      </c>
      <c r="P6" s="20">
        <v>3000000</v>
      </c>
      <c r="Q6" s="24" t="s">
        <v>509</v>
      </c>
      <c r="S6" s="30">
        <f t="shared" si="1"/>
        <v>3000000</v>
      </c>
      <c r="T6" s="17" t="s">
        <v>683</v>
      </c>
    </row>
    <row r="7" spans="1:20" x14ac:dyDescent="0.25">
      <c r="A7" s="17" t="str">
        <f t="shared" si="0"/>
        <v>1.1-00-2001_2081001_2033610</v>
      </c>
      <c r="B7" s="17" t="s">
        <v>614</v>
      </c>
      <c r="C7" s="17" t="s">
        <v>615</v>
      </c>
      <c r="D7" s="17" t="s">
        <v>146</v>
      </c>
      <c r="E7" s="17" t="s">
        <v>287</v>
      </c>
      <c r="F7" s="19" t="s">
        <v>616</v>
      </c>
      <c r="G7" s="17">
        <v>1</v>
      </c>
      <c r="H7" s="17">
        <v>8</v>
      </c>
      <c r="I7" s="19" t="s">
        <v>288</v>
      </c>
      <c r="J7" s="25">
        <v>3000</v>
      </c>
      <c r="K7" s="23">
        <v>3361</v>
      </c>
      <c r="L7" s="23">
        <v>0</v>
      </c>
      <c r="M7" s="19" t="s">
        <v>527</v>
      </c>
      <c r="N7" s="19" t="s">
        <v>393</v>
      </c>
      <c r="O7" s="19" t="s">
        <v>394</v>
      </c>
      <c r="P7" s="20">
        <v>3000000</v>
      </c>
      <c r="Q7" s="24" t="s">
        <v>509</v>
      </c>
      <c r="R7" s="21">
        <v>360000</v>
      </c>
      <c r="S7" s="30">
        <f t="shared" si="1"/>
        <v>2640000</v>
      </c>
      <c r="T7" s="17" t="s">
        <v>683</v>
      </c>
    </row>
    <row r="8" spans="1:20" x14ac:dyDescent="0.25">
      <c r="A8" s="17" t="str">
        <f t="shared" si="0"/>
        <v>1.1-00-2005_20821012_2029610</v>
      </c>
      <c r="B8" s="17" t="s">
        <v>529</v>
      </c>
      <c r="C8" s="17" t="s">
        <v>525</v>
      </c>
      <c r="D8" s="17" t="s">
        <v>43</v>
      </c>
      <c r="E8" s="17" t="s">
        <v>44</v>
      </c>
      <c r="F8" s="19" t="s">
        <v>526</v>
      </c>
      <c r="G8" s="17">
        <v>21</v>
      </c>
      <c r="H8" s="17">
        <v>8</v>
      </c>
      <c r="I8" s="19" t="s">
        <v>315</v>
      </c>
      <c r="J8" s="25">
        <v>2000</v>
      </c>
      <c r="K8" s="23">
        <v>2961</v>
      </c>
      <c r="L8" s="23">
        <v>0</v>
      </c>
      <c r="M8" s="19" t="s">
        <v>527</v>
      </c>
      <c r="N8" s="19" t="s">
        <v>393</v>
      </c>
      <c r="O8" s="19" t="s">
        <v>394</v>
      </c>
      <c r="P8" s="20">
        <v>2614524.4900000002</v>
      </c>
      <c r="Q8" s="24" t="s">
        <v>509</v>
      </c>
      <c r="S8" s="30">
        <f t="shared" si="1"/>
        <v>2614524.4900000002</v>
      </c>
      <c r="T8" s="17" t="s">
        <v>683</v>
      </c>
    </row>
    <row r="9" spans="1:20" x14ac:dyDescent="0.25">
      <c r="A9" s="17" t="str">
        <f t="shared" si="0"/>
        <v>1.1-00-2005_20821012_2035510</v>
      </c>
      <c r="B9" s="17" t="s">
        <v>625</v>
      </c>
      <c r="C9" s="17" t="s">
        <v>525</v>
      </c>
      <c r="D9" s="17" t="s">
        <v>43</v>
      </c>
      <c r="E9" s="17" t="s">
        <v>44</v>
      </c>
      <c r="F9" s="19" t="s">
        <v>526</v>
      </c>
      <c r="G9" s="17">
        <v>21</v>
      </c>
      <c r="H9" s="17">
        <v>8</v>
      </c>
      <c r="I9" s="19" t="s">
        <v>315</v>
      </c>
      <c r="J9" s="25">
        <v>3000</v>
      </c>
      <c r="K9" s="23">
        <v>3551</v>
      </c>
      <c r="L9" s="23">
        <v>0</v>
      </c>
      <c r="M9" s="19" t="s">
        <v>527</v>
      </c>
      <c r="N9" s="19" t="s">
        <v>393</v>
      </c>
      <c r="O9" s="19" t="s">
        <v>394</v>
      </c>
      <c r="P9" s="20">
        <v>2000000</v>
      </c>
      <c r="Q9" s="24" t="s">
        <v>509</v>
      </c>
      <c r="S9" s="30">
        <f t="shared" si="1"/>
        <v>2000000</v>
      </c>
      <c r="T9" s="17" t="s">
        <v>683</v>
      </c>
    </row>
    <row r="10" spans="1:20" x14ac:dyDescent="0.25">
      <c r="A10" s="17" t="str">
        <f t="shared" si="0"/>
        <v>1.1-00-2004_20820011_2039420</v>
      </c>
      <c r="B10" s="17" t="s">
        <v>626</v>
      </c>
      <c r="C10" s="17" t="s">
        <v>613</v>
      </c>
      <c r="D10" s="17" t="s">
        <v>33</v>
      </c>
      <c r="E10" s="17" t="s">
        <v>34</v>
      </c>
      <c r="F10" s="19" t="s">
        <v>600</v>
      </c>
      <c r="G10" s="17">
        <v>20</v>
      </c>
      <c r="H10" s="17">
        <v>8</v>
      </c>
      <c r="I10" s="19" t="s">
        <v>307</v>
      </c>
      <c r="J10" s="25">
        <v>3000</v>
      </c>
      <c r="K10" s="23">
        <v>3942</v>
      </c>
      <c r="L10" s="23">
        <v>0</v>
      </c>
      <c r="M10" s="19" t="s">
        <v>527</v>
      </c>
      <c r="N10" s="19" t="s">
        <v>393</v>
      </c>
      <c r="O10" s="19" t="s">
        <v>394</v>
      </c>
      <c r="P10" s="20">
        <v>1852200.57</v>
      </c>
      <c r="Q10" s="24" t="s">
        <v>509</v>
      </c>
      <c r="S10" s="30">
        <f t="shared" si="1"/>
        <v>1852200.57</v>
      </c>
      <c r="T10" s="17" t="s">
        <v>683</v>
      </c>
    </row>
    <row r="11" spans="1:20" x14ac:dyDescent="0.25">
      <c r="A11" s="17" t="str">
        <f t="shared" si="0"/>
        <v>1.1-00-2005_20821012_2033410</v>
      </c>
      <c r="B11" s="17" t="s">
        <v>627</v>
      </c>
      <c r="C11" s="17" t="s">
        <v>525</v>
      </c>
      <c r="D11" s="17" t="s">
        <v>43</v>
      </c>
      <c r="E11" s="17" t="s">
        <v>44</v>
      </c>
      <c r="F11" s="19" t="s">
        <v>526</v>
      </c>
      <c r="G11" s="17">
        <v>21</v>
      </c>
      <c r="H11" s="17">
        <v>8</v>
      </c>
      <c r="I11" s="19" t="s">
        <v>315</v>
      </c>
      <c r="J11" s="25">
        <v>3000</v>
      </c>
      <c r="K11" s="23">
        <v>3341</v>
      </c>
      <c r="L11" s="23">
        <v>0</v>
      </c>
      <c r="M11" s="19" t="s">
        <v>527</v>
      </c>
      <c r="N11" s="19" t="s">
        <v>393</v>
      </c>
      <c r="O11" s="19" t="s">
        <v>394</v>
      </c>
      <c r="P11" s="20">
        <v>1778768.72</v>
      </c>
      <c r="Q11" s="24" t="s">
        <v>509</v>
      </c>
      <c r="S11" s="30">
        <f t="shared" si="1"/>
        <v>1778768.72</v>
      </c>
      <c r="T11" s="17" t="s">
        <v>683</v>
      </c>
    </row>
    <row r="12" spans="1:20" hidden="1" x14ac:dyDescent="0.25">
      <c r="A12" s="17" t="str">
        <f t="shared" si="0"/>
        <v>2.5-02-2005_20821012_2026112</v>
      </c>
      <c r="B12" s="17" t="s">
        <v>549</v>
      </c>
      <c r="C12" s="17" t="s">
        <v>525</v>
      </c>
      <c r="D12" s="17" t="s">
        <v>43</v>
      </c>
      <c r="E12" s="17" t="s">
        <v>44</v>
      </c>
      <c r="F12" s="19" t="s">
        <v>526</v>
      </c>
      <c r="G12" s="17">
        <v>21</v>
      </c>
      <c r="H12" s="17">
        <v>8</v>
      </c>
      <c r="I12" s="19" t="s">
        <v>315</v>
      </c>
      <c r="J12" s="25">
        <v>2000</v>
      </c>
      <c r="K12" s="23">
        <v>2611</v>
      </c>
      <c r="L12" s="23">
        <v>2</v>
      </c>
      <c r="M12" s="19" t="s">
        <v>527</v>
      </c>
      <c r="N12" s="19" t="s">
        <v>445</v>
      </c>
      <c r="O12" s="19" t="s">
        <v>446</v>
      </c>
      <c r="P12" s="20">
        <v>1618646.89</v>
      </c>
      <c r="Q12" s="24" t="s">
        <v>509</v>
      </c>
      <c r="S12" s="21">
        <f t="shared" si="1"/>
        <v>1618646.89</v>
      </c>
    </row>
    <row r="13" spans="1:20" x14ac:dyDescent="0.25">
      <c r="A13" s="17" t="str">
        <f t="shared" si="0"/>
        <v>1.1-00-2019_20279045_2033210</v>
      </c>
      <c r="B13" s="17" t="s">
        <v>622</v>
      </c>
      <c r="C13" s="17" t="s">
        <v>623</v>
      </c>
      <c r="D13" s="17" t="s">
        <v>409</v>
      </c>
      <c r="E13" s="17" t="s">
        <v>420</v>
      </c>
      <c r="F13" s="19" t="s">
        <v>624</v>
      </c>
      <c r="G13" s="17">
        <v>79</v>
      </c>
      <c r="H13" s="17">
        <v>2</v>
      </c>
      <c r="I13" s="19" t="s">
        <v>300</v>
      </c>
      <c r="J13" s="25">
        <v>3000</v>
      </c>
      <c r="K13" s="23">
        <v>3321</v>
      </c>
      <c r="L13" s="23">
        <v>0</v>
      </c>
      <c r="M13" s="19" t="s">
        <v>527</v>
      </c>
      <c r="N13" s="19" t="s">
        <v>393</v>
      </c>
      <c r="O13" s="19" t="s">
        <v>394</v>
      </c>
      <c r="P13" s="20">
        <v>2490096</v>
      </c>
      <c r="Q13" s="24" t="s">
        <v>509</v>
      </c>
      <c r="R13" s="29">
        <v>1167823.1599999999</v>
      </c>
      <c r="S13" s="30">
        <f t="shared" si="1"/>
        <v>1322272.8400000001</v>
      </c>
      <c r="T13" s="17" t="s">
        <v>683</v>
      </c>
    </row>
    <row r="14" spans="1:20" x14ac:dyDescent="0.25">
      <c r="A14" s="17" t="str">
        <f t="shared" si="0"/>
        <v>1.1-00-2005_20821012_2035710</v>
      </c>
      <c r="B14" s="17" t="s">
        <v>635</v>
      </c>
      <c r="C14" s="17" t="s">
        <v>525</v>
      </c>
      <c r="D14" s="17" t="s">
        <v>43</v>
      </c>
      <c r="E14" s="17" t="s">
        <v>44</v>
      </c>
      <c r="F14" s="19" t="s">
        <v>526</v>
      </c>
      <c r="G14" s="17">
        <v>21</v>
      </c>
      <c r="H14" s="17">
        <v>8</v>
      </c>
      <c r="I14" s="19" t="s">
        <v>315</v>
      </c>
      <c r="J14" s="25">
        <v>3000</v>
      </c>
      <c r="K14" s="23">
        <v>3571</v>
      </c>
      <c r="L14" s="23">
        <v>0</v>
      </c>
      <c r="M14" s="19" t="s">
        <v>527</v>
      </c>
      <c r="N14" s="19" t="s">
        <v>393</v>
      </c>
      <c r="O14" s="19" t="s">
        <v>394</v>
      </c>
      <c r="P14" s="20">
        <v>1127482.52</v>
      </c>
      <c r="Q14" s="24" t="s">
        <v>509</v>
      </c>
      <c r="S14" s="30">
        <f t="shared" si="1"/>
        <v>1127482.52</v>
      </c>
      <c r="T14" s="17" t="s">
        <v>683</v>
      </c>
    </row>
    <row r="15" spans="1:20" x14ac:dyDescent="0.25">
      <c r="A15" s="17" t="str">
        <f t="shared" si="0"/>
        <v>1.1-00-2007_20642019_2032610</v>
      </c>
      <c r="B15" s="17" t="s">
        <v>636</v>
      </c>
      <c r="C15" s="17" t="s">
        <v>531</v>
      </c>
      <c r="D15" s="17" t="s">
        <v>193</v>
      </c>
      <c r="E15" s="17" t="s">
        <v>245</v>
      </c>
      <c r="F15" s="19" t="s">
        <v>532</v>
      </c>
      <c r="G15" s="17">
        <v>42</v>
      </c>
      <c r="H15" s="17">
        <v>6</v>
      </c>
      <c r="I15" s="19" t="s">
        <v>248</v>
      </c>
      <c r="J15" s="25">
        <v>3000</v>
      </c>
      <c r="K15" s="23">
        <v>3261</v>
      </c>
      <c r="L15" s="23">
        <v>0</v>
      </c>
      <c r="M15" s="19" t="s">
        <v>527</v>
      </c>
      <c r="N15" s="19" t="s">
        <v>393</v>
      </c>
      <c r="O15" s="19" t="s">
        <v>394</v>
      </c>
      <c r="P15" s="20">
        <v>1084091.52</v>
      </c>
      <c r="Q15" s="24" t="s">
        <v>509</v>
      </c>
      <c r="S15" s="30">
        <f t="shared" si="1"/>
        <v>1084091.52</v>
      </c>
      <c r="T15" s="17" t="s">
        <v>683</v>
      </c>
    </row>
    <row r="16" spans="1:20" hidden="1" x14ac:dyDescent="0.25">
      <c r="A16" s="17" t="str">
        <f t="shared" si="0"/>
        <v>1.1-00-2007_20644021_2053110</v>
      </c>
      <c r="B16" s="17" t="s">
        <v>551</v>
      </c>
      <c r="C16" s="17" t="s">
        <v>552</v>
      </c>
      <c r="D16" s="17" t="s">
        <v>193</v>
      </c>
      <c r="E16" s="17" t="s">
        <v>253</v>
      </c>
      <c r="F16" s="19" t="s">
        <v>553</v>
      </c>
      <c r="G16" s="17">
        <v>44</v>
      </c>
      <c r="H16" s="17">
        <v>6</v>
      </c>
      <c r="I16" s="19" t="s">
        <v>255</v>
      </c>
      <c r="J16" s="25">
        <v>5000</v>
      </c>
      <c r="K16" s="23">
        <v>5311</v>
      </c>
      <c r="L16" s="23">
        <v>0</v>
      </c>
      <c r="M16" s="19" t="s">
        <v>554</v>
      </c>
      <c r="N16" s="19" t="s">
        <v>393</v>
      </c>
      <c r="O16" s="19" t="s">
        <v>394</v>
      </c>
      <c r="P16" s="20">
        <v>1100000</v>
      </c>
      <c r="Q16" s="17" t="s">
        <v>555</v>
      </c>
      <c r="S16" s="21">
        <f t="shared" si="1"/>
        <v>1100000</v>
      </c>
    </row>
    <row r="17" spans="1:20" x14ac:dyDescent="0.25">
      <c r="A17" s="17" t="str">
        <f t="shared" si="0"/>
        <v>1.1-00-2007_20642019_2024710</v>
      </c>
      <c r="B17" s="17" t="s">
        <v>530</v>
      </c>
      <c r="C17" s="17" t="s">
        <v>531</v>
      </c>
      <c r="D17" s="17" t="s">
        <v>193</v>
      </c>
      <c r="E17" s="17" t="s">
        <v>245</v>
      </c>
      <c r="F17" s="19" t="s">
        <v>532</v>
      </c>
      <c r="G17" s="17">
        <v>42</v>
      </c>
      <c r="H17" s="17">
        <v>6</v>
      </c>
      <c r="I17" s="19" t="s">
        <v>248</v>
      </c>
      <c r="J17" s="25">
        <v>2000</v>
      </c>
      <c r="K17" s="23">
        <v>2471</v>
      </c>
      <c r="L17" s="23">
        <v>0</v>
      </c>
      <c r="M17" s="19" t="s">
        <v>527</v>
      </c>
      <c r="N17" s="19" t="s">
        <v>393</v>
      </c>
      <c r="O17" s="19" t="s">
        <v>394</v>
      </c>
      <c r="P17" s="20">
        <v>1000000</v>
      </c>
      <c r="Q17" s="24" t="s">
        <v>509</v>
      </c>
      <c r="S17" s="30">
        <f t="shared" si="1"/>
        <v>1000000</v>
      </c>
      <c r="T17" s="17" t="s">
        <v>683</v>
      </c>
    </row>
    <row r="18" spans="1:20" hidden="1" x14ac:dyDescent="0.25">
      <c r="A18" s="17" t="str">
        <f t="shared" si="0"/>
        <v>1.1-00-2009_20754027_2043110</v>
      </c>
      <c r="B18" s="17" t="s">
        <v>557</v>
      </c>
      <c r="C18" s="17" t="s">
        <v>558</v>
      </c>
      <c r="D18" s="17" t="s">
        <v>53</v>
      </c>
      <c r="E18" s="17" t="s">
        <v>79</v>
      </c>
      <c r="F18" s="19" t="s">
        <v>559</v>
      </c>
      <c r="G18" s="17">
        <v>54</v>
      </c>
      <c r="H18" s="17">
        <v>7</v>
      </c>
      <c r="I18" s="19" t="s">
        <v>84</v>
      </c>
      <c r="J18" s="25">
        <v>4000</v>
      </c>
      <c r="K18" s="23">
        <v>4311</v>
      </c>
      <c r="L18" s="23">
        <v>0</v>
      </c>
      <c r="M18" s="19" t="s">
        <v>527</v>
      </c>
      <c r="N18" s="19" t="s">
        <v>393</v>
      </c>
      <c r="O18" s="19" t="s">
        <v>394</v>
      </c>
      <c r="P18" s="20">
        <v>1001080</v>
      </c>
      <c r="Q18" s="17" t="s">
        <v>555</v>
      </c>
      <c r="S18" s="21">
        <f t="shared" si="1"/>
        <v>1001080</v>
      </c>
    </row>
    <row r="19" spans="1:20" x14ac:dyDescent="0.25">
      <c r="A19" s="17" t="str">
        <f t="shared" si="0"/>
        <v>1.1-00-2007_20643020_2033910</v>
      </c>
      <c r="B19" s="17" t="s">
        <v>637</v>
      </c>
      <c r="C19" s="17" t="s">
        <v>638</v>
      </c>
      <c r="D19" s="17" t="s">
        <v>193</v>
      </c>
      <c r="E19" s="17" t="s">
        <v>250</v>
      </c>
      <c r="F19" s="19" t="s">
        <v>639</v>
      </c>
      <c r="G19" s="17">
        <v>43</v>
      </c>
      <c r="H19" s="17">
        <v>6</v>
      </c>
      <c r="I19" s="19" t="s">
        <v>251</v>
      </c>
      <c r="J19" s="25">
        <v>3000</v>
      </c>
      <c r="K19" s="23">
        <v>3391</v>
      </c>
      <c r="L19" s="23">
        <v>0</v>
      </c>
      <c r="M19" s="19" t="s">
        <v>527</v>
      </c>
      <c r="N19" s="19" t="s">
        <v>393</v>
      </c>
      <c r="O19" s="19" t="s">
        <v>394</v>
      </c>
      <c r="P19" s="20">
        <v>1000000</v>
      </c>
      <c r="Q19" s="24" t="s">
        <v>509</v>
      </c>
      <c r="S19" s="30">
        <f t="shared" si="1"/>
        <v>1000000</v>
      </c>
      <c r="T19" s="17" t="s">
        <v>683</v>
      </c>
    </row>
    <row r="20" spans="1:20" x14ac:dyDescent="0.25">
      <c r="A20" s="17" t="str">
        <f t="shared" si="0"/>
        <v>1.1-00-2001_2097004_2038210</v>
      </c>
      <c r="B20" s="17" t="s">
        <v>640</v>
      </c>
      <c r="C20" s="17" t="s">
        <v>602</v>
      </c>
      <c r="D20" s="17" t="s">
        <v>146</v>
      </c>
      <c r="E20" s="17" t="s">
        <v>223</v>
      </c>
      <c r="F20" s="19" t="s">
        <v>603</v>
      </c>
      <c r="G20" s="17">
        <v>7</v>
      </c>
      <c r="H20" s="17">
        <v>9</v>
      </c>
      <c r="I20" s="19" t="s">
        <v>225</v>
      </c>
      <c r="J20" s="25">
        <v>3000</v>
      </c>
      <c r="K20" s="23">
        <v>3821</v>
      </c>
      <c r="L20" s="23">
        <v>0</v>
      </c>
      <c r="M20" s="19" t="s">
        <v>527</v>
      </c>
      <c r="N20" s="19" t="s">
        <v>393</v>
      </c>
      <c r="O20" s="19" t="s">
        <v>394</v>
      </c>
      <c r="P20" s="20">
        <v>1000000</v>
      </c>
      <c r="Q20" s="24" t="s">
        <v>509</v>
      </c>
      <c r="S20" s="30">
        <f t="shared" si="1"/>
        <v>1000000</v>
      </c>
      <c r="T20" s="17" t="s">
        <v>683</v>
      </c>
    </row>
    <row r="21" spans="1:20" x14ac:dyDescent="0.25">
      <c r="A21" s="17" t="str">
        <f t="shared" si="0"/>
        <v>1.1-00-2006_20924013_2038210</v>
      </c>
      <c r="B21" s="17" t="s">
        <v>641</v>
      </c>
      <c r="C21" s="17" t="s">
        <v>642</v>
      </c>
      <c r="D21" s="17" t="s">
        <v>349</v>
      </c>
      <c r="E21" s="17" t="s">
        <v>350</v>
      </c>
      <c r="F21" s="19" t="s">
        <v>581</v>
      </c>
      <c r="G21" s="17">
        <v>24</v>
      </c>
      <c r="H21" s="17">
        <v>9</v>
      </c>
      <c r="I21" s="19" t="s">
        <v>354</v>
      </c>
      <c r="J21" s="25">
        <v>3000</v>
      </c>
      <c r="K21" s="23">
        <v>3821</v>
      </c>
      <c r="L21" s="23">
        <v>0</v>
      </c>
      <c r="M21" s="19" t="s">
        <v>527</v>
      </c>
      <c r="N21" s="19" t="s">
        <v>393</v>
      </c>
      <c r="O21" s="19" t="s">
        <v>394</v>
      </c>
      <c r="P21" s="20">
        <v>921100</v>
      </c>
      <c r="Q21" s="24" t="s">
        <v>509</v>
      </c>
      <c r="S21" s="30">
        <f t="shared" si="1"/>
        <v>921100</v>
      </c>
      <c r="T21" s="17" t="s">
        <v>683</v>
      </c>
    </row>
    <row r="22" spans="1:20" x14ac:dyDescent="0.25">
      <c r="A22" s="17" t="str">
        <f t="shared" si="0"/>
        <v>1.1-00-2019_20580046_2025610</v>
      </c>
      <c r="B22" s="17" t="s">
        <v>534</v>
      </c>
      <c r="C22" s="17" t="s">
        <v>535</v>
      </c>
      <c r="D22" s="17" t="s">
        <v>409</v>
      </c>
      <c r="E22" s="17" t="s">
        <v>410</v>
      </c>
      <c r="F22" s="19" t="s">
        <v>536</v>
      </c>
      <c r="G22" s="17">
        <v>80</v>
      </c>
      <c r="H22" s="17">
        <v>5</v>
      </c>
      <c r="I22" s="19" t="s">
        <v>164</v>
      </c>
      <c r="J22" s="25">
        <v>2000</v>
      </c>
      <c r="K22" s="23">
        <v>2561</v>
      </c>
      <c r="L22" s="23">
        <v>0</v>
      </c>
      <c r="M22" s="19" t="s">
        <v>527</v>
      </c>
      <c r="N22" s="19" t="s">
        <v>393</v>
      </c>
      <c r="O22" s="19" t="s">
        <v>394</v>
      </c>
      <c r="P22" s="20">
        <v>800000</v>
      </c>
      <c r="Q22" s="24" t="s">
        <v>509</v>
      </c>
      <c r="S22" s="30">
        <f t="shared" si="1"/>
        <v>800000</v>
      </c>
      <c r="T22" s="17" t="s">
        <v>683</v>
      </c>
    </row>
    <row r="23" spans="1:20" x14ac:dyDescent="0.25">
      <c r="A23" s="17" t="str">
        <f t="shared" si="0"/>
        <v>1.1-00-2019_20580046_2024910</v>
      </c>
      <c r="B23" s="17" t="s">
        <v>537</v>
      </c>
      <c r="C23" s="17" t="s">
        <v>535</v>
      </c>
      <c r="D23" s="17" t="s">
        <v>409</v>
      </c>
      <c r="E23" s="17" t="s">
        <v>410</v>
      </c>
      <c r="F23" s="19" t="s">
        <v>536</v>
      </c>
      <c r="G23" s="17">
        <v>80</v>
      </c>
      <c r="H23" s="17">
        <v>5</v>
      </c>
      <c r="I23" s="19" t="s">
        <v>164</v>
      </c>
      <c r="J23" s="25">
        <v>2000</v>
      </c>
      <c r="K23" s="23">
        <v>2491</v>
      </c>
      <c r="L23" s="23">
        <v>0</v>
      </c>
      <c r="M23" s="19" t="s">
        <v>527</v>
      </c>
      <c r="N23" s="19" t="s">
        <v>393</v>
      </c>
      <c r="O23" s="19" t="s">
        <v>394</v>
      </c>
      <c r="P23" s="20">
        <v>758000</v>
      </c>
      <c r="Q23" s="24" t="s">
        <v>509</v>
      </c>
      <c r="S23" s="30">
        <f t="shared" si="1"/>
        <v>758000</v>
      </c>
      <c r="T23" s="17" t="s">
        <v>683</v>
      </c>
    </row>
    <row r="24" spans="1:20" x14ac:dyDescent="0.25">
      <c r="A24" s="17" t="str">
        <f t="shared" si="0"/>
        <v>1.1-00-2004_20820011_2034110</v>
      </c>
      <c r="B24" s="17" t="s">
        <v>644</v>
      </c>
      <c r="C24" s="17" t="s">
        <v>613</v>
      </c>
      <c r="D24" s="17" t="s">
        <v>33</v>
      </c>
      <c r="E24" s="17" t="s">
        <v>34</v>
      </c>
      <c r="F24" s="19" t="s">
        <v>600</v>
      </c>
      <c r="G24" s="17">
        <v>20</v>
      </c>
      <c r="H24" s="17">
        <v>8</v>
      </c>
      <c r="I24" s="19" t="s">
        <v>307</v>
      </c>
      <c r="J24" s="25">
        <v>3000</v>
      </c>
      <c r="K24" s="23">
        <v>3411</v>
      </c>
      <c r="L24" s="23">
        <v>0</v>
      </c>
      <c r="M24" s="19" t="s">
        <v>527</v>
      </c>
      <c r="N24" s="19" t="s">
        <v>393</v>
      </c>
      <c r="O24" s="19" t="s">
        <v>394</v>
      </c>
      <c r="P24" s="20">
        <v>654870.69999999995</v>
      </c>
      <c r="Q24" s="24" t="s">
        <v>509</v>
      </c>
      <c r="S24" s="30">
        <f t="shared" si="1"/>
        <v>654870.69999999995</v>
      </c>
      <c r="T24" s="17" t="s">
        <v>683</v>
      </c>
    </row>
    <row r="25" spans="1:20" x14ac:dyDescent="0.25">
      <c r="A25" s="17" t="str">
        <f t="shared" si="0"/>
        <v>1.1-00-2019_20580046_2029110</v>
      </c>
      <c r="B25" s="17" t="s">
        <v>538</v>
      </c>
      <c r="C25" s="17" t="s">
        <v>535</v>
      </c>
      <c r="D25" s="17" t="s">
        <v>409</v>
      </c>
      <c r="E25" s="17" t="s">
        <v>410</v>
      </c>
      <c r="F25" s="19" t="s">
        <v>536</v>
      </c>
      <c r="G25" s="17">
        <v>80</v>
      </c>
      <c r="H25" s="17">
        <v>5</v>
      </c>
      <c r="I25" s="19" t="s">
        <v>164</v>
      </c>
      <c r="J25" s="25">
        <v>2000</v>
      </c>
      <c r="K25" s="23">
        <v>2911</v>
      </c>
      <c r="L25" s="23">
        <v>0</v>
      </c>
      <c r="M25" s="19" t="s">
        <v>527</v>
      </c>
      <c r="N25" s="19" t="s">
        <v>393</v>
      </c>
      <c r="O25" s="19" t="s">
        <v>394</v>
      </c>
      <c r="P25" s="20">
        <v>648259.03</v>
      </c>
      <c r="Q25" s="24" t="s">
        <v>509</v>
      </c>
      <c r="S25" s="30">
        <f t="shared" si="1"/>
        <v>648259.03</v>
      </c>
      <c r="T25" s="17" t="s">
        <v>683</v>
      </c>
    </row>
    <row r="26" spans="1:20" x14ac:dyDescent="0.25">
      <c r="A26" s="17" t="str">
        <f t="shared" si="0"/>
        <v>1.1-00-2018_20576042_2024910</v>
      </c>
      <c r="B26" s="17" t="s">
        <v>539</v>
      </c>
      <c r="C26" s="17" t="s">
        <v>540</v>
      </c>
      <c r="D26" s="17" t="s">
        <v>159</v>
      </c>
      <c r="E26" s="17" t="s">
        <v>186</v>
      </c>
      <c r="F26" s="19" t="s">
        <v>541</v>
      </c>
      <c r="G26" s="17">
        <v>76</v>
      </c>
      <c r="H26" s="17">
        <v>5</v>
      </c>
      <c r="I26" s="19" t="s">
        <v>164</v>
      </c>
      <c r="J26" s="25">
        <v>2000</v>
      </c>
      <c r="K26" s="23">
        <v>2491</v>
      </c>
      <c r="L26" s="23">
        <v>0</v>
      </c>
      <c r="M26" s="19" t="s">
        <v>527</v>
      </c>
      <c r="N26" s="19" t="s">
        <v>393</v>
      </c>
      <c r="O26" s="19" t="s">
        <v>394</v>
      </c>
      <c r="P26" s="20">
        <v>600000</v>
      </c>
      <c r="Q26" s="24" t="s">
        <v>509</v>
      </c>
      <c r="S26" s="30">
        <f t="shared" si="1"/>
        <v>600000</v>
      </c>
      <c r="T26" s="17" t="s">
        <v>683</v>
      </c>
    </row>
    <row r="27" spans="1:20" x14ac:dyDescent="0.25">
      <c r="A27" s="17" t="str">
        <f t="shared" si="0"/>
        <v>1.1-00-2018_20575041_2024910</v>
      </c>
      <c r="B27" s="17" t="s">
        <v>542</v>
      </c>
      <c r="C27" s="17" t="s">
        <v>543</v>
      </c>
      <c r="D27" s="17" t="s">
        <v>159</v>
      </c>
      <c r="E27" s="17" t="s">
        <v>180</v>
      </c>
      <c r="F27" s="19" t="s">
        <v>544</v>
      </c>
      <c r="G27" s="17">
        <v>75</v>
      </c>
      <c r="H27" s="17">
        <v>5</v>
      </c>
      <c r="I27" s="19" t="s">
        <v>164</v>
      </c>
      <c r="J27" s="25">
        <v>2000</v>
      </c>
      <c r="K27" s="23">
        <v>2491</v>
      </c>
      <c r="L27" s="23">
        <v>0</v>
      </c>
      <c r="M27" s="19" t="s">
        <v>527</v>
      </c>
      <c r="N27" s="19" t="s">
        <v>393</v>
      </c>
      <c r="O27" s="19" t="s">
        <v>394</v>
      </c>
      <c r="P27" s="20">
        <v>600000</v>
      </c>
      <c r="Q27" s="24" t="s">
        <v>509</v>
      </c>
      <c r="S27" s="30">
        <f t="shared" si="1"/>
        <v>600000</v>
      </c>
      <c r="T27" s="17" t="s">
        <v>683</v>
      </c>
    </row>
    <row r="28" spans="1:20" hidden="1" x14ac:dyDescent="0.25">
      <c r="A28" s="17" t="str">
        <f t="shared" si="0"/>
        <v>1.1-00-2001_2084003_2059710</v>
      </c>
      <c r="B28" s="17" t="s">
        <v>570</v>
      </c>
      <c r="C28" s="17" t="s">
        <v>571</v>
      </c>
      <c r="D28" s="17" t="s">
        <v>146</v>
      </c>
      <c r="E28" s="17" t="s">
        <v>147</v>
      </c>
      <c r="F28" s="19" t="s">
        <v>572</v>
      </c>
      <c r="G28" s="17">
        <v>4</v>
      </c>
      <c r="H28" s="17">
        <v>8</v>
      </c>
      <c r="I28" s="19" t="s">
        <v>150</v>
      </c>
      <c r="J28" s="25">
        <v>5000</v>
      </c>
      <c r="K28" s="23">
        <v>5971</v>
      </c>
      <c r="L28" s="23">
        <v>0</v>
      </c>
      <c r="M28" s="19" t="s">
        <v>554</v>
      </c>
      <c r="N28" s="19" t="s">
        <v>393</v>
      </c>
      <c r="O28" s="19" t="s">
        <v>394</v>
      </c>
      <c r="P28" s="20">
        <v>600000</v>
      </c>
      <c r="Q28" s="17" t="s">
        <v>555</v>
      </c>
      <c r="S28" s="21">
        <f t="shared" si="1"/>
        <v>600000</v>
      </c>
    </row>
    <row r="29" spans="1:20" x14ac:dyDescent="0.25">
      <c r="A29" s="17" t="str">
        <f t="shared" si="0"/>
        <v>1.1-00-2007_20638018_2027210</v>
      </c>
      <c r="B29" s="17" t="s">
        <v>545</v>
      </c>
      <c r="C29" s="17" t="s">
        <v>546</v>
      </c>
      <c r="D29" s="17" t="s">
        <v>193</v>
      </c>
      <c r="E29" s="17" t="s">
        <v>237</v>
      </c>
      <c r="F29" s="19" t="s">
        <v>547</v>
      </c>
      <c r="G29" s="17">
        <v>38</v>
      </c>
      <c r="H29" s="17">
        <v>6</v>
      </c>
      <c r="I29" s="19" t="s">
        <v>238</v>
      </c>
      <c r="J29" s="25">
        <v>2000</v>
      </c>
      <c r="K29" s="23">
        <v>2721</v>
      </c>
      <c r="L29" s="23">
        <v>0</v>
      </c>
      <c r="M29" s="19" t="s">
        <v>527</v>
      </c>
      <c r="N29" s="19" t="s">
        <v>393</v>
      </c>
      <c r="O29" s="19" t="s">
        <v>394</v>
      </c>
      <c r="P29" s="20">
        <v>600000</v>
      </c>
      <c r="Q29" s="24" t="s">
        <v>509</v>
      </c>
      <c r="S29" s="30">
        <f t="shared" si="1"/>
        <v>600000</v>
      </c>
      <c r="T29" s="17" t="s">
        <v>683</v>
      </c>
    </row>
    <row r="30" spans="1:20" x14ac:dyDescent="0.25">
      <c r="A30" s="17" t="str">
        <f t="shared" si="0"/>
        <v>1.1-00-2007_20642019_2024910</v>
      </c>
      <c r="B30" s="17" t="s">
        <v>548</v>
      </c>
      <c r="C30" s="17" t="s">
        <v>531</v>
      </c>
      <c r="D30" s="17" t="s">
        <v>193</v>
      </c>
      <c r="E30" s="17" t="s">
        <v>245</v>
      </c>
      <c r="F30" s="19" t="s">
        <v>532</v>
      </c>
      <c r="G30" s="17">
        <v>42</v>
      </c>
      <c r="H30" s="17">
        <v>6</v>
      </c>
      <c r="I30" s="19" t="s">
        <v>248</v>
      </c>
      <c r="J30" s="25">
        <v>2000</v>
      </c>
      <c r="K30" s="23">
        <v>2491</v>
      </c>
      <c r="L30" s="23">
        <v>0</v>
      </c>
      <c r="M30" s="19" t="s">
        <v>527</v>
      </c>
      <c r="N30" s="19" t="s">
        <v>393</v>
      </c>
      <c r="O30" s="19" t="s">
        <v>394</v>
      </c>
      <c r="P30" s="20">
        <v>506301.69</v>
      </c>
      <c r="Q30" s="24" t="s">
        <v>509</v>
      </c>
      <c r="S30" s="30">
        <f t="shared" si="1"/>
        <v>506301.69</v>
      </c>
      <c r="T30" s="17" t="s">
        <v>683</v>
      </c>
    </row>
    <row r="31" spans="1:20" x14ac:dyDescent="0.25">
      <c r="A31" s="17" t="str">
        <f t="shared" si="0"/>
        <v>1.1-00-2019_20580046_2024210</v>
      </c>
      <c r="B31" s="17" t="s">
        <v>550</v>
      </c>
      <c r="C31" s="17" t="s">
        <v>535</v>
      </c>
      <c r="D31" s="17" t="s">
        <v>409</v>
      </c>
      <c r="E31" s="17" t="s">
        <v>410</v>
      </c>
      <c r="F31" s="19" t="s">
        <v>536</v>
      </c>
      <c r="G31" s="17">
        <v>80</v>
      </c>
      <c r="H31" s="17">
        <v>5</v>
      </c>
      <c r="I31" s="19" t="s">
        <v>164</v>
      </c>
      <c r="J31" s="25">
        <v>2000</v>
      </c>
      <c r="K31" s="23">
        <v>2421</v>
      </c>
      <c r="L31" s="23">
        <v>0</v>
      </c>
      <c r="M31" s="19" t="s">
        <v>527</v>
      </c>
      <c r="N31" s="19" t="s">
        <v>393</v>
      </c>
      <c r="O31" s="19" t="s">
        <v>394</v>
      </c>
      <c r="P31" s="20">
        <v>501428.8</v>
      </c>
      <c r="Q31" s="24" t="s">
        <v>509</v>
      </c>
      <c r="S31" s="30">
        <f t="shared" si="1"/>
        <v>501428.8</v>
      </c>
      <c r="T31" s="17" t="s">
        <v>683</v>
      </c>
    </row>
    <row r="32" spans="1:20" x14ac:dyDescent="0.25">
      <c r="A32" s="17" t="str">
        <f t="shared" si="0"/>
        <v>1.1-00-2018_20575041_2029110</v>
      </c>
      <c r="B32" s="17" t="s">
        <v>556</v>
      </c>
      <c r="C32" s="17" t="s">
        <v>543</v>
      </c>
      <c r="D32" s="17" t="s">
        <v>159</v>
      </c>
      <c r="E32" s="17" t="s">
        <v>180</v>
      </c>
      <c r="F32" s="19" t="s">
        <v>544</v>
      </c>
      <c r="G32" s="17">
        <v>75</v>
      </c>
      <c r="H32" s="17">
        <v>5</v>
      </c>
      <c r="I32" s="19" t="s">
        <v>164</v>
      </c>
      <c r="J32" s="25">
        <v>2000</v>
      </c>
      <c r="K32" s="23">
        <v>2911</v>
      </c>
      <c r="L32" s="23">
        <v>0</v>
      </c>
      <c r="M32" s="19" t="s">
        <v>527</v>
      </c>
      <c r="N32" s="19" t="s">
        <v>393</v>
      </c>
      <c r="O32" s="19" t="s">
        <v>394</v>
      </c>
      <c r="P32" s="20">
        <v>500000</v>
      </c>
      <c r="Q32" s="24" t="s">
        <v>509</v>
      </c>
      <c r="S32" s="30">
        <f t="shared" si="1"/>
        <v>500000</v>
      </c>
      <c r="T32" s="17" t="s">
        <v>683</v>
      </c>
    </row>
    <row r="33" spans="1:20" x14ac:dyDescent="0.25">
      <c r="A33" s="17" t="str">
        <f t="shared" si="0"/>
        <v>1.1-00-2009_20757027_2025210</v>
      </c>
      <c r="B33" s="17" t="s">
        <v>560</v>
      </c>
      <c r="C33" s="17" t="s">
        <v>561</v>
      </c>
      <c r="D33" s="17" t="s">
        <v>53</v>
      </c>
      <c r="E33" s="17" t="s">
        <v>79</v>
      </c>
      <c r="F33" s="19" t="s">
        <v>559</v>
      </c>
      <c r="G33" s="17">
        <v>57</v>
      </c>
      <c r="H33" s="17">
        <v>7</v>
      </c>
      <c r="I33" s="19" t="s">
        <v>88</v>
      </c>
      <c r="J33" s="25">
        <v>2000</v>
      </c>
      <c r="K33" s="23">
        <v>2521</v>
      </c>
      <c r="L33" s="23">
        <v>0</v>
      </c>
      <c r="M33" s="19" t="s">
        <v>527</v>
      </c>
      <c r="N33" s="19" t="s">
        <v>393</v>
      </c>
      <c r="O33" s="19" t="s">
        <v>394</v>
      </c>
      <c r="P33" s="20">
        <v>469400</v>
      </c>
      <c r="Q33" s="24" t="s">
        <v>509</v>
      </c>
      <c r="S33" s="30">
        <f t="shared" si="1"/>
        <v>469400</v>
      </c>
      <c r="T33" s="17" t="s">
        <v>683</v>
      </c>
    </row>
    <row r="34" spans="1:20" x14ac:dyDescent="0.25">
      <c r="A34" s="17" t="str">
        <f t="shared" ref="A34:A65" si="2">+CONCATENATE(N34,D34,H34,G34,E34,K34,L34)</f>
        <v>1.1-00-2019_20580046_2029810</v>
      </c>
      <c r="B34" s="17" t="s">
        <v>562</v>
      </c>
      <c r="C34" s="17" t="s">
        <v>535</v>
      </c>
      <c r="D34" s="17" t="s">
        <v>409</v>
      </c>
      <c r="E34" s="17" t="s">
        <v>410</v>
      </c>
      <c r="F34" s="19" t="s">
        <v>536</v>
      </c>
      <c r="G34" s="17">
        <v>80</v>
      </c>
      <c r="H34" s="17">
        <v>5</v>
      </c>
      <c r="I34" s="19" t="s">
        <v>164</v>
      </c>
      <c r="J34" s="25">
        <v>2000</v>
      </c>
      <c r="K34" s="23">
        <v>2981</v>
      </c>
      <c r="L34" s="23">
        <v>0</v>
      </c>
      <c r="M34" s="19" t="s">
        <v>527</v>
      </c>
      <c r="N34" s="19" t="s">
        <v>393</v>
      </c>
      <c r="O34" s="19" t="s">
        <v>394</v>
      </c>
      <c r="P34" s="20">
        <v>400000</v>
      </c>
      <c r="Q34" s="24" t="s">
        <v>509</v>
      </c>
      <c r="S34" s="30">
        <f t="shared" ref="S34:S65" si="3">P34-R34</f>
        <v>400000</v>
      </c>
      <c r="T34" s="17" t="s">
        <v>683</v>
      </c>
    </row>
    <row r="35" spans="1:20" x14ac:dyDescent="0.25">
      <c r="A35" s="17" t="str">
        <f t="shared" si="2"/>
        <v>1.1-00-2005_20821012_2024110</v>
      </c>
      <c r="B35" s="17" t="s">
        <v>563</v>
      </c>
      <c r="C35" s="17" t="s">
        <v>525</v>
      </c>
      <c r="D35" s="17" t="s">
        <v>43</v>
      </c>
      <c r="E35" s="17" t="s">
        <v>44</v>
      </c>
      <c r="F35" s="19" t="s">
        <v>526</v>
      </c>
      <c r="G35" s="17">
        <v>21</v>
      </c>
      <c r="H35" s="17">
        <v>8</v>
      </c>
      <c r="I35" s="19" t="s">
        <v>315</v>
      </c>
      <c r="J35" s="25">
        <v>2000</v>
      </c>
      <c r="K35" s="23">
        <v>2411</v>
      </c>
      <c r="L35" s="23">
        <v>0</v>
      </c>
      <c r="M35" s="19" t="s">
        <v>527</v>
      </c>
      <c r="N35" s="19" t="s">
        <v>393</v>
      </c>
      <c r="O35" s="19" t="s">
        <v>394</v>
      </c>
      <c r="P35" s="20">
        <v>400000</v>
      </c>
      <c r="Q35" s="24" t="s">
        <v>509</v>
      </c>
      <c r="S35" s="30">
        <f t="shared" si="3"/>
        <v>400000</v>
      </c>
      <c r="T35" s="17" t="s">
        <v>683</v>
      </c>
    </row>
    <row r="36" spans="1:20" hidden="1" x14ac:dyDescent="0.25">
      <c r="A36" s="17" t="str">
        <f t="shared" si="2"/>
        <v>1.1-00-2005_20821012_2039220</v>
      </c>
      <c r="B36" s="17" t="s">
        <v>582</v>
      </c>
      <c r="C36" s="17" t="s">
        <v>525</v>
      </c>
      <c r="D36" s="17" t="s">
        <v>43</v>
      </c>
      <c r="E36" s="17" t="s">
        <v>44</v>
      </c>
      <c r="F36" s="19" t="s">
        <v>526</v>
      </c>
      <c r="G36" s="17">
        <v>21</v>
      </c>
      <c r="H36" s="17">
        <v>8</v>
      </c>
      <c r="I36" s="19" t="s">
        <v>315</v>
      </c>
      <c r="J36" s="25">
        <v>3000</v>
      </c>
      <c r="K36" s="23">
        <v>3922</v>
      </c>
      <c r="L36" s="23">
        <v>0</v>
      </c>
      <c r="M36" s="19" t="s">
        <v>527</v>
      </c>
      <c r="N36" s="19" t="s">
        <v>393</v>
      </c>
      <c r="O36" s="19" t="s">
        <v>394</v>
      </c>
      <c r="P36" s="20">
        <v>400000</v>
      </c>
      <c r="Q36" s="17" t="s">
        <v>555</v>
      </c>
      <c r="S36" s="21">
        <f t="shared" si="3"/>
        <v>400000</v>
      </c>
    </row>
    <row r="37" spans="1:20" x14ac:dyDescent="0.25">
      <c r="A37" s="17" t="str">
        <f t="shared" si="2"/>
        <v>1.1-00-2005_20822012_2021110</v>
      </c>
      <c r="B37" s="17" t="s">
        <v>564</v>
      </c>
      <c r="C37" s="17" t="s">
        <v>565</v>
      </c>
      <c r="D37" s="17" t="s">
        <v>43</v>
      </c>
      <c r="E37" s="17" t="s">
        <v>44</v>
      </c>
      <c r="F37" s="19" t="s">
        <v>526</v>
      </c>
      <c r="G37" s="17">
        <v>22</v>
      </c>
      <c r="H37" s="17">
        <v>8</v>
      </c>
      <c r="I37" s="19" t="s">
        <v>48</v>
      </c>
      <c r="J37" s="25">
        <v>2000</v>
      </c>
      <c r="K37" s="23">
        <v>2111</v>
      </c>
      <c r="L37" s="23">
        <v>0</v>
      </c>
      <c r="M37" s="19" t="s">
        <v>527</v>
      </c>
      <c r="N37" s="19" t="s">
        <v>393</v>
      </c>
      <c r="O37" s="19" t="s">
        <v>394</v>
      </c>
      <c r="P37" s="20">
        <v>400000</v>
      </c>
      <c r="Q37" s="24" t="s">
        <v>509</v>
      </c>
      <c r="S37" s="30">
        <f t="shared" si="3"/>
        <v>400000</v>
      </c>
      <c r="T37" s="17" t="s">
        <v>683</v>
      </c>
    </row>
    <row r="38" spans="1:20" x14ac:dyDescent="0.25">
      <c r="A38" s="17" t="str">
        <f t="shared" si="2"/>
        <v>1.1-00-2005_20821012_2021610</v>
      </c>
      <c r="B38" s="17" t="s">
        <v>566</v>
      </c>
      <c r="C38" s="17" t="s">
        <v>525</v>
      </c>
      <c r="D38" s="17" t="s">
        <v>43</v>
      </c>
      <c r="E38" s="17" t="s">
        <v>44</v>
      </c>
      <c r="F38" s="19" t="s">
        <v>526</v>
      </c>
      <c r="G38" s="17">
        <v>21</v>
      </c>
      <c r="H38" s="17">
        <v>8</v>
      </c>
      <c r="I38" s="19" t="s">
        <v>315</v>
      </c>
      <c r="J38" s="25">
        <v>2000</v>
      </c>
      <c r="K38" s="23">
        <v>2161</v>
      </c>
      <c r="L38" s="23">
        <v>0</v>
      </c>
      <c r="M38" s="19" t="s">
        <v>527</v>
      </c>
      <c r="N38" s="19" t="s">
        <v>393</v>
      </c>
      <c r="O38" s="19" t="s">
        <v>394</v>
      </c>
      <c r="P38" s="20">
        <v>369669.86</v>
      </c>
      <c r="Q38" s="24" t="s">
        <v>509</v>
      </c>
      <c r="S38" s="30">
        <f t="shared" si="3"/>
        <v>369669.86</v>
      </c>
      <c r="T38" s="17" t="s">
        <v>683</v>
      </c>
    </row>
    <row r="39" spans="1:20" x14ac:dyDescent="0.25">
      <c r="A39" s="17" t="str">
        <f t="shared" si="2"/>
        <v>1.1-00-2001_2083002_2033910</v>
      </c>
      <c r="B39" s="17" t="s">
        <v>645</v>
      </c>
      <c r="C39" s="17" t="s">
        <v>618</v>
      </c>
      <c r="D39" s="17" t="s">
        <v>146</v>
      </c>
      <c r="E39" s="17" t="s">
        <v>294</v>
      </c>
      <c r="F39" s="19" t="s">
        <v>619</v>
      </c>
      <c r="G39" s="17">
        <v>3</v>
      </c>
      <c r="H39" s="17">
        <v>8</v>
      </c>
      <c r="I39" s="19" t="s">
        <v>295</v>
      </c>
      <c r="J39" s="25">
        <v>3000</v>
      </c>
      <c r="K39" s="23">
        <v>3391</v>
      </c>
      <c r="L39" s="23">
        <v>0</v>
      </c>
      <c r="M39" s="19" t="s">
        <v>527</v>
      </c>
      <c r="N39" s="19" t="s">
        <v>393</v>
      </c>
      <c r="O39" s="19" t="s">
        <v>394</v>
      </c>
      <c r="P39" s="20">
        <v>360000</v>
      </c>
      <c r="Q39" s="24" t="s">
        <v>509</v>
      </c>
      <c r="S39" s="30">
        <f t="shared" si="3"/>
        <v>360000</v>
      </c>
      <c r="T39" s="17" t="s">
        <v>683</v>
      </c>
    </row>
    <row r="40" spans="1:20" x14ac:dyDescent="0.25">
      <c r="A40" s="17" t="str">
        <f t="shared" si="2"/>
        <v>1.1-00-2005_20822012_2021110</v>
      </c>
      <c r="B40" s="17" t="s">
        <v>564</v>
      </c>
      <c r="C40" s="17" t="s">
        <v>565</v>
      </c>
      <c r="D40" s="17" t="s">
        <v>43</v>
      </c>
      <c r="E40" s="17" t="s">
        <v>44</v>
      </c>
      <c r="F40" s="19" t="s">
        <v>526</v>
      </c>
      <c r="G40" s="17">
        <v>22</v>
      </c>
      <c r="H40" s="17">
        <v>8</v>
      </c>
      <c r="I40" s="19" t="s">
        <v>48</v>
      </c>
      <c r="J40" s="25">
        <v>2000</v>
      </c>
      <c r="K40" s="23">
        <v>2111</v>
      </c>
      <c r="L40" s="23">
        <v>0</v>
      </c>
      <c r="M40" s="19" t="s">
        <v>527</v>
      </c>
      <c r="N40" s="19" t="s">
        <v>393</v>
      </c>
      <c r="O40" s="19" t="s">
        <v>394</v>
      </c>
      <c r="P40" s="20">
        <v>349730</v>
      </c>
      <c r="Q40" s="24" t="s">
        <v>509</v>
      </c>
      <c r="S40" s="30">
        <f t="shared" si="3"/>
        <v>349730</v>
      </c>
      <c r="T40" s="17" t="s">
        <v>683</v>
      </c>
    </row>
    <row r="41" spans="1:20" x14ac:dyDescent="0.25">
      <c r="A41" s="17" t="str">
        <f t="shared" si="2"/>
        <v>1.1-00-2018_20575041_2021710</v>
      </c>
      <c r="B41" s="17" t="s">
        <v>567</v>
      </c>
      <c r="C41" s="17" t="s">
        <v>543</v>
      </c>
      <c r="D41" s="17" t="s">
        <v>159</v>
      </c>
      <c r="E41" s="17" t="s">
        <v>180</v>
      </c>
      <c r="F41" s="19" t="s">
        <v>544</v>
      </c>
      <c r="G41" s="17">
        <v>75</v>
      </c>
      <c r="H41" s="17">
        <v>5</v>
      </c>
      <c r="I41" s="19" t="s">
        <v>164</v>
      </c>
      <c r="J41" s="25">
        <v>2000</v>
      </c>
      <c r="K41" s="23">
        <v>2171</v>
      </c>
      <c r="L41" s="23">
        <v>0</v>
      </c>
      <c r="M41" s="19" t="s">
        <v>527</v>
      </c>
      <c r="N41" s="19" t="s">
        <v>393</v>
      </c>
      <c r="O41" s="19" t="s">
        <v>394</v>
      </c>
      <c r="P41" s="20">
        <v>300000</v>
      </c>
      <c r="Q41" s="24" t="s">
        <v>509</v>
      </c>
      <c r="S41" s="30">
        <f t="shared" si="3"/>
        <v>300000</v>
      </c>
      <c r="T41" s="17" t="s">
        <v>683</v>
      </c>
    </row>
    <row r="42" spans="1:20" x14ac:dyDescent="0.25">
      <c r="A42" s="17" t="str">
        <f t="shared" si="2"/>
        <v>1.1-00-2001_2097004_2032910</v>
      </c>
      <c r="B42" s="17" t="s">
        <v>647</v>
      </c>
      <c r="C42" s="17" t="s">
        <v>602</v>
      </c>
      <c r="D42" s="17" t="s">
        <v>146</v>
      </c>
      <c r="E42" s="17" t="s">
        <v>223</v>
      </c>
      <c r="F42" s="19" t="s">
        <v>603</v>
      </c>
      <c r="G42" s="17">
        <v>7</v>
      </c>
      <c r="H42" s="17">
        <v>9</v>
      </c>
      <c r="I42" s="19" t="s">
        <v>225</v>
      </c>
      <c r="J42" s="25">
        <v>3000</v>
      </c>
      <c r="K42" s="23">
        <v>3291</v>
      </c>
      <c r="L42" s="23">
        <v>0</v>
      </c>
      <c r="M42" s="19" t="s">
        <v>527</v>
      </c>
      <c r="N42" s="19" t="s">
        <v>393</v>
      </c>
      <c r="O42" s="19" t="s">
        <v>394</v>
      </c>
      <c r="P42" s="20">
        <v>300000</v>
      </c>
      <c r="Q42" s="24" t="s">
        <v>509</v>
      </c>
      <c r="S42" s="30">
        <f t="shared" si="3"/>
        <v>300000</v>
      </c>
      <c r="T42" s="17" t="s">
        <v>683</v>
      </c>
    </row>
    <row r="43" spans="1:20" x14ac:dyDescent="0.25">
      <c r="A43" s="17" t="str">
        <f t="shared" si="2"/>
        <v>1.1-00-2005_20821012_2024610</v>
      </c>
      <c r="B43" s="17" t="s">
        <v>568</v>
      </c>
      <c r="C43" s="17" t="s">
        <v>525</v>
      </c>
      <c r="D43" s="17" t="s">
        <v>43</v>
      </c>
      <c r="E43" s="17" t="s">
        <v>44</v>
      </c>
      <c r="F43" s="19" t="s">
        <v>526</v>
      </c>
      <c r="G43" s="17">
        <v>21</v>
      </c>
      <c r="H43" s="17">
        <v>8</v>
      </c>
      <c r="I43" s="19" t="s">
        <v>315</v>
      </c>
      <c r="J43" s="25">
        <v>2000</v>
      </c>
      <c r="K43" s="23">
        <v>2461</v>
      </c>
      <c r="L43" s="23">
        <v>0</v>
      </c>
      <c r="M43" s="19" t="s">
        <v>527</v>
      </c>
      <c r="N43" s="19" t="s">
        <v>393</v>
      </c>
      <c r="O43" s="19" t="s">
        <v>394</v>
      </c>
      <c r="P43" s="20">
        <v>299023.82</v>
      </c>
      <c r="Q43" s="24" t="s">
        <v>509</v>
      </c>
      <c r="S43" s="30">
        <f t="shared" si="3"/>
        <v>299023.82</v>
      </c>
      <c r="T43" s="17" t="s">
        <v>683</v>
      </c>
    </row>
    <row r="44" spans="1:20" hidden="1" x14ac:dyDescent="0.25">
      <c r="A44" s="17" t="str">
        <f t="shared" si="2"/>
        <v>1.1-00-2007_20644021_2033910</v>
      </c>
      <c r="B44" s="17" t="s">
        <v>597</v>
      </c>
      <c r="C44" s="17" t="s">
        <v>552</v>
      </c>
      <c r="D44" s="17" t="s">
        <v>193</v>
      </c>
      <c r="E44" s="17" t="s">
        <v>253</v>
      </c>
      <c r="F44" s="19" t="s">
        <v>553</v>
      </c>
      <c r="G44" s="17">
        <v>44</v>
      </c>
      <c r="H44" s="17">
        <v>6</v>
      </c>
      <c r="I44" s="19" t="s">
        <v>255</v>
      </c>
      <c r="J44" s="25">
        <v>3000</v>
      </c>
      <c r="K44" s="23">
        <v>3391</v>
      </c>
      <c r="L44" s="23">
        <v>0</v>
      </c>
      <c r="M44" s="19" t="s">
        <v>527</v>
      </c>
      <c r="N44" s="19" t="s">
        <v>393</v>
      </c>
      <c r="O44" s="19" t="s">
        <v>394</v>
      </c>
      <c r="P44" s="20">
        <v>300000</v>
      </c>
      <c r="Q44" s="17" t="s">
        <v>555</v>
      </c>
      <c r="S44" s="21">
        <f t="shared" si="3"/>
        <v>300000</v>
      </c>
    </row>
    <row r="45" spans="1:20" x14ac:dyDescent="0.25">
      <c r="A45" s="17" t="str">
        <f t="shared" si="2"/>
        <v>1.1-00-2005_20821012_2021410</v>
      </c>
      <c r="B45" s="17" t="s">
        <v>569</v>
      </c>
      <c r="C45" s="17" t="s">
        <v>525</v>
      </c>
      <c r="D45" s="17" t="s">
        <v>43</v>
      </c>
      <c r="E45" s="17" t="s">
        <v>44</v>
      </c>
      <c r="F45" s="19" t="s">
        <v>526</v>
      </c>
      <c r="G45" s="17">
        <v>21</v>
      </c>
      <c r="H45" s="17">
        <v>8</v>
      </c>
      <c r="I45" s="19" t="s">
        <v>315</v>
      </c>
      <c r="J45" s="25">
        <v>2000</v>
      </c>
      <c r="K45" s="23">
        <v>2141</v>
      </c>
      <c r="L45" s="23">
        <v>0</v>
      </c>
      <c r="M45" s="19" t="s">
        <v>527</v>
      </c>
      <c r="N45" s="19" t="s">
        <v>393</v>
      </c>
      <c r="O45" s="19" t="s">
        <v>394</v>
      </c>
      <c r="P45" s="20">
        <v>294337.67</v>
      </c>
      <c r="Q45" s="24" t="s">
        <v>509</v>
      </c>
      <c r="S45" s="30">
        <f t="shared" si="3"/>
        <v>294337.67</v>
      </c>
      <c r="T45" s="17" t="s">
        <v>683</v>
      </c>
    </row>
    <row r="46" spans="1:20" x14ac:dyDescent="0.25">
      <c r="A46" s="17" t="str">
        <f t="shared" si="2"/>
        <v>1.1-00-2005_20821012_2024210</v>
      </c>
      <c r="B46" s="17" t="s">
        <v>573</v>
      </c>
      <c r="C46" s="17" t="s">
        <v>525</v>
      </c>
      <c r="D46" s="17" t="s">
        <v>43</v>
      </c>
      <c r="E46" s="17" t="s">
        <v>44</v>
      </c>
      <c r="F46" s="19" t="s">
        <v>526</v>
      </c>
      <c r="G46" s="17">
        <v>21</v>
      </c>
      <c r="H46" s="17">
        <v>8</v>
      </c>
      <c r="I46" s="19" t="s">
        <v>315</v>
      </c>
      <c r="J46" s="25">
        <v>2000</v>
      </c>
      <c r="K46" s="23">
        <v>2421</v>
      </c>
      <c r="L46" s="23">
        <v>0</v>
      </c>
      <c r="M46" s="19" t="s">
        <v>527</v>
      </c>
      <c r="N46" s="19" t="s">
        <v>393</v>
      </c>
      <c r="O46" s="19" t="s">
        <v>394</v>
      </c>
      <c r="P46" s="20">
        <v>281589.63</v>
      </c>
      <c r="Q46" s="24" t="s">
        <v>509</v>
      </c>
      <c r="S46" s="30">
        <f t="shared" si="3"/>
        <v>281589.63</v>
      </c>
      <c r="T46" s="17" t="s">
        <v>683</v>
      </c>
    </row>
    <row r="47" spans="1:20" x14ac:dyDescent="0.25">
      <c r="A47" s="17" t="str">
        <f t="shared" si="2"/>
        <v>1.1-00-2005_20821012_2035510</v>
      </c>
      <c r="B47" s="17" t="s">
        <v>625</v>
      </c>
      <c r="C47" s="17" t="s">
        <v>525</v>
      </c>
      <c r="D47" s="17" t="s">
        <v>43</v>
      </c>
      <c r="E47" s="17" t="s">
        <v>44</v>
      </c>
      <c r="F47" s="19" t="s">
        <v>526</v>
      </c>
      <c r="G47" s="17">
        <v>21</v>
      </c>
      <c r="H47" s="17">
        <v>8</v>
      </c>
      <c r="I47" s="19" t="s">
        <v>315</v>
      </c>
      <c r="J47" s="25">
        <v>3000</v>
      </c>
      <c r="K47" s="23">
        <v>3551</v>
      </c>
      <c r="L47" s="23">
        <v>0</v>
      </c>
      <c r="M47" s="19" t="s">
        <v>527</v>
      </c>
      <c r="N47" s="19" t="s">
        <v>393</v>
      </c>
      <c r="O47" s="19" t="s">
        <v>394</v>
      </c>
      <c r="P47" s="20">
        <v>276223.84000000003</v>
      </c>
      <c r="Q47" s="24" t="s">
        <v>509</v>
      </c>
      <c r="S47" s="30">
        <f t="shared" si="3"/>
        <v>276223.84000000003</v>
      </c>
      <c r="T47" s="17" t="s">
        <v>683</v>
      </c>
    </row>
    <row r="48" spans="1:20" x14ac:dyDescent="0.25">
      <c r="A48" s="17" t="str">
        <f t="shared" si="2"/>
        <v>1.1-00-2018_20575041_2024710</v>
      </c>
      <c r="B48" s="17" t="s">
        <v>574</v>
      </c>
      <c r="C48" s="17" t="s">
        <v>543</v>
      </c>
      <c r="D48" s="17" t="s">
        <v>159</v>
      </c>
      <c r="E48" s="17" t="s">
        <v>180</v>
      </c>
      <c r="F48" s="19" t="s">
        <v>544</v>
      </c>
      <c r="G48" s="17">
        <v>75</v>
      </c>
      <c r="H48" s="17">
        <v>5</v>
      </c>
      <c r="I48" s="19" t="s">
        <v>164</v>
      </c>
      <c r="J48" s="25">
        <v>2000</v>
      </c>
      <c r="K48" s="23">
        <v>2471</v>
      </c>
      <c r="L48" s="23">
        <v>0</v>
      </c>
      <c r="M48" s="19" t="s">
        <v>527</v>
      </c>
      <c r="N48" s="19" t="s">
        <v>393</v>
      </c>
      <c r="O48" s="19" t="s">
        <v>394</v>
      </c>
      <c r="P48" s="20">
        <v>250000</v>
      </c>
      <c r="Q48" s="24" t="s">
        <v>509</v>
      </c>
      <c r="S48" s="30">
        <f t="shared" si="3"/>
        <v>250000</v>
      </c>
      <c r="T48" s="17" t="s">
        <v>683</v>
      </c>
    </row>
    <row r="49" spans="1:21" x14ac:dyDescent="0.25">
      <c r="A49" s="17" t="str">
        <f t="shared" si="2"/>
        <v>1.1-00-2007_20642019_2029910</v>
      </c>
      <c r="B49" s="17" t="s">
        <v>575</v>
      </c>
      <c r="C49" s="17" t="s">
        <v>531</v>
      </c>
      <c r="D49" s="17" t="s">
        <v>193</v>
      </c>
      <c r="E49" s="17" t="s">
        <v>245</v>
      </c>
      <c r="F49" s="19" t="s">
        <v>532</v>
      </c>
      <c r="G49" s="17">
        <v>42</v>
      </c>
      <c r="H49" s="17">
        <v>6</v>
      </c>
      <c r="I49" s="19" t="s">
        <v>248</v>
      </c>
      <c r="J49" s="25">
        <v>2000</v>
      </c>
      <c r="K49" s="23">
        <v>2991</v>
      </c>
      <c r="L49" s="23">
        <v>0</v>
      </c>
      <c r="M49" s="19" t="s">
        <v>527</v>
      </c>
      <c r="N49" s="19" t="s">
        <v>393</v>
      </c>
      <c r="O49" s="19" t="s">
        <v>394</v>
      </c>
      <c r="P49" s="20">
        <v>250000</v>
      </c>
      <c r="Q49" s="24" t="s">
        <v>509</v>
      </c>
      <c r="S49" s="30">
        <f t="shared" si="3"/>
        <v>250000</v>
      </c>
      <c r="T49" s="17" t="s">
        <v>683</v>
      </c>
    </row>
    <row r="50" spans="1:21" hidden="1" x14ac:dyDescent="0.25">
      <c r="A50" s="17" t="str">
        <f t="shared" si="2"/>
        <v>1.1-00-2002_20110007_2044510</v>
      </c>
      <c r="B50" s="17" t="s">
        <v>604</v>
      </c>
      <c r="C50" s="17" t="s">
        <v>605</v>
      </c>
      <c r="D50" s="17" t="s">
        <v>98</v>
      </c>
      <c r="E50" s="17" t="s">
        <v>272</v>
      </c>
      <c r="F50" s="19" t="s">
        <v>606</v>
      </c>
      <c r="G50" s="17">
        <v>10</v>
      </c>
      <c r="H50" s="17">
        <v>1</v>
      </c>
      <c r="I50" s="19" t="s">
        <v>273</v>
      </c>
      <c r="J50" s="25">
        <v>4000</v>
      </c>
      <c r="K50" s="23">
        <v>4451</v>
      </c>
      <c r="L50" s="23">
        <v>0</v>
      </c>
      <c r="M50" s="19" t="s">
        <v>527</v>
      </c>
      <c r="N50" s="19" t="s">
        <v>393</v>
      </c>
      <c r="O50" s="19" t="s">
        <v>394</v>
      </c>
      <c r="P50" s="20">
        <v>250000</v>
      </c>
      <c r="Q50" s="17" t="s">
        <v>555</v>
      </c>
      <c r="S50" s="21">
        <f t="shared" si="3"/>
        <v>250000</v>
      </c>
    </row>
    <row r="51" spans="1:21" x14ac:dyDescent="0.25">
      <c r="A51" s="17" t="str">
        <f t="shared" si="2"/>
        <v>1.1-00-2018_20576042_2024710</v>
      </c>
      <c r="B51" s="17" t="s">
        <v>576</v>
      </c>
      <c r="C51" s="17" t="s">
        <v>540</v>
      </c>
      <c r="D51" s="17" t="s">
        <v>159</v>
      </c>
      <c r="E51" s="17" t="s">
        <v>186</v>
      </c>
      <c r="F51" s="19" t="s">
        <v>541</v>
      </c>
      <c r="G51" s="17">
        <v>76</v>
      </c>
      <c r="H51" s="17">
        <v>5</v>
      </c>
      <c r="I51" s="19" t="s">
        <v>164</v>
      </c>
      <c r="J51" s="25">
        <v>2000</v>
      </c>
      <c r="K51" s="23">
        <v>2471</v>
      </c>
      <c r="L51" s="23">
        <v>0</v>
      </c>
      <c r="M51" s="19" t="s">
        <v>527</v>
      </c>
      <c r="N51" s="19" t="s">
        <v>393</v>
      </c>
      <c r="O51" s="19" t="s">
        <v>394</v>
      </c>
      <c r="P51" s="20">
        <v>250000</v>
      </c>
      <c r="Q51" s="24" t="s">
        <v>509</v>
      </c>
      <c r="S51" s="30">
        <f t="shared" si="3"/>
        <v>250000</v>
      </c>
      <c r="T51" s="17" t="s">
        <v>683</v>
      </c>
    </row>
    <row r="52" spans="1:21" x14ac:dyDescent="0.25">
      <c r="A52" s="17" t="str">
        <f t="shared" si="2"/>
        <v>1.1-00-2005_20821012_2025210</v>
      </c>
      <c r="B52" s="17" t="s">
        <v>577</v>
      </c>
      <c r="C52" s="17" t="s">
        <v>525</v>
      </c>
      <c r="D52" s="17" t="s">
        <v>43</v>
      </c>
      <c r="E52" s="17" t="s">
        <v>44</v>
      </c>
      <c r="F52" s="19" t="s">
        <v>526</v>
      </c>
      <c r="G52" s="17">
        <v>21</v>
      </c>
      <c r="H52" s="17">
        <v>8</v>
      </c>
      <c r="I52" s="19" t="s">
        <v>315</v>
      </c>
      <c r="J52" s="25">
        <v>2000</v>
      </c>
      <c r="K52" s="23">
        <v>2521</v>
      </c>
      <c r="L52" s="23">
        <v>0</v>
      </c>
      <c r="M52" s="19" t="s">
        <v>527</v>
      </c>
      <c r="N52" s="19" t="s">
        <v>393</v>
      </c>
      <c r="O52" s="19" t="s">
        <v>394</v>
      </c>
      <c r="P52" s="20">
        <v>250000</v>
      </c>
      <c r="Q52" s="24" t="s">
        <v>509</v>
      </c>
      <c r="S52" s="30">
        <f t="shared" si="3"/>
        <v>250000</v>
      </c>
      <c r="T52" s="17" t="s">
        <v>683</v>
      </c>
    </row>
    <row r="53" spans="1:21" x14ac:dyDescent="0.25">
      <c r="A53" s="17" t="str">
        <f t="shared" si="2"/>
        <v>1.1-00-2005_20821012_2024510</v>
      </c>
      <c r="B53" s="17" t="s">
        <v>578</v>
      </c>
      <c r="C53" s="17" t="s">
        <v>525</v>
      </c>
      <c r="D53" s="17" t="s">
        <v>43</v>
      </c>
      <c r="E53" s="17" t="s">
        <v>44</v>
      </c>
      <c r="F53" s="19" t="s">
        <v>526</v>
      </c>
      <c r="G53" s="17">
        <v>21</v>
      </c>
      <c r="H53" s="17">
        <v>8</v>
      </c>
      <c r="I53" s="19" t="s">
        <v>315</v>
      </c>
      <c r="J53" s="25">
        <v>2000</v>
      </c>
      <c r="K53" s="23">
        <v>2451</v>
      </c>
      <c r="L53" s="23">
        <v>0</v>
      </c>
      <c r="M53" s="19" t="s">
        <v>527</v>
      </c>
      <c r="N53" s="19" t="s">
        <v>393</v>
      </c>
      <c r="O53" s="19" t="s">
        <v>394</v>
      </c>
      <c r="P53" s="20">
        <v>250000</v>
      </c>
      <c r="Q53" s="24" t="s">
        <v>509</v>
      </c>
      <c r="S53" s="30">
        <f t="shared" si="3"/>
        <v>250000</v>
      </c>
      <c r="T53" s="17" t="s">
        <v>683</v>
      </c>
    </row>
    <row r="54" spans="1:21" x14ac:dyDescent="0.25">
      <c r="A54" s="17" t="str">
        <f t="shared" si="2"/>
        <v>1.1-00-2002_20116009_2034110</v>
      </c>
      <c r="B54" s="17" t="s">
        <v>649</v>
      </c>
      <c r="C54" s="17" t="s">
        <v>650</v>
      </c>
      <c r="D54" s="17" t="s">
        <v>98</v>
      </c>
      <c r="E54" s="17" t="s">
        <v>278</v>
      </c>
      <c r="F54" s="19" t="s">
        <v>651</v>
      </c>
      <c r="G54" s="17">
        <v>16</v>
      </c>
      <c r="H54" s="17">
        <v>1</v>
      </c>
      <c r="I54" s="19" t="s">
        <v>279</v>
      </c>
      <c r="J54" s="25">
        <v>3000</v>
      </c>
      <c r="K54" s="23">
        <v>3411</v>
      </c>
      <c r="L54" s="23">
        <v>0</v>
      </c>
      <c r="M54" s="19" t="s">
        <v>527</v>
      </c>
      <c r="N54" s="19" t="s">
        <v>393</v>
      </c>
      <c r="O54" s="19" t="s">
        <v>394</v>
      </c>
      <c r="P54" s="20">
        <v>226229.46</v>
      </c>
      <c r="Q54" s="24" t="s">
        <v>509</v>
      </c>
      <c r="S54" s="30">
        <f t="shared" si="3"/>
        <v>226229.46</v>
      </c>
      <c r="T54" s="17" t="s">
        <v>683</v>
      </c>
    </row>
    <row r="55" spans="1:21" x14ac:dyDescent="0.25">
      <c r="A55" s="17" t="str">
        <f t="shared" si="2"/>
        <v>1.1-00-2006_20929013_2024910</v>
      </c>
      <c r="B55" s="17" t="s">
        <v>579</v>
      </c>
      <c r="C55" s="17" t="s">
        <v>580</v>
      </c>
      <c r="D55" s="17" t="s">
        <v>349</v>
      </c>
      <c r="E55" s="17" t="s">
        <v>350</v>
      </c>
      <c r="F55" s="19" t="s">
        <v>581</v>
      </c>
      <c r="G55" s="17">
        <v>29</v>
      </c>
      <c r="H55" s="17">
        <v>9</v>
      </c>
      <c r="I55" s="19" t="s">
        <v>359</v>
      </c>
      <c r="J55" s="25">
        <v>2000</v>
      </c>
      <c r="K55" s="23">
        <v>2491</v>
      </c>
      <c r="L55" s="23">
        <v>0</v>
      </c>
      <c r="M55" s="19" t="s">
        <v>527</v>
      </c>
      <c r="N55" s="19" t="s">
        <v>393</v>
      </c>
      <c r="O55" s="19" t="s">
        <v>394</v>
      </c>
      <c r="P55" s="20">
        <v>217992.83</v>
      </c>
      <c r="Q55" s="24" t="s">
        <v>509</v>
      </c>
      <c r="S55" s="30">
        <f t="shared" si="3"/>
        <v>217992.83</v>
      </c>
      <c r="T55" s="17" t="s">
        <v>683</v>
      </c>
    </row>
    <row r="56" spans="1:21" x14ac:dyDescent="0.25">
      <c r="A56" s="17" t="str">
        <f t="shared" si="2"/>
        <v>1.1-00-2007_20445022_2024910</v>
      </c>
      <c r="B56" s="17" t="s">
        <v>583</v>
      </c>
      <c r="C56" s="17" t="s">
        <v>584</v>
      </c>
      <c r="D56" s="17" t="s">
        <v>193</v>
      </c>
      <c r="E56" s="17" t="s">
        <v>194</v>
      </c>
      <c r="F56" s="19" t="s">
        <v>585</v>
      </c>
      <c r="G56" s="17">
        <v>45</v>
      </c>
      <c r="H56" s="17">
        <v>4</v>
      </c>
      <c r="I56" s="19" t="s">
        <v>197</v>
      </c>
      <c r="J56" s="25">
        <v>2000</v>
      </c>
      <c r="K56" s="23">
        <v>2491</v>
      </c>
      <c r="L56" s="23">
        <v>0</v>
      </c>
      <c r="M56" s="19" t="s">
        <v>527</v>
      </c>
      <c r="N56" s="19" t="s">
        <v>393</v>
      </c>
      <c r="O56" s="19" t="s">
        <v>394</v>
      </c>
      <c r="P56" s="20">
        <v>210000</v>
      </c>
      <c r="Q56" s="24" t="s">
        <v>509</v>
      </c>
      <c r="S56" s="30">
        <f t="shared" si="3"/>
        <v>210000</v>
      </c>
      <c r="T56" s="17" t="s">
        <v>683</v>
      </c>
    </row>
    <row r="57" spans="1:21" x14ac:dyDescent="0.25">
      <c r="A57" s="17" t="str">
        <f t="shared" si="2"/>
        <v>1.1-00-2007_20642019_2029110</v>
      </c>
      <c r="B57" s="17" t="s">
        <v>533</v>
      </c>
      <c r="C57" s="17" t="s">
        <v>531</v>
      </c>
      <c r="D57" s="17" t="s">
        <v>193</v>
      </c>
      <c r="E57" s="17" t="s">
        <v>245</v>
      </c>
      <c r="F57" s="19" t="s">
        <v>532</v>
      </c>
      <c r="G57" s="17">
        <v>42</v>
      </c>
      <c r="H57" s="17">
        <v>6</v>
      </c>
      <c r="I57" s="19" t="s">
        <v>248</v>
      </c>
      <c r="J57" s="25">
        <v>2000</v>
      </c>
      <c r="K57" s="23">
        <v>2911</v>
      </c>
      <c r="L57" s="23">
        <v>0</v>
      </c>
      <c r="M57" s="19" t="s">
        <v>527</v>
      </c>
      <c r="N57" s="19" t="s">
        <v>393</v>
      </c>
      <c r="O57" s="19" t="s">
        <v>394</v>
      </c>
      <c r="P57" s="20">
        <v>1000000</v>
      </c>
      <c r="Q57" s="24" t="s">
        <v>509</v>
      </c>
      <c r="R57" s="29">
        <v>790224.39</v>
      </c>
      <c r="S57" s="30">
        <f t="shared" si="3"/>
        <v>209775.61</v>
      </c>
      <c r="T57" s="17" t="s">
        <v>683</v>
      </c>
    </row>
    <row r="58" spans="1:21" x14ac:dyDescent="0.25">
      <c r="A58" s="17" t="str">
        <f t="shared" si="2"/>
        <v>1.1-00-2003_20117010_2022110</v>
      </c>
      <c r="B58" s="17" t="s">
        <v>586</v>
      </c>
      <c r="C58" s="17" t="s">
        <v>587</v>
      </c>
      <c r="D58" s="17" t="s">
        <v>208</v>
      </c>
      <c r="E58" s="17" t="s">
        <v>209</v>
      </c>
      <c r="F58" s="19" t="s">
        <v>588</v>
      </c>
      <c r="G58" s="17">
        <v>17</v>
      </c>
      <c r="H58" s="17">
        <v>1</v>
      </c>
      <c r="I58" s="19" t="s">
        <v>213</v>
      </c>
      <c r="J58" s="25">
        <v>2000</v>
      </c>
      <c r="K58" s="23">
        <v>2211</v>
      </c>
      <c r="L58" s="23">
        <v>0</v>
      </c>
      <c r="M58" s="19" t="s">
        <v>527</v>
      </c>
      <c r="N58" s="19" t="s">
        <v>393</v>
      </c>
      <c r="O58" s="19" t="s">
        <v>394</v>
      </c>
      <c r="P58" s="20">
        <v>202427.6</v>
      </c>
      <c r="Q58" s="24" t="s">
        <v>509</v>
      </c>
      <c r="S58" s="30">
        <f t="shared" si="3"/>
        <v>202427.6</v>
      </c>
      <c r="T58" s="17" t="s">
        <v>683</v>
      </c>
    </row>
    <row r="59" spans="1:21" hidden="1" x14ac:dyDescent="0.25">
      <c r="A59" s="17" t="str">
        <f t="shared" si="2"/>
        <v>1.1-00-2001_2086003_2059710</v>
      </c>
      <c r="B59" s="17" t="s">
        <v>620</v>
      </c>
      <c r="C59" s="17" t="s">
        <v>621</v>
      </c>
      <c r="D59" s="17" t="s">
        <v>146</v>
      </c>
      <c r="E59" s="17" t="s">
        <v>147</v>
      </c>
      <c r="F59" s="19" t="s">
        <v>572</v>
      </c>
      <c r="G59" s="17">
        <v>6</v>
      </c>
      <c r="H59" s="17">
        <v>8</v>
      </c>
      <c r="I59" s="19" t="s">
        <v>156</v>
      </c>
      <c r="J59" s="25">
        <v>5000</v>
      </c>
      <c r="K59" s="23">
        <v>5971</v>
      </c>
      <c r="L59" s="23">
        <v>0</v>
      </c>
      <c r="M59" s="19" t="s">
        <v>554</v>
      </c>
      <c r="N59" s="19" t="s">
        <v>393</v>
      </c>
      <c r="O59" s="19" t="s">
        <v>394</v>
      </c>
      <c r="P59" s="20">
        <v>203810</v>
      </c>
      <c r="Q59" s="17" t="s">
        <v>555</v>
      </c>
      <c r="S59" s="21">
        <f t="shared" si="3"/>
        <v>203810</v>
      </c>
    </row>
    <row r="60" spans="1:21" x14ac:dyDescent="0.25">
      <c r="A60" s="17" t="str">
        <f t="shared" si="2"/>
        <v>1.1-00-2007_20642019_2027210</v>
      </c>
      <c r="B60" s="17" t="s">
        <v>589</v>
      </c>
      <c r="C60" s="17" t="s">
        <v>531</v>
      </c>
      <c r="D60" s="17" t="s">
        <v>193</v>
      </c>
      <c r="E60" s="17" t="s">
        <v>245</v>
      </c>
      <c r="F60" s="19" t="s">
        <v>532</v>
      </c>
      <c r="G60" s="17">
        <v>42</v>
      </c>
      <c r="H60" s="17">
        <v>6</v>
      </c>
      <c r="I60" s="19" t="s">
        <v>248</v>
      </c>
      <c r="J60" s="25">
        <v>2000</v>
      </c>
      <c r="K60" s="23">
        <v>2721</v>
      </c>
      <c r="L60" s="23">
        <v>0</v>
      </c>
      <c r="M60" s="19" t="s">
        <v>527</v>
      </c>
      <c r="N60" s="19" t="s">
        <v>393</v>
      </c>
      <c r="O60" s="19" t="s">
        <v>394</v>
      </c>
      <c r="P60" s="20">
        <v>180000</v>
      </c>
      <c r="Q60" s="24" t="s">
        <v>509</v>
      </c>
      <c r="S60" s="30">
        <f t="shared" si="3"/>
        <v>180000</v>
      </c>
      <c r="T60" s="17" t="s">
        <v>683</v>
      </c>
    </row>
    <row r="61" spans="1:21" x14ac:dyDescent="0.25">
      <c r="A61" s="17" t="str">
        <f t="shared" si="2"/>
        <v>1.1-00-2005_20821012_2031110</v>
      </c>
      <c r="B61" s="17" t="s">
        <v>653</v>
      </c>
      <c r="C61" s="17" t="s">
        <v>525</v>
      </c>
      <c r="D61" s="17" t="s">
        <v>43</v>
      </c>
      <c r="E61" s="17" t="s">
        <v>44</v>
      </c>
      <c r="F61" s="19" t="s">
        <v>526</v>
      </c>
      <c r="G61" s="17">
        <v>21</v>
      </c>
      <c r="H61" s="17">
        <v>8</v>
      </c>
      <c r="I61" s="19" t="s">
        <v>315</v>
      </c>
      <c r="J61" s="25">
        <v>3000</v>
      </c>
      <c r="K61" s="23">
        <v>3111</v>
      </c>
      <c r="L61" s="23">
        <v>0</v>
      </c>
      <c r="M61" s="19" t="s">
        <v>527</v>
      </c>
      <c r="N61" s="19" t="s">
        <v>393</v>
      </c>
      <c r="O61" s="19" t="s">
        <v>394</v>
      </c>
      <c r="P61" s="20">
        <v>176364</v>
      </c>
      <c r="Q61" s="24" t="s">
        <v>509</v>
      </c>
      <c r="S61" s="30">
        <f t="shared" si="3"/>
        <v>176364</v>
      </c>
      <c r="T61" s="17" t="s">
        <v>683</v>
      </c>
    </row>
    <row r="62" spans="1:21" x14ac:dyDescent="0.25">
      <c r="A62" s="17" t="str">
        <f t="shared" si="2"/>
        <v>1.1-00-2001_2086003_2033310</v>
      </c>
      <c r="B62" s="17" t="s">
        <v>633</v>
      </c>
      <c r="C62" s="17" t="s">
        <v>621</v>
      </c>
      <c r="D62" s="17" t="s">
        <v>146</v>
      </c>
      <c r="E62" s="17" t="s">
        <v>147</v>
      </c>
      <c r="F62" s="19" t="s">
        <v>572</v>
      </c>
      <c r="G62" s="17">
        <v>6</v>
      </c>
      <c r="H62" s="17">
        <v>8</v>
      </c>
      <c r="I62" s="19" t="s">
        <v>156</v>
      </c>
      <c r="J62" s="25">
        <v>3000</v>
      </c>
      <c r="K62" s="23">
        <v>3331</v>
      </c>
      <c r="L62" s="23">
        <v>0</v>
      </c>
      <c r="M62" s="19" t="s">
        <v>527</v>
      </c>
      <c r="N62" s="19" t="s">
        <v>393</v>
      </c>
      <c r="O62" s="19" t="s">
        <v>394</v>
      </c>
      <c r="P62" s="20">
        <v>1696838.6</v>
      </c>
      <c r="Q62" s="24" t="s">
        <v>509</v>
      </c>
      <c r="R62" s="29">
        <v>1531669.99000001</v>
      </c>
      <c r="S62" s="30">
        <f t="shared" si="3"/>
        <v>165168.60999999009</v>
      </c>
      <c r="T62" s="17" t="s">
        <v>683</v>
      </c>
    </row>
    <row r="63" spans="1:21" x14ac:dyDescent="0.25">
      <c r="A63" s="17" t="str">
        <f t="shared" si="2"/>
        <v>1.1-00-2007_20640018_2027210</v>
      </c>
      <c r="B63" s="17" t="s">
        <v>590</v>
      </c>
      <c r="C63" s="17" t="s">
        <v>591</v>
      </c>
      <c r="D63" s="17" t="s">
        <v>193</v>
      </c>
      <c r="E63" s="17" t="s">
        <v>237</v>
      </c>
      <c r="F63" s="19" t="s">
        <v>547</v>
      </c>
      <c r="G63" s="17">
        <v>40</v>
      </c>
      <c r="H63" s="17">
        <v>6</v>
      </c>
      <c r="I63" s="19" t="s">
        <v>244</v>
      </c>
      <c r="J63" s="25">
        <v>2000</v>
      </c>
      <c r="K63" s="23">
        <v>2721</v>
      </c>
      <c r="L63" s="23">
        <v>0</v>
      </c>
      <c r="M63" s="19" t="s">
        <v>527</v>
      </c>
      <c r="N63" s="19" t="s">
        <v>393</v>
      </c>
      <c r="O63" s="19" t="s">
        <v>394</v>
      </c>
      <c r="P63" s="20">
        <v>150000</v>
      </c>
      <c r="Q63" s="24" t="s">
        <v>509</v>
      </c>
      <c r="S63" s="30">
        <f t="shared" si="3"/>
        <v>150000</v>
      </c>
      <c r="T63" s="17" t="s">
        <v>683</v>
      </c>
      <c r="U63" s="21">
        <f>+SUBTOTAL(9,S2:S63)</f>
        <v>62933498.270000018</v>
      </c>
    </row>
    <row r="64" spans="1:21" hidden="1" x14ac:dyDescent="0.25">
      <c r="A64" s="17" t="str">
        <f t="shared" si="2"/>
        <v>1.1-00-2002_20612008_2037510</v>
      </c>
      <c r="B64" s="17" t="s">
        <v>628</v>
      </c>
      <c r="C64" s="17" t="s">
        <v>629</v>
      </c>
      <c r="D64" s="17" t="s">
        <v>98</v>
      </c>
      <c r="E64" s="17" t="s">
        <v>99</v>
      </c>
      <c r="F64" s="19" t="s">
        <v>630</v>
      </c>
      <c r="G64" s="17">
        <v>12</v>
      </c>
      <c r="H64" s="17">
        <v>6</v>
      </c>
      <c r="I64" s="19" t="s">
        <v>103</v>
      </c>
      <c r="J64" s="25">
        <v>3000</v>
      </c>
      <c r="K64" s="23">
        <v>3751</v>
      </c>
      <c r="L64" s="23">
        <v>0</v>
      </c>
      <c r="M64" s="19" t="s">
        <v>527</v>
      </c>
      <c r="N64" s="19" t="s">
        <v>393</v>
      </c>
      <c r="O64" s="19" t="s">
        <v>394</v>
      </c>
      <c r="P64" s="20">
        <v>60000</v>
      </c>
      <c r="Q64" s="17" t="s">
        <v>555</v>
      </c>
      <c r="S64" s="21">
        <f t="shared" si="3"/>
        <v>60000</v>
      </c>
    </row>
    <row r="65" spans="1:23" hidden="1" x14ac:dyDescent="0.25">
      <c r="A65" s="17" t="str">
        <f t="shared" si="2"/>
        <v>1.1-00-2002_20612008_2022110</v>
      </c>
      <c r="B65" s="17" t="s">
        <v>631</v>
      </c>
      <c r="C65" s="17" t="s">
        <v>629</v>
      </c>
      <c r="D65" s="17" t="s">
        <v>98</v>
      </c>
      <c r="E65" s="17" t="s">
        <v>99</v>
      </c>
      <c r="F65" s="19" t="s">
        <v>630</v>
      </c>
      <c r="G65" s="17">
        <v>12</v>
      </c>
      <c r="H65" s="17">
        <v>6</v>
      </c>
      <c r="I65" s="19" t="s">
        <v>103</v>
      </c>
      <c r="J65" s="25">
        <v>2000</v>
      </c>
      <c r="K65" s="23">
        <v>2211</v>
      </c>
      <c r="L65" s="23">
        <v>0</v>
      </c>
      <c r="M65" s="19" t="s">
        <v>527</v>
      </c>
      <c r="N65" s="19" t="s">
        <v>393</v>
      </c>
      <c r="O65" s="19" t="s">
        <v>394</v>
      </c>
      <c r="P65" s="20">
        <v>60000</v>
      </c>
      <c r="Q65" s="17" t="s">
        <v>555</v>
      </c>
      <c r="S65" s="21">
        <f t="shared" si="3"/>
        <v>60000</v>
      </c>
    </row>
    <row r="66" spans="1:23" hidden="1" x14ac:dyDescent="0.25">
      <c r="A66" s="17" t="str">
        <f t="shared" ref="A66:A97" si="4">+CONCATENATE(N66,D66,H66,G66,E66,K66,L66)</f>
        <v>1.1-00-2002_20612008_2035710</v>
      </c>
      <c r="B66" s="17" t="s">
        <v>632</v>
      </c>
      <c r="C66" s="17" t="s">
        <v>629</v>
      </c>
      <c r="D66" s="17" t="s">
        <v>98</v>
      </c>
      <c r="E66" s="17" t="s">
        <v>99</v>
      </c>
      <c r="F66" s="19" t="s">
        <v>630</v>
      </c>
      <c r="G66" s="17">
        <v>12</v>
      </c>
      <c r="H66" s="17">
        <v>6</v>
      </c>
      <c r="I66" s="19" t="s">
        <v>103</v>
      </c>
      <c r="J66" s="25">
        <v>3000</v>
      </c>
      <c r="K66" s="23">
        <v>3571</v>
      </c>
      <c r="L66" s="23">
        <v>0</v>
      </c>
      <c r="M66" s="19" t="s">
        <v>527</v>
      </c>
      <c r="N66" s="19" t="s">
        <v>393</v>
      </c>
      <c r="O66" s="19" t="s">
        <v>394</v>
      </c>
      <c r="P66" s="20">
        <v>55000</v>
      </c>
      <c r="Q66" s="17" t="s">
        <v>555</v>
      </c>
      <c r="S66" s="21">
        <f t="shared" ref="S66:S97" si="5">P66-R66</f>
        <v>55000</v>
      </c>
    </row>
    <row r="67" spans="1:23" x14ac:dyDescent="0.25">
      <c r="A67" s="17" t="str">
        <f t="shared" si="4"/>
        <v>1.1-00-2005_20821012_2024310</v>
      </c>
      <c r="B67" s="17" t="s">
        <v>592</v>
      </c>
      <c r="C67" s="17" t="s">
        <v>525</v>
      </c>
      <c r="D67" s="17" t="s">
        <v>43</v>
      </c>
      <c r="E67" s="17" t="s">
        <v>44</v>
      </c>
      <c r="F67" s="19" t="s">
        <v>526</v>
      </c>
      <c r="G67" s="22">
        <v>21</v>
      </c>
      <c r="H67" s="17">
        <v>8</v>
      </c>
      <c r="I67" s="19" t="s">
        <v>315</v>
      </c>
      <c r="J67" s="25">
        <v>2000</v>
      </c>
      <c r="K67" s="33">
        <v>2431</v>
      </c>
      <c r="L67" s="23">
        <v>0</v>
      </c>
      <c r="M67" s="19" t="s">
        <v>527</v>
      </c>
      <c r="N67" s="19" t="s">
        <v>393</v>
      </c>
      <c r="O67" s="19" t="s">
        <v>394</v>
      </c>
      <c r="P67" s="20">
        <v>51802.870000000097</v>
      </c>
      <c r="Q67" s="24" t="s">
        <v>509</v>
      </c>
      <c r="S67" s="30">
        <f t="shared" si="5"/>
        <v>51802.870000000097</v>
      </c>
      <c r="T67" s="17" t="s">
        <v>683</v>
      </c>
    </row>
    <row r="68" spans="1:23" hidden="1" x14ac:dyDescent="0.25">
      <c r="A68" s="17" t="str">
        <f t="shared" si="4"/>
        <v>1.1-00-2002_20110007_2044310</v>
      </c>
      <c r="B68" s="17" t="s">
        <v>634</v>
      </c>
      <c r="C68" s="17" t="s">
        <v>605</v>
      </c>
      <c r="D68" s="17" t="s">
        <v>98</v>
      </c>
      <c r="E68" s="17" t="s">
        <v>272</v>
      </c>
      <c r="F68" s="19" t="s">
        <v>606</v>
      </c>
      <c r="G68" s="17">
        <v>10</v>
      </c>
      <c r="H68" s="17">
        <v>1</v>
      </c>
      <c r="I68" s="19" t="s">
        <v>273</v>
      </c>
      <c r="J68" s="25">
        <v>4000</v>
      </c>
      <c r="K68" s="23">
        <v>4431</v>
      </c>
      <c r="L68" s="23">
        <v>0</v>
      </c>
      <c r="M68" s="19" t="s">
        <v>527</v>
      </c>
      <c r="N68" s="19" t="s">
        <v>393</v>
      </c>
      <c r="O68" s="19" t="s">
        <v>394</v>
      </c>
      <c r="P68" s="20">
        <v>50000</v>
      </c>
      <c r="Q68" s="17" t="s">
        <v>555</v>
      </c>
      <c r="S68" s="21">
        <f t="shared" si="5"/>
        <v>50000</v>
      </c>
    </row>
    <row r="69" spans="1:23" x14ac:dyDescent="0.25">
      <c r="A69" s="17" t="str">
        <f t="shared" si="4"/>
        <v>1.1-00-2019_20580046_2025110</v>
      </c>
      <c r="B69" s="17" t="s">
        <v>593</v>
      </c>
      <c r="C69" s="17" t="s">
        <v>535</v>
      </c>
      <c r="D69" s="17" t="s">
        <v>409</v>
      </c>
      <c r="E69" s="17" t="s">
        <v>410</v>
      </c>
      <c r="F69" s="19" t="s">
        <v>536</v>
      </c>
      <c r="G69" s="22">
        <v>80</v>
      </c>
      <c r="H69" s="17">
        <v>5</v>
      </c>
      <c r="I69" s="19" t="s">
        <v>164</v>
      </c>
      <c r="J69" s="25">
        <v>2000</v>
      </c>
      <c r="K69" s="33">
        <v>2511</v>
      </c>
      <c r="L69" s="23">
        <v>0</v>
      </c>
      <c r="M69" s="19" t="s">
        <v>527</v>
      </c>
      <c r="N69" s="19" t="s">
        <v>393</v>
      </c>
      <c r="O69" s="19" t="s">
        <v>394</v>
      </c>
      <c r="P69" s="20">
        <v>36720</v>
      </c>
      <c r="Q69" s="24" t="s">
        <v>509</v>
      </c>
      <c r="S69" s="30">
        <f t="shared" si="5"/>
        <v>36720</v>
      </c>
      <c r="T69" s="17" t="s">
        <v>683</v>
      </c>
      <c r="V69" s="22" t="s">
        <v>693</v>
      </c>
    </row>
    <row r="70" spans="1:23" x14ac:dyDescent="0.25">
      <c r="A70" s="17" t="str">
        <f t="shared" si="4"/>
        <v>1.1-00-2001_20878044_2022110</v>
      </c>
      <c r="B70" s="17" t="s">
        <v>594</v>
      </c>
      <c r="C70" s="17" t="s">
        <v>595</v>
      </c>
      <c r="D70" s="17" t="s">
        <v>146</v>
      </c>
      <c r="E70" s="17" t="s">
        <v>418</v>
      </c>
      <c r="F70" s="19" t="s">
        <v>596</v>
      </c>
      <c r="G70" s="22">
        <v>78</v>
      </c>
      <c r="H70" s="17">
        <v>8</v>
      </c>
      <c r="I70" s="19" t="s">
        <v>292</v>
      </c>
      <c r="J70" s="25">
        <v>2000</v>
      </c>
      <c r="K70" s="33">
        <v>2211</v>
      </c>
      <c r="L70" s="23">
        <v>0</v>
      </c>
      <c r="M70" s="19" t="s">
        <v>527</v>
      </c>
      <c r="N70" s="19" t="s">
        <v>393</v>
      </c>
      <c r="O70" s="19" t="s">
        <v>394</v>
      </c>
      <c r="P70" s="20">
        <v>30000</v>
      </c>
      <c r="Q70" s="24" t="s">
        <v>509</v>
      </c>
      <c r="S70" s="30">
        <f t="shared" si="5"/>
        <v>30000</v>
      </c>
      <c r="T70" s="17" t="s">
        <v>683</v>
      </c>
      <c r="U70" s="21">
        <f>+S67+S69+S70</f>
        <v>118522.8700000001</v>
      </c>
      <c r="V70" s="14">
        <f>+S70-522.87</f>
        <v>29477.13</v>
      </c>
      <c r="W70">
        <v>522.87</v>
      </c>
    </row>
    <row r="71" spans="1:23" x14ac:dyDescent="0.25">
      <c r="A71" s="17" t="str">
        <f t="shared" si="4"/>
        <v>1.1-00-2001_2081001_2033610</v>
      </c>
      <c r="B71" s="17" t="s">
        <v>614</v>
      </c>
      <c r="C71" s="17" t="s">
        <v>615</v>
      </c>
      <c r="D71" s="17" t="s">
        <v>146</v>
      </c>
      <c r="E71" s="17" t="s">
        <v>287</v>
      </c>
      <c r="F71" s="19" t="s">
        <v>616</v>
      </c>
      <c r="G71" s="17">
        <v>1</v>
      </c>
      <c r="H71" s="17">
        <v>8</v>
      </c>
      <c r="I71" s="19" t="s">
        <v>288</v>
      </c>
      <c r="J71" s="25">
        <v>3000</v>
      </c>
      <c r="K71" s="23">
        <v>3361</v>
      </c>
      <c r="L71" s="23">
        <v>0</v>
      </c>
      <c r="M71" s="19" t="s">
        <v>527</v>
      </c>
      <c r="N71" s="19" t="s">
        <v>393</v>
      </c>
      <c r="O71" s="19" t="s">
        <v>394</v>
      </c>
      <c r="P71" s="20">
        <v>25000</v>
      </c>
      <c r="Q71" s="24" t="s">
        <v>509</v>
      </c>
      <c r="S71" s="21">
        <f t="shared" si="5"/>
        <v>25000</v>
      </c>
    </row>
    <row r="72" spans="1:23" x14ac:dyDescent="0.25">
      <c r="A72" s="17" t="str">
        <f t="shared" si="4"/>
        <v>1.1-00-2008_20347023_2039620</v>
      </c>
      <c r="B72" s="17" t="s">
        <v>654</v>
      </c>
      <c r="C72" s="17" t="s">
        <v>655</v>
      </c>
      <c r="D72" s="17" t="s">
        <v>130</v>
      </c>
      <c r="E72" s="17" t="s">
        <v>131</v>
      </c>
      <c r="F72" s="19" t="s">
        <v>656</v>
      </c>
      <c r="G72" s="17">
        <v>47</v>
      </c>
      <c r="H72" s="17">
        <v>3</v>
      </c>
      <c r="I72" s="19" t="s">
        <v>140</v>
      </c>
      <c r="J72" s="25">
        <v>3000</v>
      </c>
      <c r="K72" s="23">
        <v>3962</v>
      </c>
      <c r="L72" s="23">
        <v>0</v>
      </c>
      <c r="M72" s="19" t="s">
        <v>527</v>
      </c>
      <c r="N72" s="19" t="s">
        <v>393</v>
      </c>
      <c r="O72" s="19" t="s">
        <v>394</v>
      </c>
      <c r="P72" s="20">
        <v>24416</v>
      </c>
      <c r="Q72" s="24" t="s">
        <v>509</v>
      </c>
      <c r="S72" s="21">
        <f t="shared" si="5"/>
        <v>24416</v>
      </c>
    </row>
    <row r="73" spans="1:23" x14ac:dyDescent="0.25">
      <c r="A73" s="17" t="str">
        <f t="shared" si="4"/>
        <v>1.1-00-2008_20347023_2039620</v>
      </c>
      <c r="B73" s="17" t="s">
        <v>654</v>
      </c>
      <c r="C73" s="17" t="s">
        <v>655</v>
      </c>
      <c r="D73" s="17" t="s">
        <v>130</v>
      </c>
      <c r="E73" s="17" t="s">
        <v>131</v>
      </c>
      <c r="F73" s="19" t="s">
        <v>656</v>
      </c>
      <c r="G73" s="17">
        <v>47</v>
      </c>
      <c r="H73" s="17">
        <v>3</v>
      </c>
      <c r="I73" s="19" t="s">
        <v>140</v>
      </c>
      <c r="J73" s="25">
        <v>3000</v>
      </c>
      <c r="K73" s="23">
        <v>3962</v>
      </c>
      <c r="L73" s="23">
        <v>0</v>
      </c>
      <c r="M73" s="19" t="s">
        <v>527</v>
      </c>
      <c r="N73" s="19" t="s">
        <v>393</v>
      </c>
      <c r="O73" s="19" t="s">
        <v>394</v>
      </c>
      <c r="P73" s="20">
        <v>24416</v>
      </c>
      <c r="Q73" s="24" t="s">
        <v>509</v>
      </c>
      <c r="S73" s="21">
        <f t="shared" si="5"/>
        <v>24416</v>
      </c>
    </row>
    <row r="74" spans="1:23" hidden="1" x14ac:dyDescent="0.25">
      <c r="A74" s="17" t="str">
        <f t="shared" si="4"/>
        <v>1.1-00-2001_2084003_2051110</v>
      </c>
      <c r="B74" s="17" t="s">
        <v>643</v>
      </c>
      <c r="C74" s="17" t="s">
        <v>571</v>
      </c>
      <c r="D74" s="17" t="s">
        <v>146</v>
      </c>
      <c r="E74" s="17" t="s">
        <v>147</v>
      </c>
      <c r="F74" s="19" t="s">
        <v>572</v>
      </c>
      <c r="G74" s="17">
        <v>4</v>
      </c>
      <c r="H74" s="17">
        <v>8</v>
      </c>
      <c r="I74" s="19" t="s">
        <v>150</v>
      </c>
      <c r="J74" s="25">
        <v>5000</v>
      </c>
      <c r="K74" s="23">
        <v>5111</v>
      </c>
      <c r="L74" s="23">
        <v>0</v>
      </c>
      <c r="M74" s="19" t="s">
        <v>554</v>
      </c>
      <c r="N74" s="19" t="s">
        <v>393</v>
      </c>
      <c r="O74" s="19" t="s">
        <v>394</v>
      </c>
      <c r="P74" s="20">
        <v>24000</v>
      </c>
      <c r="Q74" s="17" t="s">
        <v>555</v>
      </c>
      <c r="S74" s="21">
        <f t="shared" si="5"/>
        <v>24000</v>
      </c>
    </row>
    <row r="75" spans="1:23" x14ac:dyDescent="0.25">
      <c r="A75" s="17" t="str">
        <f t="shared" si="4"/>
        <v>1.1-00-2001_20878044_2022110</v>
      </c>
      <c r="B75" s="17" t="s">
        <v>594</v>
      </c>
      <c r="C75" s="17" t="s">
        <v>595</v>
      </c>
      <c r="D75" s="17" t="s">
        <v>146</v>
      </c>
      <c r="E75" s="17" t="s">
        <v>418</v>
      </c>
      <c r="F75" s="19" t="s">
        <v>596</v>
      </c>
      <c r="G75" s="17">
        <v>78</v>
      </c>
      <c r="H75" s="17">
        <v>8</v>
      </c>
      <c r="I75" s="19" t="s">
        <v>292</v>
      </c>
      <c r="J75" s="25">
        <v>2000</v>
      </c>
      <c r="K75" s="23">
        <v>2211</v>
      </c>
      <c r="L75" s="23">
        <v>0</v>
      </c>
      <c r="M75" s="19" t="s">
        <v>527</v>
      </c>
      <c r="N75" s="19" t="s">
        <v>393</v>
      </c>
      <c r="O75" s="19" t="s">
        <v>394</v>
      </c>
      <c r="P75" s="20">
        <v>20000</v>
      </c>
      <c r="Q75" s="24" t="s">
        <v>509</v>
      </c>
      <c r="S75" s="21">
        <f t="shared" si="5"/>
        <v>20000</v>
      </c>
    </row>
    <row r="76" spans="1:23" x14ac:dyDescent="0.25">
      <c r="A76" s="17" t="str">
        <f t="shared" si="4"/>
        <v>1.1-00-2008_20347023_2039620</v>
      </c>
      <c r="B76" s="17" t="s">
        <v>654</v>
      </c>
      <c r="C76" s="17" t="s">
        <v>655</v>
      </c>
      <c r="D76" s="17" t="s">
        <v>130</v>
      </c>
      <c r="E76" s="17" t="s">
        <v>131</v>
      </c>
      <c r="F76" s="19" t="s">
        <v>656</v>
      </c>
      <c r="G76" s="17">
        <v>47</v>
      </c>
      <c r="H76" s="17">
        <v>3</v>
      </c>
      <c r="I76" s="19" t="s">
        <v>140</v>
      </c>
      <c r="J76" s="25">
        <v>3000</v>
      </c>
      <c r="K76" s="23">
        <v>3962</v>
      </c>
      <c r="L76" s="23">
        <v>0</v>
      </c>
      <c r="M76" s="19" t="s">
        <v>527</v>
      </c>
      <c r="N76" s="19" t="s">
        <v>393</v>
      </c>
      <c r="O76" s="19" t="s">
        <v>394</v>
      </c>
      <c r="P76" s="20">
        <v>19499</v>
      </c>
      <c r="Q76" s="24" t="s">
        <v>509</v>
      </c>
      <c r="S76" s="21">
        <f t="shared" si="5"/>
        <v>19499</v>
      </c>
    </row>
    <row r="77" spans="1:23" hidden="1" x14ac:dyDescent="0.25">
      <c r="A77" s="17" t="str">
        <f t="shared" si="4"/>
        <v>1.1-00-2007_20644021_2025410</v>
      </c>
      <c r="B77" s="17" t="s">
        <v>646</v>
      </c>
      <c r="C77" s="17" t="s">
        <v>552</v>
      </c>
      <c r="D77" s="17" t="s">
        <v>193</v>
      </c>
      <c r="E77" s="17" t="s">
        <v>253</v>
      </c>
      <c r="F77" s="19" t="s">
        <v>553</v>
      </c>
      <c r="G77" s="17">
        <v>44</v>
      </c>
      <c r="H77" s="17">
        <v>6</v>
      </c>
      <c r="I77" s="19" t="s">
        <v>255</v>
      </c>
      <c r="J77" s="25">
        <v>2000</v>
      </c>
      <c r="K77" s="23">
        <v>2541</v>
      </c>
      <c r="L77" s="23">
        <v>0</v>
      </c>
      <c r="M77" s="19" t="s">
        <v>527</v>
      </c>
      <c r="N77" s="19" t="s">
        <v>393</v>
      </c>
      <c r="O77" s="19" t="s">
        <v>394</v>
      </c>
      <c r="P77" s="20">
        <v>19024</v>
      </c>
      <c r="Q77" s="17" t="s">
        <v>555</v>
      </c>
      <c r="S77" s="21">
        <f t="shared" si="5"/>
        <v>19024</v>
      </c>
    </row>
    <row r="78" spans="1:23" x14ac:dyDescent="0.25">
      <c r="A78" s="17" t="str">
        <f t="shared" si="4"/>
        <v>1.1-00-2019_20580046_2025610</v>
      </c>
      <c r="B78" s="17" t="s">
        <v>534</v>
      </c>
      <c r="C78" s="17" t="s">
        <v>535</v>
      </c>
      <c r="D78" s="17" t="s">
        <v>409</v>
      </c>
      <c r="E78" s="17" t="s">
        <v>410</v>
      </c>
      <c r="F78" s="19" t="s">
        <v>536</v>
      </c>
      <c r="G78" s="17">
        <v>80</v>
      </c>
      <c r="H78" s="17">
        <v>5</v>
      </c>
      <c r="I78" s="19" t="s">
        <v>164</v>
      </c>
      <c r="J78" s="25">
        <v>2000</v>
      </c>
      <c r="K78" s="23">
        <v>2561</v>
      </c>
      <c r="L78" s="23">
        <v>0</v>
      </c>
      <c r="M78" s="19" t="s">
        <v>527</v>
      </c>
      <c r="N78" s="19" t="s">
        <v>393</v>
      </c>
      <c r="O78" s="19" t="s">
        <v>394</v>
      </c>
      <c r="P78" s="20">
        <v>17133.2</v>
      </c>
      <c r="Q78" s="24" t="s">
        <v>509</v>
      </c>
      <c r="S78" s="21">
        <f t="shared" si="5"/>
        <v>17133.2</v>
      </c>
    </row>
    <row r="79" spans="1:23" hidden="1" x14ac:dyDescent="0.25">
      <c r="A79" s="17" t="str">
        <f t="shared" si="4"/>
        <v>1.1-00-2019_20580046_2024710</v>
      </c>
      <c r="B79" s="17" t="s">
        <v>648</v>
      </c>
      <c r="C79" s="17" t="s">
        <v>535</v>
      </c>
      <c r="D79" s="17" t="s">
        <v>409</v>
      </c>
      <c r="E79" s="17" t="s">
        <v>410</v>
      </c>
      <c r="F79" s="19" t="s">
        <v>536</v>
      </c>
      <c r="G79" s="17">
        <v>80</v>
      </c>
      <c r="H79" s="17">
        <v>5</v>
      </c>
      <c r="I79" s="19" t="s">
        <v>164</v>
      </c>
      <c r="J79" s="25">
        <v>2000</v>
      </c>
      <c r="K79" s="23">
        <v>2471</v>
      </c>
      <c r="L79" s="23">
        <v>0</v>
      </c>
      <c r="M79" s="19" t="s">
        <v>527</v>
      </c>
      <c r="N79" s="19" t="s">
        <v>393</v>
      </c>
      <c r="O79" s="19" t="s">
        <v>394</v>
      </c>
      <c r="P79" s="20">
        <v>14908.32</v>
      </c>
      <c r="Q79" s="17" t="s">
        <v>555</v>
      </c>
      <c r="S79" s="21">
        <f t="shared" si="5"/>
        <v>14908.32</v>
      </c>
    </row>
    <row r="80" spans="1:23" x14ac:dyDescent="0.25">
      <c r="A80" s="17" t="str">
        <f t="shared" si="4"/>
        <v>1.1-00-2004_20818011_2021810</v>
      </c>
      <c r="B80" s="17" t="s">
        <v>598</v>
      </c>
      <c r="C80" s="17" t="s">
        <v>599</v>
      </c>
      <c r="D80" s="17" t="s">
        <v>33</v>
      </c>
      <c r="E80" s="17" t="s">
        <v>34</v>
      </c>
      <c r="F80" s="19" t="s">
        <v>600</v>
      </c>
      <c r="G80" s="17">
        <v>18</v>
      </c>
      <c r="H80" s="17">
        <v>8</v>
      </c>
      <c r="I80" s="19" t="s">
        <v>306</v>
      </c>
      <c r="J80" s="25">
        <v>2000</v>
      </c>
      <c r="K80" s="23">
        <v>2181</v>
      </c>
      <c r="L80" s="23">
        <v>0</v>
      </c>
      <c r="M80" s="19" t="s">
        <v>527</v>
      </c>
      <c r="N80" s="19" t="s">
        <v>393</v>
      </c>
      <c r="O80" s="19" t="s">
        <v>394</v>
      </c>
      <c r="P80" s="20">
        <v>11000</v>
      </c>
      <c r="Q80" s="24" t="s">
        <v>509</v>
      </c>
      <c r="S80" s="21">
        <f t="shared" si="5"/>
        <v>11000</v>
      </c>
    </row>
    <row r="81" spans="1:19" x14ac:dyDescent="0.25">
      <c r="A81" s="17" t="str">
        <f t="shared" si="4"/>
        <v>1.1-00-2018_20575041_2033910</v>
      </c>
      <c r="B81" s="17" t="s">
        <v>657</v>
      </c>
      <c r="C81" s="17" t="s">
        <v>543</v>
      </c>
      <c r="D81" s="17" t="s">
        <v>159</v>
      </c>
      <c r="E81" s="17" t="s">
        <v>180</v>
      </c>
      <c r="F81" s="19" t="s">
        <v>544</v>
      </c>
      <c r="G81" s="17">
        <v>75</v>
      </c>
      <c r="H81" s="17">
        <v>5</v>
      </c>
      <c r="I81" s="19" t="s">
        <v>164</v>
      </c>
      <c r="J81" s="25">
        <v>3000</v>
      </c>
      <c r="K81" s="23">
        <v>3391</v>
      </c>
      <c r="L81" s="23">
        <v>0</v>
      </c>
      <c r="M81" s="19" t="s">
        <v>527</v>
      </c>
      <c r="N81" s="19" t="s">
        <v>393</v>
      </c>
      <c r="O81" s="19" t="s">
        <v>394</v>
      </c>
      <c r="P81" s="20">
        <v>10024.950000000101</v>
      </c>
      <c r="Q81" s="24" t="s">
        <v>509</v>
      </c>
      <c r="S81" s="21">
        <f t="shared" si="5"/>
        <v>10024.950000000101</v>
      </c>
    </row>
    <row r="82" spans="1:19" hidden="1" x14ac:dyDescent="0.25">
      <c r="A82" s="17" t="str">
        <f t="shared" si="4"/>
        <v>1.1-00-2001_2097004_2051110</v>
      </c>
      <c r="B82" s="17" t="s">
        <v>652</v>
      </c>
      <c r="C82" s="17" t="s">
        <v>602</v>
      </c>
      <c r="D82" s="17" t="s">
        <v>146</v>
      </c>
      <c r="E82" s="17" t="s">
        <v>223</v>
      </c>
      <c r="F82" s="19" t="s">
        <v>603</v>
      </c>
      <c r="G82" s="17">
        <v>7</v>
      </c>
      <c r="H82" s="17">
        <v>9</v>
      </c>
      <c r="I82" s="19" t="s">
        <v>225</v>
      </c>
      <c r="J82" s="25">
        <v>5000</v>
      </c>
      <c r="K82" s="23">
        <v>5111</v>
      </c>
      <c r="L82" s="23">
        <v>0</v>
      </c>
      <c r="M82" s="19" t="s">
        <v>554</v>
      </c>
      <c r="N82" s="19" t="s">
        <v>393</v>
      </c>
      <c r="O82" s="19" t="s">
        <v>394</v>
      </c>
      <c r="P82" s="20">
        <v>10000</v>
      </c>
      <c r="Q82" s="17" t="s">
        <v>555</v>
      </c>
      <c r="S82" s="21">
        <f t="shared" si="5"/>
        <v>10000</v>
      </c>
    </row>
    <row r="83" spans="1:19" x14ac:dyDescent="0.25">
      <c r="A83" s="17" t="str">
        <f t="shared" si="4"/>
        <v>1.1-00-2001_2097004_2032910</v>
      </c>
      <c r="B83" s="17" t="s">
        <v>647</v>
      </c>
      <c r="C83" s="17" t="s">
        <v>602</v>
      </c>
      <c r="D83" s="17" t="s">
        <v>146</v>
      </c>
      <c r="E83" s="17" t="s">
        <v>223</v>
      </c>
      <c r="F83" s="19" t="s">
        <v>603</v>
      </c>
      <c r="G83" s="17">
        <v>7</v>
      </c>
      <c r="H83" s="17">
        <v>9</v>
      </c>
      <c r="I83" s="19" t="s">
        <v>225</v>
      </c>
      <c r="J83" s="25">
        <v>3000</v>
      </c>
      <c r="K83" s="23">
        <v>3291</v>
      </c>
      <c r="L83" s="23">
        <v>0</v>
      </c>
      <c r="M83" s="19" t="s">
        <v>527</v>
      </c>
      <c r="N83" s="19" t="s">
        <v>393</v>
      </c>
      <c r="O83" s="19" t="s">
        <v>394</v>
      </c>
      <c r="P83" s="20">
        <v>8000</v>
      </c>
      <c r="Q83" s="24" t="s">
        <v>509</v>
      </c>
      <c r="S83" s="21">
        <f t="shared" si="5"/>
        <v>8000</v>
      </c>
    </row>
    <row r="84" spans="1:19" x14ac:dyDescent="0.25">
      <c r="A84" s="17" t="str">
        <f t="shared" si="4"/>
        <v>1.1-00-2006_20924013_2038210</v>
      </c>
      <c r="B84" s="17" t="s">
        <v>641</v>
      </c>
      <c r="C84" s="17" t="s">
        <v>642</v>
      </c>
      <c r="D84" s="17" t="s">
        <v>349</v>
      </c>
      <c r="E84" s="17" t="s">
        <v>350</v>
      </c>
      <c r="F84" s="19" t="s">
        <v>581</v>
      </c>
      <c r="G84" s="17">
        <v>24</v>
      </c>
      <c r="H84" s="17">
        <v>9</v>
      </c>
      <c r="I84" s="19" t="s">
        <v>354</v>
      </c>
      <c r="J84" s="25">
        <v>3000</v>
      </c>
      <c r="K84" s="23">
        <v>3821</v>
      </c>
      <c r="L84" s="23">
        <v>0</v>
      </c>
      <c r="M84" s="19" t="s">
        <v>527</v>
      </c>
      <c r="N84" s="19" t="s">
        <v>393</v>
      </c>
      <c r="O84" s="19" t="s">
        <v>394</v>
      </c>
      <c r="P84" s="20">
        <v>7000</v>
      </c>
      <c r="Q84" s="24" t="s">
        <v>509</v>
      </c>
      <c r="S84" s="21">
        <f t="shared" si="5"/>
        <v>7000</v>
      </c>
    </row>
    <row r="85" spans="1:19" x14ac:dyDescent="0.25">
      <c r="A85" s="17" t="str">
        <f t="shared" si="4"/>
        <v>1.1-00-2008_20347023_2039620</v>
      </c>
      <c r="B85" s="17" t="s">
        <v>654</v>
      </c>
      <c r="C85" s="17" t="s">
        <v>655</v>
      </c>
      <c r="D85" s="17" t="s">
        <v>130</v>
      </c>
      <c r="E85" s="17" t="s">
        <v>131</v>
      </c>
      <c r="F85" s="19" t="s">
        <v>656</v>
      </c>
      <c r="G85" s="17">
        <v>47</v>
      </c>
      <c r="H85" s="17">
        <v>3</v>
      </c>
      <c r="I85" s="19" t="s">
        <v>140</v>
      </c>
      <c r="J85" s="25">
        <v>3000</v>
      </c>
      <c r="K85" s="23">
        <v>3962</v>
      </c>
      <c r="L85" s="23">
        <v>0</v>
      </c>
      <c r="M85" s="19" t="s">
        <v>527</v>
      </c>
      <c r="N85" s="19" t="s">
        <v>393</v>
      </c>
      <c r="O85" s="19" t="s">
        <v>394</v>
      </c>
      <c r="P85" s="20">
        <v>6876</v>
      </c>
      <c r="Q85" s="24" t="s">
        <v>509</v>
      </c>
      <c r="S85" s="21">
        <f t="shared" si="5"/>
        <v>6876</v>
      </c>
    </row>
    <row r="86" spans="1:19" x14ac:dyDescent="0.25">
      <c r="A86" s="17" t="str">
        <f t="shared" si="4"/>
        <v>1.1-00-2008_20347023_2039620</v>
      </c>
      <c r="B86" s="17" t="s">
        <v>654</v>
      </c>
      <c r="C86" s="17" t="s">
        <v>655</v>
      </c>
      <c r="D86" s="17" t="s">
        <v>130</v>
      </c>
      <c r="E86" s="17" t="s">
        <v>131</v>
      </c>
      <c r="F86" s="19" t="s">
        <v>656</v>
      </c>
      <c r="G86" s="17">
        <v>47</v>
      </c>
      <c r="H86" s="17">
        <v>3</v>
      </c>
      <c r="I86" s="19" t="s">
        <v>140</v>
      </c>
      <c r="J86" s="25">
        <v>3000</v>
      </c>
      <c r="K86" s="23">
        <v>3962</v>
      </c>
      <c r="L86" s="23">
        <v>0</v>
      </c>
      <c r="M86" s="19" t="s">
        <v>527</v>
      </c>
      <c r="N86" s="19" t="s">
        <v>393</v>
      </c>
      <c r="O86" s="19" t="s">
        <v>394</v>
      </c>
      <c r="P86" s="20">
        <v>6798</v>
      </c>
      <c r="Q86" s="24" t="s">
        <v>509</v>
      </c>
      <c r="S86" s="21">
        <f t="shared" si="5"/>
        <v>6798</v>
      </c>
    </row>
    <row r="87" spans="1:19" x14ac:dyDescent="0.25">
      <c r="A87" s="17" t="str">
        <f t="shared" si="4"/>
        <v>1.1-00-2001_2081001_2033610</v>
      </c>
      <c r="B87" s="17" t="s">
        <v>614</v>
      </c>
      <c r="C87" s="17" t="s">
        <v>615</v>
      </c>
      <c r="D87" s="17" t="s">
        <v>146</v>
      </c>
      <c r="E87" s="17" t="s">
        <v>287</v>
      </c>
      <c r="F87" s="19" t="s">
        <v>616</v>
      </c>
      <c r="G87" s="17">
        <v>1</v>
      </c>
      <c r="H87" s="17">
        <v>8</v>
      </c>
      <c r="I87" s="19" t="s">
        <v>288</v>
      </c>
      <c r="J87" s="25">
        <v>3000</v>
      </c>
      <c r="K87" s="23">
        <v>3361</v>
      </c>
      <c r="L87" s="23">
        <v>0</v>
      </c>
      <c r="M87" s="19" t="s">
        <v>527</v>
      </c>
      <c r="N87" s="19" t="s">
        <v>393</v>
      </c>
      <c r="O87" s="19" t="s">
        <v>394</v>
      </c>
      <c r="P87" s="20">
        <v>6078.4</v>
      </c>
      <c r="Q87" s="24" t="s">
        <v>509</v>
      </c>
      <c r="S87" s="21">
        <f t="shared" si="5"/>
        <v>6078.4</v>
      </c>
    </row>
    <row r="88" spans="1:19" x14ac:dyDescent="0.25">
      <c r="A88" s="17" t="str">
        <f t="shared" si="4"/>
        <v>1.1-00-2004_20818011_2021810</v>
      </c>
      <c r="B88" s="17" t="s">
        <v>598</v>
      </c>
      <c r="C88" s="17" t="s">
        <v>599</v>
      </c>
      <c r="D88" s="17" t="s">
        <v>33</v>
      </c>
      <c r="E88" s="17" t="s">
        <v>34</v>
      </c>
      <c r="F88" s="19" t="s">
        <v>600</v>
      </c>
      <c r="G88" s="17">
        <v>18</v>
      </c>
      <c r="H88" s="17">
        <v>8</v>
      </c>
      <c r="I88" s="19" t="s">
        <v>306</v>
      </c>
      <c r="J88" s="25">
        <v>2000</v>
      </c>
      <c r="K88" s="23">
        <v>2181</v>
      </c>
      <c r="L88" s="23">
        <v>0</v>
      </c>
      <c r="M88" s="19" t="s">
        <v>527</v>
      </c>
      <c r="N88" s="19" t="s">
        <v>393</v>
      </c>
      <c r="O88" s="19" t="s">
        <v>394</v>
      </c>
      <c r="P88" s="20">
        <v>5500</v>
      </c>
      <c r="Q88" s="24" t="s">
        <v>509</v>
      </c>
      <c r="S88" s="21">
        <f t="shared" si="5"/>
        <v>5500</v>
      </c>
    </row>
    <row r="89" spans="1:19" x14ac:dyDescent="0.25">
      <c r="A89" s="17" t="str">
        <f t="shared" si="4"/>
        <v>1.1-00-2001_2086003_2059110</v>
      </c>
      <c r="B89" s="17" t="s">
        <v>673</v>
      </c>
      <c r="C89" s="17" t="s">
        <v>621</v>
      </c>
      <c r="D89" s="17" t="s">
        <v>146</v>
      </c>
      <c r="E89" s="17" t="s">
        <v>147</v>
      </c>
      <c r="F89" s="19" t="s">
        <v>572</v>
      </c>
      <c r="G89" s="17">
        <v>6</v>
      </c>
      <c r="H89" s="17">
        <v>8</v>
      </c>
      <c r="I89" s="19" t="s">
        <v>156</v>
      </c>
      <c r="J89" s="25">
        <v>5000</v>
      </c>
      <c r="K89" s="23">
        <v>5911</v>
      </c>
      <c r="L89" s="23">
        <v>0</v>
      </c>
      <c r="M89" s="19" t="s">
        <v>554</v>
      </c>
      <c r="N89" s="19" t="s">
        <v>393</v>
      </c>
      <c r="O89" s="19" t="s">
        <v>394</v>
      </c>
      <c r="P89" s="20">
        <v>4303.6099999999997</v>
      </c>
      <c r="Q89" s="24" t="s">
        <v>509</v>
      </c>
      <c r="S89" s="21">
        <f t="shared" si="5"/>
        <v>4303.6099999999997</v>
      </c>
    </row>
    <row r="90" spans="1:19" x14ac:dyDescent="0.25">
      <c r="A90" s="17" t="str">
        <f t="shared" si="4"/>
        <v>1.1-00-2006_20924013_2038210</v>
      </c>
      <c r="B90" s="17" t="s">
        <v>641</v>
      </c>
      <c r="C90" s="17" t="s">
        <v>642</v>
      </c>
      <c r="D90" s="17" t="s">
        <v>349</v>
      </c>
      <c r="E90" s="17" t="s">
        <v>350</v>
      </c>
      <c r="F90" s="19" t="s">
        <v>581</v>
      </c>
      <c r="G90" s="17">
        <v>24</v>
      </c>
      <c r="H90" s="17">
        <v>9</v>
      </c>
      <c r="I90" s="19" t="s">
        <v>354</v>
      </c>
      <c r="J90" s="25">
        <v>3000</v>
      </c>
      <c r="K90" s="23">
        <v>3821</v>
      </c>
      <c r="L90" s="23">
        <v>0</v>
      </c>
      <c r="M90" s="19" t="s">
        <v>527</v>
      </c>
      <c r="N90" s="19" t="s">
        <v>393</v>
      </c>
      <c r="O90" s="19" t="s">
        <v>394</v>
      </c>
      <c r="P90" s="20">
        <v>4000</v>
      </c>
      <c r="Q90" s="24" t="s">
        <v>509</v>
      </c>
      <c r="S90" s="21">
        <f t="shared" si="5"/>
        <v>4000</v>
      </c>
    </row>
    <row r="91" spans="1:19" hidden="1" x14ac:dyDescent="0.25">
      <c r="A91" s="17" t="str">
        <f t="shared" si="4"/>
        <v>1.1-00-2005_20821012_2039620</v>
      </c>
      <c r="B91" s="17" t="s">
        <v>658</v>
      </c>
      <c r="C91" s="17" t="s">
        <v>525</v>
      </c>
      <c r="D91" s="17" t="s">
        <v>43</v>
      </c>
      <c r="E91" s="17" t="s">
        <v>44</v>
      </c>
      <c r="F91" s="19" t="s">
        <v>526</v>
      </c>
      <c r="G91" s="17">
        <v>21</v>
      </c>
      <c r="H91" s="17">
        <v>8</v>
      </c>
      <c r="I91" s="19" t="s">
        <v>315</v>
      </c>
      <c r="J91" s="25">
        <v>3000</v>
      </c>
      <c r="K91" s="23">
        <v>3962</v>
      </c>
      <c r="L91" s="23">
        <v>0</v>
      </c>
      <c r="M91" s="19" t="s">
        <v>527</v>
      </c>
      <c r="N91" s="19" t="s">
        <v>393</v>
      </c>
      <c r="O91" s="19" t="s">
        <v>394</v>
      </c>
      <c r="P91" s="20">
        <v>3000</v>
      </c>
      <c r="Q91" s="17" t="s">
        <v>555</v>
      </c>
      <c r="S91" s="21">
        <f t="shared" si="5"/>
        <v>3000</v>
      </c>
    </row>
    <row r="92" spans="1:19" hidden="1" x14ac:dyDescent="0.25">
      <c r="A92" s="17" t="str">
        <f t="shared" si="4"/>
        <v>1.1-00-2001_2086003_2059710</v>
      </c>
      <c r="B92" s="17" t="s">
        <v>620</v>
      </c>
      <c r="C92" s="17" t="s">
        <v>621</v>
      </c>
      <c r="D92" s="17" t="s">
        <v>146</v>
      </c>
      <c r="E92" s="17" t="s">
        <v>147</v>
      </c>
      <c r="F92" s="19" t="s">
        <v>572</v>
      </c>
      <c r="G92" s="17">
        <v>6</v>
      </c>
      <c r="H92" s="17">
        <v>8</v>
      </c>
      <c r="I92" s="19" t="s">
        <v>156</v>
      </c>
      <c r="J92" s="25">
        <v>5000</v>
      </c>
      <c r="K92" s="23">
        <v>5971</v>
      </c>
      <c r="L92" s="23">
        <v>0</v>
      </c>
      <c r="M92" s="19" t="s">
        <v>554</v>
      </c>
      <c r="N92" s="19" t="s">
        <v>393</v>
      </c>
      <c r="O92" s="19" t="s">
        <v>394</v>
      </c>
      <c r="P92" s="20">
        <v>2600</v>
      </c>
      <c r="Q92" s="17" t="s">
        <v>555</v>
      </c>
      <c r="S92" s="21">
        <f t="shared" si="5"/>
        <v>2600</v>
      </c>
    </row>
    <row r="93" spans="1:19" x14ac:dyDescent="0.25">
      <c r="A93" s="17" t="str">
        <f t="shared" si="4"/>
        <v>1.1-00-2008_20347023_2039620</v>
      </c>
      <c r="B93" s="17" t="s">
        <v>654</v>
      </c>
      <c r="C93" s="17" t="s">
        <v>655</v>
      </c>
      <c r="D93" s="17" t="s">
        <v>130</v>
      </c>
      <c r="E93" s="17" t="s">
        <v>131</v>
      </c>
      <c r="F93" s="19" t="s">
        <v>656</v>
      </c>
      <c r="G93" s="17">
        <v>47</v>
      </c>
      <c r="H93" s="17">
        <v>3</v>
      </c>
      <c r="I93" s="19" t="s">
        <v>140</v>
      </c>
      <c r="J93" s="25">
        <v>3000</v>
      </c>
      <c r="K93" s="23">
        <v>3962</v>
      </c>
      <c r="L93" s="23">
        <v>0</v>
      </c>
      <c r="M93" s="19" t="s">
        <v>527</v>
      </c>
      <c r="N93" s="19" t="s">
        <v>393</v>
      </c>
      <c r="O93" s="19" t="s">
        <v>394</v>
      </c>
      <c r="P93" s="20">
        <v>2427</v>
      </c>
      <c r="Q93" s="24" t="s">
        <v>509</v>
      </c>
      <c r="S93" s="21">
        <f t="shared" si="5"/>
        <v>2427</v>
      </c>
    </row>
    <row r="94" spans="1:19" x14ac:dyDescent="0.25">
      <c r="A94" s="17" t="str">
        <f t="shared" si="4"/>
        <v>1.1-00-2001_2097004_2032910</v>
      </c>
      <c r="B94" s="17" t="s">
        <v>647</v>
      </c>
      <c r="C94" s="17" t="s">
        <v>602</v>
      </c>
      <c r="D94" s="17" t="s">
        <v>146</v>
      </c>
      <c r="E94" s="17" t="s">
        <v>223</v>
      </c>
      <c r="F94" s="19" t="s">
        <v>603</v>
      </c>
      <c r="G94" s="17">
        <v>7</v>
      </c>
      <c r="H94" s="17">
        <v>9</v>
      </c>
      <c r="I94" s="19" t="s">
        <v>225</v>
      </c>
      <c r="J94" s="25">
        <v>3000</v>
      </c>
      <c r="K94" s="23">
        <v>3291</v>
      </c>
      <c r="L94" s="23">
        <v>0</v>
      </c>
      <c r="M94" s="19" t="s">
        <v>527</v>
      </c>
      <c r="N94" s="19" t="s">
        <v>393</v>
      </c>
      <c r="O94" s="19" t="s">
        <v>394</v>
      </c>
      <c r="P94" s="20">
        <v>2106.67</v>
      </c>
      <c r="Q94" s="24" t="s">
        <v>509</v>
      </c>
      <c r="S94" s="21">
        <f t="shared" si="5"/>
        <v>2106.67</v>
      </c>
    </row>
    <row r="95" spans="1:19" x14ac:dyDescent="0.25">
      <c r="A95" s="17" t="str">
        <f t="shared" si="4"/>
        <v>1.1-00-2008_20347023_2039620</v>
      </c>
      <c r="B95" s="17" t="s">
        <v>654</v>
      </c>
      <c r="C95" s="17" t="s">
        <v>655</v>
      </c>
      <c r="D95" s="17" t="s">
        <v>130</v>
      </c>
      <c r="E95" s="17" t="s">
        <v>131</v>
      </c>
      <c r="F95" s="19" t="s">
        <v>656</v>
      </c>
      <c r="G95" s="17">
        <v>47</v>
      </c>
      <c r="H95" s="17">
        <v>3</v>
      </c>
      <c r="I95" s="19" t="s">
        <v>140</v>
      </c>
      <c r="J95" s="25">
        <v>3000</v>
      </c>
      <c r="K95" s="23">
        <v>3962</v>
      </c>
      <c r="L95" s="23">
        <v>0</v>
      </c>
      <c r="M95" s="19" t="s">
        <v>527</v>
      </c>
      <c r="N95" s="19" t="s">
        <v>393</v>
      </c>
      <c r="O95" s="19" t="s">
        <v>394</v>
      </c>
      <c r="P95" s="20">
        <v>2026.52</v>
      </c>
      <c r="Q95" s="24" t="s">
        <v>509</v>
      </c>
      <c r="S95" s="21">
        <f t="shared" si="5"/>
        <v>2026.52</v>
      </c>
    </row>
    <row r="96" spans="1:19" hidden="1" x14ac:dyDescent="0.25">
      <c r="A96" s="17" t="str">
        <f t="shared" si="4"/>
        <v>1.1-00-2008_20347023_2037110</v>
      </c>
      <c r="B96" s="17" t="s">
        <v>659</v>
      </c>
      <c r="C96" s="17" t="s">
        <v>655</v>
      </c>
      <c r="D96" s="17" t="s">
        <v>130</v>
      </c>
      <c r="E96" s="17" t="s">
        <v>131</v>
      </c>
      <c r="F96" s="19" t="s">
        <v>656</v>
      </c>
      <c r="G96" s="17">
        <v>47</v>
      </c>
      <c r="H96" s="17">
        <v>3</v>
      </c>
      <c r="I96" s="19" t="s">
        <v>140</v>
      </c>
      <c r="J96" s="25">
        <v>3000</v>
      </c>
      <c r="K96" s="23">
        <v>3711</v>
      </c>
      <c r="L96" s="23">
        <v>0</v>
      </c>
      <c r="M96" s="19" t="s">
        <v>527</v>
      </c>
      <c r="N96" s="19" t="s">
        <v>393</v>
      </c>
      <c r="O96" s="19" t="s">
        <v>394</v>
      </c>
      <c r="P96" s="20">
        <v>2000</v>
      </c>
      <c r="Q96" s="17" t="s">
        <v>555</v>
      </c>
      <c r="S96" s="21">
        <f t="shared" si="5"/>
        <v>2000</v>
      </c>
    </row>
    <row r="97" spans="1:19" hidden="1" x14ac:dyDescent="0.25">
      <c r="A97" s="17" t="str">
        <f t="shared" si="4"/>
        <v>1.1-00-2005_20821012_2039620</v>
      </c>
      <c r="B97" s="17" t="s">
        <v>658</v>
      </c>
      <c r="C97" s="17" t="s">
        <v>525</v>
      </c>
      <c r="D97" s="17" t="s">
        <v>43</v>
      </c>
      <c r="E97" s="17" t="s">
        <v>44</v>
      </c>
      <c r="F97" s="19" t="s">
        <v>526</v>
      </c>
      <c r="G97" s="17">
        <v>21</v>
      </c>
      <c r="H97" s="17">
        <v>8</v>
      </c>
      <c r="I97" s="19" t="s">
        <v>315</v>
      </c>
      <c r="J97" s="25">
        <v>3000</v>
      </c>
      <c r="K97" s="23">
        <v>3962</v>
      </c>
      <c r="L97" s="23">
        <v>0</v>
      </c>
      <c r="M97" s="19" t="s">
        <v>527</v>
      </c>
      <c r="N97" s="19" t="s">
        <v>393</v>
      </c>
      <c r="O97" s="19" t="s">
        <v>394</v>
      </c>
      <c r="P97" s="20">
        <v>1607.2</v>
      </c>
      <c r="Q97" s="17" t="s">
        <v>555</v>
      </c>
      <c r="S97" s="21">
        <f t="shared" si="5"/>
        <v>1607.2</v>
      </c>
    </row>
    <row r="98" spans="1:19" hidden="1" x14ac:dyDescent="0.25">
      <c r="A98" s="17" t="str">
        <f t="shared" ref="A98:A118" si="6">+CONCATENATE(N98,D98,H98,G98,E98,K98,L98)</f>
        <v>1.1-00-2005_20821012_2039620</v>
      </c>
      <c r="B98" s="17" t="s">
        <v>658</v>
      </c>
      <c r="C98" s="17" t="s">
        <v>525</v>
      </c>
      <c r="D98" s="17" t="s">
        <v>43</v>
      </c>
      <c r="E98" s="17" t="s">
        <v>44</v>
      </c>
      <c r="F98" s="19" t="s">
        <v>526</v>
      </c>
      <c r="G98" s="17">
        <v>21</v>
      </c>
      <c r="H98" s="17">
        <v>8</v>
      </c>
      <c r="I98" s="19" t="s">
        <v>315</v>
      </c>
      <c r="J98" s="25">
        <v>3000</v>
      </c>
      <c r="K98" s="23">
        <v>3962</v>
      </c>
      <c r="L98" s="23">
        <v>0</v>
      </c>
      <c r="M98" s="19" t="s">
        <v>527</v>
      </c>
      <c r="N98" s="19" t="s">
        <v>393</v>
      </c>
      <c r="O98" s="19" t="s">
        <v>394</v>
      </c>
      <c r="P98" s="20">
        <v>1097.5999999999999</v>
      </c>
      <c r="Q98" s="17" t="s">
        <v>555</v>
      </c>
      <c r="S98" s="21">
        <f t="shared" ref="S98:S118" si="7">P98-R98</f>
        <v>1097.5999999999999</v>
      </c>
    </row>
    <row r="99" spans="1:19" hidden="1" x14ac:dyDescent="0.25">
      <c r="A99" s="17" t="str">
        <f t="shared" si="6"/>
        <v>1.1-00-2005_20821012_2039620</v>
      </c>
      <c r="B99" s="17" t="s">
        <v>658</v>
      </c>
      <c r="C99" s="17" t="s">
        <v>525</v>
      </c>
      <c r="D99" s="17" t="s">
        <v>43</v>
      </c>
      <c r="E99" s="17" t="s">
        <v>44</v>
      </c>
      <c r="F99" s="19" t="s">
        <v>526</v>
      </c>
      <c r="G99" s="17">
        <v>21</v>
      </c>
      <c r="H99" s="17">
        <v>8</v>
      </c>
      <c r="I99" s="19" t="s">
        <v>315</v>
      </c>
      <c r="J99" s="25">
        <v>3000</v>
      </c>
      <c r="K99" s="23">
        <v>3962</v>
      </c>
      <c r="L99" s="23">
        <v>0</v>
      </c>
      <c r="M99" s="19" t="s">
        <v>527</v>
      </c>
      <c r="N99" s="19" t="s">
        <v>393</v>
      </c>
      <c r="O99" s="19" t="s">
        <v>394</v>
      </c>
      <c r="P99" s="20">
        <v>813</v>
      </c>
      <c r="Q99" s="17" t="s">
        <v>555</v>
      </c>
      <c r="S99" s="21">
        <f t="shared" si="7"/>
        <v>813</v>
      </c>
    </row>
    <row r="100" spans="1:19" x14ac:dyDescent="0.25">
      <c r="A100" s="17" t="str">
        <f t="shared" si="6"/>
        <v>1.1-00-2005_20821012_2033410</v>
      </c>
      <c r="B100" s="17" t="s">
        <v>627</v>
      </c>
      <c r="C100" s="17" t="s">
        <v>525</v>
      </c>
      <c r="D100" s="17" t="s">
        <v>43</v>
      </c>
      <c r="E100" s="17" t="s">
        <v>44</v>
      </c>
      <c r="F100" s="19" t="s">
        <v>526</v>
      </c>
      <c r="G100" s="17">
        <v>21</v>
      </c>
      <c r="H100" s="17">
        <v>8</v>
      </c>
      <c r="I100" s="19" t="s">
        <v>315</v>
      </c>
      <c r="J100" s="25">
        <v>3000</v>
      </c>
      <c r="K100" s="23">
        <v>3341</v>
      </c>
      <c r="L100" s="23">
        <v>0</v>
      </c>
      <c r="M100" s="19" t="s">
        <v>527</v>
      </c>
      <c r="N100" s="19" t="s">
        <v>393</v>
      </c>
      <c r="O100" s="19" t="s">
        <v>394</v>
      </c>
      <c r="P100" s="20">
        <v>660</v>
      </c>
      <c r="Q100" s="24" t="s">
        <v>509</v>
      </c>
      <c r="S100" s="21">
        <f t="shared" si="7"/>
        <v>660</v>
      </c>
    </row>
    <row r="101" spans="1:19" x14ac:dyDescent="0.25">
      <c r="A101" s="17" t="str">
        <f t="shared" si="6"/>
        <v>1.1-00-2005_20821012_2033410</v>
      </c>
      <c r="B101" s="17" t="s">
        <v>627</v>
      </c>
      <c r="C101" s="17" t="s">
        <v>525</v>
      </c>
      <c r="D101" s="17" t="s">
        <v>43</v>
      </c>
      <c r="E101" s="17" t="s">
        <v>44</v>
      </c>
      <c r="F101" s="19" t="s">
        <v>526</v>
      </c>
      <c r="G101" s="17">
        <v>21</v>
      </c>
      <c r="H101" s="17">
        <v>8</v>
      </c>
      <c r="I101" s="19" t="s">
        <v>315</v>
      </c>
      <c r="J101" s="25">
        <v>3000</v>
      </c>
      <c r="K101" s="23">
        <v>3341</v>
      </c>
      <c r="L101" s="23">
        <v>0</v>
      </c>
      <c r="M101" s="19" t="s">
        <v>527</v>
      </c>
      <c r="N101" s="19" t="s">
        <v>393</v>
      </c>
      <c r="O101" s="19" t="s">
        <v>394</v>
      </c>
      <c r="P101" s="20">
        <v>660</v>
      </c>
      <c r="Q101" s="24" t="s">
        <v>509</v>
      </c>
      <c r="S101" s="21">
        <f t="shared" si="7"/>
        <v>660</v>
      </c>
    </row>
    <row r="102" spans="1:19" hidden="1" x14ac:dyDescent="0.25">
      <c r="A102" s="17" t="str">
        <f t="shared" si="6"/>
        <v>1.1-00-2005_20821012_2039620</v>
      </c>
      <c r="B102" s="17" t="s">
        <v>658</v>
      </c>
      <c r="C102" s="17" t="s">
        <v>525</v>
      </c>
      <c r="D102" s="17" t="s">
        <v>43</v>
      </c>
      <c r="E102" s="17" t="s">
        <v>44</v>
      </c>
      <c r="F102" s="19" t="s">
        <v>526</v>
      </c>
      <c r="G102" s="17">
        <v>21</v>
      </c>
      <c r="H102" s="17">
        <v>8</v>
      </c>
      <c r="I102" s="19" t="s">
        <v>315</v>
      </c>
      <c r="J102" s="25">
        <v>3000</v>
      </c>
      <c r="K102" s="23">
        <v>3962</v>
      </c>
      <c r="L102" s="23">
        <v>0</v>
      </c>
      <c r="M102" s="19" t="s">
        <v>527</v>
      </c>
      <c r="N102" s="19" t="s">
        <v>393</v>
      </c>
      <c r="O102" s="19" t="s">
        <v>394</v>
      </c>
      <c r="P102" s="20">
        <v>306</v>
      </c>
      <c r="Q102" s="17" t="s">
        <v>555</v>
      </c>
      <c r="S102" s="21">
        <f t="shared" si="7"/>
        <v>306</v>
      </c>
    </row>
    <row r="103" spans="1:19" hidden="1" x14ac:dyDescent="0.25">
      <c r="A103" s="17" t="str">
        <f t="shared" si="6"/>
        <v>1.1-00-2018_20574040_2031110</v>
      </c>
      <c r="B103" s="17" t="s">
        <v>660</v>
      </c>
      <c r="C103" s="17" t="s">
        <v>661</v>
      </c>
      <c r="D103" s="17" t="s">
        <v>159</v>
      </c>
      <c r="E103" s="17" t="s">
        <v>160</v>
      </c>
      <c r="F103" s="19" t="s">
        <v>662</v>
      </c>
      <c r="G103" s="17">
        <v>74</v>
      </c>
      <c r="H103" s="17">
        <v>5</v>
      </c>
      <c r="I103" s="19" t="s">
        <v>164</v>
      </c>
      <c r="J103" s="25">
        <v>3000</v>
      </c>
      <c r="K103" s="23">
        <v>3111</v>
      </c>
      <c r="L103" s="23">
        <v>0</v>
      </c>
      <c r="M103" s="19" t="s">
        <v>527</v>
      </c>
      <c r="N103" s="19" t="s">
        <v>393</v>
      </c>
      <c r="O103" s="19" t="s">
        <v>394</v>
      </c>
      <c r="P103" s="20">
        <v>0</v>
      </c>
      <c r="Q103" s="17" t="s">
        <v>555</v>
      </c>
      <c r="S103" s="21">
        <f t="shared" si="7"/>
        <v>0</v>
      </c>
    </row>
    <row r="104" spans="1:19" x14ac:dyDescent="0.25">
      <c r="A104" s="17" t="str">
        <f t="shared" si="6"/>
        <v>1.1-00-2001_2097004_2022310</v>
      </c>
      <c r="B104" s="17" t="s">
        <v>601</v>
      </c>
      <c r="C104" s="17" t="s">
        <v>602</v>
      </c>
      <c r="D104" s="17" t="s">
        <v>146</v>
      </c>
      <c r="E104" s="17" t="s">
        <v>223</v>
      </c>
      <c r="F104" s="19" t="s">
        <v>603</v>
      </c>
      <c r="G104" s="17">
        <v>7</v>
      </c>
      <c r="H104" s="17">
        <v>9</v>
      </c>
      <c r="I104" s="19" t="s">
        <v>225</v>
      </c>
      <c r="J104" s="25">
        <v>2000</v>
      </c>
      <c r="K104" s="23">
        <v>2231</v>
      </c>
      <c r="L104" s="23">
        <v>0</v>
      </c>
      <c r="M104" s="19" t="s">
        <v>527</v>
      </c>
      <c r="N104" s="19" t="s">
        <v>393</v>
      </c>
      <c r="O104" s="19" t="s">
        <v>394</v>
      </c>
      <c r="P104" s="20">
        <v>0</v>
      </c>
      <c r="Q104" s="24" t="s">
        <v>509</v>
      </c>
      <c r="S104" s="21">
        <f t="shared" si="7"/>
        <v>0</v>
      </c>
    </row>
    <row r="105" spans="1:19" x14ac:dyDescent="0.25">
      <c r="A105" s="17" t="str">
        <f t="shared" si="6"/>
        <v>1.1-00-2007_20445022_2025410</v>
      </c>
      <c r="B105" s="17" t="s">
        <v>607</v>
      </c>
      <c r="C105" s="17" t="s">
        <v>584</v>
      </c>
      <c r="D105" s="17" t="s">
        <v>193</v>
      </c>
      <c r="E105" s="17" t="s">
        <v>194</v>
      </c>
      <c r="F105" s="19" t="s">
        <v>585</v>
      </c>
      <c r="G105" s="17">
        <v>45</v>
      </c>
      <c r="H105" s="17">
        <v>4</v>
      </c>
      <c r="I105" s="19" t="s">
        <v>197</v>
      </c>
      <c r="J105" s="25">
        <v>2000</v>
      </c>
      <c r="K105" s="23">
        <v>2541</v>
      </c>
      <c r="L105" s="23">
        <v>0</v>
      </c>
      <c r="M105" s="19" t="s">
        <v>527</v>
      </c>
      <c r="N105" s="19" t="s">
        <v>393</v>
      </c>
      <c r="O105" s="19" t="s">
        <v>394</v>
      </c>
      <c r="P105" s="20">
        <v>0</v>
      </c>
      <c r="Q105" s="24" t="s">
        <v>509</v>
      </c>
      <c r="S105" s="21">
        <f t="shared" si="7"/>
        <v>0</v>
      </c>
    </row>
    <row r="106" spans="1:19" x14ac:dyDescent="0.25">
      <c r="A106" s="17" t="str">
        <f t="shared" si="6"/>
        <v>1.1-00-2018_20576042_2023910</v>
      </c>
      <c r="B106" s="17" t="s">
        <v>608</v>
      </c>
      <c r="C106" s="17" t="s">
        <v>540</v>
      </c>
      <c r="D106" s="17" t="s">
        <v>159</v>
      </c>
      <c r="E106" s="17" t="s">
        <v>186</v>
      </c>
      <c r="F106" s="19" t="s">
        <v>541</v>
      </c>
      <c r="G106" s="17">
        <v>76</v>
      </c>
      <c r="H106" s="17">
        <v>5</v>
      </c>
      <c r="I106" s="19" t="s">
        <v>164</v>
      </c>
      <c r="J106" s="25">
        <v>2000</v>
      </c>
      <c r="K106" s="23">
        <v>2391</v>
      </c>
      <c r="L106" s="23">
        <v>0</v>
      </c>
      <c r="M106" s="19" t="s">
        <v>527</v>
      </c>
      <c r="N106" s="19" t="s">
        <v>393</v>
      </c>
      <c r="O106" s="19" t="s">
        <v>394</v>
      </c>
      <c r="P106" s="20">
        <v>0</v>
      </c>
      <c r="Q106" s="24" t="s">
        <v>509</v>
      </c>
      <c r="S106" s="21">
        <f t="shared" si="7"/>
        <v>0</v>
      </c>
    </row>
    <row r="107" spans="1:19" x14ac:dyDescent="0.25">
      <c r="A107" s="17" t="str">
        <f t="shared" si="6"/>
        <v>1.1-00-2007_20638018_2024410</v>
      </c>
      <c r="B107" s="17" t="s">
        <v>609</v>
      </c>
      <c r="C107" s="17" t="s">
        <v>546</v>
      </c>
      <c r="D107" s="17" t="s">
        <v>193</v>
      </c>
      <c r="E107" s="17" t="s">
        <v>237</v>
      </c>
      <c r="F107" s="19" t="s">
        <v>547</v>
      </c>
      <c r="G107" s="17">
        <v>38</v>
      </c>
      <c r="H107" s="17">
        <v>6</v>
      </c>
      <c r="I107" s="19" t="s">
        <v>238</v>
      </c>
      <c r="J107" s="25">
        <v>2000</v>
      </c>
      <c r="K107" s="23">
        <v>2441</v>
      </c>
      <c r="L107" s="23">
        <v>0</v>
      </c>
      <c r="M107" s="19" t="s">
        <v>527</v>
      </c>
      <c r="N107" s="19" t="s">
        <v>393</v>
      </c>
      <c r="O107" s="19" t="s">
        <v>394</v>
      </c>
      <c r="P107" s="20">
        <v>0</v>
      </c>
      <c r="Q107" s="24" t="s">
        <v>509</v>
      </c>
      <c r="S107" s="21">
        <f t="shared" si="7"/>
        <v>0</v>
      </c>
    </row>
    <row r="108" spans="1:19" x14ac:dyDescent="0.25">
      <c r="A108" s="17" t="str">
        <f t="shared" si="6"/>
        <v>1.1-00-2005_20821012_2027210</v>
      </c>
      <c r="B108" s="17" t="s">
        <v>610</v>
      </c>
      <c r="C108" s="17" t="s">
        <v>525</v>
      </c>
      <c r="D108" s="17" t="s">
        <v>43</v>
      </c>
      <c r="E108" s="17" t="s">
        <v>44</v>
      </c>
      <c r="F108" s="19" t="s">
        <v>526</v>
      </c>
      <c r="G108" s="17">
        <v>21</v>
      </c>
      <c r="H108" s="17">
        <v>8</v>
      </c>
      <c r="I108" s="19" t="s">
        <v>315</v>
      </c>
      <c r="J108" s="25">
        <v>2000</v>
      </c>
      <c r="K108" s="23">
        <v>2721</v>
      </c>
      <c r="L108" s="23">
        <v>0</v>
      </c>
      <c r="M108" s="19" t="s">
        <v>527</v>
      </c>
      <c r="N108" s="19" t="s">
        <v>393</v>
      </c>
      <c r="O108" s="19" t="s">
        <v>394</v>
      </c>
      <c r="P108" s="20">
        <v>0</v>
      </c>
      <c r="Q108" s="24" t="s">
        <v>509</v>
      </c>
      <c r="S108" s="21">
        <f t="shared" si="7"/>
        <v>0</v>
      </c>
    </row>
    <row r="109" spans="1:19" x14ac:dyDescent="0.25">
      <c r="A109" s="17" t="str">
        <f t="shared" si="6"/>
        <v>1.1-00-2009_20749024_2035110</v>
      </c>
      <c r="B109" s="17" t="s">
        <v>663</v>
      </c>
      <c r="C109" s="17" t="s">
        <v>664</v>
      </c>
      <c r="D109" s="17" t="s">
        <v>53</v>
      </c>
      <c r="E109" s="17" t="s">
        <v>54</v>
      </c>
      <c r="F109" s="19" t="s">
        <v>665</v>
      </c>
      <c r="G109" s="17">
        <v>49</v>
      </c>
      <c r="H109" s="17">
        <v>7</v>
      </c>
      <c r="I109" s="19" t="s">
        <v>66</v>
      </c>
      <c r="J109" s="25">
        <v>3000</v>
      </c>
      <c r="K109" s="23">
        <v>3511</v>
      </c>
      <c r="L109" s="23">
        <v>0</v>
      </c>
      <c r="M109" s="19" t="s">
        <v>527</v>
      </c>
      <c r="N109" s="19" t="s">
        <v>393</v>
      </c>
      <c r="O109" s="19" t="s">
        <v>394</v>
      </c>
      <c r="P109" s="20">
        <v>0</v>
      </c>
      <c r="Q109" s="24" t="s">
        <v>509</v>
      </c>
      <c r="S109" s="21">
        <f t="shared" si="7"/>
        <v>0</v>
      </c>
    </row>
    <row r="110" spans="1:19" x14ac:dyDescent="0.25">
      <c r="A110" s="17" t="str">
        <f t="shared" si="6"/>
        <v>1.1-00-2019_20580046_2033510</v>
      </c>
      <c r="B110" s="17" t="s">
        <v>666</v>
      </c>
      <c r="C110" s="17" t="s">
        <v>535</v>
      </c>
      <c r="D110" s="17" t="s">
        <v>409</v>
      </c>
      <c r="E110" s="17" t="s">
        <v>410</v>
      </c>
      <c r="F110" s="19" t="s">
        <v>536</v>
      </c>
      <c r="G110" s="17">
        <v>80</v>
      </c>
      <c r="H110" s="17">
        <v>5</v>
      </c>
      <c r="I110" s="19" t="s">
        <v>164</v>
      </c>
      <c r="J110" s="25">
        <v>3000</v>
      </c>
      <c r="K110" s="23">
        <v>3351</v>
      </c>
      <c r="L110" s="23">
        <v>0</v>
      </c>
      <c r="M110" s="19" t="s">
        <v>527</v>
      </c>
      <c r="N110" s="19" t="s">
        <v>393</v>
      </c>
      <c r="O110" s="19" t="s">
        <v>394</v>
      </c>
      <c r="P110" s="20">
        <v>0</v>
      </c>
      <c r="Q110" s="24" t="s">
        <v>509</v>
      </c>
      <c r="S110" s="21">
        <f t="shared" si="7"/>
        <v>0</v>
      </c>
    </row>
    <row r="111" spans="1:19" x14ac:dyDescent="0.25">
      <c r="A111" s="17" t="str">
        <f t="shared" si="6"/>
        <v>1.1-00-2002_20116009_2033110</v>
      </c>
      <c r="B111" s="17" t="s">
        <v>667</v>
      </c>
      <c r="C111" s="17" t="s">
        <v>650</v>
      </c>
      <c r="D111" s="17" t="s">
        <v>98</v>
      </c>
      <c r="E111" s="17" t="s">
        <v>278</v>
      </c>
      <c r="F111" s="19" t="s">
        <v>651</v>
      </c>
      <c r="G111" s="17">
        <v>16</v>
      </c>
      <c r="H111" s="17">
        <v>1</v>
      </c>
      <c r="I111" s="19" t="s">
        <v>279</v>
      </c>
      <c r="J111" s="25">
        <v>3000</v>
      </c>
      <c r="K111" s="23">
        <v>3311</v>
      </c>
      <c r="L111" s="23">
        <v>0</v>
      </c>
      <c r="M111" s="19" t="s">
        <v>527</v>
      </c>
      <c r="N111" s="19" t="s">
        <v>393</v>
      </c>
      <c r="O111" s="19" t="s">
        <v>394</v>
      </c>
      <c r="P111" s="20">
        <v>0</v>
      </c>
      <c r="Q111" s="24" t="s">
        <v>509</v>
      </c>
      <c r="S111" s="21">
        <f t="shared" si="7"/>
        <v>0</v>
      </c>
    </row>
    <row r="112" spans="1:19" x14ac:dyDescent="0.25">
      <c r="A112" s="17" t="str">
        <f t="shared" si="6"/>
        <v>1.1-00-2004_20819011_2033110</v>
      </c>
      <c r="B112" s="17" t="s">
        <v>668</v>
      </c>
      <c r="C112" s="17" t="s">
        <v>669</v>
      </c>
      <c r="D112" s="17" t="s">
        <v>33</v>
      </c>
      <c r="E112" s="17" t="s">
        <v>34</v>
      </c>
      <c r="F112" s="19" t="s">
        <v>600</v>
      </c>
      <c r="G112" s="17">
        <v>19</v>
      </c>
      <c r="H112" s="17">
        <v>8</v>
      </c>
      <c r="I112" s="19" t="s">
        <v>40</v>
      </c>
      <c r="J112" s="25">
        <v>3000</v>
      </c>
      <c r="K112" s="23">
        <v>3311</v>
      </c>
      <c r="L112" s="23">
        <v>0</v>
      </c>
      <c r="M112" s="19" t="s">
        <v>527</v>
      </c>
      <c r="N112" s="19" t="s">
        <v>393</v>
      </c>
      <c r="O112" s="19" t="s">
        <v>394</v>
      </c>
      <c r="P112" s="20">
        <v>0</v>
      </c>
      <c r="Q112" s="24" t="s">
        <v>509</v>
      </c>
      <c r="S112" s="21">
        <f t="shared" si="7"/>
        <v>0</v>
      </c>
    </row>
    <row r="113" spans="1:19" x14ac:dyDescent="0.25">
      <c r="A113" s="17" t="str">
        <f t="shared" si="6"/>
        <v>1.1-00-2012_20268034_2044110</v>
      </c>
      <c r="B113" s="17" t="s">
        <v>670</v>
      </c>
      <c r="C113" s="17" t="s">
        <v>671</v>
      </c>
      <c r="D113" s="17" t="s">
        <v>258</v>
      </c>
      <c r="E113" s="17" t="s">
        <v>264</v>
      </c>
      <c r="F113" s="19" t="s">
        <v>672</v>
      </c>
      <c r="G113" s="17">
        <v>68</v>
      </c>
      <c r="H113" s="17">
        <v>2</v>
      </c>
      <c r="I113" s="19" t="s">
        <v>265</v>
      </c>
      <c r="J113" s="25">
        <v>4000</v>
      </c>
      <c r="K113" s="23">
        <v>4411</v>
      </c>
      <c r="L113" s="23">
        <v>0</v>
      </c>
      <c r="M113" s="19" t="s">
        <v>527</v>
      </c>
      <c r="N113" s="19" t="s">
        <v>393</v>
      </c>
      <c r="O113" s="19" t="s">
        <v>394</v>
      </c>
      <c r="P113" s="20">
        <v>0</v>
      </c>
      <c r="Q113" s="24" t="s">
        <v>509</v>
      </c>
      <c r="S113" s="21">
        <f t="shared" si="7"/>
        <v>0</v>
      </c>
    </row>
    <row r="114" spans="1:19" x14ac:dyDescent="0.25">
      <c r="A114" s="17" t="str">
        <f t="shared" si="6"/>
        <v>1.1-00-2012_20266032_2056710</v>
      </c>
      <c r="B114" s="17" t="s">
        <v>674</v>
      </c>
      <c r="C114" s="17" t="s">
        <v>675</v>
      </c>
      <c r="D114" s="17" t="s">
        <v>258</v>
      </c>
      <c r="E114" s="17" t="s">
        <v>259</v>
      </c>
      <c r="F114" s="19" t="s">
        <v>676</v>
      </c>
      <c r="G114" s="17">
        <v>66</v>
      </c>
      <c r="H114" s="17">
        <v>2</v>
      </c>
      <c r="I114" s="19" t="s">
        <v>262</v>
      </c>
      <c r="J114" s="25">
        <v>5000</v>
      </c>
      <c r="K114" s="23">
        <v>5671</v>
      </c>
      <c r="L114" s="23">
        <v>0</v>
      </c>
      <c r="M114" s="19" t="s">
        <v>554</v>
      </c>
      <c r="N114" s="19" t="s">
        <v>393</v>
      </c>
      <c r="O114" s="19" t="s">
        <v>394</v>
      </c>
      <c r="P114" s="20">
        <v>0</v>
      </c>
      <c r="Q114" s="24" t="s">
        <v>509</v>
      </c>
      <c r="S114" s="21">
        <f t="shared" si="7"/>
        <v>0</v>
      </c>
    </row>
    <row r="115" spans="1:19" hidden="1" x14ac:dyDescent="0.25">
      <c r="A115" s="17" t="str">
        <f t="shared" si="6"/>
        <v>1.1-00-2008_20347023_2037110</v>
      </c>
      <c r="B115" s="17" t="s">
        <v>659</v>
      </c>
      <c r="C115" s="17" t="s">
        <v>655</v>
      </c>
      <c r="D115" s="17" t="s">
        <v>130</v>
      </c>
      <c r="E115" s="17" t="s">
        <v>131</v>
      </c>
      <c r="F115" s="19" t="s">
        <v>656</v>
      </c>
      <c r="G115" s="17">
        <v>47</v>
      </c>
      <c r="H115" s="17">
        <v>3</v>
      </c>
      <c r="I115" s="19" t="s">
        <v>140</v>
      </c>
      <c r="J115" s="25">
        <v>3000</v>
      </c>
      <c r="K115" s="23">
        <v>3711</v>
      </c>
      <c r="L115" s="23">
        <v>0</v>
      </c>
      <c r="M115" s="19" t="s">
        <v>527</v>
      </c>
      <c r="N115" s="19" t="s">
        <v>393</v>
      </c>
      <c r="O115" s="19" t="s">
        <v>394</v>
      </c>
      <c r="P115" s="20">
        <v>0</v>
      </c>
      <c r="Q115" s="17" t="s">
        <v>555</v>
      </c>
      <c r="S115" s="21">
        <f t="shared" si="7"/>
        <v>0</v>
      </c>
    </row>
    <row r="116" spans="1:19" hidden="1" x14ac:dyDescent="0.25">
      <c r="A116" s="17" t="str">
        <f t="shared" si="6"/>
        <v>1.1-00-2001_2085003_2035210</v>
      </c>
      <c r="B116" s="17" t="s">
        <v>677</v>
      </c>
      <c r="C116" s="17" t="s">
        <v>678</v>
      </c>
      <c r="D116" s="17" t="s">
        <v>146</v>
      </c>
      <c r="E116" s="17" t="s">
        <v>147</v>
      </c>
      <c r="F116" s="19" t="s">
        <v>572</v>
      </c>
      <c r="G116" s="17">
        <v>5</v>
      </c>
      <c r="H116" s="17">
        <v>8</v>
      </c>
      <c r="I116" s="19" t="s">
        <v>153</v>
      </c>
      <c r="J116" s="25">
        <v>3000</v>
      </c>
      <c r="K116" s="23">
        <v>3521</v>
      </c>
      <c r="L116" s="23">
        <v>0</v>
      </c>
      <c r="M116" s="19" t="s">
        <v>527</v>
      </c>
      <c r="N116" s="19" t="s">
        <v>393</v>
      </c>
      <c r="O116" s="19" t="s">
        <v>394</v>
      </c>
      <c r="P116" s="20">
        <v>0</v>
      </c>
      <c r="Q116" s="17" t="s">
        <v>555</v>
      </c>
      <c r="S116" s="21">
        <f t="shared" si="7"/>
        <v>0</v>
      </c>
    </row>
    <row r="117" spans="1:19" x14ac:dyDescent="0.25">
      <c r="A117" s="17" t="str">
        <f t="shared" si="6"/>
        <v>1.1-00-2005_20821012_2054210</v>
      </c>
      <c r="B117" s="17" t="s">
        <v>679</v>
      </c>
      <c r="C117" s="17" t="s">
        <v>525</v>
      </c>
      <c r="D117" s="17" t="s">
        <v>43</v>
      </c>
      <c r="E117" s="17" t="s">
        <v>44</v>
      </c>
      <c r="F117" s="19" t="s">
        <v>526</v>
      </c>
      <c r="G117" s="17">
        <v>21</v>
      </c>
      <c r="H117" s="17">
        <v>8</v>
      </c>
      <c r="I117" s="19" t="s">
        <v>315</v>
      </c>
      <c r="J117" s="25">
        <v>5000</v>
      </c>
      <c r="K117" s="23">
        <v>5421</v>
      </c>
      <c r="L117" s="23">
        <v>0</v>
      </c>
      <c r="M117" s="19" t="s">
        <v>527</v>
      </c>
      <c r="N117" s="19" t="s">
        <v>393</v>
      </c>
      <c r="O117" s="19" t="s">
        <v>394</v>
      </c>
      <c r="P117" s="20">
        <v>0</v>
      </c>
      <c r="Q117" s="24" t="s">
        <v>509</v>
      </c>
      <c r="S117" s="21">
        <f t="shared" si="7"/>
        <v>0</v>
      </c>
    </row>
    <row r="118" spans="1:19" x14ac:dyDescent="0.25">
      <c r="A118" s="17" t="str">
        <f t="shared" si="6"/>
        <v>1.1-00-2007_20640018_2056710</v>
      </c>
      <c r="B118" s="17" t="s">
        <v>680</v>
      </c>
      <c r="C118" s="17" t="s">
        <v>591</v>
      </c>
      <c r="D118" s="17" t="s">
        <v>193</v>
      </c>
      <c r="E118" s="17" t="s">
        <v>237</v>
      </c>
      <c r="F118" s="19" t="s">
        <v>547</v>
      </c>
      <c r="G118" s="17">
        <v>40</v>
      </c>
      <c r="H118" s="17">
        <v>6</v>
      </c>
      <c r="I118" s="19" t="s">
        <v>244</v>
      </c>
      <c r="J118" s="25">
        <v>5000</v>
      </c>
      <c r="K118" s="23">
        <v>5671</v>
      </c>
      <c r="L118" s="23">
        <v>0</v>
      </c>
      <c r="M118" s="19" t="s">
        <v>554</v>
      </c>
      <c r="N118" s="19" t="s">
        <v>393</v>
      </c>
      <c r="O118" s="19" t="s">
        <v>394</v>
      </c>
      <c r="P118" s="20">
        <v>0</v>
      </c>
      <c r="Q118" s="24" t="s">
        <v>509</v>
      </c>
      <c r="S118" s="21">
        <f t="shared" si="7"/>
        <v>0</v>
      </c>
    </row>
  </sheetData>
  <autoFilter ref="A1:S118">
    <filterColumn colId="14">
      <filters>
        <filter val="RECURSOS FISCALES 2020"/>
      </filters>
    </filterColumn>
    <filterColumn colId="16">
      <filters>
        <filter val="SI"/>
      </filters>
    </filterColumn>
    <sortState ref="A2:S118">
      <sortCondition descending="1" ref="S1:S11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63"/>
  <sheetViews>
    <sheetView topLeftCell="AD1" zoomScale="110" zoomScaleNormal="110" workbookViewId="0">
      <pane ySplit="1" topLeftCell="A1044" activePane="bottomLeft" state="frozen"/>
      <selection activeCell="AG1" sqref="AG1"/>
      <selection pane="bottomLeft" activeCell="AG1050" sqref="AG1050"/>
    </sheetView>
  </sheetViews>
  <sheetFormatPr baseColWidth="10" defaultRowHeight="15" x14ac:dyDescent="0.25"/>
  <cols>
    <col min="1" max="1" width="27" customWidth="1"/>
    <col min="3" max="3" width="11.42578125" style="17"/>
    <col min="12" max="14" width="11.42578125" customWidth="1"/>
    <col min="15" max="15" width="11.42578125" style="17" customWidth="1"/>
    <col min="16" max="16" width="30.5703125" customWidth="1"/>
    <col min="17" max="20" width="11.42578125" customWidth="1"/>
    <col min="21" max="21" width="5.7109375" style="17" customWidth="1"/>
    <col min="22" max="22" width="18.85546875" customWidth="1"/>
    <col min="23" max="23" width="16.5703125" customWidth="1"/>
    <col min="24" max="24" width="20.5703125" customWidth="1"/>
    <col min="25" max="25" width="16.7109375" customWidth="1"/>
    <col min="26" max="28" width="13.7109375" customWidth="1"/>
    <col min="29" max="29" width="14.7109375" style="21" customWidth="1"/>
    <col min="30" max="30" width="22" customWidth="1"/>
    <col min="31" max="31" width="13.7109375" style="7" customWidth="1"/>
    <col min="32" max="32" width="21.85546875" customWidth="1"/>
    <col min="33" max="33" width="22.7109375" customWidth="1"/>
    <col min="34" max="34" width="17.7109375" customWidth="1"/>
    <col min="35" max="35" width="25.28515625" bestFit="1" customWidth="1"/>
  </cols>
  <sheetData>
    <row r="1" spans="1:40" x14ac:dyDescent="0.25">
      <c r="A1" s="6" t="s">
        <v>498</v>
      </c>
      <c r="B1" s="6" t="s">
        <v>0</v>
      </c>
      <c r="C1" s="22" t="s">
        <v>692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22" t="s">
        <v>519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22" t="s">
        <v>681</v>
      </c>
      <c r="V1" s="6" t="s">
        <v>17</v>
      </c>
      <c r="W1" s="6" t="s">
        <v>18</v>
      </c>
      <c r="X1" s="6" t="s">
        <v>19</v>
      </c>
      <c r="Y1" s="6" t="s">
        <v>20</v>
      </c>
      <c r="Z1" s="6" t="s">
        <v>21</v>
      </c>
      <c r="AA1" s="6" t="s">
        <v>22</v>
      </c>
      <c r="AB1" s="6" t="s">
        <v>23</v>
      </c>
      <c r="AC1" s="14" t="s">
        <v>494</v>
      </c>
      <c r="AD1" s="15" t="s">
        <v>507</v>
      </c>
      <c r="AE1" s="16" t="s">
        <v>508</v>
      </c>
      <c r="AF1" s="2" t="s">
        <v>495</v>
      </c>
      <c r="AG1" s="3" t="s">
        <v>496</v>
      </c>
      <c r="AH1" s="4" t="s">
        <v>25</v>
      </c>
      <c r="AI1" s="5" t="s">
        <v>497</v>
      </c>
      <c r="AJ1" s="6" t="s">
        <v>25</v>
      </c>
      <c r="AK1" s="6" t="s">
        <v>26</v>
      </c>
      <c r="AL1" s="6" t="s">
        <v>27</v>
      </c>
      <c r="AM1" s="6" t="s">
        <v>28</v>
      </c>
      <c r="AN1" s="6" t="s">
        <v>29</v>
      </c>
    </row>
    <row r="2" spans="1:40" x14ac:dyDescent="0.25">
      <c r="A2" t="str">
        <f>+CONCATENATE(B2,F2,G2,H2,I2,J2,L2)</f>
        <v>2.5-02-1904_20819011_2039210</v>
      </c>
      <c r="B2" t="s">
        <v>30</v>
      </c>
      <c r="C2" s="17" t="s">
        <v>509</v>
      </c>
      <c r="D2" t="s">
        <v>31</v>
      </c>
      <c r="E2" t="s">
        <v>32</v>
      </c>
      <c r="F2" t="s">
        <v>33</v>
      </c>
      <c r="G2">
        <v>8</v>
      </c>
      <c r="H2">
        <v>19</v>
      </c>
      <c r="I2" t="s">
        <v>34</v>
      </c>
      <c r="J2">
        <v>3921</v>
      </c>
      <c r="K2" t="s">
        <v>35</v>
      </c>
      <c r="L2">
        <v>0</v>
      </c>
      <c r="M2" t="s">
        <v>36</v>
      </c>
      <c r="N2">
        <v>3000</v>
      </c>
      <c r="O2" s="17" t="s">
        <v>699</v>
      </c>
      <c r="P2" t="s">
        <v>37</v>
      </c>
      <c r="Q2" t="s">
        <v>38</v>
      </c>
      <c r="R2" t="s">
        <v>39</v>
      </c>
      <c r="S2" t="s">
        <v>40</v>
      </c>
      <c r="T2" t="s">
        <v>41</v>
      </c>
      <c r="U2" s="17" t="e">
        <v>#N/A</v>
      </c>
      <c r="V2" s="13">
        <v>0</v>
      </c>
      <c r="W2">
        <v>0</v>
      </c>
      <c r="X2" s="1">
        <v>391285.68</v>
      </c>
      <c r="Y2" s="1">
        <v>391285.68</v>
      </c>
      <c r="Z2" s="1">
        <v>391285.68</v>
      </c>
      <c r="AA2" s="1">
        <v>391285.68</v>
      </c>
      <c r="AB2" s="1">
        <v>391285.68</v>
      </c>
      <c r="AC2" s="21">
        <v>-391285.68</v>
      </c>
      <c r="AD2" s="1">
        <f>VLOOKUP(A2,'ARCHIVO DE TRABAJO'!$A$1:$AC$1046,29,0)</f>
        <v>0</v>
      </c>
      <c r="AE2" s="32">
        <f>VLOOKUP(A2,'ARCHIVO DE TRABAJO'!$A$1:$AD$1046,30,0)</f>
        <v>0</v>
      </c>
      <c r="AF2" s="1">
        <v>0</v>
      </c>
      <c r="AG2" s="1">
        <v>0</v>
      </c>
      <c r="AH2" s="1">
        <v>391285.68</v>
      </c>
      <c r="AI2" s="1">
        <f>V2-AF2+AG2+AH2</f>
        <v>391285.68</v>
      </c>
      <c r="AJ2">
        <v>0</v>
      </c>
      <c r="AK2">
        <v>0</v>
      </c>
      <c r="AL2">
        <v>0</v>
      </c>
      <c r="AM2">
        <v>0</v>
      </c>
      <c r="AN2">
        <v>0</v>
      </c>
    </row>
    <row r="3" spans="1:40" x14ac:dyDescent="0.25">
      <c r="A3" t="str">
        <f t="shared" ref="A3:A66" si="0">+CONCATENATE(B3,F3,G3,H3,I3,J3,L3)</f>
        <v>1.5-01-2005_20822012_2011310</v>
      </c>
      <c r="B3" t="s">
        <v>42</v>
      </c>
      <c r="C3" s="17" t="s">
        <v>555</v>
      </c>
      <c r="D3" t="s">
        <v>31</v>
      </c>
      <c r="E3" t="s">
        <v>32</v>
      </c>
      <c r="F3" t="s">
        <v>43</v>
      </c>
      <c r="G3">
        <v>8</v>
      </c>
      <c r="H3">
        <v>22</v>
      </c>
      <c r="I3" t="s">
        <v>44</v>
      </c>
      <c r="J3">
        <v>1131</v>
      </c>
      <c r="K3" t="s">
        <v>45</v>
      </c>
      <c r="L3">
        <v>0</v>
      </c>
      <c r="M3" t="s">
        <v>36</v>
      </c>
      <c r="N3">
        <v>1000</v>
      </c>
      <c r="O3" s="17" t="s">
        <v>699</v>
      </c>
      <c r="P3" t="s">
        <v>46</v>
      </c>
      <c r="Q3" t="s">
        <v>47</v>
      </c>
      <c r="R3" t="s">
        <v>39</v>
      </c>
      <c r="S3" t="s">
        <v>48</v>
      </c>
      <c r="T3" t="s">
        <v>49</v>
      </c>
      <c r="U3" s="17" t="e">
        <v>#N/A</v>
      </c>
      <c r="V3" s="13">
        <v>623086173.03999996</v>
      </c>
      <c r="W3" s="1">
        <v>622588189.84000003</v>
      </c>
      <c r="X3" s="1">
        <v>419899478.29000002</v>
      </c>
      <c r="Y3" s="1">
        <v>419899478.29000002</v>
      </c>
      <c r="Z3" s="1">
        <v>419899478.29000002</v>
      </c>
      <c r="AA3" s="1">
        <v>419854660.77999997</v>
      </c>
      <c r="AB3" s="1">
        <v>419797414.88999999</v>
      </c>
      <c r="AC3" s="21">
        <v>203186694.74999994</v>
      </c>
      <c r="AD3" s="13">
        <f>VLOOKUP(A3,'ARCHIVO DE TRABAJO'!$A$1:$AC$1046,29,0)</f>
        <v>0</v>
      </c>
      <c r="AE3" s="32">
        <f>VLOOKUP(A3,'ARCHIVO DE TRABAJO'!$A$1:$AD$1046,30,0)</f>
        <v>0</v>
      </c>
      <c r="AF3" s="21">
        <v>36000000</v>
      </c>
      <c r="AG3" s="21">
        <v>0</v>
      </c>
      <c r="AH3" s="1">
        <v>0</v>
      </c>
      <c r="AI3" s="21">
        <f t="shared" ref="AI3:AI66" si="1">V3-AF3+AG3+AH3</f>
        <v>587086173.03999996</v>
      </c>
      <c r="AJ3">
        <v>0</v>
      </c>
      <c r="AK3" s="1">
        <v>497983.2</v>
      </c>
      <c r="AL3">
        <v>0</v>
      </c>
      <c r="AM3">
        <v>0</v>
      </c>
      <c r="AN3" s="1">
        <v>497983.2</v>
      </c>
    </row>
    <row r="4" spans="1:40" x14ac:dyDescent="0.25">
      <c r="A4" t="str">
        <f t="shared" si="0"/>
        <v>1.1-00-1909_20748024_2022110</v>
      </c>
      <c r="B4" t="s">
        <v>50</v>
      </c>
      <c r="C4" s="17" t="s">
        <v>555</v>
      </c>
      <c r="D4" t="s">
        <v>51</v>
      </c>
      <c r="E4" t="s">
        <v>52</v>
      </c>
      <c r="F4" t="s">
        <v>53</v>
      </c>
      <c r="G4">
        <v>7</v>
      </c>
      <c r="H4">
        <v>48</v>
      </c>
      <c r="I4" t="s">
        <v>54</v>
      </c>
      <c r="J4">
        <v>2211</v>
      </c>
      <c r="K4" t="s">
        <v>55</v>
      </c>
      <c r="L4">
        <v>0</v>
      </c>
      <c r="M4" t="s">
        <v>36</v>
      </c>
      <c r="N4">
        <v>2000</v>
      </c>
      <c r="O4" s="17" t="s">
        <v>699</v>
      </c>
      <c r="P4" t="s">
        <v>56</v>
      </c>
      <c r="Q4" t="s">
        <v>57</v>
      </c>
      <c r="R4" t="s">
        <v>58</v>
      </c>
      <c r="S4" t="s">
        <v>59</v>
      </c>
      <c r="T4" t="s">
        <v>60</v>
      </c>
      <c r="U4" s="17" t="e">
        <v>#N/A</v>
      </c>
      <c r="V4" s="13">
        <v>0</v>
      </c>
      <c r="W4" s="1">
        <v>70000</v>
      </c>
      <c r="X4">
        <v>0</v>
      </c>
      <c r="Y4">
        <v>0</v>
      </c>
      <c r="Z4">
        <v>0</v>
      </c>
      <c r="AA4">
        <v>0</v>
      </c>
      <c r="AB4">
        <v>0</v>
      </c>
      <c r="AC4" s="21">
        <v>0</v>
      </c>
      <c r="AD4" s="13">
        <f>VLOOKUP(A4,'ARCHIVO DE TRABAJO'!$A$1:$AC$1046,29,0)</f>
        <v>0</v>
      </c>
      <c r="AE4" s="32">
        <f>VLOOKUP(A4,'ARCHIVO DE TRABAJO'!$A$1:$AD$1046,30,0)</f>
        <v>0</v>
      </c>
      <c r="AF4" s="21">
        <v>0</v>
      </c>
      <c r="AG4" s="21">
        <v>0</v>
      </c>
      <c r="AH4" s="21">
        <v>0</v>
      </c>
      <c r="AI4" s="21">
        <f t="shared" si="1"/>
        <v>0</v>
      </c>
      <c r="AJ4">
        <v>0</v>
      </c>
      <c r="AK4">
        <v>0</v>
      </c>
      <c r="AL4">
        <v>0</v>
      </c>
      <c r="AM4" s="1">
        <v>70000</v>
      </c>
      <c r="AN4" s="1">
        <v>-70000</v>
      </c>
    </row>
    <row r="5" spans="1:40" x14ac:dyDescent="0.25">
      <c r="A5" t="str">
        <f t="shared" si="0"/>
        <v>1.1-00-1909_20748024_2023910</v>
      </c>
      <c r="B5" t="s">
        <v>50</v>
      </c>
      <c r="C5" s="17" t="s">
        <v>555</v>
      </c>
      <c r="D5" t="s">
        <v>51</v>
      </c>
      <c r="E5" t="s">
        <v>52</v>
      </c>
      <c r="F5" t="s">
        <v>53</v>
      </c>
      <c r="G5">
        <v>7</v>
      </c>
      <c r="H5">
        <v>48</v>
      </c>
      <c r="I5" t="s">
        <v>54</v>
      </c>
      <c r="J5">
        <v>2391</v>
      </c>
      <c r="K5" t="s">
        <v>61</v>
      </c>
      <c r="L5">
        <v>0</v>
      </c>
      <c r="M5" t="s">
        <v>36</v>
      </c>
      <c r="N5">
        <v>2000</v>
      </c>
      <c r="O5" s="17" t="s">
        <v>699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s="17" t="e">
        <v>#N/A</v>
      </c>
      <c r="V5" s="13">
        <v>0</v>
      </c>
      <c r="W5" s="1">
        <v>800000</v>
      </c>
      <c r="X5">
        <v>0</v>
      </c>
      <c r="Y5">
        <v>0</v>
      </c>
      <c r="Z5">
        <v>0</v>
      </c>
      <c r="AA5">
        <v>0</v>
      </c>
      <c r="AB5">
        <v>0</v>
      </c>
      <c r="AC5" s="21">
        <v>0</v>
      </c>
      <c r="AD5" s="13">
        <f>VLOOKUP(A5,'ARCHIVO DE TRABAJO'!$A$1:$AC$1046,29,0)</f>
        <v>0</v>
      </c>
      <c r="AE5" s="32">
        <f>VLOOKUP(A5,'ARCHIVO DE TRABAJO'!$A$1:$AD$1046,30,0)</f>
        <v>0</v>
      </c>
      <c r="AF5" s="21">
        <v>0</v>
      </c>
      <c r="AG5" s="21">
        <v>0</v>
      </c>
      <c r="AH5" s="21">
        <v>0</v>
      </c>
      <c r="AI5" s="21">
        <f t="shared" si="1"/>
        <v>0</v>
      </c>
      <c r="AJ5">
        <v>0</v>
      </c>
      <c r="AK5">
        <v>0</v>
      </c>
      <c r="AL5">
        <v>0</v>
      </c>
      <c r="AM5" s="1">
        <v>800000</v>
      </c>
      <c r="AN5" s="1">
        <v>-800000</v>
      </c>
    </row>
    <row r="6" spans="1:40" x14ac:dyDescent="0.25">
      <c r="A6" t="str">
        <f t="shared" si="0"/>
        <v>1.1-00-1909_20748024_2024910</v>
      </c>
      <c r="B6" t="s">
        <v>50</v>
      </c>
      <c r="C6" s="17" t="s">
        <v>555</v>
      </c>
      <c r="D6" t="s">
        <v>51</v>
      </c>
      <c r="E6" t="s">
        <v>52</v>
      </c>
      <c r="F6" t="s">
        <v>53</v>
      </c>
      <c r="G6">
        <v>7</v>
      </c>
      <c r="H6">
        <v>48</v>
      </c>
      <c r="I6" t="s">
        <v>54</v>
      </c>
      <c r="J6">
        <v>2491</v>
      </c>
      <c r="K6" t="s">
        <v>62</v>
      </c>
      <c r="L6">
        <v>0</v>
      </c>
      <c r="M6" t="s">
        <v>36</v>
      </c>
      <c r="N6">
        <v>2000</v>
      </c>
      <c r="O6" s="17" t="s">
        <v>699</v>
      </c>
      <c r="P6" t="s">
        <v>56</v>
      </c>
      <c r="Q6" t="s">
        <v>57</v>
      </c>
      <c r="R6" t="s">
        <v>58</v>
      </c>
      <c r="S6" t="s">
        <v>59</v>
      </c>
      <c r="T6" t="s">
        <v>60</v>
      </c>
      <c r="U6" s="17" t="e">
        <v>#N/A</v>
      </c>
      <c r="V6" s="13">
        <v>0</v>
      </c>
      <c r="W6" s="1">
        <v>70000</v>
      </c>
      <c r="X6" s="1">
        <v>13340</v>
      </c>
      <c r="Y6">
        <v>0</v>
      </c>
      <c r="Z6">
        <v>0</v>
      </c>
      <c r="AA6">
        <v>0</v>
      </c>
      <c r="AB6">
        <v>0</v>
      </c>
      <c r="AC6" s="21">
        <v>-13340</v>
      </c>
      <c r="AD6" s="13">
        <f>VLOOKUP(A6,'ARCHIVO DE TRABAJO'!$A$1:$AC$1046,29,0)</f>
        <v>13340</v>
      </c>
      <c r="AE6" s="32" t="str">
        <f>VLOOKUP(A6,'ARCHIVO DE TRABAJO'!$A$1:$AD$1046,30,0)</f>
        <v>Verde</v>
      </c>
      <c r="AF6" s="21">
        <v>0</v>
      </c>
      <c r="AG6" s="21">
        <v>0</v>
      </c>
      <c r="AH6" s="21">
        <v>0</v>
      </c>
      <c r="AI6" s="21">
        <f t="shared" si="1"/>
        <v>0</v>
      </c>
      <c r="AJ6">
        <v>0</v>
      </c>
      <c r="AK6">
        <v>0</v>
      </c>
      <c r="AL6">
        <v>0</v>
      </c>
      <c r="AM6" s="1">
        <v>70000</v>
      </c>
      <c r="AN6" s="1">
        <v>-70000</v>
      </c>
    </row>
    <row r="7" spans="1:40" x14ac:dyDescent="0.25">
      <c r="A7" t="str">
        <f t="shared" si="0"/>
        <v>1.1-00-1909_20748024_2025510</v>
      </c>
      <c r="B7" t="s">
        <v>50</v>
      </c>
      <c r="C7" s="17" t="s">
        <v>555</v>
      </c>
      <c r="D7" t="s">
        <v>51</v>
      </c>
      <c r="E7" t="s">
        <v>52</v>
      </c>
      <c r="F7" t="s">
        <v>53</v>
      </c>
      <c r="G7">
        <v>7</v>
      </c>
      <c r="H7">
        <v>48</v>
      </c>
      <c r="I7" t="s">
        <v>54</v>
      </c>
      <c r="J7">
        <v>2551</v>
      </c>
      <c r="K7" t="s">
        <v>63</v>
      </c>
      <c r="L7">
        <v>0</v>
      </c>
      <c r="M7" t="s">
        <v>36</v>
      </c>
      <c r="N7">
        <v>2000</v>
      </c>
      <c r="O7" s="17" t="s">
        <v>699</v>
      </c>
      <c r="P7" t="s">
        <v>56</v>
      </c>
      <c r="Q7" t="s">
        <v>57</v>
      </c>
      <c r="R7" t="s">
        <v>58</v>
      </c>
      <c r="S7" t="s">
        <v>59</v>
      </c>
      <c r="T7" t="s">
        <v>60</v>
      </c>
      <c r="U7" s="17" t="e">
        <v>#N/A</v>
      </c>
      <c r="V7" s="13">
        <v>0</v>
      </c>
      <c r="W7" s="1">
        <v>70000</v>
      </c>
      <c r="X7">
        <v>0</v>
      </c>
      <c r="Y7">
        <v>0</v>
      </c>
      <c r="Z7">
        <v>0</v>
      </c>
      <c r="AA7">
        <v>0</v>
      </c>
      <c r="AB7">
        <v>0</v>
      </c>
      <c r="AC7" s="21">
        <v>0</v>
      </c>
      <c r="AD7" s="13">
        <f>VLOOKUP(A7,'ARCHIVO DE TRABAJO'!$A$1:$AC$1046,29,0)</f>
        <v>0</v>
      </c>
      <c r="AE7" s="32">
        <f>VLOOKUP(A7,'ARCHIVO DE TRABAJO'!$A$1:$AD$1046,30,0)</f>
        <v>0</v>
      </c>
      <c r="AF7" s="21">
        <v>0</v>
      </c>
      <c r="AG7" s="21">
        <v>0</v>
      </c>
      <c r="AH7" s="21">
        <v>0</v>
      </c>
      <c r="AI7" s="21">
        <f t="shared" si="1"/>
        <v>0</v>
      </c>
      <c r="AJ7">
        <v>0</v>
      </c>
      <c r="AK7">
        <v>0</v>
      </c>
      <c r="AL7">
        <v>0</v>
      </c>
      <c r="AM7" s="1">
        <v>70000</v>
      </c>
      <c r="AN7" s="1">
        <v>-70000</v>
      </c>
    </row>
    <row r="8" spans="1:40" x14ac:dyDescent="0.25">
      <c r="A8" t="str">
        <f t="shared" si="0"/>
        <v>1.1-00-1909_20748024_2025610</v>
      </c>
      <c r="B8" t="s">
        <v>50</v>
      </c>
      <c r="C8" s="17" t="s">
        <v>555</v>
      </c>
      <c r="D8" t="s">
        <v>51</v>
      </c>
      <c r="E8" t="s">
        <v>52</v>
      </c>
      <c r="F8" t="s">
        <v>53</v>
      </c>
      <c r="G8">
        <v>7</v>
      </c>
      <c r="H8">
        <v>48</v>
      </c>
      <c r="I8" t="s">
        <v>54</v>
      </c>
      <c r="J8">
        <v>2561</v>
      </c>
      <c r="K8" t="s">
        <v>64</v>
      </c>
      <c r="L8">
        <v>0</v>
      </c>
      <c r="M8" t="s">
        <v>36</v>
      </c>
      <c r="N8">
        <v>2000</v>
      </c>
      <c r="O8" s="17" t="s">
        <v>699</v>
      </c>
      <c r="P8" t="s">
        <v>56</v>
      </c>
      <c r="Q8" t="s">
        <v>57</v>
      </c>
      <c r="R8" t="s">
        <v>58</v>
      </c>
      <c r="S8" t="s">
        <v>59</v>
      </c>
      <c r="T8" t="s">
        <v>60</v>
      </c>
      <c r="U8" s="17" t="e">
        <v>#N/A</v>
      </c>
      <c r="V8" s="13">
        <v>0</v>
      </c>
      <c r="W8" s="1">
        <v>70000</v>
      </c>
      <c r="X8">
        <v>0</v>
      </c>
      <c r="Y8">
        <v>0</v>
      </c>
      <c r="Z8">
        <v>0</v>
      </c>
      <c r="AA8">
        <v>0</v>
      </c>
      <c r="AB8">
        <v>0</v>
      </c>
      <c r="AC8" s="21">
        <v>0</v>
      </c>
      <c r="AD8" s="13">
        <f>VLOOKUP(A8,'ARCHIVO DE TRABAJO'!$A$1:$AC$1046,29,0)</f>
        <v>0</v>
      </c>
      <c r="AE8" s="32">
        <f>VLOOKUP(A8,'ARCHIVO DE TRABAJO'!$A$1:$AD$1046,30,0)</f>
        <v>0</v>
      </c>
      <c r="AF8" s="21">
        <v>0</v>
      </c>
      <c r="AG8" s="21">
        <v>0</v>
      </c>
      <c r="AH8" s="21">
        <v>0</v>
      </c>
      <c r="AI8" s="21">
        <f t="shared" si="1"/>
        <v>0</v>
      </c>
      <c r="AJ8">
        <v>0</v>
      </c>
      <c r="AK8">
        <v>0</v>
      </c>
      <c r="AL8">
        <v>0</v>
      </c>
      <c r="AM8" s="1">
        <v>70000</v>
      </c>
      <c r="AN8" s="1">
        <v>-70000</v>
      </c>
    </row>
    <row r="9" spans="1:40" x14ac:dyDescent="0.25">
      <c r="A9" t="str">
        <f t="shared" si="0"/>
        <v>1.1-00-1909_20749024_2032510</v>
      </c>
      <c r="B9" t="s">
        <v>50</v>
      </c>
      <c r="C9" s="17" t="s">
        <v>555</v>
      </c>
      <c r="D9" t="s">
        <v>51</v>
      </c>
      <c r="E9" t="s">
        <v>52</v>
      </c>
      <c r="F9" t="s">
        <v>53</v>
      </c>
      <c r="G9">
        <v>7</v>
      </c>
      <c r="H9">
        <v>49</v>
      </c>
      <c r="I9" t="s">
        <v>54</v>
      </c>
      <c r="J9">
        <v>3251</v>
      </c>
      <c r="K9" t="s">
        <v>65</v>
      </c>
      <c r="L9">
        <v>0</v>
      </c>
      <c r="M9" t="s">
        <v>36</v>
      </c>
      <c r="N9">
        <v>3000</v>
      </c>
      <c r="O9" s="17" t="s">
        <v>699</v>
      </c>
      <c r="P9" t="s">
        <v>56</v>
      </c>
      <c r="Q9" t="s">
        <v>57</v>
      </c>
      <c r="R9" t="s">
        <v>58</v>
      </c>
      <c r="S9" t="s">
        <v>66</v>
      </c>
      <c r="T9" t="s">
        <v>60</v>
      </c>
      <c r="U9" s="17" t="e">
        <v>#N/A</v>
      </c>
      <c r="V9" s="13">
        <v>0</v>
      </c>
      <c r="W9" s="1">
        <v>50000</v>
      </c>
      <c r="X9">
        <v>0</v>
      </c>
      <c r="Y9">
        <v>0</v>
      </c>
      <c r="Z9">
        <v>0</v>
      </c>
      <c r="AA9">
        <v>0</v>
      </c>
      <c r="AB9">
        <v>0</v>
      </c>
      <c r="AC9" s="21">
        <v>0</v>
      </c>
      <c r="AD9" s="13">
        <f>VLOOKUP(A9,'ARCHIVO DE TRABAJO'!$A$1:$AC$1046,29,0)</f>
        <v>0</v>
      </c>
      <c r="AE9" s="32">
        <f>VLOOKUP(A9,'ARCHIVO DE TRABAJO'!$A$1:$AD$1046,30,0)</f>
        <v>0</v>
      </c>
      <c r="AF9" s="21">
        <v>0</v>
      </c>
      <c r="AG9" s="21">
        <v>0</v>
      </c>
      <c r="AH9" s="21">
        <v>0</v>
      </c>
      <c r="AI9" s="21">
        <f t="shared" si="1"/>
        <v>0</v>
      </c>
      <c r="AJ9">
        <v>0</v>
      </c>
      <c r="AK9">
        <v>0</v>
      </c>
      <c r="AL9">
        <v>0</v>
      </c>
      <c r="AM9" s="1">
        <v>50000</v>
      </c>
      <c r="AN9" s="1">
        <v>-50000</v>
      </c>
    </row>
    <row r="10" spans="1:40" x14ac:dyDescent="0.25">
      <c r="A10" t="str">
        <f t="shared" si="0"/>
        <v>1.1-00-1909_20749024_2032610</v>
      </c>
      <c r="B10" t="s">
        <v>50</v>
      </c>
      <c r="C10" s="17" t="s">
        <v>555</v>
      </c>
      <c r="D10" t="s">
        <v>51</v>
      </c>
      <c r="E10" t="s">
        <v>52</v>
      </c>
      <c r="F10" t="s">
        <v>53</v>
      </c>
      <c r="G10">
        <v>7</v>
      </c>
      <c r="H10">
        <v>49</v>
      </c>
      <c r="I10" t="s">
        <v>54</v>
      </c>
      <c r="J10">
        <v>3261</v>
      </c>
      <c r="K10" t="s">
        <v>67</v>
      </c>
      <c r="L10">
        <v>0</v>
      </c>
      <c r="M10" t="s">
        <v>36</v>
      </c>
      <c r="N10">
        <v>3000</v>
      </c>
      <c r="O10" s="17" t="s">
        <v>699</v>
      </c>
      <c r="P10" t="s">
        <v>56</v>
      </c>
      <c r="Q10" t="s">
        <v>57</v>
      </c>
      <c r="R10" t="s">
        <v>58</v>
      </c>
      <c r="S10" t="s">
        <v>66</v>
      </c>
      <c r="T10" t="s">
        <v>60</v>
      </c>
      <c r="U10" s="17" t="e">
        <v>#N/A</v>
      </c>
      <c r="V10" s="13">
        <v>0</v>
      </c>
      <c r="W10" s="1">
        <v>300000</v>
      </c>
      <c r="X10">
        <v>0</v>
      </c>
      <c r="Y10">
        <v>0</v>
      </c>
      <c r="Z10">
        <v>0</v>
      </c>
      <c r="AA10">
        <v>0</v>
      </c>
      <c r="AB10">
        <v>0</v>
      </c>
      <c r="AC10" s="21">
        <v>0</v>
      </c>
      <c r="AD10" s="13">
        <f>VLOOKUP(A10,'ARCHIVO DE TRABAJO'!$A$1:$AC$1046,29,0)</f>
        <v>0</v>
      </c>
      <c r="AE10" s="32">
        <f>VLOOKUP(A10,'ARCHIVO DE TRABAJO'!$A$1:$AD$1046,30,0)</f>
        <v>0</v>
      </c>
      <c r="AF10" s="21">
        <v>0</v>
      </c>
      <c r="AG10" s="21">
        <v>0</v>
      </c>
      <c r="AH10" s="21">
        <v>0</v>
      </c>
      <c r="AI10" s="21">
        <f t="shared" si="1"/>
        <v>0</v>
      </c>
      <c r="AJ10">
        <v>0</v>
      </c>
      <c r="AK10">
        <v>0</v>
      </c>
      <c r="AL10">
        <v>0</v>
      </c>
      <c r="AM10" s="1">
        <v>300000</v>
      </c>
      <c r="AN10" s="1">
        <v>-300000</v>
      </c>
    </row>
    <row r="11" spans="1:40" x14ac:dyDescent="0.25">
      <c r="A11" t="str">
        <f t="shared" si="0"/>
        <v>1.1-00-1909_20749024_2035110</v>
      </c>
      <c r="B11" t="s">
        <v>50</v>
      </c>
      <c r="C11" s="17" t="s">
        <v>555</v>
      </c>
      <c r="D11" t="s">
        <v>51</v>
      </c>
      <c r="E11" t="s">
        <v>52</v>
      </c>
      <c r="F11" t="s">
        <v>53</v>
      </c>
      <c r="G11">
        <v>7</v>
      </c>
      <c r="H11">
        <v>49</v>
      </c>
      <c r="I11" t="s">
        <v>54</v>
      </c>
      <c r="J11">
        <v>3511</v>
      </c>
      <c r="K11" t="s">
        <v>68</v>
      </c>
      <c r="L11">
        <v>0</v>
      </c>
      <c r="M11" t="s">
        <v>36</v>
      </c>
      <c r="N11">
        <v>3000</v>
      </c>
      <c r="O11" s="17" t="s">
        <v>699</v>
      </c>
      <c r="P11" t="s">
        <v>56</v>
      </c>
      <c r="Q11" t="s">
        <v>57</v>
      </c>
      <c r="R11" t="s">
        <v>58</v>
      </c>
      <c r="S11" t="s">
        <v>66</v>
      </c>
      <c r="T11" t="s">
        <v>60</v>
      </c>
      <c r="U11" s="17" t="e">
        <v>#N/A</v>
      </c>
      <c r="V11" s="13">
        <v>0</v>
      </c>
      <c r="W11" s="1">
        <v>300000</v>
      </c>
      <c r="X11">
        <v>0</v>
      </c>
      <c r="Y11">
        <v>0</v>
      </c>
      <c r="Z11">
        <v>0</v>
      </c>
      <c r="AA11">
        <v>0</v>
      </c>
      <c r="AB11">
        <v>0</v>
      </c>
      <c r="AC11" s="21">
        <v>0</v>
      </c>
      <c r="AD11" s="13">
        <f>VLOOKUP(A11,'ARCHIVO DE TRABAJO'!$A$1:$AC$1046,29,0)</f>
        <v>0</v>
      </c>
      <c r="AE11" s="32">
        <f>VLOOKUP(A11,'ARCHIVO DE TRABAJO'!$A$1:$AD$1046,30,0)</f>
        <v>0</v>
      </c>
      <c r="AF11" s="21">
        <v>0</v>
      </c>
      <c r="AG11" s="21">
        <v>0</v>
      </c>
      <c r="AH11" s="21">
        <v>0</v>
      </c>
      <c r="AI11" s="21">
        <f t="shared" si="1"/>
        <v>0</v>
      </c>
      <c r="AJ11">
        <v>0</v>
      </c>
      <c r="AK11">
        <v>0</v>
      </c>
      <c r="AL11">
        <v>0</v>
      </c>
      <c r="AM11" s="1">
        <v>300000</v>
      </c>
      <c r="AN11" s="1">
        <v>-300000</v>
      </c>
    </row>
    <row r="12" spans="1:40" x14ac:dyDescent="0.25">
      <c r="A12" t="str">
        <f t="shared" si="0"/>
        <v>1.1-00-1909_20749024_2035410</v>
      </c>
      <c r="B12" t="s">
        <v>50</v>
      </c>
      <c r="C12" s="17" t="s">
        <v>555</v>
      </c>
      <c r="D12" t="s">
        <v>51</v>
      </c>
      <c r="E12" t="s">
        <v>52</v>
      </c>
      <c r="F12" t="s">
        <v>53</v>
      </c>
      <c r="G12">
        <v>7</v>
      </c>
      <c r="H12">
        <v>49</v>
      </c>
      <c r="I12" t="s">
        <v>54</v>
      </c>
      <c r="J12">
        <v>3541</v>
      </c>
      <c r="K12" t="s">
        <v>69</v>
      </c>
      <c r="L12">
        <v>0</v>
      </c>
      <c r="M12" t="s">
        <v>36</v>
      </c>
      <c r="N12">
        <v>3000</v>
      </c>
      <c r="O12" s="17" t="s">
        <v>699</v>
      </c>
      <c r="P12" t="s">
        <v>56</v>
      </c>
      <c r="Q12" t="s">
        <v>57</v>
      </c>
      <c r="R12" t="s">
        <v>58</v>
      </c>
      <c r="S12" t="s">
        <v>66</v>
      </c>
      <c r="T12" t="s">
        <v>60</v>
      </c>
      <c r="U12" s="17" t="e">
        <v>#N/A</v>
      </c>
      <c r="V12" s="13">
        <v>0</v>
      </c>
      <c r="W12" s="1">
        <v>300000</v>
      </c>
      <c r="X12">
        <v>0</v>
      </c>
      <c r="Y12">
        <v>0</v>
      </c>
      <c r="Z12">
        <v>0</v>
      </c>
      <c r="AA12">
        <v>0</v>
      </c>
      <c r="AB12">
        <v>0</v>
      </c>
      <c r="AC12" s="21">
        <v>0</v>
      </c>
      <c r="AD12" s="13">
        <f>VLOOKUP(A12,'ARCHIVO DE TRABAJO'!$A$1:$AC$1046,29,0)</f>
        <v>0</v>
      </c>
      <c r="AE12" s="32">
        <f>VLOOKUP(A12,'ARCHIVO DE TRABAJO'!$A$1:$AD$1046,30,0)</f>
        <v>0</v>
      </c>
      <c r="AF12" s="21">
        <v>0</v>
      </c>
      <c r="AG12" s="21">
        <v>0</v>
      </c>
      <c r="AH12" s="21">
        <v>0</v>
      </c>
      <c r="AI12" s="21">
        <f t="shared" si="1"/>
        <v>0</v>
      </c>
      <c r="AJ12">
        <v>0</v>
      </c>
      <c r="AK12">
        <v>0</v>
      </c>
      <c r="AL12">
        <v>0</v>
      </c>
      <c r="AM12" s="1">
        <v>300000</v>
      </c>
      <c r="AN12" s="1">
        <v>-300000</v>
      </c>
    </row>
    <row r="13" spans="1:40" x14ac:dyDescent="0.25">
      <c r="A13" t="str">
        <f t="shared" si="0"/>
        <v>1.1-00-1909_20749024_2038210</v>
      </c>
      <c r="B13" t="s">
        <v>50</v>
      </c>
      <c r="C13" s="17" t="s">
        <v>555</v>
      </c>
      <c r="D13" t="s">
        <v>51</v>
      </c>
      <c r="E13" t="s">
        <v>52</v>
      </c>
      <c r="F13" t="s">
        <v>53</v>
      </c>
      <c r="G13">
        <v>7</v>
      </c>
      <c r="H13">
        <v>49</v>
      </c>
      <c r="I13" t="s">
        <v>54</v>
      </c>
      <c r="J13">
        <v>3821</v>
      </c>
      <c r="K13" t="s">
        <v>70</v>
      </c>
      <c r="L13">
        <v>0</v>
      </c>
      <c r="M13" t="s">
        <v>36</v>
      </c>
      <c r="N13">
        <v>3000</v>
      </c>
      <c r="O13" s="17" t="s">
        <v>699</v>
      </c>
      <c r="P13" t="s">
        <v>56</v>
      </c>
      <c r="Q13" t="s">
        <v>57</v>
      </c>
      <c r="R13" t="s">
        <v>58</v>
      </c>
      <c r="S13" t="s">
        <v>66</v>
      </c>
      <c r="T13" t="s">
        <v>60</v>
      </c>
      <c r="U13" s="17" t="e">
        <v>#N/A</v>
      </c>
      <c r="V13" s="13">
        <v>0</v>
      </c>
      <c r="W13" s="1">
        <v>4000000</v>
      </c>
      <c r="X13">
        <v>0</v>
      </c>
      <c r="Y13">
        <v>0</v>
      </c>
      <c r="Z13">
        <v>0</v>
      </c>
      <c r="AA13">
        <v>0</v>
      </c>
      <c r="AB13">
        <v>0</v>
      </c>
      <c r="AC13" s="21">
        <v>0</v>
      </c>
      <c r="AD13" s="13">
        <f>VLOOKUP(A13,'ARCHIVO DE TRABAJO'!$A$1:$AC$1046,29,0)</f>
        <v>0</v>
      </c>
      <c r="AE13" s="32">
        <f>VLOOKUP(A13,'ARCHIVO DE TRABAJO'!$A$1:$AD$1046,30,0)</f>
        <v>0</v>
      </c>
      <c r="AF13" s="21">
        <v>0</v>
      </c>
      <c r="AG13" s="21">
        <v>0</v>
      </c>
      <c r="AH13" s="21">
        <v>0</v>
      </c>
      <c r="AI13" s="21">
        <f t="shared" si="1"/>
        <v>0</v>
      </c>
      <c r="AJ13">
        <v>0</v>
      </c>
      <c r="AK13">
        <v>0</v>
      </c>
      <c r="AL13">
        <v>0</v>
      </c>
      <c r="AM13" s="1">
        <v>4000000</v>
      </c>
      <c r="AN13" s="1">
        <v>-4000000</v>
      </c>
    </row>
    <row r="14" spans="1:40" x14ac:dyDescent="0.25">
      <c r="A14" t="str">
        <f t="shared" si="0"/>
        <v>1.1-00-1909_20750025_2044210</v>
      </c>
      <c r="B14" t="s">
        <v>50</v>
      </c>
      <c r="C14" s="17" t="s">
        <v>555</v>
      </c>
      <c r="D14" t="s">
        <v>51</v>
      </c>
      <c r="E14" t="s">
        <v>52</v>
      </c>
      <c r="F14" t="s">
        <v>53</v>
      </c>
      <c r="G14">
        <v>7</v>
      </c>
      <c r="H14">
        <v>50</v>
      </c>
      <c r="I14" t="s">
        <v>71</v>
      </c>
      <c r="J14">
        <v>4421</v>
      </c>
      <c r="K14" t="s">
        <v>72</v>
      </c>
      <c r="L14">
        <v>0</v>
      </c>
      <c r="M14" t="s">
        <v>36</v>
      </c>
      <c r="N14">
        <v>4000</v>
      </c>
      <c r="O14" s="17" t="s">
        <v>699</v>
      </c>
      <c r="P14" t="s">
        <v>56</v>
      </c>
      <c r="Q14" t="s">
        <v>57</v>
      </c>
      <c r="R14" t="s">
        <v>58</v>
      </c>
      <c r="S14" t="s">
        <v>73</v>
      </c>
      <c r="T14" t="s">
        <v>74</v>
      </c>
      <c r="U14" s="17" t="e">
        <v>#N/A</v>
      </c>
      <c r="V14" s="13">
        <v>0</v>
      </c>
      <c r="W14" s="1">
        <v>380000</v>
      </c>
      <c r="X14">
        <v>0</v>
      </c>
      <c r="Y14">
        <v>0</v>
      </c>
      <c r="Z14">
        <v>0</v>
      </c>
      <c r="AA14">
        <v>0</v>
      </c>
      <c r="AB14">
        <v>0</v>
      </c>
      <c r="AC14" s="21">
        <v>0</v>
      </c>
      <c r="AD14" s="13">
        <f>VLOOKUP(A14,'ARCHIVO DE TRABAJO'!$A$1:$AC$1046,29,0)</f>
        <v>0</v>
      </c>
      <c r="AE14" s="32">
        <f>VLOOKUP(A14,'ARCHIVO DE TRABAJO'!$A$1:$AD$1046,30,0)</f>
        <v>0</v>
      </c>
      <c r="AF14" s="21">
        <v>0</v>
      </c>
      <c r="AG14" s="21">
        <v>0</v>
      </c>
      <c r="AH14" s="21">
        <v>0</v>
      </c>
      <c r="AI14" s="21">
        <f t="shared" si="1"/>
        <v>0</v>
      </c>
      <c r="AJ14">
        <v>0</v>
      </c>
      <c r="AK14">
        <v>0</v>
      </c>
      <c r="AL14">
        <v>0</v>
      </c>
      <c r="AM14" s="1">
        <v>380000</v>
      </c>
      <c r="AN14" s="1">
        <v>-380000</v>
      </c>
    </row>
    <row r="15" spans="1:40" x14ac:dyDescent="0.25">
      <c r="A15" t="str">
        <f t="shared" si="0"/>
        <v>1.1-00-1909_20751026_2044110</v>
      </c>
      <c r="B15" t="s">
        <v>50</v>
      </c>
      <c r="C15" s="17" t="s">
        <v>555</v>
      </c>
      <c r="D15" t="s">
        <v>51</v>
      </c>
      <c r="E15" t="s">
        <v>52</v>
      </c>
      <c r="F15" t="s">
        <v>53</v>
      </c>
      <c r="G15">
        <v>7</v>
      </c>
      <c r="H15">
        <v>51</v>
      </c>
      <c r="I15" t="s">
        <v>75</v>
      </c>
      <c r="J15">
        <v>4411</v>
      </c>
      <c r="K15" t="s">
        <v>76</v>
      </c>
      <c r="L15">
        <v>0</v>
      </c>
      <c r="M15" t="s">
        <v>36</v>
      </c>
      <c r="N15">
        <v>4000</v>
      </c>
      <c r="O15" s="17" t="s">
        <v>699</v>
      </c>
      <c r="P15" t="s">
        <v>56</v>
      </c>
      <c r="Q15" t="s">
        <v>57</v>
      </c>
      <c r="R15" t="s">
        <v>58</v>
      </c>
      <c r="S15" t="s">
        <v>77</v>
      </c>
      <c r="T15" t="s">
        <v>78</v>
      </c>
      <c r="U15" s="17" t="e">
        <v>#N/A</v>
      </c>
      <c r="V15" s="13">
        <v>0</v>
      </c>
      <c r="W15" s="1">
        <v>350000</v>
      </c>
      <c r="X15">
        <v>0</v>
      </c>
      <c r="Y15">
        <v>0</v>
      </c>
      <c r="Z15">
        <v>0</v>
      </c>
      <c r="AA15">
        <v>0</v>
      </c>
      <c r="AB15">
        <v>0</v>
      </c>
      <c r="AC15" s="21">
        <v>0</v>
      </c>
      <c r="AD15" s="13">
        <f>VLOOKUP(A15,'ARCHIVO DE TRABAJO'!$A$1:$AC$1046,29,0)</f>
        <v>0</v>
      </c>
      <c r="AE15" s="32">
        <f>VLOOKUP(A15,'ARCHIVO DE TRABAJO'!$A$1:$AD$1046,30,0)</f>
        <v>0</v>
      </c>
      <c r="AF15" s="21">
        <v>0</v>
      </c>
      <c r="AG15" s="21">
        <v>0</v>
      </c>
      <c r="AH15" s="21">
        <v>0</v>
      </c>
      <c r="AI15" s="21">
        <f t="shared" si="1"/>
        <v>0</v>
      </c>
      <c r="AJ15">
        <v>0</v>
      </c>
      <c r="AK15">
        <v>0</v>
      </c>
      <c r="AL15">
        <v>0</v>
      </c>
      <c r="AM15" s="1">
        <v>350000</v>
      </c>
      <c r="AN15" s="1">
        <v>-350000</v>
      </c>
    </row>
    <row r="16" spans="1:40" x14ac:dyDescent="0.25">
      <c r="A16" t="str">
        <f t="shared" si="0"/>
        <v>1.1-00-1909_20752027_2043110</v>
      </c>
      <c r="B16" t="s">
        <v>50</v>
      </c>
      <c r="C16" s="17" t="s">
        <v>555</v>
      </c>
      <c r="D16" t="s">
        <v>51</v>
      </c>
      <c r="E16" t="s">
        <v>52</v>
      </c>
      <c r="F16" t="s">
        <v>53</v>
      </c>
      <c r="G16">
        <v>7</v>
      </c>
      <c r="H16">
        <v>52</v>
      </c>
      <c r="I16" t="s">
        <v>79</v>
      </c>
      <c r="J16">
        <v>4311</v>
      </c>
      <c r="K16" t="s">
        <v>80</v>
      </c>
      <c r="L16">
        <v>0</v>
      </c>
      <c r="M16" t="s">
        <v>36</v>
      </c>
      <c r="N16">
        <v>4000</v>
      </c>
      <c r="O16" s="17" t="s">
        <v>699</v>
      </c>
      <c r="P16" t="s">
        <v>56</v>
      </c>
      <c r="Q16" t="s">
        <v>57</v>
      </c>
      <c r="R16" t="s">
        <v>58</v>
      </c>
      <c r="S16" t="s">
        <v>81</v>
      </c>
      <c r="T16" t="s">
        <v>82</v>
      </c>
      <c r="U16" s="17" t="e">
        <v>#N/A</v>
      </c>
      <c r="V16" s="13">
        <v>0</v>
      </c>
      <c r="W16" s="1">
        <v>50000</v>
      </c>
      <c r="X16">
        <v>0</v>
      </c>
      <c r="Y16">
        <v>0</v>
      </c>
      <c r="Z16">
        <v>0</v>
      </c>
      <c r="AA16">
        <v>0</v>
      </c>
      <c r="AB16">
        <v>0</v>
      </c>
      <c r="AC16" s="21">
        <v>0</v>
      </c>
      <c r="AD16" s="13">
        <f>VLOOKUP(A16,'ARCHIVO DE TRABAJO'!$A$1:$AC$1046,29,0)</f>
        <v>0</v>
      </c>
      <c r="AE16" s="32">
        <f>VLOOKUP(A16,'ARCHIVO DE TRABAJO'!$A$1:$AD$1046,30,0)</f>
        <v>0</v>
      </c>
      <c r="AF16" s="21">
        <v>0</v>
      </c>
      <c r="AG16" s="21">
        <v>0</v>
      </c>
      <c r="AH16" s="21">
        <v>0</v>
      </c>
      <c r="AI16" s="21">
        <f t="shared" si="1"/>
        <v>0</v>
      </c>
      <c r="AJ16">
        <v>0</v>
      </c>
      <c r="AK16">
        <v>0</v>
      </c>
      <c r="AL16">
        <v>0</v>
      </c>
      <c r="AM16" s="1">
        <v>50000</v>
      </c>
      <c r="AN16" s="1">
        <v>-50000</v>
      </c>
    </row>
    <row r="17" spans="1:40" x14ac:dyDescent="0.25">
      <c r="A17" t="str">
        <f t="shared" si="0"/>
        <v>1.1-00-1909_20753027_2043110</v>
      </c>
      <c r="B17" t="s">
        <v>50</v>
      </c>
      <c r="C17" s="17" t="s">
        <v>555</v>
      </c>
      <c r="D17" t="s">
        <v>51</v>
      </c>
      <c r="E17" t="s">
        <v>52</v>
      </c>
      <c r="F17" t="s">
        <v>53</v>
      </c>
      <c r="G17">
        <v>7</v>
      </c>
      <c r="H17">
        <v>53</v>
      </c>
      <c r="I17" t="s">
        <v>79</v>
      </c>
      <c r="J17">
        <v>4311</v>
      </c>
      <c r="K17" t="s">
        <v>80</v>
      </c>
      <c r="L17">
        <v>0</v>
      </c>
      <c r="M17" t="s">
        <v>36</v>
      </c>
      <c r="N17">
        <v>4000</v>
      </c>
      <c r="O17" s="17" t="s">
        <v>699</v>
      </c>
      <c r="P17" t="s">
        <v>56</v>
      </c>
      <c r="Q17" t="s">
        <v>57</v>
      </c>
      <c r="R17" t="s">
        <v>58</v>
      </c>
      <c r="S17" t="s">
        <v>83</v>
      </c>
      <c r="T17" t="s">
        <v>82</v>
      </c>
      <c r="U17" s="17" t="e">
        <v>#N/A</v>
      </c>
      <c r="V17" s="13">
        <v>0</v>
      </c>
      <c r="W17" s="1">
        <v>70000</v>
      </c>
      <c r="X17">
        <v>0</v>
      </c>
      <c r="Y17">
        <v>0</v>
      </c>
      <c r="Z17">
        <v>0</v>
      </c>
      <c r="AA17">
        <v>0</v>
      </c>
      <c r="AB17">
        <v>0</v>
      </c>
      <c r="AC17" s="21">
        <v>0</v>
      </c>
      <c r="AD17" s="13">
        <f>VLOOKUP(A17,'ARCHIVO DE TRABAJO'!$A$1:$AC$1046,29,0)</f>
        <v>0</v>
      </c>
      <c r="AE17" s="32">
        <f>VLOOKUP(A17,'ARCHIVO DE TRABAJO'!$A$1:$AD$1046,30,0)</f>
        <v>0</v>
      </c>
      <c r="AF17" s="21">
        <v>0</v>
      </c>
      <c r="AG17" s="21">
        <v>0</v>
      </c>
      <c r="AH17" s="21">
        <v>0</v>
      </c>
      <c r="AI17" s="21">
        <f t="shared" si="1"/>
        <v>0</v>
      </c>
      <c r="AJ17">
        <v>0</v>
      </c>
      <c r="AK17">
        <v>0</v>
      </c>
      <c r="AL17">
        <v>0</v>
      </c>
      <c r="AM17" s="1">
        <v>70000</v>
      </c>
      <c r="AN17" s="1">
        <v>-70000</v>
      </c>
    </row>
    <row r="18" spans="1:40" x14ac:dyDescent="0.25">
      <c r="A18" t="str">
        <f t="shared" si="0"/>
        <v>1.1-00-1909_20754027_2043110</v>
      </c>
      <c r="B18" t="s">
        <v>50</v>
      </c>
      <c r="C18" s="17" t="s">
        <v>555</v>
      </c>
      <c r="D18" t="s">
        <v>51</v>
      </c>
      <c r="E18" t="s">
        <v>52</v>
      </c>
      <c r="F18" t="s">
        <v>53</v>
      </c>
      <c r="G18">
        <v>7</v>
      </c>
      <c r="H18">
        <v>54</v>
      </c>
      <c r="I18" t="s">
        <v>79</v>
      </c>
      <c r="J18">
        <v>4311</v>
      </c>
      <c r="K18" t="s">
        <v>80</v>
      </c>
      <c r="L18">
        <v>0</v>
      </c>
      <c r="M18" t="s">
        <v>36</v>
      </c>
      <c r="N18">
        <v>4000</v>
      </c>
      <c r="O18" s="17" t="s">
        <v>699</v>
      </c>
      <c r="P18" t="s">
        <v>56</v>
      </c>
      <c r="Q18" t="s">
        <v>57</v>
      </c>
      <c r="R18" t="s">
        <v>58</v>
      </c>
      <c r="S18" t="s">
        <v>84</v>
      </c>
      <c r="T18" t="s">
        <v>82</v>
      </c>
      <c r="U18" s="17" t="e">
        <v>#N/A</v>
      </c>
      <c r="V18" s="13">
        <v>0</v>
      </c>
      <c r="W18" s="1">
        <v>1000000</v>
      </c>
      <c r="X18">
        <v>0</v>
      </c>
      <c r="Y18">
        <v>0</v>
      </c>
      <c r="Z18">
        <v>0</v>
      </c>
      <c r="AA18">
        <v>0</v>
      </c>
      <c r="AB18">
        <v>0</v>
      </c>
      <c r="AC18" s="21">
        <v>0</v>
      </c>
      <c r="AD18" s="13">
        <f>VLOOKUP(A18,'ARCHIVO DE TRABAJO'!$A$1:$AC$1046,29,0)</f>
        <v>0</v>
      </c>
      <c r="AE18" s="32">
        <f>VLOOKUP(A18,'ARCHIVO DE TRABAJO'!$A$1:$AD$1046,30,0)</f>
        <v>0</v>
      </c>
      <c r="AF18" s="21">
        <v>0</v>
      </c>
      <c r="AG18" s="21">
        <v>0</v>
      </c>
      <c r="AH18" s="21">
        <v>0</v>
      </c>
      <c r="AI18" s="21">
        <f t="shared" si="1"/>
        <v>0</v>
      </c>
      <c r="AJ18">
        <v>0</v>
      </c>
      <c r="AK18">
        <v>0</v>
      </c>
      <c r="AL18">
        <v>0</v>
      </c>
      <c r="AM18" s="1">
        <v>1000000</v>
      </c>
      <c r="AN18" s="1">
        <v>-1000000</v>
      </c>
    </row>
    <row r="19" spans="1:40" x14ac:dyDescent="0.25">
      <c r="A19" t="str">
        <f t="shared" si="0"/>
        <v>1.1-00-1909_20755027_2043110</v>
      </c>
      <c r="B19" t="s">
        <v>50</v>
      </c>
      <c r="C19" s="17" t="s">
        <v>555</v>
      </c>
      <c r="D19" t="s">
        <v>51</v>
      </c>
      <c r="E19" t="s">
        <v>52</v>
      </c>
      <c r="F19" t="s">
        <v>53</v>
      </c>
      <c r="G19">
        <v>7</v>
      </c>
      <c r="H19">
        <v>55</v>
      </c>
      <c r="I19" t="s">
        <v>79</v>
      </c>
      <c r="J19">
        <v>4311</v>
      </c>
      <c r="K19" t="s">
        <v>80</v>
      </c>
      <c r="L19">
        <v>0</v>
      </c>
      <c r="M19" t="s">
        <v>36</v>
      </c>
      <c r="N19">
        <v>4000</v>
      </c>
      <c r="O19" s="17" t="s">
        <v>699</v>
      </c>
      <c r="P19" t="s">
        <v>56</v>
      </c>
      <c r="Q19" t="s">
        <v>57</v>
      </c>
      <c r="R19" t="s">
        <v>58</v>
      </c>
      <c r="S19" t="s">
        <v>85</v>
      </c>
      <c r="T19" t="s">
        <v>82</v>
      </c>
      <c r="U19" s="17" t="e">
        <v>#N/A</v>
      </c>
      <c r="V19" s="13">
        <v>0</v>
      </c>
      <c r="W19" s="1">
        <v>50000</v>
      </c>
      <c r="X19">
        <v>0</v>
      </c>
      <c r="Y19">
        <v>0</v>
      </c>
      <c r="Z19">
        <v>0</v>
      </c>
      <c r="AA19">
        <v>0</v>
      </c>
      <c r="AB19">
        <v>0</v>
      </c>
      <c r="AC19" s="21">
        <v>0</v>
      </c>
      <c r="AD19" s="13">
        <f>VLOOKUP(A19,'ARCHIVO DE TRABAJO'!$A$1:$AC$1046,29,0)</f>
        <v>0</v>
      </c>
      <c r="AE19" s="32">
        <f>VLOOKUP(A19,'ARCHIVO DE TRABAJO'!$A$1:$AD$1046,30,0)</f>
        <v>0</v>
      </c>
      <c r="AF19" s="21">
        <v>0</v>
      </c>
      <c r="AG19" s="21">
        <v>0</v>
      </c>
      <c r="AH19" s="21">
        <v>0</v>
      </c>
      <c r="AI19" s="21">
        <f t="shared" si="1"/>
        <v>0</v>
      </c>
      <c r="AJ19">
        <v>0</v>
      </c>
      <c r="AK19">
        <v>0</v>
      </c>
      <c r="AL19">
        <v>0</v>
      </c>
      <c r="AM19" s="1">
        <v>50000</v>
      </c>
      <c r="AN19" s="1">
        <v>-50000</v>
      </c>
    </row>
    <row r="20" spans="1:40" x14ac:dyDescent="0.25">
      <c r="A20" t="str">
        <f t="shared" si="0"/>
        <v>1.1-00-1909_20756027_2043110</v>
      </c>
      <c r="B20" t="s">
        <v>50</v>
      </c>
      <c r="C20" s="17" t="s">
        <v>555</v>
      </c>
      <c r="D20" t="s">
        <v>51</v>
      </c>
      <c r="E20" t="s">
        <v>52</v>
      </c>
      <c r="F20" t="s">
        <v>53</v>
      </c>
      <c r="G20">
        <v>7</v>
      </c>
      <c r="H20">
        <v>56</v>
      </c>
      <c r="I20" t="s">
        <v>79</v>
      </c>
      <c r="J20">
        <v>4311</v>
      </c>
      <c r="K20" t="s">
        <v>80</v>
      </c>
      <c r="L20">
        <v>0</v>
      </c>
      <c r="M20" t="s">
        <v>36</v>
      </c>
      <c r="N20">
        <v>4000</v>
      </c>
      <c r="O20" s="17" t="s">
        <v>699</v>
      </c>
      <c r="P20" t="s">
        <v>56</v>
      </c>
      <c r="Q20" t="s">
        <v>57</v>
      </c>
      <c r="R20" t="s">
        <v>58</v>
      </c>
      <c r="S20" t="s">
        <v>86</v>
      </c>
      <c r="T20" t="s">
        <v>82</v>
      </c>
      <c r="U20" s="17" t="e">
        <v>#N/A</v>
      </c>
      <c r="V20" s="13">
        <v>0</v>
      </c>
      <c r="W20" s="1">
        <v>200000</v>
      </c>
      <c r="X20">
        <v>0</v>
      </c>
      <c r="Y20">
        <v>0</v>
      </c>
      <c r="Z20">
        <v>0</v>
      </c>
      <c r="AA20">
        <v>0</v>
      </c>
      <c r="AB20">
        <v>0</v>
      </c>
      <c r="AC20" s="21">
        <v>0</v>
      </c>
      <c r="AD20" s="13">
        <f>VLOOKUP(A20,'ARCHIVO DE TRABAJO'!$A$1:$AC$1046,29,0)</f>
        <v>0</v>
      </c>
      <c r="AE20" s="32">
        <f>VLOOKUP(A20,'ARCHIVO DE TRABAJO'!$A$1:$AD$1046,30,0)</f>
        <v>0</v>
      </c>
      <c r="AF20" s="21">
        <v>0</v>
      </c>
      <c r="AG20" s="21">
        <v>0</v>
      </c>
      <c r="AH20" s="21">
        <v>0</v>
      </c>
      <c r="AI20" s="21">
        <f t="shared" si="1"/>
        <v>0</v>
      </c>
      <c r="AJ20">
        <v>0</v>
      </c>
      <c r="AK20">
        <v>0</v>
      </c>
      <c r="AL20">
        <v>0</v>
      </c>
      <c r="AM20" s="1">
        <v>200000</v>
      </c>
      <c r="AN20" s="1">
        <v>-200000</v>
      </c>
    </row>
    <row r="21" spans="1:40" x14ac:dyDescent="0.25">
      <c r="A21" t="str">
        <f t="shared" si="0"/>
        <v>1.1-00-1909_20757027_2025210</v>
      </c>
      <c r="B21" t="s">
        <v>50</v>
      </c>
      <c r="C21" s="17" t="s">
        <v>555</v>
      </c>
      <c r="D21" t="s">
        <v>51</v>
      </c>
      <c r="E21" t="s">
        <v>52</v>
      </c>
      <c r="F21" t="s">
        <v>53</v>
      </c>
      <c r="G21">
        <v>7</v>
      </c>
      <c r="H21">
        <v>57</v>
      </c>
      <c r="I21" t="s">
        <v>79</v>
      </c>
      <c r="J21">
        <v>2521</v>
      </c>
      <c r="K21" t="s">
        <v>87</v>
      </c>
      <c r="L21">
        <v>0</v>
      </c>
      <c r="M21" t="s">
        <v>36</v>
      </c>
      <c r="N21">
        <v>2000</v>
      </c>
      <c r="O21" s="17" t="s">
        <v>699</v>
      </c>
      <c r="P21" t="s">
        <v>56</v>
      </c>
      <c r="Q21" t="s">
        <v>57</v>
      </c>
      <c r="R21" t="s">
        <v>58</v>
      </c>
      <c r="S21" t="s">
        <v>88</v>
      </c>
      <c r="T21" t="s">
        <v>82</v>
      </c>
      <c r="U21" s="17" t="e">
        <v>#N/A</v>
      </c>
      <c r="V21" s="13">
        <v>0</v>
      </c>
      <c r="W21" s="1">
        <v>800000</v>
      </c>
      <c r="X21">
        <v>0</v>
      </c>
      <c r="Y21">
        <v>0</v>
      </c>
      <c r="Z21">
        <v>0</v>
      </c>
      <c r="AA21">
        <v>0</v>
      </c>
      <c r="AB21">
        <v>0</v>
      </c>
      <c r="AC21" s="21">
        <v>0</v>
      </c>
      <c r="AD21" s="13">
        <f>VLOOKUP(A21,'ARCHIVO DE TRABAJO'!$A$1:$AC$1046,29,0)</f>
        <v>0</v>
      </c>
      <c r="AE21" s="32">
        <f>VLOOKUP(A21,'ARCHIVO DE TRABAJO'!$A$1:$AD$1046,30,0)</f>
        <v>0</v>
      </c>
      <c r="AF21" s="21">
        <v>0</v>
      </c>
      <c r="AG21" s="21">
        <v>0</v>
      </c>
      <c r="AH21" s="21">
        <v>0</v>
      </c>
      <c r="AI21" s="21">
        <f t="shared" si="1"/>
        <v>0</v>
      </c>
      <c r="AJ21">
        <v>0</v>
      </c>
      <c r="AK21">
        <v>0</v>
      </c>
      <c r="AL21">
        <v>0</v>
      </c>
      <c r="AM21" s="1">
        <v>800000</v>
      </c>
      <c r="AN21" s="1">
        <v>-800000</v>
      </c>
    </row>
    <row r="22" spans="1:40" x14ac:dyDescent="0.25">
      <c r="A22" t="str">
        <f t="shared" si="0"/>
        <v>1.1-00-1909_20758027_2043110</v>
      </c>
      <c r="B22" t="s">
        <v>50</v>
      </c>
      <c r="C22" s="17" t="s">
        <v>555</v>
      </c>
      <c r="D22" t="s">
        <v>51</v>
      </c>
      <c r="E22" t="s">
        <v>52</v>
      </c>
      <c r="F22" t="s">
        <v>53</v>
      </c>
      <c r="G22">
        <v>7</v>
      </c>
      <c r="H22">
        <v>58</v>
      </c>
      <c r="I22" t="s">
        <v>79</v>
      </c>
      <c r="J22">
        <v>4311</v>
      </c>
      <c r="K22" t="s">
        <v>80</v>
      </c>
      <c r="L22">
        <v>0</v>
      </c>
      <c r="M22" t="s">
        <v>36</v>
      </c>
      <c r="N22">
        <v>4000</v>
      </c>
      <c r="O22" s="17" t="s">
        <v>699</v>
      </c>
      <c r="P22" t="s">
        <v>56</v>
      </c>
      <c r="Q22" t="s">
        <v>57</v>
      </c>
      <c r="R22" t="s">
        <v>58</v>
      </c>
      <c r="S22" t="s">
        <v>89</v>
      </c>
      <c r="T22" t="s">
        <v>82</v>
      </c>
      <c r="U22" s="17" t="e">
        <v>#N/A</v>
      </c>
      <c r="V22" s="13">
        <v>0</v>
      </c>
      <c r="W22" s="1">
        <v>70000</v>
      </c>
      <c r="X22">
        <v>0</v>
      </c>
      <c r="Y22">
        <v>0</v>
      </c>
      <c r="Z22">
        <v>0</v>
      </c>
      <c r="AA22">
        <v>0</v>
      </c>
      <c r="AB22">
        <v>0</v>
      </c>
      <c r="AC22" s="21">
        <v>0</v>
      </c>
      <c r="AD22" s="13">
        <f>VLOOKUP(A22,'ARCHIVO DE TRABAJO'!$A$1:$AC$1046,29,0)</f>
        <v>0</v>
      </c>
      <c r="AE22" s="32">
        <f>VLOOKUP(A22,'ARCHIVO DE TRABAJO'!$A$1:$AD$1046,30,0)</f>
        <v>0</v>
      </c>
      <c r="AF22" s="21">
        <v>0</v>
      </c>
      <c r="AG22" s="21">
        <v>0</v>
      </c>
      <c r="AH22" s="21">
        <v>0</v>
      </c>
      <c r="AI22" s="21">
        <f t="shared" si="1"/>
        <v>0</v>
      </c>
      <c r="AJ22">
        <v>0</v>
      </c>
      <c r="AK22">
        <v>0</v>
      </c>
      <c r="AL22">
        <v>0</v>
      </c>
      <c r="AM22" s="1">
        <v>70000</v>
      </c>
      <c r="AN22" s="1">
        <v>-70000</v>
      </c>
    </row>
    <row r="23" spans="1:40" x14ac:dyDescent="0.25">
      <c r="A23" t="str">
        <f t="shared" si="0"/>
        <v>1.1-00-1909_20759027_2043110</v>
      </c>
      <c r="B23" t="s">
        <v>50</v>
      </c>
      <c r="C23" s="17" t="s">
        <v>555</v>
      </c>
      <c r="D23" t="s">
        <v>51</v>
      </c>
      <c r="E23" t="s">
        <v>52</v>
      </c>
      <c r="F23" t="s">
        <v>53</v>
      </c>
      <c r="G23">
        <v>7</v>
      </c>
      <c r="H23">
        <v>59</v>
      </c>
      <c r="I23" t="s">
        <v>79</v>
      </c>
      <c r="J23">
        <v>4311</v>
      </c>
      <c r="K23" t="s">
        <v>80</v>
      </c>
      <c r="L23">
        <v>0</v>
      </c>
      <c r="M23" t="s">
        <v>36</v>
      </c>
      <c r="N23">
        <v>4000</v>
      </c>
      <c r="O23" s="17" t="s">
        <v>699</v>
      </c>
      <c r="P23" t="s">
        <v>56</v>
      </c>
      <c r="Q23" t="s">
        <v>57</v>
      </c>
      <c r="R23" t="s">
        <v>58</v>
      </c>
      <c r="S23" t="s">
        <v>90</v>
      </c>
      <c r="T23" t="s">
        <v>82</v>
      </c>
      <c r="U23" s="17" t="e">
        <v>#N/A</v>
      </c>
      <c r="V23" s="13">
        <v>0</v>
      </c>
      <c r="W23" s="1">
        <v>100000</v>
      </c>
      <c r="X23">
        <v>0</v>
      </c>
      <c r="Y23">
        <v>0</v>
      </c>
      <c r="Z23">
        <v>0</v>
      </c>
      <c r="AA23">
        <v>0</v>
      </c>
      <c r="AB23">
        <v>0</v>
      </c>
      <c r="AC23" s="21">
        <v>0</v>
      </c>
      <c r="AD23" s="13">
        <f>VLOOKUP(A23,'ARCHIVO DE TRABAJO'!$A$1:$AC$1046,29,0)</f>
        <v>0</v>
      </c>
      <c r="AE23" s="32">
        <f>VLOOKUP(A23,'ARCHIVO DE TRABAJO'!$A$1:$AD$1046,30,0)</f>
        <v>0</v>
      </c>
      <c r="AF23" s="21">
        <v>0</v>
      </c>
      <c r="AG23" s="21">
        <v>0</v>
      </c>
      <c r="AH23" s="21">
        <v>0</v>
      </c>
      <c r="AI23" s="21">
        <f t="shared" si="1"/>
        <v>0</v>
      </c>
      <c r="AJ23">
        <v>0</v>
      </c>
      <c r="AK23">
        <v>0</v>
      </c>
      <c r="AL23">
        <v>0</v>
      </c>
      <c r="AM23" s="1">
        <v>100000</v>
      </c>
      <c r="AN23" s="1">
        <v>-100000</v>
      </c>
    </row>
    <row r="24" spans="1:40" x14ac:dyDescent="0.25">
      <c r="A24" t="str">
        <f t="shared" si="0"/>
        <v>1.1-00-1909_20760028_2043110</v>
      </c>
      <c r="B24" t="s">
        <v>50</v>
      </c>
      <c r="C24" s="17" t="s">
        <v>555</v>
      </c>
      <c r="D24" t="s">
        <v>51</v>
      </c>
      <c r="E24" t="s">
        <v>52</v>
      </c>
      <c r="F24" t="s">
        <v>53</v>
      </c>
      <c r="G24">
        <v>7</v>
      </c>
      <c r="H24">
        <v>60</v>
      </c>
      <c r="I24" t="s">
        <v>91</v>
      </c>
      <c r="J24">
        <v>4311</v>
      </c>
      <c r="K24" t="s">
        <v>80</v>
      </c>
      <c r="L24">
        <v>0</v>
      </c>
      <c r="M24" t="s">
        <v>36</v>
      </c>
      <c r="N24">
        <v>4000</v>
      </c>
      <c r="O24" s="17" t="s">
        <v>699</v>
      </c>
      <c r="P24" t="s">
        <v>56</v>
      </c>
      <c r="Q24" t="s">
        <v>57</v>
      </c>
      <c r="R24" t="s">
        <v>58</v>
      </c>
      <c r="S24" t="s">
        <v>92</v>
      </c>
      <c r="T24" t="s">
        <v>93</v>
      </c>
      <c r="U24" s="17" t="e">
        <v>#N/A</v>
      </c>
      <c r="V24" s="13">
        <v>0</v>
      </c>
      <c r="W24" s="1">
        <v>100000</v>
      </c>
      <c r="X24">
        <v>0</v>
      </c>
      <c r="Y24">
        <v>0</v>
      </c>
      <c r="Z24">
        <v>0</v>
      </c>
      <c r="AA24">
        <v>0</v>
      </c>
      <c r="AB24">
        <v>0</v>
      </c>
      <c r="AC24" s="21">
        <v>0</v>
      </c>
      <c r="AD24" s="13">
        <f>VLOOKUP(A24,'ARCHIVO DE TRABAJO'!$A$1:$AC$1046,29,0)</f>
        <v>0</v>
      </c>
      <c r="AE24" s="32">
        <f>VLOOKUP(A24,'ARCHIVO DE TRABAJO'!$A$1:$AD$1046,30,0)</f>
        <v>0</v>
      </c>
      <c r="AF24" s="21">
        <v>0</v>
      </c>
      <c r="AG24" s="21">
        <v>0</v>
      </c>
      <c r="AH24" s="21">
        <v>0</v>
      </c>
      <c r="AI24" s="21">
        <f t="shared" si="1"/>
        <v>0</v>
      </c>
      <c r="AJ24">
        <v>0</v>
      </c>
      <c r="AK24">
        <v>0</v>
      </c>
      <c r="AL24">
        <v>0</v>
      </c>
      <c r="AM24" s="1">
        <v>100000</v>
      </c>
      <c r="AN24" s="1">
        <v>-100000</v>
      </c>
    </row>
    <row r="25" spans="1:40" x14ac:dyDescent="0.25">
      <c r="A25" t="str">
        <f t="shared" si="0"/>
        <v>1.1-00-1909_20761028_2043110</v>
      </c>
      <c r="B25" t="s">
        <v>50</v>
      </c>
      <c r="C25" s="17" t="s">
        <v>555</v>
      </c>
      <c r="D25" t="s">
        <v>51</v>
      </c>
      <c r="E25" t="s">
        <v>52</v>
      </c>
      <c r="F25" t="s">
        <v>53</v>
      </c>
      <c r="G25">
        <v>7</v>
      </c>
      <c r="H25">
        <v>61</v>
      </c>
      <c r="I25" t="s">
        <v>91</v>
      </c>
      <c r="J25">
        <v>4311</v>
      </c>
      <c r="K25" t="s">
        <v>80</v>
      </c>
      <c r="L25">
        <v>0</v>
      </c>
      <c r="M25" t="s">
        <v>36</v>
      </c>
      <c r="N25">
        <v>4000</v>
      </c>
      <c r="O25" s="17" t="s">
        <v>699</v>
      </c>
      <c r="P25" t="s">
        <v>56</v>
      </c>
      <c r="Q25" t="s">
        <v>57</v>
      </c>
      <c r="R25" t="s">
        <v>58</v>
      </c>
      <c r="S25" t="s">
        <v>94</v>
      </c>
      <c r="T25" t="s">
        <v>93</v>
      </c>
      <c r="U25" s="17" t="e">
        <v>#N/A</v>
      </c>
      <c r="V25" s="13">
        <v>0</v>
      </c>
      <c r="W25" s="1">
        <v>100000</v>
      </c>
      <c r="X25">
        <v>0</v>
      </c>
      <c r="Y25">
        <v>0</v>
      </c>
      <c r="Z25">
        <v>0</v>
      </c>
      <c r="AA25">
        <v>0</v>
      </c>
      <c r="AB25">
        <v>0</v>
      </c>
      <c r="AC25" s="21">
        <v>0</v>
      </c>
      <c r="AD25" s="13">
        <f>VLOOKUP(A25,'ARCHIVO DE TRABAJO'!$A$1:$AC$1046,29,0)</f>
        <v>0</v>
      </c>
      <c r="AE25" s="32">
        <f>VLOOKUP(A25,'ARCHIVO DE TRABAJO'!$A$1:$AD$1046,30,0)</f>
        <v>0</v>
      </c>
      <c r="AF25" s="21">
        <v>0</v>
      </c>
      <c r="AG25" s="21">
        <v>0</v>
      </c>
      <c r="AH25" s="21">
        <v>0</v>
      </c>
      <c r="AI25" s="21">
        <f t="shared" si="1"/>
        <v>0</v>
      </c>
      <c r="AJ25">
        <v>0</v>
      </c>
      <c r="AK25">
        <v>0</v>
      </c>
      <c r="AL25">
        <v>0</v>
      </c>
      <c r="AM25" s="1">
        <v>100000</v>
      </c>
      <c r="AN25" s="1">
        <v>-100000</v>
      </c>
    </row>
    <row r="26" spans="1:40" x14ac:dyDescent="0.25">
      <c r="A26" t="str">
        <f t="shared" si="0"/>
        <v>1.1-00-1909_20762028_2043110</v>
      </c>
      <c r="B26" t="s">
        <v>50</v>
      </c>
      <c r="C26" s="17" t="s">
        <v>555</v>
      </c>
      <c r="D26" t="s">
        <v>51</v>
      </c>
      <c r="E26" t="s">
        <v>52</v>
      </c>
      <c r="F26" t="s">
        <v>53</v>
      </c>
      <c r="G26">
        <v>7</v>
      </c>
      <c r="H26">
        <v>62</v>
      </c>
      <c r="I26" t="s">
        <v>91</v>
      </c>
      <c r="J26">
        <v>4311</v>
      </c>
      <c r="K26" t="s">
        <v>80</v>
      </c>
      <c r="L26">
        <v>0</v>
      </c>
      <c r="M26" t="s">
        <v>36</v>
      </c>
      <c r="N26">
        <v>4000</v>
      </c>
      <c r="O26" s="17" t="s">
        <v>699</v>
      </c>
      <c r="P26" t="s">
        <v>56</v>
      </c>
      <c r="Q26" t="s">
        <v>57</v>
      </c>
      <c r="R26" t="s">
        <v>58</v>
      </c>
      <c r="S26" t="s">
        <v>95</v>
      </c>
      <c r="T26" t="s">
        <v>93</v>
      </c>
      <c r="U26" s="17" t="e">
        <v>#N/A</v>
      </c>
      <c r="V26" s="13">
        <v>0</v>
      </c>
      <c r="W26" s="1">
        <v>50000</v>
      </c>
      <c r="X26">
        <v>0</v>
      </c>
      <c r="Y26">
        <v>0</v>
      </c>
      <c r="Z26">
        <v>0</v>
      </c>
      <c r="AA26">
        <v>0</v>
      </c>
      <c r="AB26">
        <v>0</v>
      </c>
      <c r="AC26" s="21">
        <v>0</v>
      </c>
      <c r="AD26" s="13">
        <f>VLOOKUP(A26,'ARCHIVO DE TRABAJO'!$A$1:$AC$1046,29,0)</f>
        <v>0</v>
      </c>
      <c r="AE26" s="32">
        <f>VLOOKUP(A26,'ARCHIVO DE TRABAJO'!$A$1:$AD$1046,30,0)</f>
        <v>0</v>
      </c>
      <c r="AF26" s="21">
        <v>0</v>
      </c>
      <c r="AG26" s="21">
        <v>0</v>
      </c>
      <c r="AH26" s="21">
        <v>0</v>
      </c>
      <c r="AI26" s="21">
        <f t="shared" si="1"/>
        <v>0</v>
      </c>
      <c r="AJ26">
        <v>0</v>
      </c>
      <c r="AK26">
        <v>0</v>
      </c>
      <c r="AL26">
        <v>0</v>
      </c>
      <c r="AM26" s="1">
        <v>50000</v>
      </c>
      <c r="AN26" s="1">
        <v>-50000</v>
      </c>
    </row>
    <row r="27" spans="1:40" x14ac:dyDescent="0.25">
      <c r="A27" t="str">
        <f t="shared" si="0"/>
        <v>1.1-00-1902_20612008_2021110</v>
      </c>
      <c r="B27" t="s">
        <v>50</v>
      </c>
      <c r="C27" s="17" t="s">
        <v>555</v>
      </c>
      <c r="D27" t="s">
        <v>96</v>
      </c>
      <c r="E27" t="s">
        <v>97</v>
      </c>
      <c r="F27" t="s">
        <v>98</v>
      </c>
      <c r="G27">
        <v>6</v>
      </c>
      <c r="H27">
        <v>12</v>
      </c>
      <c r="I27" t="s">
        <v>99</v>
      </c>
      <c r="J27">
        <v>2111</v>
      </c>
      <c r="K27" t="s">
        <v>100</v>
      </c>
      <c r="L27">
        <v>0</v>
      </c>
      <c r="M27" t="s">
        <v>36</v>
      </c>
      <c r="N27">
        <v>2000</v>
      </c>
      <c r="O27" s="17" t="s">
        <v>699</v>
      </c>
      <c r="P27" t="s">
        <v>56</v>
      </c>
      <c r="Q27" t="s">
        <v>101</v>
      </c>
      <c r="R27" t="s">
        <v>102</v>
      </c>
      <c r="S27" t="s">
        <v>103</v>
      </c>
      <c r="T27" t="s">
        <v>104</v>
      </c>
      <c r="U27" s="17" t="e">
        <v>#N/A</v>
      </c>
      <c r="V27" s="13">
        <v>0</v>
      </c>
      <c r="W27" s="1">
        <v>50000</v>
      </c>
      <c r="X27">
        <v>0</v>
      </c>
      <c r="Y27">
        <v>0</v>
      </c>
      <c r="Z27">
        <v>0</v>
      </c>
      <c r="AA27">
        <v>0</v>
      </c>
      <c r="AB27">
        <v>0</v>
      </c>
      <c r="AC27" s="21">
        <v>0</v>
      </c>
      <c r="AD27" s="13">
        <f>VLOOKUP(A27,'ARCHIVO DE TRABAJO'!$A$1:$AC$1046,29,0)</f>
        <v>0</v>
      </c>
      <c r="AE27" s="32">
        <f>VLOOKUP(A27,'ARCHIVO DE TRABAJO'!$A$1:$AD$1046,30,0)</f>
        <v>0</v>
      </c>
      <c r="AF27" s="21">
        <v>0</v>
      </c>
      <c r="AG27" s="21">
        <v>0</v>
      </c>
      <c r="AH27" s="21">
        <v>0</v>
      </c>
      <c r="AI27" s="21">
        <f t="shared" si="1"/>
        <v>0</v>
      </c>
      <c r="AJ27">
        <v>0</v>
      </c>
      <c r="AK27">
        <v>0</v>
      </c>
      <c r="AL27">
        <v>0</v>
      </c>
      <c r="AM27" s="1">
        <v>50000</v>
      </c>
      <c r="AN27" s="1">
        <v>-50000</v>
      </c>
    </row>
    <row r="28" spans="1:40" x14ac:dyDescent="0.25">
      <c r="A28" t="str">
        <f t="shared" si="0"/>
        <v>1.1-00-1902_20612008_2021310</v>
      </c>
      <c r="B28" t="s">
        <v>50</v>
      </c>
      <c r="C28" s="17" t="s">
        <v>555</v>
      </c>
      <c r="D28" t="s">
        <v>96</v>
      </c>
      <c r="E28" t="s">
        <v>97</v>
      </c>
      <c r="F28" t="s">
        <v>98</v>
      </c>
      <c r="G28">
        <v>6</v>
      </c>
      <c r="H28">
        <v>12</v>
      </c>
      <c r="I28" t="s">
        <v>99</v>
      </c>
      <c r="J28">
        <v>2131</v>
      </c>
      <c r="K28" t="s">
        <v>105</v>
      </c>
      <c r="L28">
        <v>0</v>
      </c>
      <c r="M28" t="s">
        <v>36</v>
      </c>
      <c r="N28">
        <v>2000</v>
      </c>
      <c r="O28" s="17" t="s">
        <v>699</v>
      </c>
      <c r="P28" t="s">
        <v>56</v>
      </c>
      <c r="Q28" t="s">
        <v>101</v>
      </c>
      <c r="R28" t="s">
        <v>102</v>
      </c>
      <c r="S28" t="s">
        <v>103</v>
      </c>
      <c r="T28" t="s">
        <v>104</v>
      </c>
      <c r="U28" s="17" t="e">
        <v>#N/A</v>
      </c>
      <c r="V28" s="13">
        <v>0</v>
      </c>
      <c r="W28" s="1">
        <v>100000</v>
      </c>
      <c r="X28">
        <v>0</v>
      </c>
      <c r="Y28">
        <v>0</v>
      </c>
      <c r="Z28">
        <v>0</v>
      </c>
      <c r="AA28">
        <v>0</v>
      </c>
      <c r="AB28">
        <v>0</v>
      </c>
      <c r="AC28" s="21">
        <v>0</v>
      </c>
      <c r="AD28" s="13">
        <f>VLOOKUP(A28,'ARCHIVO DE TRABAJO'!$A$1:$AC$1046,29,0)</f>
        <v>0</v>
      </c>
      <c r="AE28" s="32">
        <f>VLOOKUP(A28,'ARCHIVO DE TRABAJO'!$A$1:$AD$1046,30,0)</f>
        <v>0</v>
      </c>
      <c r="AF28" s="21">
        <v>0</v>
      </c>
      <c r="AG28" s="21">
        <v>0</v>
      </c>
      <c r="AH28" s="21">
        <v>0</v>
      </c>
      <c r="AI28" s="21">
        <f t="shared" si="1"/>
        <v>0</v>
      </c>
      <c r="AJ28">
        <v>0</v>
      </c>
      <c r="AK28">
        <v>0</v>
      </c>
      <c r="AL28">
        <v>0</v>
      </c>
      <c r="AM28" s="1">
        <v>100000</v>
      </c>
      <c r="AN28" s="1">
        <v>-100000</v>
      </c>
    </row>
    <row r="29" spans="1:40" x14ac:dyDescent="0.25">
      <c r="A29" t="str">
        <f t="shared" si="0"/>
        <v>1.1-00-1902_20612008_2021410</v>
      </c>
      <c r="B29" t="s">
        <v>50</v>
      </c>
      <c r="C29" s="17" t="s">
        <v>555</v>
      </c>
      <c r="D29" t="s">
        <v>96</v>
      </c>
      <c r="E29" t="s">
        <v>97</v>
      </c>
      <c r="F29" t="s">
        <v>98</v>
      </c>
      <c r="G29">
        <v>6</v>
      </c>
      <c r="H29">
        <v>12</v>
      </c>
      <c r="I29" t="s">
        <v>99</v>
      </c>
      <c r="J29">
        <v>2141</v>
      </c>
      <c r="K29" t="s">
        <v>106</v>
      </c>
      <c r="L29">
        <v>0</v>
      </c>
      <c r="M29" t="s">
        <v>36</v>
      </c>
      <c r="N29">
        <v>2000</v>
      </c>
      <c r="O29" s="17" t="s">
        <v>699</v>
      </c>
      <c r="P29" t="s">
        <v>56</v>
      </c>
      <c r="Q29" t="s">
        <v>101</v>
      </c>
      <c r="R29" t="s">
        <v>102</v>
      </c>
      <c r="S29" t="s">
        <v>103</v>
      </c>
      <c r="T29" t="s">
        <v>104</v>
      </c>
      <c r="U29" s="17" t="e">
        <v>#N/A</v>
      </c>
      <c r="V29" s="13">
        <v>0</v>
      </c>
      <c r="W29" s="1">
        <v>50000</v>
      </c>
      <c r="X29">
        <v>0</v>
      </c>
      <c r="Y29">
        <v>0</v>
      </c>
      <c r="Z29">
        <v>0</v>
      </c>
      <c r="AA29">
        <v>0</v>
      </c>
      <c r="AB29">
        <v>0</v>
      </c>
      <c r="AC29" s="21">
        <v>0</v>
      </c>
      <c r="AD29" s="13">
        <f>VLOOKUP(A29,'ARCHIVO DE TRABAJO'!$A$1:$AC$1046,29,0)</f>
        <v>0</v>
      </c>
      <c r="AE29" s="32">
        <f>VLOOKUP(A29,'ARCHIVO DE TRABAJO'!$A$1:$AD$1046,30,0)</f>
        <v>0</v>
      </c>
      <c r="AF29" s="21">
        <v>0</v>
      </c>
      <c r="AG29" s="21">
        <v>0</v>
      </c>
      <c r="AH29" s="21">
        <v>0</v>
      </c>
      <c r="AI29" s="21">
        <f t="shared" si="1"/>
        <v>0</v>
      </c>
      <c r="AJ29">
        <v>0</v>
      </c>
      <c r="AK29">
        <v>0</v>
      </c>
      <c r="AL29">
        <v>0</v>
      </c>
      <c r="AM29" s="1">
        <v>50000</v>
      </c>
      <c r="AN29" s="1">
        <v>-50000</v>
      </c>
    </row>
    <row r="30" spans="1:40" x14ac:dyDescent="0.25">
      <c r="A30" t="str">
        <f t="shared" si="0"/>
        <v>1.1-00-1902_20612008_2022110</v>
      </c>
      <c r="B30" t="s">
        <v>50</v>
      </c>
      <c r="C30" s="17" t="s">
        <v>555</v>
      </c>
      <c r="D30" t="s">
        <v>96</v>
      </c>
      <c r="E30" t="s">
        <v>97</v>
      </c>
      <c r="F30" t="s">
        <v>98</v>
      </c>
      <c r="G30">
        <v>6</v>
      </c>
      <c r="H30">
        <v>12</v>
      </c>
      <c r="I30" t="s">
        <v>99</v>
      </c>
      <c r="J30">
        <v>2211</v>
      </c>
      <c r="K30" t="s">
        <v>55</v>
      </c>
      <c r="L30">
        <v>0</v>
      </c>
      <c r="M30" t="s">
        <v>36</v>
      </c>
      <c r="N30">
        <v>2000</v>
      </c>
      <c r="O30" s="17" t="s">
        <v>699</v>
      </c>
      <c r="P30" t="s">
        <v>56</v>
      </c>
      <c r="Q30" t="s">
        <v>101</v>
      </c>
      <c r="R30" t="s">
        <v>102</v>
      </c>
      <c r="S30" t="s">
        <v>103</v>
      </c>
      <c r="T30" t="s">
        <v>104</v>
      </c>
      <c r="U30" s="17" t="e">
        <v>#N/A</v>
      </c>
      <c r="V30" s="13">
        <v>0</v>
      </c>
      <c r="W30" s="1">
        <v>1000000</v>
      </c>
      <c r="X30">
        <v>0</v>
      </c>
      <c r="Y30">
        <v>0</v>
      </c>
      <c r="Z30">
        <v>0</v>
      </c>
      <c r="AA30">
        <v>0</v>
      </c>
      <c r="AB30">
        <v>0</v>
      </c>
      <c r="AC30" s="21">
        <v>0</v>
      </c>
      <c r="AD30" s="13">
        <f>VLOOKUP(A30,'ARCHIVO DE TRABAJO'!$A$1:$AC$1046,29,0)</f>
        <v>0</v>
      </c>
      <c r="AE30" s="32">
        <f>VLOOKUP(A30,'ARCHIVO DE TRABAJO'!$A$1:$AD$1046,30,0)</f>
        <v>0</v>
      </c>
      <c r="AF30" s="21">
        <v>0</v>
      </c>
      <c r="AG30" s="21">
        <v>0</v>
      </c>
      <c r="AH30" s="21">
        <v>0</v>
      </c>
      <c r="AI30" s="21">
        <f t="shared" si="1"/>
        <v>0</v>
      </c>
      <c r="AJ30">
        <v>0</v>
      </c>
      <c r="AK30">
        <v>0</v>
      </c>
      <c r="AL30">
        <v>0</v>
      </c>
      <c r="AM30" s="1">
        <v>1000000</v>
      </c>
      <c r="AN30" s="1">
        <v>-1000000</v>
      </c>
    </row>
    <row r="31" spans="1:40" x14ac:dyDescent="0.25">
      <c r="A31" t="str">
        <f t="shared" si="0"/>
        <v>1.1-00-1902_20612008_2029610</v>
      </c>
      <c r="B31" t="s">
        <v>50</v>
      </c>
      <c r="C31" s="17" t="s">
        <v>555</v>
      </c>
      <c r="D31" t="s">
        <v>96</v>
      </c>
      <c r="E31" t="s">
        <v>97</v>
      </c>
      <c r="F31" t="s">
        <v>98</v>
      </c>
      <c r="G31">
        <v>6</v>
      </c>
      <c r="H31">
        <v>12</v>
      </c>
      <c r="I31" t="s">
        <v>99</v>
      </c>
      <c r="J31">
        <v>2961</v>
      </c>
      <c r="K31" t="s">
        <v>107</v>
      </c>
      <c r="L31">
        <v>0</v>
      </c>
      <c r="M31" t="s">
        <v>36</v>
      </c>
      <c r="N31">
        <v>2000</v>
      </c>
      <c r="O31" s="17" t="s">
        <v>699</v>
      </c>
      <c r="P31" t="s">
        <v>56</v>
      </c>
      <c r="Q31" t="s">
        <v>101</v>
      </c>
      <c r="R31" t="s">
        <v>102</v>
      </c>
      <c r="S31" t="s">
        <v>103</v>
      </c>
      <c r="T31" t="s">
        <v>104</v>
      </c>
      <c r="U31" s="17" t="e">
        <v>#N/A</v>
      </c>
      <c r="V31" s="13">
        <v>0</v>
      </c>
      <c r="W31" s="1">
        <v>50000</v>
      </c>
      <c r="X31">
        <v>0</v>
      </c>
      <c r="Y31">
        <v>0</v>
      </c>
      <c r="Z31">
        <v>0</v>
      </c>
      <c r="AA31">
        <v>0</v>
      </c>
      <c r="AB31">
        <v>0</v>
      </c>
      <c r="AC31" s="21">
        <v>0</v>
      </c>
      <c r="AD31" s="13">
        <f>VLOOKUP(A31,'ARCHIVO DE TRABAJO'!$A$1:$AC$1046,29,0)</f>
        <v>0</v>
      </c>
      <c r="AE31" s="32">
        <f>VLOOKUP(A31,'ARCHIVO DE TRABAJO'!$A$1:$AD$1046,30,0)</f>
        <v>0</v>
      </c>
      <c r="AF31" s="21">
        <v>0</v>
      </c>
      <c r="AG31" s="21">
        <v>0</v>
      </c>
      <c r="AH31" s="21">
        <v>0</v>
      </c>
      <c r="AI31" s="21">
        <f t="shared" si="1"/>
        <v>0</v>
      </c>
      <c r="AJ31">
        <v>0</v>
      </c>
      <c r="AK31">
        <v>0</v>
      </c>
      <c r="AL31">
        <v>0</v>
      </c>
      <c r="AM31" s="1">
        <v>50000</v>
      </c>
      <c r="AN31" s="1">
        <v>-50000</v>
      </c>
    </row>
    <row r="32" spans="1:40" x14ac:dyDescent="0.25">
      <c r="A32" t="str">
        <f t="shared" si="0"/>
        <v>1.1-00-1902_20612008_2038310</v>
      </c>
      <c r="B32" t="s">
        <v>50</v>
      </c>
      <c r="C32" s="17" t="s">
        <v>555</v>
      </c>
      <c r="D32" t="s">
        <v>96</v>
      </c>
      <c r="E32" t="s">
        <v>97</v>
      </c>
      <c r="F32" t="s">
        <v>98</v>
      </c>
      <c r="G32">
        <v>6</v>
      </c>
      <c r="H32">
        <v>12</v>
      </c>
      <c r="I32" t="s">
        <v>99</v>
      </c>
      <c r="J32">
        <v>3831</v>
      </c>
      <c r="K32" t="s">
        <v>108</v>
      </c>
      <c r="L32">
        <v>0</v>
      </c>
      <c r="M32" t="s">
        <v>36</v>
      </c>
      <c r="N32">
        <v>3000</v>
      </c>
      <c r="O32" s="17" t="s">
        <v>699</v>
      </c>
      <c r="P32" t="s">
        <v>56</v>
      </c>
      <c r="Q32" t="s">
        <v>101</v>
      </c>
      <c r="R32" t="s">
        <v>102</v>
      </c>
      <c r="S32" t="s">
        <v>103</v>
      </c>
      <c r="T32" t="s">
        <v>104</v>
      </c>
      <c r="U32" s="17" t="e">
        <v>#N/A</v>
      </c>
      <c r="V32" s="13">
        <v>0</v>
      </c>
      <c r="W32" s="1">
        <v>100000</v>
      </c>
      <c r="X32">
        <v>0</v>
      </c>
      <c r="Y32">
        <v>0</v>
      </c>
      <c r="Z32">
        <v>0</v>
      </c>
      <c r="AA32">
        <v>0</v>
      </c>
      <c r="AB32">
        <v>0</v>
      </c>
      <c r="AC32" s="21">
        <v>0</v>
      </c>
      <c r="AD32" s="13">
        <f>VLOOKUP(A32,'ARCHIVO DE TRABAJO'!$A$1:$AC$1046,29,0)</f>
        <v>0</v>
      </c>
      <c r="AE32" s="32">
        <f>VLOOKUP(A32,'ARCHIVO DE TRABAJO'!$A$1:$AD$1046,30,0)</f>
        <v>0</v>
      </c>
      <c r="AF32" s="21">
        <v>0</v>
      </c>
      <c r="AG32" s="21">
        <v>0</v>
      </c>
      <c r="AH32" s="21">
        <v>0</v>
      </c>
      <c r="AI32" s="21">
        <f t="shared" si="1"/>
        <v>0</v>
      </c>
      <c r="AJ32">
        <v>0</v>
      </c>
      <c r="AK32">
        <v>0</v>
      </c>
      <c r="AL32">
        <v>0</v>
      </c>
      <c r="AM32" s="1">
        <v>100000</v>
      </c>
      <c r="AN32" s="1">
        <v>-100000</v>
      </c>
    </row>
    <row r="33" spans="1:40" x14ac:dyDescent="0.25">
      <c r="A33" t="str">
        <f t="shared" si="0"/>
        <v>1.1-00-1902_20612008_2044810</v>
      </c>
      <c r="B33" t="s">
        <v>50</v>
      </c>
      <c r="C33" s="17" t="s">
        <v>555</v>
      </c>
      <c r="D33" t="s">
        <v>96</v>
      </c>
      <c r="E33" t="s">
        <v>97</v>
      </c>
      <c r="F33" t="s">
        <v>98</v>
      </c>
      <c r="G33">
        <v>6</v>
      </c>
      <c r="H33">
        <v>12</v>
      </c>
      <c r="I33" t="s">
        <v>99</v>
      </c>
      <c r="J33">
        <v>4481</v>
      </c>
      <c r="K33" t="s">
        <v>109</v>
      </c>
      <c r="L33">
        <v>0</v>
      </c>
      <c r="M33" t="s">
        <v>36</v>
      </c>
      <c r="N33">
        <v>4000</v>
      </c>
      <c r="O33" s="17" t="s">
        <v>699</v>
      </c>
      <c r="P33" t="s">
        <v>56</v>
      </c>
      <c r="Q33" t="s">
        <v>101</v>
      </c>
      <c r="R33" t="s">
        <v>102</v>
      </c>
      <c r="S33" t="s">
        <v>103</v>
      </c>
      <c r="T33" t="s">
        <v>104</v>
      </c>
      <c r="U33" s="17" t="e">
        <v>#N/A</v>
      </c>
      <c r="V33" s="13">
        <v>0</v>
      </c>
      <c r="W33" s="1">
        <v>250000</v>
      </c>
      <c r="X33">
        <v>0</v>
      </c>
      <c r="Y33">
        <v>0</v>
      </c>
      <c r="Z33">
        <v>0</v>
      </c>
      <c r="AA33">
        <v>0</v>
      </c>
      <c r="AB33">
        <v>0</v>
      </c>
      <c r="AC33" s="21">
        <v>0</v>
      </c>
      <c r="AD33" s="13">
        <f>VLOOKUP(A33,'ARCHIVO DE TRABAJO'!$A$1:$AC$1046,29,0)</f>
        <v>0</v>
      </c>
      <c r="AE33" s="32">
        <f>VLOOKUP(A33,'ARCHIVO DE TRABAJO'!$A$1:$AD$1046,30,0)</f>
        <v>0</v>
      </c>
      <c r="AF33" s="21">
        <v>0</v>
      </c>
      <c r="AG33" s="21">
        <v>0</v>
      </c>
      <c r="AH33" s="21">
        <v>0</v>
      </c>
      <c r="AI33" s="21">
        <f t="shared" si="1"/>
        <v>0</v>
      </c>
      <c r="AJ33">
        <v>0</v>
      </c>
      <c r="AK33">
        <v>0</v>
      </c>
      <c r="AL33">
        <v>0</v>
      </c>
      <c r="AM33" s="1">
        <v>250000</v>
      </c>
      <c r="AN33" s="1">
        <v>-250000</v>
      </c>
    </row>
    <row r="34" spans="1:40" x14ac:dyDescent="0.25">
      <c r="A34" t="str">
        <f t="shared" si="0"/>
        <v>1.1-00-1902_20612008_2051110</v>
      </c>
      <c r="B34" t="s">
        <v>50</v>
      </c>
      <c r="C34" s="17" t="s">
        <v>555</v>
      </c>
      <c r="D34" t="s">
        <v>96</v>
      </c>
      <c r="E34" t="s">
        <v>97</v>
      </c>
      <c r="F34" t="s">
        <v>98</v>
      </c>
      <c r="G34">
        <v>6</v>
      </c>
      <c r="H34">
        <v>12</v>
      </c>
      <c r="I34" t="s">
        <v>99</v>
      </c>
      <c r="J34">
        <v>5111</v>
      </c>
      <c r="K34" t="s">
        <v>110</v>
      </c>
      <c r="L34">
        <v>0</v>
      </c>
      <c r="M34" t="s">
        <v>36</v>
      </c>
      <c r="N34">
        <v>5000</v>
      </c>
      <c r="O34" s="17" t="s">
        <v>700</v>
      </c>
      <c r="P34" t="s">
        <v>56</v>
      </c>
      <c r="Q34" t="s">
        <v>101</v>
      </c>
      <c r="R34" t="s">
        <v>102</v>
      </c>
      <c r="S34" t="s">
        <v>103</v>
      </c>
      <c r="T34" t="s">
        <v>104</v>
      </c>
      <c r="U34" s="17" t="e">
        <v>#N/A</v>
      </c>
      <c r="V34" s="13">
        <v>0</v>
      </c>
      <c r="W34" s="1">
        <v>250000</v>
      </c>
      <c r="X34">
        <v>0</v>
      </c>
      <c r="Y34">
        <v>0</v>
      </c>
      <c r="Z34">
        <v>0</v>
      </c>
      <c r="AA34">
        <v>0</v>
      </c>
      <c r="AB34">
        <v>0</v>
      </c>
      <c r="AC34" s="21">
        <v>0</v>
      </c>
      <c r="AD34" s="13">
        <f>VLOOKUP(A34,'ARCHIVO DE TRABAJO'!$A$1:$AC$1046,29,0)</f>
        <v>0</v>
      </c>
      <c r="AE34" s="32">
        <f>VLOOKUP(A34,'ARCHIVO DE TRABAJO'!$A$1:$AD$1046,30,0)</f>
        <v>0</v>
      </c>
      <c r="AF34" s="21">
        <v>0</v>
      </c>
      <c r="AG34" s="21">
        <v>0</v>
      </c>
      <c r="AH34" s="21">
        <v>0</v>
      </c>
      <c r="AI34" s="21">
        <f t="shared" si="1"/>
        <v>0</v>
      </c>
      <c r="AJ34">
        <v>0</v>
      </c>
      <c r="AK34">
        <v>0</v>
      </c>
      <c r="AL34">
        <v>0</v>
      </c>
      <c r="AM34" s="1">
        <v>250000</v>
      </c>
      <c r="AN34" s="1">
        <v>-250000</v>
      </c>
    </row>
    <row r="35" spans="1:40" x14ac:dyDescent="0.25">
      <c r="A35" t="str">
        <f t="shared" si="0"/>
        <v>1.1-00-1902_20612008_2051210</v>
      </c>
      <c r="B35" t="s">
        <v>50</v>
      </c>
      <c r="C35" s="17" t="s">
        <v>555</v>
      </c>
      <c r="D35" t="s">
        <v>96</v>
      </c>
      <c r="E35" t="s">
        <v>97</v>
      </c>
      <c r="F35" t="s">
        <v>98</v>
      </c>
      <c r="G35">
        <v>6</v>
      </c>
      <c r="H35">
        <v>12</v>
      </c>
      <c r="I35" t="s">
        <v>99</v>
      </c>
      <c r="J35">
        <v>5121</v>
      </c>
      <c r="K35" t="s">
        <v>111</v>
      </c>
      <c r="L35">
        <v>0</v>
      </c>
      <c r="M35" t="s">
        <v>36</v>
      </c>
      <c r="N35">
        <v>5000</v>
      </c>
      <c r="O35" s="17" t="s">
        <v>700</v>
      </c>
      <c r="P35" t="s">
        <v>56</v>
      </c>
      <c r="Q35" t="s">
        <v>101</v>
      </c>
      <c r="R35" t="s">
        <v>102</v>
      </c>
      <c r="S35" t="s">
        <v>103</v>
      </c>
      <c r="T35" t="s">
        <v>104</v>
      </c>
      <c r="U35" s="17" t="e">
        <v>#N/A</v>
      </c>
      <c r="V35" s="13">
        <v>0</v>
      </c>
      <c r="W35" s="1">
        <v>60000</v>
      </c>
      <c r="X35">
        <v>0</v>
      </c>
      <c r="Y35">
        <v>0</v>
      </c>
      <c r="Z35">
        <v>0</v>
      </c>
      <c r="AA35">
        <v>0</v>
      </c>
      <c r="AB35">
        <v>0</v>
      </c>
      <c r="AC35" s="21">
        <v>0</v>
      </c>
      <c r="AD35" s="13">
        <f>VLOOKUP(A35,'ARCHIVO DE TRABAJO'!$A$1:$AC$1046,29,0)</f>
        <v>0</v>
      </c>
      <c r="AE35" s="32">
        <f>VLOOKUP(A35,'ARCHIVO DE TRABAJO'!$A$1:$AD$1046,30,0)</f>
        <v>0</v>
      </c>
      <c r="AF35" s="21">
        <v>0</v>
      </c>
      <c r="AG35" s="21">
        <v>0</v>
      </c>
      <c r="AH35" s="21">
        <v>0</v>
      </c>
      <c r="AI35" s="21">
        <f t="shared" si="1"/>
        <v>0</v>
      </c>
      <c r="AJ35">
        <v>0</v>
      </c>
      <c r="AK35">
        <v>0</v>
      </c>
      <c r="AL35">
        <v>0</v>
      </c>
      <c r="AM35" s="1">
        <v>60000</v>
      </c>
      <c r="AN35" s="1">
        <v>-60000</v>
      </c>
    </row>
    <row r="36" spans="1:40" x14ac:dyDescent="0.25">
      <c r="A36" t="str">
        <f t="shared" si="0"/>
        <v>1.1-00-1902_20612008_2051510</v>
      </c>
      <c r="B36" t="s">
        <v>50</v>
      </c>
      <c r="C36" s="17" t="s">
        <v>555</v>
      </c>
      <c r="D36" t="s">
        <v>96</v>
      </c>
      <c r="E36" t="s">
        <v>97</v>
      </c>
      <c r="F36" t="s">
        <v>98</v>
      </c>
      <c r="G36">
        <v>6</v>
      </c>
      <c r="H36">
        <v>12</v>
      </c>
      <c r="I36" t="s">
        <v>99</v>
      </c>
      <c r="J36">
        <v>5151</v>
      </c>
      <c r="K36" t="s">
        <v>112</v>
      </c>
      <c r="L36">
        <v>0</v>
      </c>
      <c r="M36" t="s">
        <v>36</v>
      </c>
      <c r="N36">
        <v>5000</v>
      </c>
      <c r="O36" s="17" t="s">
        <v>700</v>
      </c>
      <c r="P36" t="s">
        <v>56</v>
      </c>
      <c r="Q36" t="s">
        <v>101</v>
      </c>
      <c r="R36" t="s">
        <v>102</v>
      </c>
      <c r="S36" t="s">
        <v>103</v>
      </c>
      <c r="T36" t="s">
        <v>104</v>
      </c>
      <c r="U36" s="17" t="e">
        <v>#N/A</v>
      </c>
      <c r="V36" s="13">
        <v>0</v>
      </c>
      <c r="W36" s="1">
        <v>80000</v>
      </c>
      <c r="X36">
        <v>0</v>
      </c>
      <c r="Y36">
        <v>0</v>
      </c>
      <c r="Z36">
        <v>0</v>
      </c>
      <c r="AA36">
        <v>0</v>
      </c>
      <c r="AB36">
        <v>0</v>
      </c>
      <c r="AC36" s="21">
        <v>0</v>
      </c>
      <c r="AD36" s="13">
        <f>VLOOKUP(A36,'ARCHIVO DE TRABAJO'!$A$1:$AC$1046,29,0)</f>
        <v>0</v>
      </c>
      <c r="AE36" s="32">
        <f>VLOOKUP(A36,'ARCHIVO DE TRABAJO'!$A$1:$AD$1046,30,0)</f>
        <v>0</v>
      </c>
      <c r="AF36" s="21">
        <v>0</v>
      </c>
      <c r="AG36" s="21">
        <v>0</v>
      </c>
      <c r="AH36" s="21">
        <v>0</v>
      </c>
      <c r="AI36" s="21">
        <f t="shared" si="1"/>
        <v>0</v>
      </c>
      <c r="AJ36">
        <v>0</v>
      </c>
      <c r="AK36">
        <v>0</v>
      </c>
      <c r="AL36">
        <v>0</v>
      </c>
      <c r="AM36" s="1">
        <v>80000</v>
      </c>
      <c r="AN36" s="1">
        <v>-80000</v>
      </c>
    </row>
    <row r="37" spans="1:40" x14ac:dyDescent="0.25">
      <c r="A37" t="str">
        <f t="shared" si="0"/>
        <v>1.1-00-1902_20612008_2053210</v>
      </c>
      <c r="B37" t="s">
        <v>50</v>
      </c>
      <c r="C37" s="17" t="s">
        <v>555</v>
      </c>
      <c r="D37" t="s">
        <v>96</v>
      </c>
      <c r="E37" t="s">
        <v>97</v>
      </c>
      <c r="F37" t="s">
        <v>98</v>
      </c>
      <c r="G37">
        <v>6</v>
      </c>
      <c r="H37">
        <v>12</v>
      </c>
      <c r="I37" t="s">
        <v>99</v>
      </c>
      <c r="J37">
        <v>5321</v>
      </c>
      <c r="K37" t="s">
        <v>113</v>
      </c>
      <c r="L37">
        <v>0</v>
      </c>
      <c r="M37" t="s">
        <v>36</v>
      </c>
      <c r="N37">
        <v>5000</v>
      </c>
      <c r="O37" s="17" t="s">
        <v>700</v>
      </c>
      <c r="P37" t="s">
        <v>56</v>
      </c>
      <c r="Q37" t="s">
        <v>101</v>
      </c>
      <c r="R37" t="s">
        <v>102</v>
      </c>
      <c r="S37" t="s">
        <v>103</v>
      </c>
      <c r="T37" t="s">
        <v>104</v>
      </c>
      <c r="U37" s="17" t="e">
        <v>#N/A</v>
      </c>
      <c r="V37" s="13">
        <v>0</v>
      </c>
      <c r="W37" s="1">
        <v>100000</v>
      </c>
      <c r="X37">
        <v>0</v>
      </c>
      <c r="Y37">
        <v>0</v>
      </c>
      <c r="Z37">
        <v>0</v>
      </c>
      <c r="AA37">
        <v>0</v>
      </c>
      <c r="AB37">
        <v>0</v>
      </c>
      <c r="AC37" s="21">
        <v>0</v>
      </c>
      <c r="AD37" s="13">
        <f>VLOOKUP(A37,'ARCHIVO DE TRABAJO'!$A$1:$AC$1046,29,0)</f>
        <v>0</v>
      </c>
      <c r="AE37" s="32">
        <f>VLOOKUP(A37,'ARCHIVO DE TRABAJO'!$A$1:$AD$1046,30,0)</f>
        <v>0</v>
      </c>
      <c r="AF37" s="21">
        <v>0</v>
      </c>
      <c r="AG37" s="21">
        <v>0</v>
      </c>
      <c r="AH37" s="21">
        <v>0</v>
      </c>
      <c r="AI37" s="21">
        <f t="shared" si="1"/>
        <v>0</v>
      </c>
      <c r="AJ37">
        <v>0</v>
      </c>
      <c r="AK37">
        <v>0</v>
      </c>
      <c r="AL37">
        <v>0</v>
      </c>
      <c r="AM37" s="1">
        <v>100000</v>
      </c>
      <c r="AN37" s="1">
        <v>-100000</v>
      </c>
    </row>
    <row r="38" spans="1:40" x14ac:dyDescent="0.25">
      <c r="A38" t="str">
        <f t="shared" si="0"/>
        <v>1.1-00-1902_20613008_2025310</v>
      </c>
      <c r="B38" t="s">
        <v>50</v>
      </c>
      <c r="C38" s="17" t="s">
        <v>555</v>
      </c>
      <c r="D38" t="s">
        <v>96</v>
      </c>
      <c r="E38" t="s">
        <v>97</v>
      </c>
      <c r="F38" t="s">
        <v>98</v>
      </c>
      <c r="G38">
        <v>6</v>
      </c>
      <c r="H38">
        <v>13</v>
      </c>
      <c r="I38" t="s">
        <v>99</v>
      </c>
      <c r="J38">
        <v>2531</v>
      </c>
      <c r="K38" t="s">
        <v>114</v>
      </c>
      <c r="L38">
        <v>0</v>
      </c>
      <c r="M38" t="s">
        <v>36</v>
      </c>
      <c r="N38">
        <v>2000</v>
      </c>
      <c r="O38" s="17" t="s">
        <v>699</v>
      </c>
      <c r="P38" t="s">
        <v>56</v>
      </c>
      <c r="Q38" t="s">
        <v>101</v>
      </c>
      <c r="R38" t="s">
        <v>102</v>
      </c>
      <c r="S38" t="s">
        <v>115</v>
      </c>
      <c r="T38" t="s">
        <v>104</v>
      </c>
      <c r="U38" s="17" t="e">
        <v>#N/A</v>
      </c>
      <c r="V38" s="13">
        <v>0</v>
      </c>
      <c r="W38" s="1">
        <v>50000</v>
      </c>
      <c r="X38">
        <v>0</v>
      </c>
      <c r="Y38">
        <v>0</v>
      </c>
      <c r="Z38">
        <v>0</v>
      </c>
      <c r="AA38">
        <v>0</v>
      </c>
      <c r="AB38">
        <v>0</v>
      </c>
      <c r="AC38" s="21">
        <v>0</v>
      </c>
      <c r="AD38" s="13">
        <f>VLOOKUP(A38,'ARCHIVO DE TRABAJO'!$A$1:$AC$1046,29,0)</f>
        <v>0</v>
      </c>
      <c r="AE38" s="32">
        <f>VLOOKUP(A38,'ARCHIVO DE TRABAJO'!$A$1:$AD$1046,30,0)</f>
        <v>0</v>
      </c>
      <c r="AF38" s="21">
        <v>0</v>
      </c>
      <c r="AG38" s="21">
        <v>0</v>
      </c>
      <c r="AH38" s="21">
        <v>0</v>
      </c>
      <c r="AI38" s="21">
        <f t="shared" si="1"/>
        <v>0</v>
      </c>
      <c r="AJ38">
        <v>0</v>
      </c>
      <c r="AK38">
        <v>0</v>
      </c>
      <c r="AL38">
        <v>0</v>
      </c>
      <c r="AM38" s="1">
        <v>50000</v>
      </c>
      <c r="AN38" s="1">
        <v>-50000</v>
      </c>
    </row>
    <row r="39" spans="1:40" x14ac:dyDescent="0.25">
      <c r="A39" t="str">
        <f t="shared" si="0"/>
        <v>1.1-00-1902_20613008_2025410</v>
      </c>
      <c r="B39" t="s">
        <v>50</v>
      </c>
      <c r="C39" s="17" t="s">
        <v>555</v>
      </c>
      <c r="D39" t="s">
        <v>96</v>
      </c>
      <c r="E39" t="s">
        <v>97</v>
      </c>
      <c r="F39" t="s">
        <v>98</v>
      </c>
      <c r="G39">
        <v>6</v>
      </c>
      <c r="H39">
        <v>13</v>
      </c>
      <c r="I39" t="s">
        <v>99</v>
      </c>
      <c r="J39">
        <v>2541</v>
      </c>
      <c r="K39" t="s">
        <v>116</v>
      </c>
      <c r="L39">
        <v>0</v>
      </c>
      <c r="M39" t="s">
        <v>36</v>
      </c>
      <c r="N39">
        <v>2000</v>
      </c>
      <c r="O39" s="17" t="s">
        <v>699</v>
      </c>
      <c r="P39" t="s">
        <v>56</v>
      </c>
      <c r="Q39" t="s">
        <v>101</v>
      </c>
      <c r="R39" t="s">
        <v>102</v>
      </c>
      <c r="S39" t="s">
        <v>115</v>
      </c>
      <c r="T39" t="s">
        <v>104</v>
      </c>
      <c r="U39" s="17" t="e">
        <v>#N/A</v>
      </c>
      <c r="V39" s="13">
        <v>0</v>
      </c>
      <c r="W39" s="1">
        <v>50000</v>
      </c>
      <c r="X39">
        <v>0</v>
      </c>
      <c r="Y39">
        <v>0</v>
      </c>
      <c r="Z39">
        <v>0</v>
      </c>
      <c r="AA39">
        <v>0</v>
      </c>
      <c r="AB39">
        <v>0</v>
      </c>
      <c r="AC39" s="21">
        <v>0</v>
      </c>
      <c r="AD39" s="13">
        <f>VLOOKUP(A39,'ARCHIVO DE TRABAJO'!$A$1:$AC$1046,29,0)</f>
        <v>0</v>
      </c>
      <c r="AE39" s="32">
        <f>VLOOKUP(A39,'ARCHIVO DE TRABAJO'!$A$1:$AD$1046,30,0)</f>
        <v>0</v>
      </c>
      <c r="AF39" s="21">
        <v>0</v>
      </c>
      <c r="AG39" s="21">
        <v>0</v>
      </c>
      <c r="AH39" s="21">
        <v>0</v>
      </c>
      <c r="AI39" s="21">
        <f t="shared" si="1"/>
        <v>0</v>
      </c>
      <c r="AJ39">
        <v>0</v>
      </c>
      <c r="AK39">
        <v>0</v>
      </c>
      <c r="AL39">
        <v>0</v>
      </c>
      <c r="AM39" s="1">
        <v>50000</v>
      </c>
      <c r="AN39" s="1">
        <v>-50000</v>
      </c>
    </row>
    <row r="40" spans="1:40" x14ac:dyDescent="0.25">
      <c r="A40" t="str">
        <f t="shared" si="0"/>
        <v>1.1-00-1902_20613008_2025910</v>
      </c>
      <c r="B40" t="s">
        <v>50</v>
      </c>
      <c r="C40" s="17" t="s">
        <v>555</v>
      </c>
      <c r="D40" t="s">
        <v>96</v>
      </c>
      <c r="E40" t="s">
        <v>97</v>
      </c>
      <c r="F40" t="s">
        <v>98</v>
      </c>
      <c r="G40">
        <v>6</v>
      </c>
      <c r="H40">
        <v>13</v>
      </c>
      <c r="I40" t="s">
        <v>99</v>
      </c>
      <c r="J40">
        <v>2591</v>
      </c>
      <c r="K40" t="s">
        <v>117</v>
      </c>
      <c r="L40">
        <v>0</v>
      </c>
      <c r="M40" t="s">
        <v>36</v>
      </c>
      <c r="N40">
        <v>2000</v>
      </c>
      <c r="O40" s="17" t="s">
        <v>699</v>
      </c>
      <c r="P40" t="s">
        <v>56</v>
      </c>
      <c r="Q40" t="s">
        <v>101</v>
      </c>
      <c r="R40" t="s">
        <v>102</v>
      </c>
      <c r="S40" t="s">
        <v>115</v>
      </c>
      <c r="T40" t="s">
        <v>104</v>
      </c>
      <c r="U40" s="17" t="e">
        <v>#N/A</v>
      </c>
      <c r="V40" s="13">
        <v>0</v>
      </c>
      <c r="W40" s="1">
        <v>400000</v>
      </c>
      <c r="X40">
        <v>0</v>
      </c>
      <c r="Y40">
        <v>0</v>
      </c>
      <c r="Z40">
        <v>0</v>
      </c>
      <c r="AA40">
        <v>0</v>
      </c>
      <c r="AB40">
        <v>0</v>
      </c>
      <c r="AC40" s="21">
        <v>0</v>
      </c>
      <c r="AD40" s="13">
        <f>VLOOKUP(A40,'ARCHIVO DE TRABAJO'!$A$1:$AC$1046,29,0)</f>
        <v>0</v>
      </c>
      <c r="AE40" s="32">
        <f>VLOOKUP(A40,'ARCHIVO DE TRABAJO'!$A$1:$AD$1046,30,0)</f>
        <v>0</v>
      </c>
      <c r="AF40" s="21">
        <v>0</v>
      </c>
      <c r="AG40" s="21">
        <v>0</v>
      </c>
      <c r="AH40" s="21">
        <v>0</v>
      </c>
      <c r="AI40" s="21">
        <f t="shared" si="1"/>
        <v>0</v>
      </c>
      <c r="AJ40">
        <v>0</v>
      </c>
      <c r="AK40">
        <v>0</v>
      </c>
      <c r="AL40">
        <v>0</v>
      </c>
      <c r="AM40" s="1">
        <v>400000</v>
      </c>
      <c r="AN40" s="1">
        <v>-400000</v>
      </c>
    </row>
    <row r="41" spans="1:40" x14ac:dyDescent="0.25">
      <c r="A41" t="str">
        <f t="shared" si="0"/>
        <v>1.1-00-1902_20613008_2029110</v>
      </c>
      <c r="B41" t="s">
        <v>50</v>
      </c>
      <c r="C41" s="17" t="s">
        <v>555</v>
      </c>
      <c r="D41" t="s">
        <v>96</v>
      </c>
      <c r="E41" t="s">
        <v>97</v>
      </c>
      <c r="F41" t="s">
        <v>98</v>
      </c>
      <c r="G41">
        <v>6</v>
      </c>
      <c r="H41">
        <v>13</v>
      </c>
      <c r="I41" t="s">
        <v>99</v>
      </c>
      <c r="J41">
        <v>2911</v>
      </c>
      <c r="K41" t="s">
        <v>118</v>
      </c>
      <c r="L41">
        <v>0</v>
      </c>
      <c r="M41" t="s">
        <v>36</v>
      </c>
      <c r="N41">
        <v>2000</v>
      </c>
      <c r="O41" s="17" t="s">
        <v>699</v>
      </c>
      <c r="P41" t="s">
        <v>56</v>
      </c>
      <c r="Q41" t="s">
        <v>101</v>
      </c>
      <c r="R41" t="s">
        <v>102</v>
      </c>
      <c r="S41" t="s">
        <v>115</v>
      </c>
      <c r="T41" t="s">
        <v>104</v>
      </c>
      <c r="U41" s="17" t="e">
        <v>#N/A</v>
      </c>
      <c r="V41" s="13">
        <v>0</v>
      </c>
      <c r="W41" s="1">
        <v>250000</v>
      </c>
      <c r="X41">
        <v>0</v>
      </c>
      <c r="Y41">
        <v>0</v>
      </c>
      <c r="Z41">
        <v>0</v>
      </c>
      <c r="AA41">
        <v>0</v>
      </c>
      <c r="AB41">
        <v>0</v>
      </c>
      <c r="AC41" s="21">
        <v>0</v>
      </c>
      <c r="AD41" s="13">
        <f>VLOOKUP(A41,'ARCHIVO DE TRABAJO'!$A$1:$AC$1046,29,0)</f>
        <v>0</v>
      </c>
      <c r="AE41" s="32">
        <f>VLOOKUP(A41,'ARCHIVO DE TRABAJO'!$A$1:$AD$1046,30,0)</f>
        <v>0</v>
      </c>
      <c r="AF41" s="21">
        <v>0</v>
      </c>
      <c r="AG41" s="21">
        <v>0</v>
      </c>
      <c r="AH41" s="21">
        <v>0</v>
      </c>
      <c r="AI41" s="21">
        <f t="shared" si="1"/>
        <v>0</v>
      </c>
      <c r="AJ41">
        <v>0</v>
      </c>
      <c r="AK41">
        <v>0</v>
      </c>
      <c r="AL41">
        <v>0</v>
      </c>
      <c r="AM41" s="1">
        <v>250000</v>
      </c>
      <c r="AN41" s="1">
        <v>-250000</v>
      </c>
    </row>
    <row r="42" spans="1:40" x14ac:dyDescent="0.25">
      <c r="A42" t="str">
        <f t="shared" si="0"/>
        <v>1.1-00-1902_20613008_2056210</v>
      </c>
      <c r="B42" t="s">
        <v>50</v>
      </c>
      <c r="C42" s="17" t="s">
        <v>555</v>
      </c>
      <c r="D42" t="s">
        <v>96</v>
      </c>
      <c r="E42" t="s">
        <v>97</v>
      </c>
      <c r="F42" t="s">
        <v>98</v>
      </c>
      <c r="G42">
        <v>6</v>
      </c>
      <c r="H42">
        <v>13</v>
      </c>
      <c r="I42" t="s">
        <v>99</v>
      </c>
      <c r="J42">
        <v>5621</v>
      </c>
      <c r="K42" t="s">
        <v>119</v>
      </c>
      <c r="L42">
        <v>0</v>
      </c>
      <c r="M42" t="s">
        <v>36</v>
      </c>
      <c r="N42">
        <v>5000</v>
      </c>
      <c r="O42" s="17" t="s">
        <v>700</v>
      </c>
      <c r="P42" t="s">
        <v>56</v>
      </c>
      <c r="Q42" t="s">
        <v>101</v>
      </c>
      <c r="R42" t="s">
        <v>102</v>
      </c>
      <c r="S42" t="s">
        <v>115</v>
      </c>
      <c r="T42" t="s">
        <v>104</v>
      </c>
      <c r="U42" s="17" t="e">
        <v>#N/A</v>
      </c>
      <c r="V42" s="13">
        <v>0</v>
      </c>
      <c r="W42" s="1">
        <v>300000</v>
      </c>
      <c r="X42">
        <v>0</v>
      </c>
      <c r="Y42">
        <v>0</v>
      </c>
      <c r="Z42">
        <v>0</v>
      </c>
      <c r="AA42">
        <v>0</v>
      </c>
      <c r="AB42">
        <v>0</v>
      </c>
      <c r="AC42" s="21">
        <v>0</v>
      </c>
      <c r="AD42" s="13">
        <f>VLOOKUP(A42,'ARCHIVO DE TRABAJO'!$A$1:$AC$1046,29,0)</f>
        <v>0</v>
      </c>
      <c r="AE42" s="32">
        <f>VLOOKUP(A42,'ARCHIVO DE TRABAJO'!$A$1:$AD$1046,30,0)</f>
        <v>0</v>
      </c>
      <c r="AF42" s="21">
        <v>0</v>
      </c>
      <c r="AG42" s="21">
        <v>0</v>
      </c>
      <c r="AH42" s="21">
        <v>0</v>
      </c>
      <c r="AI42" s="21">
        <f t="shared" si="1"/>
        <v>0</v>
      </c>
      <c r="AJ42">
        <v>0</v>
      </c>
      <c r="AK42">
        <v>0</v>
      </c>
      <c r="AL42">
        <v>0</v>
      </c>
      <c r="AM42" s="1">
        <v>300000</v>
      </c>
      <c r="AN42" s="1">
        <v>-300000</v>
      </c>
    </row>
    <row r="43" spans="1:40" x14ac:dyDescent="0.25">
      <c r="A43" t="str">
        <f t="shared" si="0"/>
        <v>1.1-00-1902_20613008_2056510</v>
      </c>
      <c r="B43" t="s">
        <v>50</v>
      </c>
      <c r="C43" s="17" t="s">
        <v>555</v>
      </c>
      <c r="D43" t="s">
        <v>96</v>
      </c>
      <c r="E43" t="s">
        <v>97</v>
      </c>
      <c r="F43" t="s">
        <v>98</v>
      </c>
      <c r="G43">
        <v>6</v>
      </c>
      <c r="H43">
        <v>13</v>
      </c>
      <c r="I43" t="s">
        <v>99</v>
      </c>
      <c r="J43">
        <v>5651</v>
      </c>
      <c r="K43" t="s">
        <v>120</v>
      </c>
      <c r="L43">
        <v>0</v>
      </c>
      <c r="M43" t="s">
        <v>36</v>
      </c>
      <c r="N43">
        <v>5000</v>
      </c>
      <c r="O43" s="17" t="s">
        <v>700</v>
      </c>
      <c r="P43" t="s">
        <v>56</v>
      </c>
      <c r="Q43" t="s">
        <v>101</v>
      </c>
      <c r="R43" t="s">
        <v>102</v>
      </c>
      <c r="S43" t="s">
        <v>115</v>
      </c>
      <c r="T43" t="s">
        <v>104</v>
      </c>
      <c r="U43" s="17" t="e">
        <v>#N/A</v>
      </c>
      <c r="V43" s="13">
        <v>0</v>
      </c>
      <c r="W43" s="1">
        <v>300000</v>
      </c>
      <c r="X43">
        <v>0</v>
      </c>
      <c r="Y43">
        <v>0</v>
      </c>
      <c r="Z43">
        <v>0</v>
      </c>
      <c r="AA43">
        <v>0</v>
      </c>
      <c r="AB43">
        <v>0</v>
      </c>
      <c r="AC43" s="21">
        <v>0</v>
      </c>
      <c r="AD43" s="13">
        <f>VLOOKUP(A43,'ARCHIVO DE TRABAJO'!$A$1:$AC$1046,29,0)</f>
        <v>0</v>
      </c>
      <c r="AE43" s="32">
        <f>VLOOKUP(A43,'ARCHIVO DE TRABAJO'!$A$1:$AD$1046,30,0)</f>
        <v>0</v>
      </c>
      <c r="AF43" s="21">
        <v>0</v>
      </c>
      <c r="AG43" s="21">
        <v>0</v>
      </c>
      <c r="AH43" s="21">
        <v>0</v>
      </c>
      <c r="AI43" s="21">
        <f t="shared" si="1"/>
        <v>0</v>
      </c>
      <c r="AJ43">
        <v>0</v>
      </c>
      <c r="AK43">
        <v>0</v>
      </c>
      <c r="AL43">
        <v>0</v>
      </c>
      <c r="AM43" s="1">
        <v>300000</v>
      </c>
      <c r="AN43" s="1">
        <v>-300000</v>
      </c>
    </row>
    <row r="44" spans="1:40" x14ac:dyDescent="0.25">
      <c r="A44" t="str">
        <f t="shared" si="0"/>
        <v>1.1-00-1902_20613008_2056610</v>
      </c>
      <c r="B44" t="s">
        <v>50</v>
      </c>
      <c r="C44" s="17" t="s">
        <v>555</v>
      </c>
      <c r="D44" t="s">
        <v>96</v>
      </c>
      <c r="E44" t="s">
        <v>97</v>
      </c>
      <c r="F44" t="s">
        <v>98</v>
      </c>
      <c r="G44">
        <v>6</v>
      </c>
      <c r="H44">
        <v>13</v>
      </c>
      <c r="I44" t="s">
        <v>99</v>
      </c>
      <c r="J44">
        <v>5661</v>
      </c>
      <c r="K44" t="s">
        <v>121</v>
      </c>
      <c r="L44">
        <v>0</v>
      </c>
      <c r="M44" t="s">
        <v>36</v>
      </c>
      <c r="N44">
        <v>5000</v>
      </c>
      <c r="O44" s="17" t="s">
        <v>700</v>
      </c>
      <c r="P44" t="s">
        <v>56</v>
      </c>
      <c r="Q44" t="s">
        <v>101</v>
      </c>
      <c r="R44" t="s">
        <v>102</v>
      </c>
      <c r="S44" t="s">
        <v>115</v>
      </c>
      <c r="T44" t="s">
        <v>104</v>
      </c>
      <c r="U44" s="17" t="e">
        <v>#N/A</v>
      </c>
      <c r="V44" s="13">
        <v>0</v>
      </c>
      <c r="W44" s="1">
        <v>300000</v>
      </c>
      <c r="X44">
        <v>0</v>
      </c>
      <c r="Y44">
        <v>0</v>
      </c>
      <c r="Z44">
        <v>0</v>
      </c>
      <c r="AA44">
        <v>0</v>
      </c>
      <c r="AB44">
        <v>0</v>
      </c>
      <c r="AC44" s="21">
        <v>0</v>
      </c>
      <c r="AD44" s="13">
        <f>VLOOKUP(A44,'ARCHIVO DE TRABAJO'!$A$1:$AC$1046,29,0)</f>
        <v>0</v>
      </c>
      <c r="AE44" s="32">
        <f>VLOOKUP(A44,'ARCHIVO DE TRABAJO'!$A$1:$AD$1046,30,0)</f>
        <v>0</v>
      </c>
      <c r="AF44" s="21">
        <v>0</v>
      </c>
      <c r="AG44" s="21">
        <v>0</v>
      </c>
      <c r="AH44" s="21">
        <v>0</v>
      </c>
      <c r="AI44" s="21">
        <f t="shared" si="1"/>
        <v>0</v>
      </c>
      <c r="AJ44">
        <v>0</v>
      </c>
      <c r="AK44">
        <v>0</v>
      </c>
      <c r="AL44">
        <v>0</v>
      </c>
      <c r="AM44" s="1">
        <v>300000</v>
      </c>
      <c r="AN44" s="1">
        <v>-300000</v>
      </c>
    </row>
    <row r="45" spans="1:40" x14ac:dyDescent="0.25">
      <c r="A45" t="str">
        <f t="shared" si="0"/>
        <v>1.1-00-1902_20613008_2056710</v>
      </c>
      <c r="B45" t="s">
        <v>50</v>
      </c>
      <c r="C45" s="17" t="s">
        <v>555</v>
      </c>
      <c r="D45" t="s">
        <v>96</v>
      </c>
      <c r="E45" t="s">
        <v>97</v>
      </c>
      <c r="F45" t="s">
        <v>98</v>
      </c>
      <c r="G45">
        <v>6</v>
      </c>
      <c r="H45">
        <v>13</v>
      </c>
      <c r="I45" t="s">
        <v>99</v>
      </c>
      <c r="J45">
        <v>5671</v>
      </c>
      <c r="K45" t="s">
        <v>122</v>
      </c>
      <c r="L45">
        <v>0</v>
      </c>
      <c r="M45" t="s">
        <v>36</v>
      </c>
      <c r="N45">
        <v>5000</v>
      </c>
      <c r="O45" s="17" t="s">
        <v>700</v>
      </c>
      <c r="P45" t="s">
        <v>56</v>
      </c>
      <c r="Q45" t="s">
        <v>101</v>
      </c>
      <c r="R45" t="s">
        <v>102</v>
      </c>
      <c r="S45" t="s">
        <v>115</v>
      </c>
      <c r="T45" t="s">
        <v>104</v>
      </c>
      <c r="U45" s="17" t="e">
        <v>#N/A</v>
      </c>
      <c r="V45" s="13">
        <v>0</v>
      </c>
      <c r="W45" s="1">
        <v>400000</v>
      </c>
      <c r="X45">
        <v>0</v>
      </c>
      <c r="Y45">
        <v>0</v>
      </c>
      <c r="Z45">
        <v>0</v>
      </c>
      <c r="AA45">
        <v>0</v>
      </c>
      <c r="AB45">
        <v>0</v>
      </c>
      <c r="AC45" s="21">
        <v>0</v>
      </c>
      <c r="AD45" s="13">
        <f>VLOOKUP(A45,'ARCHIVO DE TRABAJO'!$A$1:$AC$1046,29,0)</f>
        <v>0</v>
      </c>
      <c r="AE45" s="32">
        <f>VLOOKUP(A45,'ARCHIVO DE TRABAJO'!$A$1:$AD$1046,30,0)</f>
        <v>0</v>
      </c>
      <c r="AF45" s="21">
        <v>0</v>
      </c>
      <c r="AG45" s="21">
        <v>0</v>
      </c>
      <c r="AH45" s="21">
        <v>0</v>
      </c>
      <c r="AI45" s="21">
        <f t="shared" si="1"/>
        <v>0</v>
      </c>
      <c r="AJ45">
        <v>0</v>
      </c>
      <c r="AK45">
        <v>0</v>
      </c>
      <c r="AL45">
        <v>0</v>
      </c>
      <c r="AM45" s="1">
        <v>400000</v>
      </c>
      <c r="AN45" s="1">
        <v>-400000</v>
      </c>
    </row>
    <row r="46" spans="1:40" x14ac:dyDescent="0.25">
      <c r="A46" t="str">
        <f t="shared" si="0"/>
        <v>1.1-00-1902_20613008_2056910</v>
      </c>
      <c r="B46" t="s">
        <v>50</v>
      </c>
      <c r="C46" s="17" t="s">
        <v>555</v>
      </c>
      <c r="D46" t="s">
        <v>96</v>
      </c>
      <c r="E46" t="s">
        <v>97</v>
      </c>
      <c r="F46" t="s">
        <v>98</v>
      </c>
      <c r="G46">
        <v>6</v>
      </c>
      <c r="H46">
        <v>13</v>
      </c>
      <c r="I46" t="s">
        <v>99</v>
      </c>
      <c r="J46">
        <v>5691</v>
      </c>
      <c r="K46" t="s">
        <v>123</v>
      </c>
      <c r="L46">
        <v>0</v>
      </c>
      <c r="M46" t="s">
        <v>36</v>
      </c>
      <c r="N46">
        <v>5000</v>
      </c>
      <c r="O46" s="17" t="s">
        <v>700</v>
      </c>
      <c r="P46" t="s">
        <v>56</v>
      </c>
      <c r="Q46" t="s">
        <v>101</v>
      </c>
      <c r="R46" t="s">
        <v>102</v>
      </c>
      <c r="S46" t="s">
        <v>115</v>
      </c>
      <c r="T46" t="s">
        <v>104</v>
      </c>
      <c r="U46" s="17" t="e">
        <v>#N/A</v>
      </c>
      <c r="V46" s="13">
        <v>0</v>
      </c>
      <c r="W46" s="1">
        <v>4000000</v>
      </c>
      <c r="X46">
        <v>0</v>
      </c>
      <c r="Y46">
        <v>0</v>
      </c>
      <c r="Z46">
        <v>0</v>
      </c>
      <c r="AA46">
        <v>0</v>
      </c>
      <c r="AB46">
        <v>0</v>
      </c>
      <c r="AC46" s="21">
        <v>0</v>
      </c>
      <c r="AD46" s="13">
        <f>VLOOKUP(A46,'ARCHIVO DE TRABAJO'!$A$1:$AC$1046,29,0)</f>
        <v>0</v>
      </c>
      <c r="AE46" s="32">
        <f>VLOOKUP(A46,'ARCHIVO DE TRABAJO'!$A$1:$AD$1046,30,0)</f>
        <v>0</v>
      </c>
      <c r="AF46" s="21">
        <v>0</v>
      </c>
      <c r="AG46" s="21">
        <v>0</v>
      </c>
      <c r="AH46" s="21">
        <v>0</v>
      </c>
      <c r="AI46" s="21">
        <f t="shared" si="1"/>
        <v>0</v>
      </c>
      <c r="AJ46">
        <v>0</v>
      </c>
      <c r="AK46">
        <v>0</v>
      </c>
      <c r="AL46">
        <v>0</v>
      </c>
      <c r="AM46" s="1">
        <v>4000000</v>
      </c>
      <c r="AN46" s="1">
        <v>-4000000</v>
      </c>
    </row>
    <row r="47" spans="1:40" x14ac:dyDescent="0.25">
      <c r="A47" t="str">
        <f t="shared" si="0"/>
        <v>1.1-00-1902_20614008_2027210</v>
      </c>
      <c r="B47" t="s">
        <v>50</v>
      </c>
      <c r="C47" s="17" t="s">
        <v>555</v>
      </c>
      <c r="D47" t="s">
        <v>96</v>
      </c>
      <c r="E47" t="s">
        <v>97</v>
      </c>
      <c r="F47" t="s">
        <v>98</v>
      </c>
      <c r="G47">
        <v>6</v>
      </c>
      <c r="H47">
        <v>14</v>
      </c>
      <c r="I47" t="s">
        <v>99</v>
      </c>
      <c r="J47">
        <v>2721</v>
      </c>
      <c r="K47" t="s">
        <v>124</v>
      </c>
      <c r="L47">
        <v>0</v>
      </c>
      <c r="M47" t="s">
        <v>36</v>
      </c>
      <c r="N47">
        <v>2000</v>
      </c>
      <c r="O47" s="17" t="s">
        <v>699</v>
      </c>
      <c r="P47" t="s">
        <v>56</v>
      </c>
      <c r="Q47" t="s">
        <v>101</v>
      </c>
      <c r="R47" t="s">
        <v>102</v>
      </c>
      <c r="S47" t="s">
        <v>125</v>
      </c>
      <c r="T47" t="s">
        <v>104</v>
      </c>
      <c r="U47" s="17" t="e">
        <v>#N/A</v>
      </c>
      <c r="V47" s="13">
        <v>0</v>
      </c>
      <c r="W47" s="1">
        <v>2500000</v>
      </c>
      <c r="X47">
        <v>0</v>
      </c>
      <c r="Y47">
        <v>0</v>
      </c>
      <c r="Z47">
        <v>0</v>
      </c>
      <c r="AA47">
        <v>0</v>
      </c>
      <c r="AB47">
        <v>0</v>
      </c>
      <c r="AC47" s="21">
        <v>0</v>
      </c>
      <c r="AD47" s="13">
        <f>VLOOKUP(A47,'ARCHIVO DE TRABAJO'!$A$1:$AC$1046,29,0)</f>
        <v>0</v>
      </c>
      <c r="AE47" s="32">
        <f>VLOOKUP(A47,'ARCHIVO DE TRABAJO'!$A$1:$AD$1046,30,0)</f>
        <v>0</v>
      </c>
      <c r="AF47" s="21">
        <v>0</v>
      </c>
      <c r="AG47" s="21">
        <v>0</v>
      </c>
      <c r="AH47" s="21">
        <v>0</v>
      </c>
      <c r="AI47" s="21">
        <f t="shared" si="1"/>
        <v>0</v>
      </c>
      <c r="AJ47">
        <v>0</v>
      </c>
      <c r="AK47">
        <v>0</v>
      </c>
      <c r="AL47">
        <v>0</v>
      </c>
      <c r="AM47" s="1">
        <v>2500000</v>
      </c>
      <c r="AN47" s="1">
        <v>-2500000</v>
      </c>
    </row>
    <row r="48" spans="1:40" x14ac:dyDescent="0.25">
      <c r="A48" t="str">
        <f t="shared" si="0"/>
        <v>1.1-00-1902_20615008_2032510</v>
      </c>
      <c r="B48" t="s">
        <v>50</v>
      </c>
      <c r="C48" s="17" t="s">
        <v>555</v>
      </c>
      <c r="D48" t="s">
        <v>96</v>
      </c>
      <c r="E48" t="s">
        <v>97</v>
      </c>
      <c r="F48" t="s">
        <v>98</v>
      </c>
      <c r="G48">
        <v>6</v>
      </c>
      <c r="H48">
        <v>15</v>
      </c>
      <c r="I48" t="s">
        <v>99</v>
      </c>
      <c r="J48">
        <v>3251</v>
      </c>
      <c r="K48" t="s">
        <v>65</v>
      </c>
      <c r="L48">
        <v>0</v>
      </c>
      <c r="M48" t="s">
        <v>36</v>
      </c>
      <c r="N48">
        <v>3000</v>
      </c>
      <c r="O48" s="17" t="s">
        <v>699</v>
      </c>
      <c r="P48" t="s">
        <v>56</v>
      </c>
      <c r="Q48" t="s">
        <v>101</v>
      </c>
      <c r="R48" t="s">
        <v>102</v>
      </c>
      <c r="S48" t="s">
        <v>126</v>
      </c>
      <c r="T48" t="s">
        <v>104</v>
      </c>
      <c r="U48" s="17" t="e">
        <v>#N/A</v>
      </c>
      <c r="V48" s="13">
        <v>0</v>
      </c>
      <c r="W48" s="1">
        <v>3000000</v>
      </c>
      <c r="X48">
        <v>0</v>
      </c>
      <c r="Y48">
        <v>0</v>
      </c>
      <c r="Z48">
        <v>0</v>
      </c>
      <c r="AA48">
        <v>0</v>
      </c>
      <c r="AB48">
        <v>0</v>
      </c>
      <c r="AC48" s="21">
        <v>0</v>
      </c>
      <c r="AD48" s="13">
        <f>VLOOKUP(A48,'ARCHIVO DE TRABAJO'!$A$1:$AC$1046,29,0)</f>
        <v>0</v>
      </c>
      <c r="AE48" s="32">
        <f>VLOOKUP(A48,'ARCHIVO DE TRABAJO'!$A$1:$AD$1046,30,0)</f>
        <v>0</v>
      </c>
      <c r="AF48" s="21">
        <v>0</v>
      </c>
      <c r="AG48" s="21">
        <v>0</v>
      </c>
      <c r="AH48" s="21">
        <v>0</v>
      </c>
      <c r="AI48" s="21">
        <f t="shared" si="1"/>
        <v>0</v>
      </c>
      <c r="AJ48">
        <v>0</v>
      </c>
      <c r="AK48">
        <v>0</v>
      </c>
      <c r="AL48">
        <v>0</v>
      </c>
      <c r="AM48" s="1">
        <v>3000000</v>
      </c>
      <c r="AN48" s="1">
        <v>-3000000</v>
      </c>
    </row>
    <row r="49" spans="1:40" x14ac:dyDescent="0.25">
      <c r="A49" t="str">
        <f t="shared" si="0"/>
        <v>1.1-00-1902_20615008_2032910</v>
      </c>
      <c r="B49" t="s">
        <v>50</v>
      </c>
      <c r="C49" s="17" t="s">
        <v>555</v>
      </c>
      <c r="D49" t="s">
        <v>96</v>
      </c>
      <c r="E49" t="s">
        <v>97</v>
      </c>
      <c r="F49" t="s">
        <v>98</v>
      </c>
      <c r="G49">
        <v>6</v>
      </c>
      <c r="H49">
        <v>15</v>
      </c>
      <c r="I49" t="s">
        <v>99</v>
      </c>
      <c r="J49">
        <v>3291</v>
      </c>
      <c r="K49" t="s">
        <v>127</v>
      </c>
      <c r="L49">
        <v>0</v>
      </c>
      <c r="M49" t="s">
        <v>36</v>
      </c>
      <c r="N49">
        <v>3000</v>
      </c>
      <c r="O49" s="17" t="s">
        <v>699</v>
      </c>
      <c r="P49" t="s">
        <v>56</v>
      </c>
      <c r="Q49" t="s">
        <v>101</v>
      </c>
      <c r="R49" t="s">
        <v>102</v>
      </c>
      <c r="S49" t="s">
        <v>126</v>
      </c>
      <c r="T49" t="s">
        <v>104</v>
      </c>
      <c r="U49" s="17" t="e">
        <v>#N/A</v>
      </c>
      <c r="V49" s="13">
        <v>0</v>
      </c>
      <c r="W49" s="1">
        <v>200000</v>
      </c>
      <c r="X49">
        <v>0</v>
      </c>
      <c r="Y49">
        <v>0</v>
      </c>
      <c r="Z49">
        <v>0</v>
      </c>
      <c r="AA49">
        <v>0</v>
      </c>
      <c r="AB49">
        <v>0</v>
      </c>
      <c r="AC49" s="21">
        <v>0</v>
      </c>
      <c r="AD49" s="13">
        <f>VLOOKUP(A49,'ARCHIVO DE TRABAJO'!$A$1:$AC$1046,29,0)</f>
        <v>0</v>
      </c>
      <c r="AE49" s="32">
        <f>VLOOKUP(A49,'ARCHIVO DE TRABAJO'!$A$1:$AD$1046,30,0)</f>
        <v>0</v>
      </c>
      <c r="AF49" s="21">
        <v>0</v>
      </c>
      <c r="AG49" s="21">
        <v>0</v>
      </c>
      <c r="AH49" s="21">
        <v>0</v>
      </c>
      <c r="AI49" s="21">
        <f t="shared" si="1"/>
        <v>0</v>
      </c>
      <c r="AJ49">
        <v>0</v>
      </c>
      <c r="AK49">
        <v>0</v>
      </c>
      <c r="AL49">
        <v>0</v>
      </c>
      <c r="AM49" s="1">
        <v>200000</v>
      </c>
      <c r="AN49" s="1">
        <v>-200000</v>
      </c>
    </row>
    <row r="50" spans="1:40" x14ac:dyDescent="0.25">
      <c r="A50" t="str">
        <f t="shared" si="0"/>
        <v>1.1-00-1902_20615008_2035210</v>
      </c>
      <c r="B50" t="s">
        <v>50</v>
      </c>
      <c r="C50" s="17" t="s">
        <v>555</v>
      </c>
      <c r="D50" t="s">
        <v>96</v>
      </c>
      <c r="E50" t="s">
        <v>97</v>
      </c>
      <c r="F50" t="s">
        <v>98</v>
      </c>
      <c r="G50">
        <v>6</v>
      </c>
      <c r="H50">
        <v>15</v>
      </c>
      <c r="I50" t="s">
        <v>99</v>
      </c>
      <c r="J50">
        <v>3521</v>
      </c>
      <c r="K50" t="s">
        <v>128</v>
      </c>
      <c r="L50">
        <v>0</v>
      </c>
      <c r="M50" t="s">
        <v>36</v>
      </c>
      <c r="N50">
        <v>3000</v>
      </c>
      <c r="O50" s="17" t="s">
        <v>699</v>
      </c>
      <c r="P50" t="s">
        <v>56</v>
      </c>
      <c r="Q50" t="s">
        <v>101</v>
      </c>
      <c r="R50" t="s">
        <v>102</v>
      </c>
      <c r="S50" t="s">
        <v>126</v>
      </c>
      <c r="T50" t="s">
        <v>104</v>
      </c>
      <c r="U50" s="17" t="e">
        <v>#N/A</v>
      </c>
      <c r="V50" s="13">
        <v>0</v>
      </c>
      <c r="W50" s="1">
        <v>50000</v>
      </c>
      <c r="X50">
        <v>0</v>
      </c>
      <c r="Y50">
        <v>0</v>
      </c>
      <c r="Z50">
        <v>0</v>
      </c>
      <c r="AA50">
        <v>0</v>
      </c>
      <c r="AB50">
        <v>0</v>
      </c>
      <c r="AC50" s="21">
        <v>0</v>
      </c>
      <c r="AD50" s="13">
        <f>VLOOKUP(A50,'ARCHIVO DE TRABAJO'!$A$1:$AC$1046,29,0)</f>
        <v>0</v>
      </c>
      <c r="AE50" s="32">
        <f>VLOOKUP(A50,'ARCHIVO DE TRABAJO'!$A$1:$AD$1046,30,0)</f>
        <v>0</v>
      </c>
      <c r="AF50" s="21">
        <v>0</v>
      </c>
      <c r="AG50" s="21">
        <v>0</v>
      </c>
      <c r="AH50" s="21">
        <v>0</v>
      </c>
      <c r="AI50" s="21">
        <f t="shared" si="1"/>
        <v>0</v>
      </c>
      <c r="AJ50">
        <v>0</v>
      </c>
      <c r="AK50">
        <v>0</v>
      </c>
      <c r="AL50">
        <v>0</v>
      </c>
      <c r="AM50" s="1">
        <v>50000</v>
      </c>
      <c r="AN50" s="1">
        <v>-50000</v>
      </c>
    </row>
    <row r="51" spans="1:40" x14ac:dyDescent="0.25">
      <c r="A51" t="str">
        <f t="shared" si="0"/>
        <v>1.1-00-1908_20346023_2031810</v>
      </c>
      <c r="B51" t="s">
        <v>50</v>
      </c>
      <c r="C51" s="17" t="s">
        <v>555</v>
      </c>
      <c r="D51" t="s">
        <v>129</v>
      </c>
      <c r="E51" t="s">
        <v>97</v>
      </c>
      <c r="F51" t="s">
        <v>130</v>
      </c>
      <c r="G51">
        <v>3</v>
      </c>
      <c r="H51">
        <v>46</v>
      </c>
      <c r="I51" t="s">
        <v>131</v>
      </c>
      <c r="J51">
        <v>3181</v>
      </c>
      <c r="K51" t="s">
        <v>132</v>
      </c>
      <c r="L51">
        <v>0</v>
      </c>
      <c r="M51" t="s">
        <v>36</v>
      </c>
      <c r="N51">
        <v>3000</v>
      </c>
      <c r="O51" s="17" t="s">
        <v>699</v>
      </c>
      <c r="P51" t="s">
        <v>56</v>
      </c>
      <c r="Q51" t="s">
        <v>133</v>
      </c>
      <c r="R51" t="s">
        <v>134</v>
      </c>
      <c r="S51" t="s">
        <v>135</v>
      </c>
      <c r="T51" t="s">
        <v>136</v>
      </c>
      <c r="U51" s="17" t="e">
        <v>#N/A</v>
      </c>
      <c r="V51" s="13">
        <v>0</v>
      </c>
      <c r="W51" s="1">
        <v>10000</v>
      </c>
      <c r="X51">
        <v>0</v>
      </c>
      <c r="Y51">
        <v>0</v>
      </c>
      <c r="Z51">
        <v>0</v>
      </c>
      <c r="AA51">
        <v>0</v>
      </c>
      <c r="AB51">
        <v>0</v>
      </c>
      <c r="AC51" s="21">
        <v>0</v>
      </c>
      <c r="AD51" s="13">
        <f>VLOOKUP(A51,'ARCHIVO DE TRABAJO'!$A$1:$AC$1046,29,0)</f>
        <v>0</v>
      </c>
      <c r="AE51" s="32">
        <f>VLOOKUP(A51,'ARCHIVO DE TRABAJO'!$A$1:$AD$1046,30,0)</f>
        <v>0</v>
      </c>
      <c r="AF51" s="21">
        <v>0</v>
      </c>
      <c r="AG51" s="21">
        <v>0</v>
      </c>
      <c r="AH51" s="21">
        <v>0</v>
      </c>
      <c r="AI51" s="21">
        <f t="shared" si="1"/>
        <v>0</v>
      </c>
      <c r="AJ51">
        <v>0</v>
      </c>
      <c r="AK51">
        <v>0</v>
      </c>
      <c r="AL51">
        <v>0</v>
      </c>
      <c r="AM51" s="1">
        <v>10000</v>
      </c>
      <c r="AN51" s="1">
        <v>-10000</v>
      </c>
    </row>
    <row r="52" spans="1:40" x14ac:dyDescent="0.25">
      <c r="A52" t="str">
        <f t="shared" si="0"/>
        <v>1.1-00-1908_20346023_2033910</v>
      </c>
      <c r="B52" t="s">
        <v>50</v>
      </c>
      <c r="C52" s="17" t="s">
        <v>555</v>
      </c>
      <c r="D52" t="s">
        <v>129</v>
      </c>
      <c r="E52" t="s">
        <v>97</v>
      </c>
      <c r="F52" t="s">
        <v>130</v>
      </c>
      <c r="G52">
        <v>3</v>
      </c>
      <c r="H52">
        <v>46</v>
      </c>
      <c r="I52" t="s">
        <v>131</v>
      </c>
      <c r="J52">
        <v>3391</v>
      </c>
      <c r="K52" t="s">
        <v>137</v>
      </c>
      <c r="L52">
        <v>0</v>
      </c>
      <c r="M52" t="s">
        <v>36</v>
      </c>
      <c r="N52">
        <v>3000</v>
      </c>
      <c r="O52" s="17" t="s">
        <v>699</v>
      </c>
      <c r="P52" t="s">
        <v>56</v>
      </c>
      <c r="Q52" t="s">
        <v>133</v>
      </c>
      <c r="R52" t="s">
        <v>134</v>
      </c>
      <c r="S52" t="s">
        <v>135</v>
      </c>
      <c r="T52" t="s">
        <v>136</v>
      </c>
      <c r="U52" s="17" t="e">
        <v>#N/A</v>
      </c>
      <c r="V52" s="13">
        <v>0</v>
      </c>
      <c r="W52" s="1">
        <v>200000</v>
      </c>
      <c r="X52">
        <v>0</v>
      </c>
      <c r="Y52">
        <v>0</v>
      </c>
      <c r="Z52">
        <v>0</v>
      </c>
      <c r="AA52">
        <v>0</v>
      </c>
      <c r="AB52">
        <v>0</v>
      </c>
      <c r="AC52" s="21">
        <v>0</v>
      </c>
      <c r="AD52" s="13">
        <f>VLOOKUP(A52,'ARCHIVO DE TRABAJO'!$A$1:$AC$1046,29,0)</f>
        <v>0</v>
      </c>
      <c r="AE52" s="32">
        <f>VLOOKUP(A52,'ARCHIVO DE TRABAJO'!$A$1:$AD$1046,30,0)</f>
        <v>0</v>
      </c>
      <c r="AF52" s="21">
        <v>0</v>
      </c>
      <c r="AG52" s="21">
        <v>0</v>
      </c>
      <c r="AH52" s="21">
        <v>0</v>
      </c>
      <c r="AI52" s="21">
        <f t="shared" si="1"/>
        <v>0</v>
      </c>
      <c r="AJ52">
        <v>0</v>
      </c>
      <c r="AK52">
        <v>0</v>
      </c>
      <c r="AL52">
        <v>0</v>
      </c>
      <c r="AM52" s="1">
        <v>200000</v>
      </c>
      <c r="AN52" s="1">
        <v>-200000</v>
      </c>
    </row>
    <row r="53" spans="1:40" x14ac:dyDescent="0.25">
      <c r="A53" t="str">
        <f t="shared" si="0"/>
        <v>1.1-00-1908_20346023_2037110</v>
      </c>
      <c r="B53" t="s">
        <v>50</v>
      </c>
      <c r="C53" s="17" t="s">
        <v>555</v>
      </c>
      <c r="D53" t="s">
        <v>129</v>
      </c>
      <c r="E53" t="s">
        <v>97</v>
      </c>
      <c r="F53" t="s">
        <v>130</v>
      </c>
      <c r="G53">
        <v>3</v>
      </c>
      <c r="H53">
        <v>46</v>
      </c>
      <c r="I53" t="s">
        <v>131</v>
      </c>
      <c r="J53">
        <v>3711</v>
      </c>
      <c r="K53" t="s">
        <v>138</v>
      </c>
      <c r="L53">
        <v>0</v>
      </c>
      <c r="M53" t="s">
        <v>36</v>
      </c>
      <c r="N53">
        <v>3000</v>
      </c>
      <c r="O53" s="17" t="s">
        <v>699</v>
      </c>
      <c r="P53" t="s">
        <v>56</v>
      </c>
      <c r="Q53" t="s">
        <v>133</v>
      </c>
      <c r="R53" t="s">
        <v>134</v>
      </c>
      <c r="S53" t="s">
        <v>135</v>
      </c>
      <c r="T53" t="s">
        <v>136</v>
      </c>
      <c r="U53" s="17" t="e">
        <v>#N/A</v>
      </c>
      <c r="V53" s="13">
        <v>0</v>
      </c>
      <c r="W53" s="1">
        <v>50000</v>
      </c>
      <c r="X53">
        <v>0</v>
      </c>
      <c r="Y53">
        <v>0</v>
      </c>
      <c r="Z53">
        <v>0</v>
      </c>
      <c r="AA53">
        <v>0</v>
      </c>
      <c r="AB53">
        <v>0</v>
      </c>
      <c r="AC53" s="21">
        <v>0</v>
      </c>
      <c r="AD53" s="13">
        <f>VLOOKUP(A53,'ARCHIVO DE TRABAJO'!$A$1:$AC$1046,29,0)</f>
        <v>0</v>
      </c>
      <c r="AE53" s="32">
        <f>VLOOKUP(A53,'ARCHIVO DE TRABAJO'!$A$1:$AD$1046,30,0)</f>
        <v>0</v>
      </c>
      <c r="AF53" s="21">
        <v>0</v>
      </c>
      <c r="AG53" s="21">
        <v>0</v>
      </c>
      <c r="AH53" s="21">
        <v>0</v>
      </c>
      <c r="AI53" s="21">
        <f t="shared" si="1"/>
        <v>0</v>
      </c>
      <c r="AJ53">
        <v>0</v>
      </c>
      <c r="AK53">
        <v>0</v>
      </c>
      <c r="AL53">
        <v>0</v>
      </c>
      <c r="AM53" s="1">
        <v>50000</v>
      </c>
      <c r="AN53" s="1">
        <v>-50000</v>
      </c>
    </row>
    <row r="54" spans="1:40" x14ac:dyDescent="0.25">
      <c r="A54" t="str">
        <f t="shared" si="0"/>
        <v>1.1-00-1908_20346023_2037510</v>
      </c>
      <c r="B54" t="s">
        <v>50</v>
      </c>
      <c r="C54" s="17" t="s">
        <v>555</v>
      </c>
      <c r="D54" t="s">
        <v>129</v>
      </c>
      <c r="E54" t="s">
        <v>97</v>
      </c>
      <c r="F54" t="s">
        <v>130</v>
      </c>
      <c r="G54">
        <v>3</v>
      </c>
      <c r="H54">
        <v>46</v>
      </c>
      <c r="I54" t="s">
        <v>131</v>
      </c>
      <c r="J54">
        <v>3751</v>
      </c>
      <c r="K54" t="s">
        <v>139</v>
      </c>
      <c r="L54">
        <v>0</v>
      </c>
      <c r="M54" t="s">
        <v>36</v>
      </c>
      <c r="N54">
        <v>3000</v>
      </c>
      <c r="O54" s="17" t="s">
        <v>699</v>
      </c>
      <c r="P54" t="s">
        <v>56</v>
      </c>
      <c r="Q54" t="s">
        <v>133</v>
      </c>
      <c r="R54" t="s">
        <v>134</v>
      </c>
      <c r="S54" t="s">
        <v>135</v>
      </c>
      <c r="T54" t="s">
        <v>136</v>
      </c>
      <c r="U54" s="17" t="e">
        <v>#N/A</v>
      </c>
      <c r="V54" s="13">
        <v>0</v>
      </c>
      <c r="W54" s="1">
        <v>30000</v>
      </c>
      <c r="X54">
        <v>0</v>
      </c>
      <c r="Y54">
        <v>0</v>
      </c>
      <c r="Z54">
        <v>0</v>
      </c>
      <c r="AA54">
        <v>0</v>
      </c>
      <c r="AB54">
        <v>0</v>
      </c>
      <c r="AC54" s="21">
        <v>0</v>
      </c>
      <c r="AD54" s="13">
        <f>VLOOKUP(A54,'ARCHIVO DE TRABAJO'!$A$1:$AC$1046,29,0)</f>
        <v>0</v>
      </c>
      <c r="AE54" s="32">
        <f>VLOOKUP(A54,'ARCHIVO DE TRABAJO'!$A$1:$AD$1046,30,0)</f>
        <v>0</v>
      </c>
      <c r="AF54" s="21">
        <v>0</v>
      </c>
      <c r="AG54" s="21">
        <v>0</v>
      </c>
      <c r="AH54" s="21">
        <v>0</v>
      </c>
      <c r="AI54" s="21">
        <f t="shared" si="1"/>
        <v>0</v>
      </c>
      <c r="AJ54">
        <v>0</v>
      </c>
      <c r="AK54">
        <v>0</v>
      </c>
      <c r="AL54">
        <v>0</v>
      </c>
      <c r="AM54" s="1">
        <v>30000</v>
      </c>
      <c r="AN54" s="1">
        <v>-30000</v>
      </c>
    </row>
    <row r="55" spans="1:40" x14ac:dyDescent="0.25">
      <c r="A55" t="str">
        <f t="shared" si="0"/>
        <v>1.1-00-1908_20347023_2022110</v>
      </c>
      <c r="B55" t="s">
        <v>50</v>
      </c>
      <c r="C55" s="17" t="s">
        <v>555</v>
      </c>
      <c r="D55" t="s">
        <v>129</v>
      </c>
      <c r="E55" t="s">
        <v>97</v>
      </c>
      <c r="F55" t="s">
        <v>130</v>
      </c>
      <c r="G55">
        <v>3</v>
      </c>
      <c r="H55">
        <v>47</v>
      </c>
      <c r="I55" t="s">
        <v>131</v>
      </c>
      <c r="J55">
        <v>2211</v>
      </c>
      <c r="K55" t="s">
        <v>55</v>
      </c>
      <c r="L55">
        <v>0</v>
      </c>
      <c r="M55" t="s">
        <v>36</v>
      </c>
      <c r="N55">
        <v>2000</v>
      </c>
      <c r="O55" s="17" t="s">
        <v>699</v>
      </c>
      <c r="P55" t="s">
        <v>56</v>
      </c>
      <c r="Q55" t="s">
        <v>133</v>
      </c>
      <c r="R55" t="s">
        <v>134</v>
      </c>
      <c r="S55" t="s">
        <v>140</v>
      </c>
      <c r="T55" t="s">
        <v>136</v>
      </c>
      <c r="U55" s="17" t="e">
        <v>#N/A</v>
      </c>
      <c r="V55" s="13">
        <v>0</v>
      </c>
      <c r="W55" s="1">
        <v>280000</v>
      </c>
      <c r="X55">
        <v>0</v>
      </c>
      <c r="Y55">
        <v>0</v>
      </c>
      <c r="Z55">
        <v>0</v>
      </c>
      <c r="AA55">
        <v>0</v>
      </c>
      <c r="AB55">
        <v>0</v>
      </c>
      <c r="AC55" s="21">
        <v>0</v>
      </c>
      <c r="AD55" s="13">
        <f>VLOOKUP(A55,'ARCHIVO DE TRABAJO'!$A$1:$AC$1046,29,0)</f>
        <v>0</v>
      </c>
      <c r="AE55" s="32">
        <f>VLOOKUP(A55,'ARCHIVO DE TRABAJO'!$A$1:$AD$1046,30,0)</f>
        <v>0</v>
      </c>
      <c r="AF55" s="21">
        <v>0</v>
      </c>
      <c r="AG55" s="21">
        <v>0</v>
      </c>
      <c r="AH55" s="21">
        <v>0</v>
      </c>
      <c r="AI55" s="21">
        <f t="shared" si="1"/>
        <v>0</v>
      </c>
      <c r="AJ55">
        <v>0</v>
      </c>
      <c r="AK55">
        <v>0</v>
      </c>
      <c r="AL55">
        <v>0</v>
      </c>
      <c r="AM55" s="1">
        <v>280000</v>
      </c>
      <c r="AN55" s="1">
        <v>-280000</v>
      </c>
    </row>
    <row r="56" spans="1:40" x14ac:dyDescent="0.25">
      <c r="A56" t="str">
        <f t="shared" si="0"/>
        <v>1.1-00-1908_20347023_2028210</v>
      </c>
      <c r="B56" t="s">
        <v>50</v>
      </c>
      <c r="C56" s="17" t="s">
        <v>555</v>
      </c>
      <c r="D56" t="s">
        <v>129</v>
      </c>
      <c r="E56" t="s">
        <v>97</v>
      </c>
      <c r="F56" t="s">
        <v>130</v>
      </c>
      <c r="G56">
        <v>3</v>
      </c>
      <c r="H56">
        <v>47</v>
      </c>
      <c r="I56" t="s">
        <v>131</v>
      </c>
      <c r="J56">
        <v>2821</v>
      </c>
      <c r="K56" t="s">
        <v>141</v>
      </c>
      <c r="L56">
        <v>0</v>
      </c>
      <c r="M56" t="s">
        <v>36</v>
      </c>
      <c r="N56">
        <v>2000</v>
      </c>
      <c r="O56" s="17" t="s">
        <v>699</v>
      </c>
      <c r="P56" t="s">
        <v>56</v>
      </c>
      <c r="Q56" t="s">
        <v>133</v>
      </c>
      <c r="R56" t="s">
        <v>134</v>
      </c>
      <c r="S56" t="s">
        <v>140</v>
      </c>
      <c r="T56" t="s">
        <v>136</v>
      </c>
      <c r="U56" s="17" t="e">
        <v>#N/A</v>
      </c>
      <c r="V56" s="13">
        <v>0</v>
      </c>
      <c r="W56" s="1">
        <v>30000</v>
      </c>
      <c r="X56">
        <v>0</v>
      </c>
      <c r="Y56">
        <v>0</v>
      </c>
      <c r="Z56">
        <v>0</v>
      </c>
      <c r="AA56">
        <v>0</v>
      </c>
      <c r="AB56">
        <v>0</v>
      </c>
      <c r="AC56" s="21">
        <v>0</v>
      </c>
      <c r="AD56" s="13">
        <f>VLOOKUP(A56,'ARCHIVO DE TRABAJO'!$A$1:$AC$1046,29,0)</f>
        <v>0</v>
      </c>
      <c r="AE56" s="32">
        <f>VLOOKUP(A56,'ARCHIVO DE TRABAJO'!$A$1:$AD$1046,30,0)</f>
        <v>0</v>
      </c>
      <c r="AF56" s="21">
        <v>0</v>
      </c>
      <c r="AG56" s="21">
        <v>0</v>
      </c>
      <c r="AH56" s="21">
        <v>0</v>
      </c>
      <c r="AI56" s="21">
        <f t="shared" si="1"/>
        <v>0</v>
      </c>
      <c r="AJ56">
        <v>0</v>
      </c>
      <c r="AK56">
        <v>0</v>
      </c>
      <c r="AL56">
        <v>0</v>
      </c>
      <c r="AM56" s="1">
        <v>30000</v>
      </c>
      <c r="AN56" s="1">
        <v>-30000</v>
      </c>
    </row>
    <row r="57" spans="1:40" x14ac:dyDescent="0.25">
      <c r="A57" t="str">
        <f t="shared" si="0"/>
        <v>1.1-00-1908_20347023_2028310</v>
      </c>
      <c r="B57" t="s">
        <v>50</v>
      </c>
      <c r="C57" s="17" t="s">
        <v>555</v>
      </c>
      <c r="D57" t="s">
        <v>129</v>
      </c>
      <c r="E57" t="s">
        <v>97</v>
      </c>
      <c r="F57" t="s">
        <v>130</v>
      </c>
      <c r="G57">
        <v>3</v>
      </c>
      <c r="H57">
        <v>47</v>
      </c>
      <c r="I57" t="s">
        <v>131</v>
      </c>
      <c r="J57">
        <v>2831</v>
      </c>
      <c r="K57" t="s">
        <v>142</v>
      </c>
      <c r="L57">
        <v>0</v>
      </c>
      <c r="M57" t="s">
        <v>36</v>
      </c>
      <c r="N57">
        <v>2000</v>
      </c>
      <c r="O57" s="17" t="s">
        <v>699</v>
      </c>
      <c r="P57" t="s">
        <v>56</v>
      </c>
      <c r="Q57" t="s">
        <v>133</v>
      </c>
      <c r="R57" t="s">
        <v>134</v>
      </c>
      <c r="S57" t="s">
        <v>140</v>
      </c>
      <c r="T57" t="s">
        <v>136</v>
      </c>
      <c r="U57" s="17" t="e">
        <v>#N/A</v>
      </c>
      <c r="V57" s="13">
        <v>0</v>
      </c>
      <c r="W57" s="1">
        <v>60000</v>
      </c>
      <c r="X57">
        <v>0</v>
      </c>
      <c r="Y57">
        <v>0</v>
      </c>
      <c r="Z57">
        <v>0</v>
      </c>
      <c r="AA57">
        <v>0</v>
      </c>
      <c r="AB57">
        <v>0</v>
      </c>
      <c r="AC57" s="21">
        <v>0</v>
      </c>
      <c r="AD57" s="13">
        <f>VLOOKUP(A57,'ARCHIVO DE TRABAJO'!$A$1:$AC$1046,29,0)</f>
        <v>0</v>
      </c>
      <c r="AE57" s="32">
        <f>VLOOKUP(A57,'ARCHIVO DE TRABAJO'!$A$1:$AD$1046,30,0)</f>
        <v>0</v>
      </c>
      <c r="AF57" s="21">
        <v>0</v>
      </c>
      <c r="AG57" s="21">
        <v>0</v>
      </c>
      <c r="AH57" s="21">
        <v>0</v>
      </c>
      <c r="AI57" s="21">
        <f t="shared" si="1"/>
        <v>0</v>
      </c>
      <c r="AJ57">
        <v>0</v>
      </c>
      <c r="AK57">
        <v>0</v>
      </c>
      <c r="AL57">
        <v>0</v>
      </c>
      <c r="AM57" s="1">
        <v>60000</v>
      </c>
      <c r="AN57" s="1">
        <v>-60000</v>
      </c>
    </row>
    <row r="58" spans="1:40" x14ac:dyDescent="0.25">
      <c r="A58" t="str">
        <f t="shared" si="0"/>
        <v>1.1-00-1908_20347023_2037110</v>
      </c>
      <c r="B58" t="s">
        <v>50</v>
      </c>
      <c r="C58" s="17" t="s">
        <v>555</v>
      </c>
      <c r="D58" t="s">
        <v>129</v>
      </c>
      <c r="E58" t="s">
        <v>97</v>
      </c>
      <c r="F58" t="s">
        <v>130</v>
      </c>
      <c r="G58">
        <v>3</v>
      </c>
      <c r="H58">
        <v>47</v>
      </c>
      <c r="I58" t="s">
        <v>131</v>
      </c>
      <c r="J58">
        <v>3711</v>
      </c>
      <c r="K58" t="s">
        <v>138</v>
      </c>
      <c r="L58">
        <v>0</v>
      </c>
      <c r="M58" t="s">
        <v>36</v>
      </c>
      <c r="N58">
        <v>3000</v>
      </c>
      <c r="O58" s="17" t="s">
        <v>699</v>
      </c>
      <c r="P58" t="s">
        <v>56</v>
      </c>
      <c r="Q58" t="s">
        <v>133</v>
      </c>
      <c r="R58" t="s">
        <v>134</v>
      </c>
      <c r="S58" t="s">
        <v>140</v>
      </c>
      <c r="T58" t="s">
        <v>136</v>
      </c>
      <c r="U58" s="17" t="e">
        <v>#N/A</v>
      </c>
      <c r="V58" s="13">
        <v>0</v>
      </c>
      <c r="W58" s="1">
        <v>50000</v>
      </c>
      <c r="X58">
        <v>0</v>
      </c>
      <c r="Y58">
        <v>0</v>
      </c>
      <c r="Z58">
        <v>0</v>
      </c>
      <c r="AA58">
        <v>0</v>
      </c>
      <c r="AB58">
        <v>0</v>
      </c>
      <c r="AC58" s="21">
        <v>0</v>
      </c>
      <c r="AD58" s="13">
        <f>VLOOKUP(A58,'ARCHIVO DE TRABAJO'!$A$1:$AC$1046,29,0)</f>
        <v>0</v>
      </c>
      <c r="AE58" s="32">
        <f>VLOOKUP(A58,'ARCHIVO DE TRABAJO'!$A$1:$AD$1046,30,0)</f>
        <v>0</v>
      </c>
      <c r="AF58" s="21">
        <v>0</v>
      </c>
      <c r="AG58" s="21">
        <v>0</v>
      </c>
      <c r="AH58" s="21">
        <v>0</v>
      </c>
      <c r="AI58" s="21">
        <f t="shared" si="1"/>
        <v>0</v>
      </c>
      <c r="AJ58">
        <v>0</v>
      </c>
      <c r="AK58">
        <v>0</v>
      </c>
      <c r="AL58">
        <v>0</v>
      </c>
      <c r="AM58" s="1">
        <v>50000</v>
      </c>
      <c r="AN58" s="1">
        <v>-50000</v>
      </c>
    </row>
    <row r="59" spans="1:40" x14ac:dyDescent="0.25">
      <c r="A59" t="str">
        <f t="shared" si="0"/>
        <v>1.1-00-1908_20347023_2037510</v>
      </c>
      <c r="B59" t="s">
        <v>50</v>
      </c>
      <c r="C59" s="17" t="s">
        <v>555</v>
      </c>
      <c r="D59" t="s">
        <v>129</v>
      </c>
      <c r="E59" t="s">
        <v>97</v>
      </c>
      <c r="F59" t="s">
        <v>130</v>
      </c>
      <c r="G59">
        <v>3</v>
      </c>
      <c r="H59">
        <v>47</v>
      </c>
      <c r="I59" t="s">
        <v>131</v>
      </c>
      <c r="J59">
        <v>3751</v>
      </c>
      <c r="K59" t="s">
        <v>139</v>
      </c>
      <c r="L59">
        <v>0</v>
      </c>
      <c r="M59" t="s">
        <v>36</v>
      </c>
      <c r="N59">
        <v>3000</v>
      </c>
      <c r="O59" s="17" t="s">
        <v>699</v>
      </c>
      <c r="P59" t="s">
        <v>56</v>
      </c>
      <c r="Q59" t="s">
        <v>133</v>
      </c>
      <c r="R59" t="s">
        <v>134</v>
      </c>
      <c r="S59" t="s">
        <v>140</v>
      </c>
      <c r="T59" t="s">
        <v>136</v>
      </c>
      <c r="U59" s="17" t="e">
        <v>#N/A</v>
      </c>
      <c r="V59" s="13">
        <v>0</v>
      </c>
      <c r="W59" s="1">
        <v>30000</v>
      </c>
      <c r="X59">
        <v>0</v>
      </c>
      <c r="Y59">
        <v>0</v>
      </c>
      <c r="Z59">
        <v>0</v>
      </c>
      <c r="AA59">
        <v>0</v>
      </c>
      <c r="AB59">
        <v>0</v>
      </c>
      <c r="AC59" s="21">
        <v>0</v>
      </c>
      <c r="AD59" s="13">
        <f>VLOOKUP(A59,'ARCHIVO DE TRABAJO'!$A$1:$AC$1046,29,0)</f>
        <v>0</v>
      </c>
      <c r="AE59" s="32">
        <f>VLOOKUP(A59,'ARCHIVO DE TRABAJO'!$A$1:$AD$1046,30,0)</f>
        <v>0</v>
      </c>
      <c r="AF59" s="21">
        <v>0</v>
      </c>
      <c r="AG59" s="21">
        <v>0</v>
      </c>
      <c r="AH59" s="21">
        <v>0</v>
      </c>
      <c r="AI59" s="21">
        <f t="shared" si="1"/>
        <v>0</v>
      </c>
      <c r="AJ59">
        <v>0</v>
      </c>
      <c r="AK59">
        <v>0</v>
      </c>
      <c r="AL59">
        <v>0</v>
      </c>
      <c r="AM59" s="1">
        <v>30000</v>
      </c>
      <c r="AN59" s="1">
        <v>-30000</v>
      </c>
    </row>
    <row r="60" spans="1:40" x14ac:dyDescent="0.25">
      <c r="A60" t="str">
        <f t="shared" si="0"/>
        <v>1.1-00-1908_20347023_2039620</v>
      </c>
      <c r="B60" t="s">
        <v>50</v>
      </c>
      <c r="C60" s="17" t="s">
        <v>555</v>
      </c>
      <c r="D60" t="s">
        <v>129</v>
      </c>
      <c r="E60" t="s">
        <v>97</v>
      </c>
      <c r="F60" t="s">
        <v>130</v>
      </c>
      <c r="G60">
        <v>3</v>
      </c>
      <c r="H60">
        <v>47</v>
      </c>
      <c r="I60" t="s">
        <v>131</v>
      </c>
      <c r="J60">
        <v>3962</v>
      </c>
      <c r="K60" t="s">
        <v>143</v>
      </c>
      <c r="L60">
        <v>0</v>
      </c>
      <c r="M60" t="s">
        <v>36</v>
      </c>
      <c r="N60">
        <v>3000</v>
      </c>
      <c r="O60" s="17" t="s">
        <v>699</v>
      </c>
      <c r="P60" t="s">
        <v>56</v>
      </c>
      <c r="Q60" t="s">
        <v>133</v>
      </c>
      <c r="R60" t="s">
        <v>134</v>
      </c>
      <c r="S60" t="s">
        <v>140</v>
      </c>
      <c r="T60" t="s">
        <v>136</v>
      </c>
      <c r="U60" s="17" t="e">
        <v>#N/A</v>
      </c>
      <c r="V60" s="13">
        <v>0</v>
      </c>
      <c r="W60" s="1">
        <v>300000</v>
      </c>
      <c r="X60">
        <v>0</v>
      </c>
      <c r="Y60">
        <v>0</v>
      </c>
      <c r="Z60">
        <v>0</v>
      </c>
      <c r="AA60">
        <v>0</v>
      </c>
      <c r="AB60">
        <v>0</v>
      </c>
      <c r="AC60" s="21">
        <v>0</v>
      </c>
      <c r="AD60" s="13">
        <f>VLOOKUP(A60,'ARCHIVO DE TRABAJO'!$A$1:$AC$1046,29,0)</f>
        <v>0</v>
      </c>
      <c r="AE60" s="32">
        <f>VLOOKUP(A60,'ARCHIVO DE TRABAJO'!$A$1:$AD$1046,30,0)</f>
        <v>0</v>
      </c>
      <c r="AF60" s="21">
        <v>0</v>
      </c>
      <c r="AG60" s="21">
        <v>0</v>
      </c>
      <c r="AH60" s="21">
        <v>0</v>
      </c>
      <c r="AI60" s="21">
        <f t="shared" si="1"/>
        <v>0</v>
      </c>
      <c r="AJ60">
        <v>0</v>
      </c>
      <c r="AK60">
        <v>0</v>
      </c>
      <c r="AL60">
        <v>0</v>
      </c>
      <c r="AM60" s="1">
        <v>300000</v>
      </c>
      <c r="AN60" s="1">
        <v>-300000</v>
      </c>
    </row>
    <row r="61" spans="1:40" x14ac:dyDescent="0.25">
      <c r="A61" t="str">
        <f t="shared" si="0"/>
        <v>1.1-00-1908_20347023_2055110</v>
      </c>
      <c r="B61" t="s">
        <v>50</v>
      </c>
      <c r="C61" s="17" t="s">
        <v>555</v>
      </c>
      <c r="D61" t="s">
        <v>129</v>
      </c>
      <c r="E61" t="s">
        <v>97</v>
      </c>
      <c r="F61" t="s">
        <v>130</v>
      </c>
      <c r="G61">
        <v>3</v>
      </c>
      <c r="H61">
        <v>47</v>
      </c>
      <c r="I61" t="s">
        <v>131</v>
      </c>
      <c r="J61">
        <v>5511</v>
      </c>
      <c r="K61" t="s">
        <v>144</v>
      </c>
      <c r="L61">
        <v>0</v>
      </c>
      <c r="M61" t="s">
        <v>36</v>
      </c>
      <c r="N61">
        <v>5000</v>
      </c>
      <c r="O61" s="17" t="s">
        <v>700</v>
      </c>
      <c r="P61" t="s">
        <v>56</v>
      </c>
      <c r="Q61" t="s">
        <v>133</v>
      </c>
      <c r="R61" t="s">
        <v>134</v>
      </c>
      <c r="S61" t="s">
        <v>140</v>
      </c>
      <c r="T61" t="s">
        <v>136</v>
      </c>
      <c r="U61" s="17" t="e">
        <v>#N/A</v>
      </c>
      <c r="V61" s="13">
        <v>0</v>
      </c>
      <c r="W61" s="1">
        <v>300000</v>
      </c>
      <c r="X61">
        <v>0</v>
      </c>
      <c r="Y61">
        <v>0</v>
      </c>
      <c r="Z61">
        <v>0</v>
      </c>
      <c r="AA61">
        <v>0</v>
      </c>
      <c r="AB61">
        <v>0</v>
      </c>
      <c r="AC61" s="21">
        <v>0</v>
      </c>
      <c r="AD61" s="13">
        <f>VLOOKUP(A61,'ARCHIVO DE TRABAJO'!$A$1:$AC$1046,29,0)</f>
        <v>0</v>
      </c>
      <c r="AE61" s="32">
        <f>VLOOKUP(A61,'ARCHIVO DE TRABAJO'!$A$1:$AD$1046,30,0)</f>
        <v>0</v>
      </c>
      <c r="AF61" s="21">
        <v>0</v>
      </c>
      <c r="AG61" s="21">
        <v>0</v>
      </c>
      <c r="AH61" s="21">
        <v>0</v>
      </c>
      <c r="AI61" s="21">
        <f t="shared" si="1"/>
        <v>0</v>
      </c>
      <c r="AJ61">
        <v>0</v>
      </c>
      <c r="AK61">
        <v>0</v>
      </c>
      <c r="AL61">
        <v>0</v>
      </c>
      <c r="AM61" s="1">
        <v>300000</v>
      </c>
      <c r="AN61" s="1">
        <v>-300000</v>
      </c>
    </row>
    <row r="62" spans="1:40" x14ac:dyDescent="0.25">
      <c r="A62" t="str">
        <f t="shared" si="0"/>
        <v>1.1-00-1901_2084003_2033310</v>
      </c>
      <c r="B62" t="s">
        <v>50</v>
      </c>
      <c r="C62" s="17" t="s">
        <v>555</v>
      </c>
      <c r="D62" t="s">
        <v>145</v>
      </c>
      <c r="E62" t="s">
        <v>52</v>
      </c>
      <c r="F62" t="s">
        <v>146</v>
      </c>
      <c r="G62">
        <v>8</v>
      </c>
      <c r="H62">
        <v>4</v>
      </c>
      <c r="I62" t="s">
        <v>147</v>
      </c>
      <c r="J62">
        <v>3331</v>
      </c>
      <c r="K62" t="s">
        <v>148</v>
      </c>
      <c r="L62">
        <v>0</v>
      </c>
      <c r="M62" t="s">
        <v>36</v>
      </c>
      <c r="N62">
        <v>3000</v>
      </c>
      <c r="O62" s="17" t="s">
        <v>699</v>
      </c>
      <c r="P62" t="s">
        <v>56</v>
      </c>
      <c r="Q62" t="s">
        <v>149</v>
      </c>
      <c r="R62" t="s">
        <v>39</v>
      </c>
      <c r="S62" t="s">
        <v>150</v>
      </c>
      <c r="T62" t="s">
        <v>151</v>
      </c>
      <c r="U62" s="17" t="e">
        <v>#N/A</v>
      </c>
      <c r="V62" s="13">
        <v>0</v>
      </c>
      <c r="W62" s="1">
        <v>200000</v>
      </c>
      <c r="X62">
        <v>0</v>
      </c>
      <c r="Y62">
        <v>0</v>
      </c>
      <c r="Z62">
        <v>0</v>
      </c>
      <c r="AA62">
        <v>0</v>
      </c>
      <c r="AB62">
        <v>0</v>
      </c>
      <c r="AC62" s="21">
        <v>0</v>
      </c>
      <c r="AD62" s="13">
        <f>VLOOKUP(A62,'ARCHIVO DE TRABAJO'!$A$1:$AC$1046,29,0)</f>
        <v>0</v>
      </c>
      <c r="AE62" s="32">
        <f>VLOOKUP(A62,'ARCHIVO DE TRABAJO'!$A$1:$AD$1046,30,0)</f>
        <v>0</v>
      </c>
      <c r="AF62" s="21">
        <v>0</v>
      </c>
      <c r="AG62" s="21">
        <v>0</v>
      </c>
      <c r="AH62" s="21">
        <v>0</v>
      </c>
      <c r="AI62" s="21">
        <f t="shared" si="1"/>
        <v>0</v>
      </c>
      <c r="AJ62">
        <v>0</v>
      </c>
      <c r="AK62">
        <v>0</v>
      </c>
      <c r="AL62">
        <v>0</v>
      </c>
      <c r="AM62" s="1">
        <v>200000</v>
      </c>
      <c r="AN62" s="1">
        <v>-200000</v>
      </c>
    </row>
    <row r="63" spans="1:40" x14ac:dyDescent="0.25">
      <c r="A63" t="str">
        <f t="shared" si="0"/>
        <v>1.1-00-1901_2084003_2056510</v>
      </c>
      <c r="B63" t="s">
        <v>50</v>
      </c>
      <c r="C63" s="17" t="s">
        <v>555</v>
      </c>
      <c r="D63" t="s">
        <v>145</v>
      </c>
      <c r="E63" t="s">
        <v>52</v>
      </c>
      <c r="F63" t="s">
        <v>146</v>
      </c>
      <c r="G63">
        <v>8</v>
      </c>
      <c r="H63">
        <v>4</v>
      </c>
      <c r="I63" t="s">
        <v>147</v>
      </c>
      <c r="J63">
        <v>5651</v>
      </c>
      <c r="K63" t="s">
        <v>120</v>
      </c>
      <c r="L63">
        <v>0</v>
      </c>
      <c r="M63" t="s">
        <v>36</v>
      </c>
      <c r="N63">
        <v>5000</v>
      </c>
      <c r="O63" s="17" t="s">
        <v>700</v>
      </c>
      <c r="P63" t="s">
        <v>56</v>
      </c>
      <c r="Q63" t="s">
        <v>149</v>
      </c>
      <c r="R63" t="s">
        <v>39</v>
      </c>
      <c r="S63" t="s">
        <v>150</v>
      </c>
      <c r="T63" t="s">
        <v>151</v>
      </c>
      <c r="U63" s="17" t="e">
        <v>#N/A</v>
      </c>
      <c r="V63" s="13">
        <v>0</v>
      </c>
      <c r="W63" s="1">
        <v>250000</v>
      </c>
      <c r="X63">
        <v>0</v>
      </c>
      <c r="Y63">
        <v>0</v>
      </c>
      <c r="Z63">
        <v>0</v>
      </c>
      <c r="AA63">
        <v>0</v>
      </c>
      <c r="AB63">
        <v>0</v>
      </c>
      <c r="AC63" s="21">
        <v>0</v>
      </c>
      <c r="AD63" s="13">
        <f>VLOOKUP(A63,'ARCHIVO DE TRABAJO'!$A$1:$AC$1046,29,0)</f>
        <v>0</v>
      </c>
      <c r="AE63" s="32">
        <f>VLOOKUP(A63,'ARCHIVO DE TRABAJO'!$A$1:$AD$1046,30,0)</f>
        <v>0</v>
      </c>
      <c r="AF63" s="21">
        <v>0</v>
      </c>
      <c r="AG63" s="21">
        <v>0</v>
      </c>
      <c r="AH63" s="21">
        <v>0</v>
      </c>
      <c r="AI63" s="21">
        <f t="shared" si="1"/>
        <v>0</v>
      </c>
      <c r="AJ63">
        <v>0</v>
      </c>
      <c r="AK63">
        <v>0</v>
      </c>
      <c r="AL63">
        <v>0</v>
      </c>
      <c r="AM63" s="1">
        <v>250000</v>
      </c>
      <c r="AN63" s="1">
        <v>-250000</v>
      </c>
    </row>
    <row r="64" spans="1:40" x14ac:dyDescent="0.25">
      <c r="A64" t="str">
        <f t="shared" si="0"/>
        <v>1.1-00-1901_2084003_2059710</v>
      </c>
      <c r="B64" t="s">
        <v>50</v>
      </c>
      <c r="C64" s="17" t="s">
        <v>555</v>
      </c>
      <c r="D64" t="s">
        <v>145</v>
      </c>
      <c r="E64" t="s">
        <v>52</v>
      </c>
      <c r="F64" t="s">
        <v>146</v>
      </c>
      <c r="G64">
        <v>8</v>
      </c>
      <c r="H64">
        <v>4</v>
      </c>
      <c r="I64" t="s">
        <v>147</v>
      </c>
      <c r="J64">
        <v>5971</v>
      </c>
      <c r="K64" t="s">
        <v>152</v>
      </c>
      <c r="L64">
        <v>0</v>
      </c>
      <c r="M64" t="s">
        <v>36</v>
      </c>
      <c r="N64">
        <v>5000</v>
      </c>
      <c r="O64" s="17" t="s">
        <v>700</v>
      </c>
      <c r="P64" t="s">
        <v>56</v>
      </c>
      <c r="Q64" t="s">
        <v>149</v>
      </c>
      <c r="R64" t="s">
        <v>39</v>
      </c>
      <c r="S64" t="s">
        <v>150</v>
      </c>
      <c r="T64" t="s">
        <v>151</v>
      </c>
      <c r="U64" s="17" t="e">
        <v>#N/A</v>
      </c>
      <c r="V64" s="13">
        <v>0</v>
      </c>
      <c r="W64" s="1">
        <v>800000</v>
      </c>
      <c r="X64">
        <v>0</v>
      </c>
      <c r="Y64">
        <v>0</v>
      </c>
      <c r="Z64">
        <v>0</v>
      </c>
      <c r="AA64">
        <v>0</v>
      </c>
      <c r="AB64">
        <v>0</v>
      </c>
      <c r="AC64" s="21">
        <v>0</v>
      </c>
      <c r="AD64" s="13">
        <f>VLOOKUP(A64,'ARCHIVO DE TRABAJO'!$A$1:$AC$1046,29,0)</f>
        <v>0</v>
      </c>
      <c r="AE64" s="32">
        <f>VLOOKUP(A64,'ARCHIVO DE TRABAJO'!$A$1:$AD$1046,30,0)</f>
        <v>0</v>
      </c>
      <c r="AF64" s="21">
        <v>0</v>
      </c>
      <c r="AG64" s="21">
        <v>0</v>
      </c>
      <c r="AH64" s="21">
        <v>0</v>
      </c>
      <c r="AI64" s="21">
        <f t="shared" si="1"/>
        <v>0</v>
      </c>
      <c r="AJ64">
        <v>0</v>
      </c>
      <c r="AK64">
        <v>0</v>
      </c>
      <c r="AL64">
        <v>0</v>
      </c>
      <c r="AM64" s="1">
        <v>800000</v>
      </c>
      <c r="AN64" s="1">
        <v>-800000</v>
      </c>
    </row>
    <row r="65" spans="1:40" x14ac:dyDescent="0.25">
      <c r="A65" t="str">
        <f t="shared" si="0"/>
        <v>1.1-00-1901_2085003_2029110</v>
      </c>
      <c r="B65" t="s">
        <v>50</v>
      </c>
      <c r="C65" s="17" t="s">
        <v>555</v>
      </c>
      <c r="D65" t="s">
        <v>145</v>
      </c>
      <c r="E65" t="s">
        <v>52</v>
      </c>
      <c r="F65" t="s">
        <v>146</v>
      </c>
      <c r="G65">
        <v>8</v>
      </c>
      <c r="H65">
        <v>5</v>
      </c>
      <c r="I65" t="s">
        <v>147</v>
      </c>
      <c r="J65">
        <v>2911</v>
      </c>
      <c r="K65" t="s">
        <v>118</v>
      </c>
      <c r="L65">
        <v>0</v>
      </c>
      <c r="M65" t="s">
        <v>36</v>
      </c>
      <c r="N65">
        <v>2000</v>
      </c>
      <c r="O65" s="17" t="s">
        <v>699</v>
      </c>
      <c r="P65" t="s">
        <v>56</v>
      </c>
      <c r="Q65" t="s">
        <v>149</v>
      </c>
      <c r="R65" t="s">
        <v>39</v>
      </c>
      <c r="S65" t="s">
        <v>153</v>
      </c>
      <c r="T65" t="s">
        <v>151</v>
      </c>
      <c r="U65" s="17" t="e">
        <v>#N/A</v>
      </c>
      <c r="V65" s="13">
        <v>0</v>
      </c>
      <c r="W65" s="1">
        <v>30000</v>
      </c>
      <c r="X65">
        <v>0</v>
      </c>
      <c r="Y65">
        <v>0</v>
      </c>
      <c r="Z65">
        <v>0</v>
      </c>
      <c r="AA65">
        <v>0</v>
      </c>
      <c r="AB65">
        <v>0</v>
      </c>
      <c r="AC65" s="21">
        <v>0</v>
      </c>
      <c r="AD65" s="13">
        <f>VLOOKUP(A65,'ARCHIVO DE TRABAJO'!$A$1:$AC$1046,29,0)</f>
        <v>0</v>
      </c>
      <c r="AE65" s="32">
        <f>VLOOKUP(A65,'ARCHIVO DE TRABAJO'!$A$1:$AD$1046,30,0)</f>
        <v>0</v>
      </c>
      <c r="AF65" s="21">
        <v>0</v>
      </c>
      <c r="AG65" s="21">
        <v>0</v>
      </c>
      <c r="AH65" s="21">
        <v>0</v>
      </c>
      <c r="AI65" s="21">
        <f t="shared" si="1"/>
        <v>0</v>
      </c>
      <c r="AJ65">
        <v>0</v>
      </c>
      <c r="AK65">
        <v>0</v>
      </c>
      <c r="AL65">
        <v>0</v>
      </c>
      <c r="AM65" s="1">
        <v>30000</v>
      </c>
      <c r="AN65" s="1">
        <v>-30000</v>
      </c>
    </row>
    <row r="66" spans="1:40" x14ac:dyDescent="0.25">
      <c r="A66" t="str">
        <f t="shared" si="0"/>
        <v>1.1-00-1901_2085003_2035310</v>
      </c>
      <c r="B66" t="s">
        <v>50</v>
      </c>
      <c r="C66" s="17" t="s">
        <v>555</v>
      </c>
      <c r="D66" t="s">
        <v>145</v>
      </c>
      <c r="E66" t="s">
        <v>52</v>
      </c>
      <c r="F66" t="s">
        <v>146</v>
      </c>
      <c r="G66">
        <v>8</v>
      </c>
      <c r="H66">
        <v>5</v>
      </c>
      <c r="I66" t="s">
        <v>147</v>
      </c>
      <c r="J66">
        <v>3531</v>
      </c>
      <c r="K66" t="s">
        <v>154</v>
      </c>
      <c r="L66">
        <v>0</v>
      </c>
      <c r="M66" t="s">
        <v>36</v>
      </c>
      <c r="N66">
        <v>3000</v>
      </c>
      <c r="O66" s="17" t="s">
        <v>699</v>
      </c>
      <c r="P66" t="s">
        <v>56</v>
      </c>
      <c r="Q66" t="s">
        <v>149</v>
      </c>
      <c r="R66" t="s">
        <v>39</v>
      </c>
      <c r="S66" t="s">
        <v>153</v>
      </c>
      <c r="T66" t="s">
        <v>151</v>
      </c>
      <c r="U66" s="17" t="e">
        <v>#N/A</v>
      </c>
      <c r="V66" s="13">
        <v>0</v>
      </c>
      <c r="W66" s="1">
        <v>100000</v>
      </c>
      <c r="X66">
        <v>0</v>
      </c>
      <c r="Y66">
        <v>0</v>
      </c>
      <c r="Z66">
        <v>0</v>
      </c>
      <c r="AA66">
        <v>0</v>
      </c>
      <c r="AB66">
        <v>0</v>
      </c>
      <c r="AC66" s="21">
        <v>0</v>
      </c>
      <c r="AD66" s="13">
        <f>VLOOKUP(A66,'ARCHIVO DE TRABAJO'!$A$1:$AC$1046,29,0)</f>
        <v>0</v>
      </c>
      <c r="AE66" s="32">
        <f>VLOOKUP(A66,'ARCHIVO DE TRABAJO'!$A$1:$AD$1046,30,0)</f>
        <v>0</v>
      </c>
      <c r="AF66" s="21">
        <v>0</v>
      </c>
      <c r="AG66" s="21">
        <v>0</v>
      </c>
      <c r="AH66" s="21">
        <v>0</v>
      </c>
      <c r="AI66" s="21">
        <f t="shared" si="1"/>
        <v>0</v>
      </c>
      <c r="AJ66">
        <v>0</v>
      </c>
      <c r="AK66">
        <v>0</v>
      </c>
      <c r="AL66">
        <v>0</v>
      </c>
      <c r="AM66" s="1">
        <v>100000</v>
      </c>
      <c r="AN66" s="1">
        <v>-100000</v>
      </c>
    </row>
    <row r="67" spans="1:40" x14ac:dyDescent="0.25">
      <c r="A67" t="str">
        <f t="shared" ref="A67:A130" si="2">+CONCATENATE(B67,F67,G67,H67,I67,J67,L67)</f>
        <v>1.1-00-1901_2085003_2052110</v>
      </c>
      <c r="B67" t="s">
        <v>50</v>
      </c>
      <c r="C67" s="17" t="s">
        <v>555</v>
      </c>
      <c r="D67" t="s">
        <v>145</v>
      </c>
      <c r="E67" t="s">
        <v>52</v>
      </c>
      <c r="F67" t="s">
        <v>146</v>
      </c>
      <c r="G67">
        <v>8</v>
      </c>
      <c r="H67">
        <v>5</v>
      </c>
      <c r="I67" t="s">
        <v>147</v>
      </c>
      <c r="J67">
        <v>5211</v>
      </c>
      <c r="K67" t="s">
        <v>155</v>
      </c>
      <c r="L67">
        <v>0</v>
      </c>
      <c r="M67" t="s">
        <v>36</v>
      </c>
      <c r="N67">
        <v>5000</v>
      </c>
      <c r="O67" s="17" t="s">
        <v>700</v>
      </c>
      <c r="P67" t="s">
        <v>56</v>
      </c>
      <c r="Q67" t="s">
        <v>149</v>
      </c>
      <c r="R67" t="s">
        <v>39</v>
      </c>
      <c r="S67" t="s">
        <v>153</v>
      </c>
      <c r="T67" t="s">
        <v>151</v>
      </c>
      <c r="U67" s="17" t="e">
        <v>#N/A</v>
      </c>
      <c r="V67" s="13">
        <v>0</v>
      </c>
      <c r="W67" s="1">
        <v>600000</v>
      </c>
      <c r="X67">
        <v>0</v>
      </c>
      <c r="Y67">
        <v>0</v>
      </c>
      <c r="Z67">
        <v>0</v>
      </c>
      <c r="AA67">
        <v>0</v>
      </c>
      <c r="AB67">
        <v>0</v>
      </c>
      <c r="AC67" s="21">
        <v>0</v>
      </c>
      <c r="AD67" s="13">
        <f>VLOOKUP(A67,'ARCHIVO DE TRABAJO'!$A$1:$AC$1046,29,0)</f>
        <v>0</v>
      </c>
      <c r="AE67" s="32">
        <f>VLOOKUP(A67,'ARCHIVO DE TRABAJO'!$A$1:$AD$1046,30,0)</f>
        <v>0</v>
      </c>
      <c r="AF67" s="21">
        <v>0</v>
      </c>
      <c r="AG67" s="21">
        <v>0</v>
      </c>
      <c r="AH67" s="21">
        <v>0</v>
      </c>
      <c r="AI67" s="21">
        <f t="shared" ref="AI67:AI130" si="3">V67-AF67+AG67+AH67</f>
        <v>0</v>
      </c>
      <c r="AJ67">
        <v>0</v>
      </c>
      <c r="AK67">
        <v>0</v>
      </c>
      <c r="AL67">
        <v>0</v>
      </c>
      <c r="AM67" s="1">
        <v>600000</v>
      </c>
      <c r="AN67" s="1">
        <v>-600000</v>
      </c>
    </row>
    <row r="68" spans="1:40" x14ac:dyDescent="0.25">
      <c r="A68" t="str">
        <f t="shared" si="2"/>
        <v>1.1-00-1901_2085003_2056510</v>
      </c>
      <c r="B68" t="s">
        <v>50</v>
      </c>
      <c r="C68" s="17" t="s">
        <v>555</v>
      </c>
      <c r="D68" t="s">
        <v>145</v>
      </c>
      <c r="E68" t="s">
        <v>52</v>
      </c>
      <c r="F68" t="s">
        <v>146</v>
      </c>
      <c r="G68">
        <v>8</v>
      </c>
      <c r="H68">
        <v>5</v>
      </c>
      <c r="I68" t="s">
        <v>147</v>
      </c>
      <c r="J68">
        <v>5651</v>
      </c>
      <c r="K68" t="s">
        <v>120</v>
      </c>
      <c r="L68">
        <v>0</v>
      </c>
      <c r="M68" t="s">
        <v>36</v>
      </c>
      <c r="N68">
        <v>5000</v>
      </c>
      <c r="O68" s="17" t="s">
        <v>700</v>
      </c>
      <c r="P68" t="s">
        <v>56</v>
      </c>
      <c r="Q68" t="s">
        <v>149</v>
      </c>
      <c r="R68" t="s">
        <v>39</v>
      </c>
      <c r="S68" t="s">
        <v>153</v>
      </c>
      <c r="T68" t="s">
        <v>151</v>
      </c>
      <c r="U68" s="17" t="e">
        <v>#N/A</v>
      </c>
      <c r="V68" s="13">
        <v>0</v>
      </c>
      <c r="W68" s="1">
        <v>5000000</v>
      </c>
      <c r="X68">
        <v>0</v>
      </c>
      <c r="Y68">
        <v>0</v>
      </c>
      <c r="Z68">
        <v>0</v>
      </c>
      <c r="AA68">
        <v>0</v>
      </c>
      <c r="AB68">
        <v>0</v>
      </c>
      <c r="AC68" s="21">
        <v>0</v>
      </c>
      <c r="AD68" s="13">
        <f>VLOOKUP(A68,'ARCHIVO DE TRABAJO'!$A$1:$AC$1046,29,0)</f>
        <v>0</v>
      </c>
      <c r="AE68" s="32">
        <f>VLOOKUP(A68,'ARCHIVO DE TRABAJO'!$A$1:$AD$1046,30,0)</f>
        <v>0</v>
      </c>
      <c r="AF68" s="21">
        <v>0</v>
      </c>
      <c r="AG68" s="21">
        <v>0</v>
      </c>
      <c r="AH68" s="21">
        <v>0</v>
      </c>
      <c r="AI68" s="21">
        <f t="shared" si="3"/>
        <v>0</v>
      </c>
      <c r="AJ68">
        <v>0</v>
      </c>
      <c r="AK68">
        <v>0</v>
      </c>
      <c r="AL68">
        <v>0</v>
      </c>
      <c r="AM68" s="1">
        <v>5000000</v>
      </c>
      <c r="AN68" s="1">
        <v>-5000000</v>
      </c>
    </row>
    <row r="69" spans="1:40" x14ac:dyDescent="0.25">
      <c r="A69" t="str">
        <f t="shared" si="2"/>
        <v>1.1-00-1901_2085003_2056610</v>
      </c>
      <c r="B69" t="s">
        <v>50</v>
      </c>
      <c r="C69" s="17" t="s">
        <v>555</v>
      </c>
      <c r="D69" t="s">
        <v>145</v>
      </c>
      <c r="E69" t="s">
        <v>52</v>
      </c>
      <c r="F69" t="s">
        <v>146</v>
      </c>
      <c r="G69">
        <v>8</v>
      </c>
      <c r="H69">
        <v>5</v>
      </c>
      <c r="I69" t="s">
        <v>147</v>
      </c>
      <c r="J69">
        <v>5661</v>
      </c>
      <c r="K69" t="s">
        <v>121</v>
      </c>
      <c r="L69">
        <v>0</v>
      </c>
      <c r="M69" t="s">
        <v>36</v>
      </c>
      <c r="N69">
        <v>5000</v>
      </c>
      <c r="O69" s="17" t="s">
        <v>700</v>
      </c>
      <c r="P69" t="s">
        <v>56</v>
      </c>
      <c r="Q69" t="s">
        <v>149</v>
      </c>
      <c r="R69" t="s">
        <v>39</v>
      </c>
      <c r="S69" t="s">
        <v>153</v>
      </c>
      <c r="T69" t="s">
        <v>151</v>
      </c>
      <c r="U69" s="17" t="e">
        <v>#N/A</v>
      </c>
      <c r="V69" s="13">
        <v>0</v>
      </c>
      <c r="W69" s="1">
        <v>84000</v>
      </c>
      <c r="X69">
        <v>0</v>
      </c>
      <c r="Y69">
        <v>0</v>
      </c>
      <c r="Z69">
        <v>0</v>
      </c>
      <c r="AA69">
        <v>0</v>
      </c>
      <c r="AB69">
        <v>0</v>
      </c>
      <c r="AC69" s="21">
        <v>0</v>
      </c>
      <c r="AD69" s="13">
        <f>VLOOKUP(A69,'ARCHIVO DE TRABAJO'!$A$1:$AC$1046,29,0)</f>
        <v>0</v>
      </c>
      <c r="AE69" s="32">
        <f>VLOOKUP(A69,'ARCHIVO DE TRABAJO'!$A$1:$AD$1046,30,0)</f>
        <v>0</v>
      </c>
      <c r="AF69" s="21">
        <v>0</v>
      </c>
      <c r="AG69" s="21">
        <v>0</v>
      </c>
      <c r="AH69" s="21">
        <v>0</v>
      </c>
      <c r="AI69" s="21">
        <f t="shared" si="3"/>
        <v>0</v>
      </c>
      <c r="AJ69">
        <v>0</v>
      </c>
      <c r="AK69">
        <v>0</v>
      </c>
      <c r="AL69">
        <v>0</v>
      </c>
      <c r="AM69" s="1">
        <v>84000</v>
      </c>
      <c r="AN69" s="1">
        <v>-84000</v>
      </c>
    </row>
    <row r="70" spans="1:40" x14ac:dyDescent="0.25">
      <c r="A70" t="str">
        <f t="shared" si="2"/>
        <v>1.1-00-1901_2085003_2059710</v>
      </c>
      <c r="B70" t="s">
        <v>50</v>
      </c>
      <c r="C70" s="17" t="s">
        <v>555</v>
      </c>
      <c r="D70" t="s">
        <v>145</v>
      </c>
      <c r="E70" t="s">
        <v>52</v>
      </c>
      <c r="F70" t="s">
        <v>146</v>
      </c>
      <c r="G70">
        <v>8</v>
      </c>
      <c r="H70">
        <v>5</v>
      </c>
      <c r="I70" t="s">
        <v>147</v>
      </c>
      <c r="J70">
        <v>5971</v>
      </c>
      <c r="K70" t="s">
        <v>152</v>
      </c>
      <c r="L70">
        <v>0</v>
      </c>
      <c r="M70" t="s">
        <v>36</v>
      </c>
      <c r="N70">
        <v>5000</v>
      </c>
      <c r="O70" s="17" t="s">
        <v>700</v>
      </c>
      <c r="P70" t="s">
        <v>56</v>
      </c>
      <c r="Q70" t="s">
        <v>149</v>
      </c>
      <c r="R70" t="s">
        <v>39</v>
      </c>
      <c r="S70" t="s">
        <v>153</v>
      </c>
      <c r="T70" t="s">
        <v>151</v>
      </c>
      <c r="U70" s="17" t="e">
        <v>#N/A</v>
      </c>
      <c r="V70" s="13">
        <v>0</v>
      </c>
      <c r="W70" s="1">
        <v>80000</v>
      </c>
      <c r="X70">
        <v>0</v>
      </c>
      <c r="Y70">
        <v>0</v>
      </c>
      <c r="Z70">
        <v>0</v>
      </c>
      <c r="AA70">
        <v>0</v>
      </c>
      <c r="AB70">
        <v>0</v>
      </c>
      <c r="AC70" s="21">
        <v>0</v>
      </c>
      <c r="AD70" s="13">
        <f>VLOOKUP(A70,'ARCHIVO DE TRABAJO'!$A$1:$AC$1046,29,0)</f>
        <v>0</v>
      </c>
      <c r="AE70" s="32">
        <f>VLOOKUP(A70,'ARCHIVO DE TRABAJO'!$A$1:$AD$1046,30,0)</f>
        <v>0</v>
      </c>
      <c r="AF70" s="21">
        <v>0</v>
      </c>
      <c r="AG70" s="21">
        <v>0</v>
      </c>
      <c r="AH70" s="21">
        <v>0</v>
      </c>
      <c r="AI70" s="21">
        <f t="shared" si="3"/>
        <v>0</v>
      </c>
      <c r="AJ70">
        <v>0</v>
      </c>
      <c r="AK70">
        <v>0</v>
      </c>
      <c r="AL70">
        <v>0</v>
      </c>
      <c r="AM70" s="1">
        <v>80000</v>
      </c>
      <c r="AN70" s="1">
        <v>-80000</v>
      </c>
    </row>
    <row r="71" spans="1:40" x14ac:dyDescent="0.25">
      <c r="A71" t="str">
        <f t="shared" si="2"/>
        <v>1.1-00-1901_2086003_2029110</v>
      </c>
      <c r="B71" t="s">
        <v>50</v>
      </c>
      <c r="C71" s="17" t="s">
        <v>555</v>
      </c>
      <c r="D71" t="s">
        <v>145</v>
      </c>
      <c r="E71" t="s">
        <v>52</v>
      </c>
      <c r="F71" t="s">
        <v>146</v>
      </c>
      <c r="G71">
        <v>8</v>
      </c>
      <c r="H71">
        <v>6</v>
      </c>
      <c r="I71" t="s">
        <v>147</v>
      </c>
      <c r="J71">
        <v>2911</v>
      </c>
      <c r="K71" t="s">
        <v>118</v>
      </c>
      <c r="L71">
        <v>0</v>
      </c>
      <c r="M71" t="s">
        <v>36</v>
      </c>
      <c r="N71">
        <v>2000</v>
      </c>
      <c r="O71" s="17" t="s">
        <v>699</v>
      </c>
      <c r="P71" t="s">
        <v>56</v>
      </c>
      <c r="Q71" t="s">
        <v>149</v>
      </c>
      <c r="R71" t="s">
        <v>39</v>
      </c>
      <c r="S71" t="s">
        <v>156</v>
      </c>
      <c r="T71" t="s">
        <v>151</v>
      </c>
      <c r="U71" s="17" t="e">
        <v>#N/A</v>
      </c>
      <c r="V71" s="13">
        <v>0</v>
      </c>
      <c r="W71" s="1">
        <v>30000</v>
      </c>
      <c r="X71">
        <v>0</v>
      </c>
      <c r="Y71">
        <v>0</v>
      </c>
      <c r="Z71">
        <v>0</v>
      </c>
      <c r="AA71">
        <v>0</v>
      </c>
      <c r="AB71">
        <v>0</v>
      </c>
      <c r="AC71" s="21">
        <v>0</v>
      </c>
      <c r="AD71" s="13">
        <f>VLOOKUP(A71,'ARCHIVO DE TRABAJO'!$A$1:$AC$1046,29,0)</f>
        <v>0</v>
      </c>
      <c r="AE71" s="32">
        <f>VLOOKUP(A71,'ARCHIVO DE TRABAJO'!$A$1:$AD$1046,30,0)</f>
        <v>0</v>
      </c>
      <c r="AF71" s="21">
        <v>0</v>
      </c>
      <c r="AG71" s="21">
        <v>0</v>
      </c>
      <c r="AH71" s="21">
        <v>0</v>
      </c>
      <c r="AI71" s="21">
        <f t="shared" si="3"/>
        <v>0</v>
      </c>
      <c r="AJ71">
        <v>0</v>
      </c>
      <c r="AK71">
        <v>0</v>
      </c>
      <c r="AL71">
        <v>0</v>
      </c>
      <c r="AM71" s="1">
        <v>30000</v>
      </c>
      <c r="AN71" s="1">
        <v>-30000</v>
      </c>
    </row>
    <row r="72" spans="1:40" x14ac:dyDescent="0.25">
      <c r="A72" t="str">
        <f t="shared" si="2"/>
        <v>1.1-00-1901_2086003_2033310</v>
      </c>
      <c r="B72" t="s">
        <v>50</v>
      </c>
      <c r="C72" s="17" t="s">
        <v>555</v>
      </c>
      <c r="D72" t="s">
        <v>145</v>
      </c>
      <c r="E72" t="s">
        <v>52</v>
      </c>
      <c r="F72" t="s">
        <v>146</v>
      </c>
      <c r="G72">
        <v>8</v>
      </c>
      <c r="H72">
        <v>6</v>
      </c>
      <c r="I72" t="s">
        <v>147</v>
      </c>
      <c r="J72">
        <v>3331</v>
      </c>
      <c r="K72" t="s">
        <v>148</v>
      </c>
      <c r="L72">
        <v>0</v>
      </c>
      <c r="M72" t="s">
        <v>36</v>
      </c>
      <c r="N72">
        <v>3000</v>
      </c>
      <c r="O72" s="17" t="s">
        <v>699</v>
      </c>
      <c r="P72" t="s">
        <v>56</v>
      </c>
      <c r="Q72" t="s">
        <v>149</v>
      </c>
      <c r="R72" t="s">
        <v>39</v>
      </c>
      <c r="S72" t="s">
        <v>156</v>
      </c>
      <c r="T72" t="s">
        <v>151</v>
      </c>
      <c r="U72" s="17" t="e">
        <v>#N/A</v>
      </c>
      <c r="V72" s="13">
        <v>0</v>
      </c>
      <c r="W72" s="1">
        <v>3000000</v>
      </c>
      <c r="X72" s="1">
        <v>280894</v>
      </c>
      <c r="Y72" s="1">
        <v>280894</v>
      </c>
      <c r="Z72">
        <v>0</v>
      </c>
      <c r="AA72">
        <v>0</v>
      </c>
      <c r="AB72">
        <v>0</v>
      </c>
      <c r="AC72" s="21">
        <v>-280894</v>
      </c>
      <c r="AD72" s="13">
        <f>VLOOKUP(A72,'ARCHIVO DE TRABAJO'!$A$1:$AC$1046,29,0)</f>
        <v>280894</v>
      </c>
      <c r="AE72" s="32" t="str">
        <f>VLOOKUP(A72,'ARCHIVO DE TRABAJO'!$A$1:$AD$1046,30,0)</f>
        <v>Verde</v>
      </c>
      <c r="AF72" s="21">
        <v>0</v>
      </c>
      <c r="AG72" s="21">
        <v>0</v>
      </c>
      <c r="AH72" s="21">
        <v>0</v>
      </c>
      <c r="AI72" s="21">
        <f t="shared" si="3"/>
        <v>0</v>
      </c>
      <c r="AJ72">
        <v>0</v>
      </c>
      <c r="AK72">
        <v>0</v>
      </c>
      <c r="AL72">
        <v>0</v>
      </c>
      <c r="AM72" s="1">
        <v>3000000</v>
      </c>
      <c r="AN72" s="1">
        <v>-3000000</v>
      </c>
    </row>
    <row r="73" spans="1:40" x14ac:dyDescent="0.25">
      <c r="A73" t="str">
        <f t="shared" si="2"/>
        <v>1.1-00-1901_2086003_2033910</v>
      </c>
      <c r="B73" t="s">
        <v>50</v>
      </c>
      <c r="C73" s="17" t="s">
        <v>555</v>
      </c>
      <c r="D73" t="s">
        <v>145</v>
      </c>
      <c r="E73" t="s">
        <v>52</v>
      </c>
      <c r="F73" t="s">
        <v>146</v>
      </c>
      <c r="G73">
        <v>8</v>
      </c>
      <c r="H73">
        <v>6</v>
      </c>
      <c r="I73" t="s">
        <v>147</v>
      </c>
      <c r="J73">
        <v>3391</v>
      </c>
      <c r="K73" t="s">
        <v>137</v>
      </c>
      <c r="L73">
        <v>0</v>
      </c>
      <c r="M73" t="s">
        <v>36</v>
      </c>
      <c r="N73">
        <v>3000</v>
      </c>
      <c r="O73" s="17" t="s">
        <v>699</v>
      </c>
      <c r="P73" t="s">
        <v>56</v>
      </c>
      <c r="Q73" t="s">
        <v>149</v>
      </c>
      <c r="R73" t="s">
        <v>39</v>
      </c>
      <c r="S73" t="s">
        <v>156</v>
      </c>
      <c r="T73" t="s">
        <v>151</v>
      </c>
      <c r="U73" s="17" t="e">
        <v>#N/A</v>
      </c>
      <c r="V73" s="13">
        <v>0</v>
      </c>
      <c r="W73" s="1">
        <v>2500000</v>
      </c>
      <c r="X73">
        <v>0</v>
      </c>
      <c r="Y73">
        <v>0</v>
      </c>
      <c r="Z73">
        <v>0</v>
      </c>
      <c r="AA73">
        <v>0</v>
      </c>
      <c r="AB73">
        <v>0</v>
      </c>
      <c r="AC73" s="21">
        <v>0</v>
      </c>
      <c r="AD73" s="13">
        <f>VLOOKUP(A73,'ARCHIVO DE TRABAJO'!$A$1:$AC$1046,29,0)</f>
        <v>0</v>
      </c>
      <c r="AE73" s="32">
        <f>VLOOKUP(A73,'ARCHIVO DE TRABAJO'!$A$1:$AD$1046,30,0)</f>
        <v>0</v>
      </c>
      <c r="AF73" s="21">
        <v>0</v>
      </c>
      <c r="AG73" s="21">
        <v>0</v>
      </c>
      <c r="AH73" s="21">
        <v>0</v>
      </c>
      <c r="AI73" s="21">
        <f t="shared" si="3"/>
        <v>0</v>
      </c>
      <c r="AJ73">
        <v>0</v>
      </c>
      <c r="AK73">
        <v>0</v>
      </c>
      <c r="AL73">
        <v>0</v>
      </c>
      <c r="AM73" s="1">
        <v>2500000</v>
      </c>
      <c r="AN73" s="1">
        <v>-2500000</v>
      </c>
    </row>
    <row r="74" spans="1:40" x14ac:dyDescent="0.25">
      <c r="A74" t="str">
        <f t="shared" si="2"/>
        <v>1.1-00-1901_2086003_2037110</v>
      </c>
      <c r="B74" t="s">
        <v>50</v>
      </c>
      <c r="C74" s="17" t="s">
        <v>555</v>
      </c>
      <c r="D74" t="s">
        <v>145</v>
      </c>
      <c r="E74" t="s">
        <v>52</v>
      </c>
      <c r="F74" t="s">
        <v>146</v>
      </c>
      <c r="G74">
        <v>8</v>
      </c>
      <c r="H74">
        <v>6</v>
      </c>
      <c r="I74" t="s">
        <v>147</v>
      </c>
      <c r="J74">
        <v>3711</v>
      </c>
      <c r="K74" t="s">
        <v>138</v>
      </c>
      <c r="L74">
        <v>0</v>
      </c>
      <c r="M74" t="s">
        <v>36</v>
      </c>
      <c r="N74">
        <v>3000</v>
      </c>
      <c r="O74" s="17" t="s">
        <v>699</v>
      </c>
      <c r="P74" t="s">
        <v>56</v>
      </c>
      <c r="Q74" t="s">
        <v>149</v>
      </c>
      <c r="R74" t="s">
        <v>39</v>
      </c>
      <c r="S74" t="s">
        <v>156</v>
      </c>
      <c r="T74" t="s">
        <v>151</v>
      </c>
      <c r="U74" s="17" t="e">
        <v>#N/A</v>
      </c>
      <c r="V74" s="13">
        <v>0</v>
      </c>
      <c r="W74" s="1">
        <v>60000</v>
      </c>
      <c r="X74">
        <v>0</v>
      </c>
      <c r="Y74">
        <v>0</v>
      </c>
      <c r="Z74">
        <v>0</v>
      </c>
      <c r="AA74">
        <v>0</v>
      </c>
      <c r="AB74">
        <v>0</v>
      </c>
      <c r="AC74" s="21">
        <v>0</v>
      </c>
      <c r="AD74" s="13">
        <f>VLOOKUP(A74,'ARCHIVO DE TRABAJO'!$A$1:$AC$1046,29,0)</f>
        <v>0</v>
      </c>
      <c r="AE74" s="32">
        <f>VLOOKUP(A74,'ARCHIVO DE TRABAJO'!$A$1:$AD$1046,30,0)</f>
        <v>0</v>
      </c>
      <c r="AF74" s="21">
        <v>0</v>
      </c>
      <c r="AG74" s="21">
        <v>0</v>
      </c>
      <c r="AH74" s="21">
        <v>0</v>
      </c>
      <c r="AI74" s="21">
        <f t="shared" si="3"/>
        <v>0</v>
      </c>
      <c r="AJ74">
        <v>0</v>
      </c>
      <c r="AK74">
        <v>0</v>
      </c>
      <c r="AL74">
        <v>0</v>
      </c>
      <c r="AM74" s="1">
        <v>60000</v>
      </c>
      <c r="AN74" s="1">
        <v>-60000</v>
      </c>
    </row>
    <row r="75" spans="1:40" x14ac:dyDescent="0.25">
      <c r="A75" t="str">
        <f t="shared" si="2"/>
        <v>1.1-00-1901_2086003_2037510</v>
      </c>
      <c r="B75" t="s">
        <v>50</v>
      </c>
      <c r="C75" s="17" t="s">
        <v>555</v>
      </c>
      <c r="D75" t="s">
        <v>145</v>
      </c>
      <c r="E75" t="s">
        <v>52</v>
      </c>
      <c r="F75" t="s">
        <v>146</v>
      </c>
      <c r="G75">
        <v>8</v>
      </c>
      <c r="H75">
        <v>6</v>
      </c>
      <c r="I75" t="s">
        <v>147</v>
      </c>
      <c r="J75">
        <v>3751</v>
      </c>
      <c r="K75" t="s">
        <v>139</v>
      </c>
      <c r="L75">
        <v>0</v>
      </c>
      <c r="M75" t="s">
        <v>36</v>
      </c>
      <c r="N75">
        <v>3000</v>
      </c>
      <c r="O75" s="17" t="s">
        <v>699</v>
      </c>
      <c r="P75" t="s">
        <v>56</v>
      </c>
      <c r="Q75" t="s">
        <v>149</v>
      </c>
      <c r="R75" t="s">
        <v>39</v>
      </c>
      <c r="S75" t="s">
        <v>156</v>
      </c>
      <c r="T75" t="s">
        <v>151</v>
      </c>
      <c r="U75" s="17" t="e">
        <v>#N/A</v>
      </c>
      <c r="V75" s="13">
        <v>0</v>
      </c>
      <c r="W75" s="1">
        <v>60000</v>
      </c>
      <c r="X75">
        <v>0</v>
      </c>
      <c r="Y75">
        <v>0</v>
      </c>
      <c r="Z75">
        <v>0</v>
      </c>
      <c r="AA75">
        <v>0</v>
      </c>
      <c r="AB75">
        <v>0</v>
      </c>
      <c r="AC75" s="21">
        <v>0</v>
      </c>
      <c r="AD75" s="13">
        <f>VLOOKUP(A75,'ARCHIVO DE TRABAJO'!$A$1:$AC$1046,29,0)</f>
        <v>0</v>
      </c>
      <c r="AE75" s="32">
        <f>VLOOKUP(A75,'ARCHIVO DE TRABAJO'!$A$1:$AD$1046,30,0)</f>
        <v>0</v>
      </c>
      <c r="AF75" s="21">
        <v>0</v>
      </c>
      <c r="AG75" s="21">
        <v>0</v>
      </c>
      <c r="AH75" s="21">
        <v>0</v>
      </c>
      <c r="AI75" s="21">
        <f t="shared" si="3"/>
        <v>0</v>
      </c>
      <c r="AJ75">
        <v>0</v>
      </c>
      <c r="AK75">
        <v>0</v>
      </c>
      <c r="AL75">
        <v>0</v>
      </c>
      <c r="AM75" s="1">
        <v>60000</v>
      </c>
      <c r="AN75" s="1">
        <v>-60000</v>
      </c>
    </row>
    <row r="76" spans="1:40" x14ac:dyDescent="0.25">
      <c r="A76" t="str">
        <f t="shared" si="2"/>
        <v>1.1-00-1901_2086003_2059110</v>
      </c>
      <c r="B76" t="s">
        <v>50</v>
      </c>
      <c r="C76" s="17" t="s">
        <v>555</v>
      </c>
      <c r="D76" t="s">
        <v>145</v>
      </c>
      <c r="E76" t="s">
        <v>52</v>
      </c>
      <c r="F76" t="s">
        <v>146</v>
      </c>
      <c r="G76">
        <v>8</v>
      </c>
      <c r="H76">
        <v>6</v>
      </c>
      <c r="I76" t="s">
        <v>147</v>
      </c>
      <c r="J76">
        <v>5911</v>
      </c>
      <c r="K76" t="s">
        <v>157</v>
      </c>
      <c r="L76">
        <v>0</v>
      </c>
      <c r="M76" t="s">
        <v>36</v>
      </c>
      <c r="N76">
        <v>5000</v>
      </c>
      <c r="O76" s="17" t="s">
        <v>700</v>
      </c>
      <c r="P76" t="s">
        <v>56</v>
      </c>
      <c r="Q76" t="s">
        <v>149</v>
      </c>
      <c r="R76" t="s">
        <v>39</v>
      </c>
      <c r="S76" t="s">
        <v>156</v>
      </c>
      <c r="T76" t="s">
        <v>151</v>
      </c>
      <c r="U76" s="17" t="e">
        <v>#N/A</v>
      </c>
      <c r="V76" s="13">
        <v>0</v>
      </c>
      <c r="W76" s="1">
        <v>10000000</v>
      </c>
      <c r="X76">
        <v>0</v>
      </c>
      <c r="Y76">
        <v>0</v>
      </c>
      <c r="Z76">
        <v>0</v>
      </c>
      <c r="AA76">
        <v>0</v>
      </c>
      <c r="AB76">
        <v>0</v>
      </c>
      <c r="AC76" s="21">
        <v>0</v>
      </c>
      <c r="AD76" s="13">
        <f>VLOOKUP(A76,'ARCHIVO DE TRABAJO'!$A$1:$AC$1046,29,0)</f>
        <v>0</v>
      </c>
      <c r="AE76" s="32">
        <f>VLOOKUP(A76,'ARCHIVO DE TRABAJO'!$A$1:$AD$1046,30,0)</f>
        <v>0</v>
      </c>
      <c r="AF76" s="21">
        <v>0</v>
      </c>
      <c r="AG76" s="21">
        <v>0</v>
      </c>
      <c r="AH76" s="21">
        <v>0</v>
      </c>
      <c r="AI76" s="21">
        <f t="shared" si="3"/>
        <v>0</v>
      </c>
      <c r="AJ76">
        <v>0</v>
      </c>
      <c r="AK76">
        <v>0</v>
      </c>
      <c r="AL76">
        <v>0</v>
      </c>
      <c r="AM76" s="1">
        <v>10000000</v>
      </c>
      <c r="AN76" s="1">
        <v>-10000000</v>
      </c>
    </row>
    <row r="77" spans="1:40" x14ac:dyDescent="0.25">
      <c r="A77" t="str">
        <f t="shared" si="2"/>
        <v>1.1-00-1901_2086003_2059710</v>
      </c>
      <c r="B77" t="s">
        <v>50</v>
      </c>
      <c r="C77" s="17" t="s">
        <v>555</v>
      </c>
      <c r="D77" t="s">
        <v>145</v>
      </c>
      <c r="E77" t="s">
        <v>52</v>
      </c>
      <c r="F77" t="s">
        <v>146</v>
      </c>
      <c r="G77">
        <v>8</v>
      </c>
      <c r="H77">
        <v>6</v>
      </c>
      <c r="I77" t="s">
        <v>147</v>
      </c>
      <c r="J77">
        <v>5971</v>
      </c>
      <c r="K77" t="s">
        <v>152</v>
      </c>
      <c r="L77">
        <v>0</v>
      </c>
      <c r="M77" t="s">
        <v>36</v>
      </c>
      <c r="N77">
        <v>5000</v>
      </c>
      <c r="O77" s="17" t="s">
        <v>700</v>
      </c>
      <c r="P77" t="s">
        <v>56</v>
      </c>
      <c r="Q77" t="s">
        <v>149</v>
      </c>
      <c r="R77" t="s">
        <v>39</v>
      </c>
      <c r="S77" t="s">
        <v>156</v>
      </c>
      <c r="T77" t="s">
        <v>151</v>
      </c>
      <c r="U77" s="17" t="e">
        <v>#N/A</v>
      </c>
      <c r="V77" s="13">
        <v>0</v>
      </c>
      <c r="W77" s="1">
        <v>550000</v>
      </c>
      <c r="X77">
        <v>0</v>
      </c>
      <c r="Y77">
        <v>0</v>
      </c>
      <c r="Z77">
        <v>0</v>
      </c>
      <c r="AA77">
        <v>0</v>
      </c>
      <c r="AB77">
        <v>0</v>
      </c>
      <c r="AC77" s="21">
        <v>0</v>
      </c>
      <c r="AD77" s="13">
        <f>VLOOKUP(A77,'ARCHIVO DE TRABAJO'!$A$1:$AC$1046,29,0)</f>
        <v>0</v>
      </c>
      <c r="AE77" s="32">
        <f>VLOOKUP(A77,'ARCHIVO DE TRABAJO'!$A$1:$AD$1046,30,0)</f>
        <v>0</v>
      </c>
      <c r="AF77" s="21">
        <v>0</v>
      </c>
      <c r="AG77" s="21">
        <v>0</v>
      </c>
      <c r="AH77" s="21">
        <v>0</v>
      </c>
      <c r="AI77" s="21">
        <f t="shared" si="3"/>
        <v>0</v>
      </c>
      <c r="AJ77">
        <v>0</v>
      </c>
      <c r="AK77">
        <v>0</v>
      </c>
      <c r="AL77">
        <v>0</v>
      </c>
      <c r="AM77" s="1">
        <v>550000</v>
      </c>
      <c r="AN77" s="1">
        <v>-550000</v>
      </c>
    </row>
    <row r="78" spans="1:40" x14ac:dyDescent="0.25">
      <c r="A78" t="str">
        <f t="shared" si="2"/>
        <v>1.1-00-1918_20574040_2024210</v>
      </c>
      <c r="B78" t="s">
        <v>50</v>
      </c>
      <c r="C78" s="17" t="s">
        <v>555</v>
      </c>
      <c r="D78" t="s">
        <v>158</v>
      </c>
      <c r="E78" t="s">
        <v>97</v>
      </c>
      <c r="F78" t="s">
        <v>159</v>
      </c>
      <c r="G78">
        <v>5</v>
      </c>
      <c r="H78">
        <v>74</v>
      </c>
      <c r="I78" t="s">
        <v>160</v>
      </c>
      <c r="J78">
        <v>2421</v>
      </c>
      <c r="K78" t="s">
        <v>161</v>
      </c>
      <c r="L78">
        <v>0</v>
      </c>
      <c r="M78" t="s">
        <v>36</v>
      </c>
      <c r="N78">
        <v>2000</v>
      </c>
      <c r="O78" s="17" t="s">
        <v>699</v>
      </c>
      <c r="P78" t="s">
        <v>56</v>
      </c>
      <c r="Q78" t="s">
        <v>162</v>
      </c>
      <c r="R78" t="s">
        <v>163</v>
      </c>
      <c r="S78" t="s">
        <v>164</v>
      </c>
      <c r="T78" t="s">
        <v>165</v>
      </c>
      <c r="U78" s="17" t="e">
        <v>#N/A</v>
      </c>
      <c r="V78" s="13">
        <v>0</v>
      </c>
      <c r="W78" s="1">
        <v>550000</v>
      </c>
      <c r="X78">
        <v>0</v>
      </c>
      <c r="Y78">
        <v>0</v>
      </c>
      <c r="Z78">
        <v>0</v>
      </c>
      <c r="AA78">
        <v>0</v>
      </c>
      <c r="AB78">
        <v>0</v>
      </c>
      <c r="AC78" s="21">
        <v>0</v>
      </c>
      <c r="AD78" s="13">
        <f>VLOOKUP(A78,'ARCHIVO DE TRABAJO'!$A$1:$AC$1046,29,0)</f>
        <v>0</v>
      </c>
      <c r="AE78" s="32">
        <f>VLOOKUP(A78,'ARCHIVO DE TRABAJO'!$A$1:$AD$1046,30,0)</f>
        <v>0</v>
      </c>
      <c r="AF78" s="21">
        <v>0</v>
      </c>
      <c r="AG78" s="21">
        <v>0</v>
      </c>
      <c r="AH78" s="21">
        <v>0</v>
      </c>
      <c r="AI78" s="21">
        <f t="shared" si="3"/>
        <v>0</v>
      </c>
      <c r="AJ78">
        <v>0</v>
      </c>
      <c r="AK78">
        <v>0</v>
      </c>
      <c r="AL78">
        <v>0</v>
      </c>
      <c r="AM78" s="1">
        <v>550000</v>
      </c>
      <c r="AN78" s="1">
        <v>-550000</v>
      </c>
    </row>
    <row r="79" spans="1:40" x14ac:dyDescent="0.25">
      <c r="A79" t="str">
        <f t="shared" si="2"/>
        <v>1.1-00-1918_20574040_2024310</v>
      </c>
      <c r="B79" t="s">
        <v>50</v>
      </c>
      <c r="C79" s="17" t="s">
        <v>555</v>
      </c>
      <c r="D79" t="s">
        <v>158</v>
      </c>
      <c r="E79" t="s">
        <v>97</v>
      </c>
      <c r="F79" t="s">
        <v>159</v>
      </c>
      <c r="G79">
        <v>5</v>
      </c>
      <c r="H79">
        <v>74</v>
      </c>
      <c r="I79" t="s">
        <v>160</v>
      </c>
      <c r="J79">
        <v>2431</v>
      </c>
      <c r="K79" t="s">
        <v>166</v>
      </c>
      <c r="L79">
        <v>0</v>
      </c>
      <c r="M79" t="s">
        <v>36</v>
      </c>
      <c r="N79">
        <v>2000</v>
      </c>
      <c r="O79" s="17" t="s">
        <v>699</v>
      </c>
      <c r="P79" t="s">
        <v>56</v>
      </c>
      <c r="Q79" t="s">
        <v>162</v>
      </c>
      <c r="R79" t="s">
        <v>163</v>
      </c>
      <c r="S79" t="s">
        <v>164</v>
      </c>
      <c r="T79" t="s">
        <v>165</v>
      </c>
      <c r="U79" s="17" t="e">
        <v>#N/A</v>
      </c>
      <c r="V79" s="13">
        <v>0</v>
      </c>
      <c r="W79" s="1">
        <v>10000</v>
      </c>
      <c r="X79">
        <v>0</v>
      </c>
      <c r="Y79">
        <v>0</v>
      </c>
      <c r="Z79">
        <v>0</v>
      </c>
      <c r="AA79">
        <v>0</v>
      </c>
      <c r="AB79">
        <v>0</v>
      </c>
      <c r="AC79" s="21">
        <v>0</v>
      </c>
      <c r="AD79" s="13">
        <f>VLOOKUP(A79,'ARCHIVO DE TRABAJO'!$A$1:$AC$1046,29,0)</f>
        <v>0</v>
      </c>
      <c r="AE79" s="32">
        <f>VLOOKUP(A79,'ARCHIVO DE TRABAJO'!$A$1:$AD$1046,30,0)</f>
        <v>0</v>
      </c>
      <c r="AF79" s="21">
        <v>0</v>
      </c>
      <c r="AG79" s="21">
        <v>0</v>
      </c>
      <c r="AH79" s="21">
        <v>0</v>
      </c>
      <c r="AI79" s="21">
        <f t="shared" si="3"/>
        <v>0</v>
      </c>
      <c r="AJ79">
        <v>0</v>
      </c>
      <c r="AK79">
        <v>0</v>
      </c>
      <c r="AL79">
        <v>0</v>
      </c>
      <c r="AM79" s="1">
        <v>10000</v>
      </c>
      <c r="AN79" s="1">
        <v>-10000</v>
      </c>
    </row>
    <row r="80" spans="1:40" x14ac:dyDescent="0.25">
      <c r="A80" t="str">
        <f t="shared" si="2"/>
        <v>1.1-00-1918_20574040_2024410</v>
      </c>
      <c r="B80" t="s">
        <v>50</v>
      </c>
      <c r="C80" s="17" t="s">
        <v>555</v>
      </c>
      <c r="D80" t="s">
        <v>158</v>
      </c>
      <c r="E80" t="s">
        <v>97</v>
      </c>
      <c r="F80" t="s">
        <v>159</v>
      </c>
      <c r="G80">
        <v>5</v>
      </c>
      <c r="H80">
        <v>74</v>
      </c>
      <c r="I80" t="s">
        <v>160</v>
      </c>
      <c r="J80">
        <v>2441</v>
      </c>
      <c r="K80" t="s">
        <v>167</v>
      </c>
      <c r="L80">
        <v>0</v>
      </c>
      <c r="M80" t="s">
        <v>36</v>
      </c>
      <c r="N80">
        <v>2000</v>
      </c>
      <c r="O80" s="17" t="s">
        <v>699</v>
      </c>
      <c r="P80" t="s">
        <v>56</v>
      </c>
      <c r="Q80" t="s">
        <v>162</v>
      </c>
      <c r="R80" t="s">
        <v>163</v>
      </c>
      <c r="S80" t="s">
        <v>164</v>
      </c>
      <c r="T80" t="s">
        <v>165</v>
      </c>
      <c r="U80" s="17" t="e">
        <v>#N/A</v>
      </c>
      <c r="V80" s="13">
        <v>0</v>
      </c>
      <c r="W80" s="1">
        <v>50000</v>
      </c>
      <c r="X80">
        <v>0</v>
      </c>
      <c r="Y80">
        <v>0</v>
      </c>
      <c r="Z80">
        <v>0</v>
      </c>
      <c r="AA80">
        <v>0</v>
      </c>
      <c r="AB80">
        <v>0</v>
      </c>
      <c r="AC80" s="21">
        <v>0</v>
      </c>
      <c r="AD80" s="13">
        <f>VLOOKUP(A80,'ARCHIVO DE TRABAJO'!$A$1:$AC$1046,29,0)</f>
        <v>0</v>
      </c>
      <c r="AE80" s="32">
        <f>VLOOKUP(A80,'ARCHIVO DE TRABAJO'!$A$1:$AD$1046,30,0)</f>
        <v>0</v>
      </c>
      <c r="AF80" s="21">
        <v>0</v>
      </c>
      <c r="AG80" s="21">
        <v>0</v>
      </c>
      <c r="AH80" s="21">
        <v>0</v>
      </c>
      <c r="AI80" s="21">
        <f t="shared" si="3"/>
        <v>0</v>
      </c>
      <c r="AJ80">
        <v>0</v>
      </c>
      <c r="AK80">
        <v>0</v>
      </c>
      <c r="AL80">
        <v>0</v>
      </c>
      <c r="AM80" s="1">
        <v>50000</v>
      </c>
      <c r="AN80" s="1">
        <v>-50000</v>
      </c>
    </row>
    <row r="81" spans="1:40" x14ac:dyDescent="0.25">
      <c r="A81" t="str">
        <f t="shared" si="2"/>
        <v>1.1-00-1918_20574040_2024610</v>
      </c>
      <c r="B81" t="s">
        <v>50</v>
      </c>
      <c r="C81" s="17" t="s">
        <v>555</v>
      </c>
      <c r="D81" t="s">
        <v>158</v>
      </c>
      <c r="E81" t="s">
        <v>97</v>
      </c>
      <c r="F81" t="s">
        <v>159</v>
      </c>
      <c r="G81">
        <v>5</v>
      </c>
      <c r="H81">
        <v>74</v>
      </c>
      <c r="I81" t="s">
        <v>160</v>
      </c>
      <c r="J81">
        <v>2461</v>
      </c>
      <c r="K81" t="s">
        <v>168</v>
      </c>
      <c r="L81">
        <v>0</v>
      </c>
      <c r="M81" t="s">
        <v>36</v>
      </c>
      <c r="N81">
        <v>2000</v>
      </c>
      <c r="O81" s="17" t="s">
        <v>699</v>
      </c>
      <c r="P81" t="s">
        <v>56</v>
      </c>
      <c r="Q81" t="s">
        <v>162</v>
      </c>
      <c r="R81" t="s">
        <v>163</v>
      </c>
      <c r="S81" t="s">
        <v>164</v>
      </c>
      <c r="T81" t="s">
        <v>165</v>
      </c>
      <c r="U81" s="17" t="e">
        <v>#N/A</v>
      </c>
      <c r="V81" s="13">
        <v>0</v>
      </c>
      <c r="W81" s="1">
        <v>800000</v>
      </c>
      <c r="X81">
        <v>0</v>
      </c>
      <c r="Y81">
        <v>0</v>
      </c>
      <c r="Z81">
        <v>0</v>
      </c>
      <c r="AA81">
        <v>0</v>
      </c>
      <c r="AB81">
        <v>0</v>
      </c>
      <c r="AC81" s="21">
        <v>0</v>
      </c>
      <c r="AD81" s="13">
        <f>VLOOKUP(A81,'ARCHIVO DE TRABAJO'!$A$1:$AC$1046,29,0)</f>
        <v>0</v>
      </c>
      <c r="AE81" s="32">
        <f>VLOOKUP(A81,'ARCHIVO DE TRABAJO'!$A$1:$AD$1046,30,0)</f>
        <v>0</v>
      </c>
      <c r="AF81" s="21">
        <v>0</v>
      </c>
      <c r="AG81" s="21">
        <v>0</v>
      </c>
      <c r="AH81" s="21">
        <v>0</v>
      </c>
      <c r="AI81" s="21">
        <f t="shared" si="3"/>
        <v>0</v>
      </c>
      <c r="AJ81">
        <v>0</v>
      </c>
      <c r="AK81">
        <v>0</v>
      </c>
      <c r="AL81">
        <v>0</v>
      </c>
      <c r="AM81" s="1">
        <v>800000</v>
      </c>
      <c r="AN81" s="1">
        <v>-800000</v>
      </c>
    </row>
    <row r="82" spans="1:40" x14ac:dyDescent="0.25">
      <c r="A82" t="str">
        <f t="shared" si="2"/>
        <v>1.1-00-1918_20574040_2024710</v>
      </c>
      <c r="B82" t="s">
        <v>50</v>
      </c>
      <c r="C82" s="17" t="s">
        <v>555</v>
      </c>
      <c r="D82" t="s">
        <v>158</v>
      </c>
      <c r="E82" t="s">
        <v>97</v>
      </c>
      <c r="F82" t="s">
        <v>159</v>
      </c>
      <c r="G82">
        <v>5</v>
      </c>
      <c r="H82">
        <v>74</v>
      </c>
      <c r="I82" t="s">
        <v>160</v>
      </c>
      <c r="J82">
        <v>2471</v>
      </c>
      <c r="K82" t="s">
        <v>169</v>
      </c>
      <c r="L82">
        <v>0</v>
      </c>
      <c r="M82" t="s">
        <v>36</v>
      </c>
      <c r="N82">
        <v>2000</v>
      </c>
      <c r="O82" s="17" t="s">
        <v>699</v>
      </c>
      <c r="P82" t="s">
        <v>56</v>
      </c>
      <c r="Q82" t="s">
        <v>162</v>
      </c>
      <c r="R82" t="s">
        <v>163</v>
      </c>
      <c r="S82" t="s">
        <v>164</v>
      </c>
      <c r="T82" t="s">
        <v>165</v>
      </c>
      <c r="U82" s="17" t="e">
        <v>#N/A</v>
      </c>
      <c r="V82" s="13">
        <v>0</v>
      </c>
      <c r="W82" s="1">
        <v>800000</v>
      </c>
      <c r="X82">
        <v>0</v>
      </c>
      <c r="Y82">
        <v>0</v>
      </c>
      <c r="Z82">
        <v>0</v>
      </c>
      <c r="AA82">
        <v>0</v>
      </c>
      <c r="AB82">
        <v>0</v>
      </c>
      <c r="AC82" s="21">
        <v>0</v>
      </c>
      <c r="AD82" s="13">
        <f>VLOOKUP(A82,'ARCHIVO DE TRABAJO'!$A$1:$AC$1046,29,0)</f>
        <v>0</v>
      </c>
      <c r="AE82" s="32">
        <f>VLOOKUP(A82,'ARCHIVO DE TRABAJO'!$A$1:$AD$1046,30,0)</f>
        <v>0</v>
      </c>
      <c r="AF82" s="21">
        <v>0</v>
      </c>
      <c r="AG82" s="21">
        <v>0</v>
      </c>
      <c r="AH82" s="21">
        <v>0</v>
      </c>
      <c r="AI82" s="21">
        <f t="shared" si="3"/>
        <v>0</v>
      </c>
      <c r="AJ82">
        <v>0</v>
      </c>
      <c r="AK82">
        <v>0</v>
      </c>
      <c r="AL82">
        <v>0</v>
      </c>
      <c r="AM82" s="1">
        <v>800000</v>
      </c>
      <c r="AN82" s="1">
        <v>-800000</v>
      </c>
    </row>
    <row r="83" spans="1:40" x14ac:dyDescent="0.25">
      <c r="A83" t="str">
        <f t="shared" si="2"/>
        <v>1.1-00-1918_20574040_2024810</v>
      </c>
      <c r="B83" t="s">
        <v>50</v>
      </c>
      <c r="C83" s="17" t="s">
        <v>555</v>
      </c>
      <c r="D83" t="s">
        <v>158</v>
      </c>
      <c r="E83" t="s">
        <v>97</v>
      </c>
      <c r="F83" t="s">
        <v>159</v>
      </c>
      <c r="G83">
        <v>5</v>
      </c>
      <c r="H83">
        <v>74</v>
      </c>
      <c r="I83" t="s">
        <v>160</v>
      </c>
      <c r="J83">
        <v>2481</v>
      </c>
      <c r="K83" t="s">
        <v>170</v>
      </c>
      <c r="L83">
        <v>0</v>
      </c>
      <c r="M83" t="s">
        <v>36</v>
      </c>
      <c r="N83">
        <v>2000</v>
      </c>
      <c r="O83" s="17" t="s">
        <v>699</v>
      </c>
      <c r="P83" t="s">
        <v>56</v>
      </c>
      <c r="Q83" t="s">
        <v>162</v>
      </c>
      <c r="R83" t="s">
        <v>163</v>
      </c>
      <c r="S83" t="s">
        <v>164</v>
      </c>
      <c r="T83" t="s">
        <v>165</v>
      </c>
      <c r="U83" s="17" t="e">
        <v>#N/A</v>
      </c>
      <c r="V83" s="13">
        <v>0</v>
      </c>
      <c r="W83" s="1">
        <v>120000</v>
      </c>
      <c r="X83">
        <v>0</v>
      </c>
      <c r="Y83">
        <v>0</v>
      </c>
      <c r="Z83">
        <v>0</v>
      </c>
      <c r="AA83">
        <v>0</v>
      </c>
      <c r="AB83">
        <v>0</v>
      </c>
      <c r="AC83" s="21">
        <v>0</v>
      </c>
      <c r="AD83" s="13">
        <f>VLOOKUP(A83,'ARCHIVO DE TRABAJO'!$A$1:$AC$1046,29,0)</f>
        <v>0</v>
      </c>
      <c r="AE83" s="32">
        <f>VLOOKUP(A83,'ARCHIVO DE TRABAJO'!$A$1:$AD$1046,30,0)</f>
        <v>0</v>
      </c>
      <c r="AF83" s="21">
        <v>0</v>
      </c>
      <c r="AG83" s="21">
        <v>0</v>
      </c>
      <c r="AH83" s="21">
        <v>0</v>
      </c>
      <c r="AI83" s="21">
        <f t="shared" si="3"/>
        <v>0</v>
      </c>
      <c r="AJ83">
        <v>0</v>
      </c>
      <c r="AK83">
        <v>0</v>
      </c>
      <c r="AL83">
        <v>0</v>
      </c>
      <c r="AM83" s="1">
        <v>120000</v>
      </c>
      <c r="AN83" s="1">
        <v>-120000</v>
      </c>
    </row>
    <row r="84" spans="1:40" x14ac:dyDescent="0.25">
      <c r="A84" t="str">
        <f t="shared" si="2"/>
        <v>1.1-00-1918_20574040_2024910</v>
      </c>
      <c r="B84" t="s">
        <v>50</v>
      </c>
      <c r="C84" s="17" t="s">
        <v>555</v>
      </c>
      <c r="D84" t="s">
        <v>158</v>
      </c>
      <c r="E84" t="s">
        <v>97</v>
      </c>
      <c r="F84" t="s">
        <v>159</v>
      </c>
      <c r="G84">
        <v>5</v>
      </c>
      <c r="H84">
        <v>74</v>
      </c>
      <c r="I84" t="s">
        <v>160</v>
      </c>
      <c r="J84">
        <v>2491</v>
      </c>
      <c r="K84" t="s">
        <v>62</v>
      </c>
      <c r="L84">
        <v>0</v>
      </c>
      <c r="M84" t="s">
        <v>36</v>
      </c>
      <c r="N84">
        <v>2000</v>
      </c>
      <c r="O84" s="17" t="s">
        <v>699</v>
      </c>
      <c r="P84" t="s">
        <v>56</v>
      </c>
      <c r="Q84" t="s">
        <v>162</v>
      </c>
      <c r="R84" t="s">
        <v>163</v>
      </c>
      <c r="S84" t="s">
        <v>164</v>
      </c>
      <c r="T84" t="s">
        <v>165</v>
      </c>
      <c r="U84" s="17" t="e">
        <v>#N/A</v>
      </c>
      <c r="V84" s="13">
        <v>0</v>
      </c>
      <c r="W84" s="1">
        <v>800000</v>
      </c>
      <c r="X84">
        <v>0</v>
      </c>
      <c r="Y84">
        <v>0</v>
      </c>
      <c r="Z84">
        <v>0</v>
      </c>
      <c r="AA84">
        <v>0</v>
      </c>
      <c r="AB84">
        <v>0</v>
      </c>
      <c r="AC84" s="21">
        <v>0</v>
      </c>
      <c r="AD84" s="13">
        <f>VLOOKUP(A84,'ARCHIVO DE TRABAJO'!$A$1:$AC$1046,29,0)</f>
        <v>0</v>
      </c>
      <c r="AE84" s="32">
        <f>VLOOKUP(A84,'ARCHIVO DE TRABAJO'!$A$1:$AD$1046,30,0)</f>
        <v>0</v>
      </c>
      <c r="AF84" s="21">
        <v>0</v>
      </c>
      <c r="AG84" s="21">
        <v>0</v>
      </c>
      <c r="AH84" s="21">
        <v>0</v>
      </c>
      <c r="AI84" s="21">
        <f t="shared" si="3"/>
        <v>0</v>
      </c>
      <c r="AJ84">
        <v>0</v>
      </c>
      <c r="AK84">
        <v>0</v>
      </c>
      <c r="AL84">
        <v>0</v>
      </c>
      <c r="AM84" s="1">
        <v>800000</v>
      </c>
      <c r="AN84" s="1">
        <v>-800000</v>
      </c>
    </row>
    <row r="85" spans="1:40" x14ac:dyDescent="0.25">
      <c r="A85" t="str">
        <f t="shared" si="2"/>
        <v>1.1-00-1918_20574040_2025110</v>
      </c>
      <c r="B85" t="s">
        <v>50</v>
      </c>
      <c r="C85" s="17" t="s">
        <v>555</v>
      </c>
      <c r="D85" t="s">
        <v>158</v>
      </c>
      <c r="E85" t="s">
        <v>97</v>
      </c>
      <c r="F85" t="s">
        <v>159</v>
      </c>
      <c r="G85">
        <v>5</v>
      </c>
      <c r="H85">
        <v>74</v>
      </c>
      <c r="I85" t="s">
        <v>160</v>
      </c>
      <c r="J85">
        <v>2511</v>
      </c>
      <c r="K85" t="s">
        <v>171</v>
      </c>
      <c r="L85">
        <v>0</v>
      </c>
      <c r="M85" t="s">
        <v>36</v>
      </c>
      <c r="N85">
        <v>2000</v>
      </c>
      <c r="O85" s="17" t="s">
        <v>699</v>
      </c>
      <c r="P85" t="s">
        <v>56</v>
      </c>
      <c r="Q85" t="s">
        <v>162</v>
      </c>
      <c r="R85" t="s">
        <v>163</v>
      </c>
      <c r="S85" t="s">
        <v>164</v>
      </c>
      <c r="T85" t="s">
        <v>165</v>
      </c>
      <c r="U85" s="17" t="e">
        <v>#N/A</v>
      </c>
      <c r="V85" s="13">
        <v>0</v>
      </c>
      <c r="W85" s="1">
        <v>2000000</v>
      </c>
      <c r="X85">
        <v>0</v>
      </c>
      <c r="Y85">
        <v>0</v>
      </c>
      <c r="Z85">
        <v>0</v>
      </c>
      <c r="AA85">
        <v>0</v>
      </c>
      <c r="AB85">
        <v>0</v>
      </c>
      <c r="AC85" s="21">
        <v>0</v>
      </c>
      <c r="AD85" s="13">
        <f>VLOOKUP(A85,'ARCHIVO DE TRABAJO'!$A$1:$AC$1046,29,0)</f>
        <v>0</v>
      </c>
      <c r="AE85" s="32">
        <f>VLOOKUP(A85,'ARCHIVO DE TRABAJO'!$A$1:$AD$1046,30,0)</f>
        <v>0</v>
      </c>
      <c r="AF85" s="21">
        <v>0</v>
      </c>
      <c r="AG85" s="21">
        <v>0</v>
      </c>
      <c r="AH85" s="21">
        <v>0</v>
      </c>
      <c r="AI85" s="21">
        <f t="shared" si="3"/>
        <v>0</v>
      </c>
      <c r="AJ85">
        <v>0</v>
      </c>
      <c r="AK85">
        <v>0</v>
      </c>
      <c r="AL85">
        <v>0</v>
      </c>
      <c r="AM85" s="1">
        <v>2000000</v>
      </c>
      <c r="AN85" s="1">
        <v>-2000000</v>
      </c>
    </row>
    <row r="86" spans="1:40" x14ac:dyDescent="0.25">
      <c r="A86" t="str">
        <f t="shared" si="2"/>
        <v>1.1-00-1918_20574040_2025510</v>
      </c>
      <c r="B86" t="s">
        <v>50</v>
      </c>
      <c r="C86" s="17" t="s">
        <v>555</v>
      </c>
      <c r="D86" t="s">
        <v>158</v>
      </c>
      <c r="E86" t="s">
        <v>97</v>
      </c>
      <c r="F86" t="s">
        <v>159</v>
      </c>
      <c r="G86">
        <v>5</v>
      </c>
      <c r="H86">
        <v>74</v>
      </c>
      <c r="I86" t="s">
        <v>160</v>
      </c>
      <c r="J86">
        <v>2551</v>
      </c>
      <c r="K86" t="s">
        <v>63</v>
      </c>
      <c r="L86">
        <v>0</v>
      </c>
      <c r="M86" t="s">
        <v>36</v>
      </c>
      <c r="N86">
        <v>2000</v>
      </c>
      <c r="O86" s="17" t="s">
        <v>699</v>
      </c>
      <c r="P86" t="s">
        <v>56</v>
      </c>
      <c r="Q86" t="s">
        <v>162</v>
      </c>
      <c r="R86" t="s">
        <v>163</v>
      </c>
      <c r="S86" t="s">
        <v>164</v>
      </c>
      <c r="T86" t="s">
        <v>165</v>
      </c>
      <c r="U86" s="17" t="e">
        <v>#N/A</v>
      </c>
      <c r="V86" s="13">
        <v>0</v>
      </c>
      <c r="W86" s="1">
        <v>800000</v>
      </c>
      <c r="X86">
        <v>0</v>
      </c>
      <c r="Y86">
        <v>0</v>
      </c>
      <c r="Z86">
        <v>0</v>
      </c>
      <c r="AA86">
        <v>0</v>
      </c>
      <c r="AB86">
        <v>0</v>
      </c>
      <c r="AC86" s="21">
        <v>0</v>
      </c>
      <c r="AD86" s="13">
        <f>VLOOKUP(A86,'ARCHIVO DE TRABAJO'!$A$1:$AC$1046,29,0)</f>
        <v>0</v>
      </c>
      <c r="AE86" s="32">
        <f>VLOOKUP(A86,'ARCHIVO DE TRABAJO'!$A$1:$AD$1046,30,0)</f>
        <v>0</v>
      </c>
      <c r="AF86" s="21">
        <v>0</v>
      </c>
      <c r="AG86" s="21">
        <v>0</v>
      </c>
      <c r="AH86" s="21">
        <v>0</v>
      </c>
      <c r="AI86" s="21">
        <f t="shared" si="3"/>
        <v>0</v>
      </c>
      <c r="AJ86">
        <v>0</v>
      </c>
      <c r="AK86">
        <v>0</v>
      </c>
      <c r="AL86">
        <v>0</v>
      </c>
      <c r="AM86" s="1">
        <v>800000</v>
      </c>
      <c r="AN86" s="1">
        <v>-800000</v>
      </c>
    </row>
    <row r="87" spans="1:40" x14ac:dyDescent="0.25">
      <c r="A87" t="str">
        <f t="shared" si="2"/>
        <v>1.1-00-1918_20574040_2025610</v>
      </c>
      <c r="B87" t="s">
        <v>50</v>
      </c>
      <c r="C87" s="17" t="s">
        <v>555</v>
      </c>
      <c r="D87" t="s">
        <v>158</v>
      </c>
      <c r="E87" t="s">
        <v>97</v>
      </c>
      <c r="F87" t="s">
        <v>159</v>
      </c>
      <c r="G87">
        <v>5</v>
      </c>
      <c r="H87">
        <v>74</v>
      </c>
      <c r="I87" t="s">
        <v>160</v>
      </c>
      <c r="J87">
        <v>2561</v>
      </c>
      <c r="K87" t="s">
        <v>64</v>
      </c>
      <c r="L87">
        <v>0</v>
      </c>
      <c r="M87" t="s">
        <v>36</v>
      </c>
      <c r="N87">
        <v>2000</v>
      </c>
      <c r="O87" s="17" t="s">
        <v>699</v>
      </c>
      <c r="P87" t="s">
        <v>56</v>
      </c>
      <c r="Q87" t="s">
        <v>162</v>
      </c>
      <c r="R87" t="s">
        <v>163</v>
      </c>
      <c r="S87" t="s">
        <v>164</v>
      </c>
      <c r="T87" t="s">
        <v>165</v>
      </c>
      <c r="U87" s="17" t="e">
        <v>#N/A</v>
      </c>
      <c r="V87" s="13">
        <v>0</v>
      </c>
      <c r="W87" s="1">
        <v>800000</v>
      </c>
      <c r="X87">
        <v>0</v>
      </c>
      <c r="Y87">
        <v>0</v>
      </c>
      <c r="Z87">
        <v>0</v>
      </c>
      <c r="AA87">
        <v>0</v>
      </c>
      <c r="AB87">
        <v>0</v>
      </c>
      <c r="AC87" s="21">
        <v>0</v>
      </c>
      <c r="AD87" s="13">
        <f>VLOOKUP(A87,'ARCHIVO DE TRABAJO'!$A$1:$AC$1046,29,0)</f>
        <v>0</v>
      </c>
      <c r="AE87" s="32">
        <f>VLOOKUP(A87,'ARCHIVO DE TRABAJO'!$A$1:$AD$1046,30,0)</f>
        <v>0</v>
      </c>
      <c r="AF87" s="21">
        <v>0</v>
      </c>
      <c r="AG87" s="21">
        <v>0</v>
      </c>
      <c r="AH87" s="21">
        <v>0</v>
      </c>
      <c r="AI87" s="21">
        <f t="shared" si="3"/>
        <v>0</v>
      </c>
      <c r="AJ87">
        <v>0</v>
      </c>
      <c r="AK87">
        <v>0</v>
      </c>
      <c r="AL87">
        <v>0</v>
      </c>
      <c r="AM87" s="1">
        <v>800000</v>
      </c>
      <c r="AN87" s="1">
        <v>-800000</v>
      </c>
    </row>
    <row r="88" spans="1:40" x14ac:dyDescent="0.25">
      <c r="A88" t="str">
        <f t="shared" si="2"/>
        <v>1.1-00-1918_20574040_2027210</v>
      </c>
      <c r="B88" t="s">
        <v>50</v>
      </c>
      <c r="C88" s="17" t="s">
        <v>555</v>
      </c>
      <c r="D88" t="s">
        <v>158</v>
      </c>
      <c r="E88" t="s">
        <v>97</v>
      </c>
      <c r="F88" t="s">
        <v>159</v>
      </c>
      <c r="G88">
        <v>5</v>
      </c>
      <c r="H88">
        <v>74</v>
      </c>
      <c r="I88" t="s">
        <v>160</v>
      </c>
      <c r="J88">
        <v>2721</v>
      </c>
      <c r="K88" t="s">
        <v>124</v>
      </c>
      <c r="L88">
        <v>0</v>
      </c>
      <c r="M88" t="s">
        <v>36</v>
      </c>
      <c r="N88">
        <v>2000</v>
      </c>
      <c r="O88" s="17" t="s">
        <v>699</v>
      </c>
      <c r="P88" t="s">
        <v>56</v>
      </c>
      <c r="Q88" t="s">
        <v>162</v>
      </c>
      <c r="R88" t="s">
        <v>163</v>
      </c>
      <c r="S88" t="s">
        <v>164</v>
      </c>
      <c r="T88" t="s">
        <v>165</v>
      </c>
      <c r="U88" s="17" t="e">
        <v>#N/A</v>
      </c>
      <c r="V88" s="13">
        <v>0</v>
      </c>
      <c r="W88" s="1">
        <v>100000</v>
      </c>
      <c r="X88">
        <v>0</v>
      </c>
      <c r="Y88">
        <v>0</v>
      </c>
      <c r="Z88">
        <v>0</v>
      </c>
      <c r="AA88">
        <v>0</v>
      </c>
      <c r="AB88">
        <v>0</v>
      </c>
      <c r="AC88" s="21">
        <v>0</v>
      </c>
      <c r="AD88" s="13">
        <f>VLOOKUP(A88,'ARCHIVO DE TRABAJO'!$A$1:$AC$1046,29,0)</f>
        <v>0</v>
      </c>
      <c r="AE88" s="32">
        <f>VLOOKUP(A88,'ARCHIVO DE TRABAJO'!$A$1:$AD$1046,30,0)</f>
        <v>0</v>
      </c>
      <c r="AF88" s="21">
        <v>0</v>
      </c>
      <c r="AG88" s="21">
        <v>0</v>
      </c>
      <c r="AH88" s="21">
        <v>0</v>
      </c>
      <c r="AI88" s="21">
        <f t="shared" si="3"/>
        <v>0</v>
      </c>
      <c r="AJ88">
        <v>0</v>
      </c>
      <c r="AK88">
        <v>0</v>
      </c>
      <c r="AL88">
        <v>0</v>
      </c>
      <c r="AM88" s="1">
        <v>100000</v>
      </c>
      <c r="AN88" s="1">
        <v>-100000</v>
      </c>
    </row>
    <row r="89" spans="1:40" x14ac:dyDescent="0.25">
      <c r="A89" t="str">
        <f t="shared" si="2"/>
        <v>1.1-00-1918_20574040_2029110</v>
      </c>
      <c r="B89" t="s">
        <v>50</v>
      </c>
      <c r="C89" s="17" t="s">
        <v>555</v>
      </c>
      <c r="D89" t="s">
        <v>158</v>
      </c>
      <c r="E89" t="s">
        <v>97</v>
      </c>
      <c r="F89" t="s">
        <v>159</v>
      </c>
      <c r="G89">
        <v>5</v>
      </c>
      <c r="H89">
        <v>74</v>
      </c>
      <c r="I89" t="s">
        <v>160</v>
      </c>
      <c r="J89">
        <v>2911</v>
      </c>
      <c r="K89" t="s">
        <v>118</v>
      </c>
      <c r="L89">
        <v>0</v>
      </c>
      <c r="M89" t="s">
        <v>36</v>
      </c>
      <c r="N89">
        <v>2000</v>
      </c>
      <c r="O89" s="17" t="s">
        <v>699</v>
      </c>
      <c r="P89" t="s">
        <v>56</v>
      </c>
      <c r="Q89" t="s">
        <v>162</v>
      </c>
      <c r="R89" t="s">
        <v>163</v>
      </c>
      <c r="S89" t="s">
        <v>164</v>
      </c>
      <c r="T89" t="s">
        <v>165</v>
      </c>
      <c r="U89" s="17" t="e">
        <v>#N/A</v>
      </c>
      <c r="V89" s="13">
        <v>0</v>
      </c>
      <c r="W89" s="1">
        <v>650000</v>
      </c>
      <c r="X89">
        <v>0</v>
      </c>
      <c r="Y89">
        <v>0</v>
      </c>
      <c r="Z89">
        <v>0</v>
      </c>
      <c r="AA89">
        <v>0</v>
      </c>
      <c r="AB89">
        <v>0</v>
      </c>
      <c r="AC89" s="21">
        <v>0</v>
      </c>
      <c r="AD89" s="13">
        <f>VLOOKUP(A89,'ARCHIVO DE TRABAJO'!$A$1:$AC$1046,29,0)</f>
        <v>0</v>
      </c>
      <c r="AE89" s="32">
        <f>VLOOKUP(A89,'ARCHIVO DE TRABAJO'!$A$1:$AD$1046,30,0)</f>
        <v>0</v>
      </c>
      <c r="AF89" s="21">
        <v>0</v>
      </c>
      <c r="AG89" s="21">
        <v>0</v>
      </c>
      <c r="AH89" s="21">
        <v>0</v>
      </c>
      <c r="AI89" s="21">
        <f t="shared" si="3"/>
        <v>0</v>
      </c>
      <c r="AJ89">
        <v>0</v>
      </c>
      <c r="AK89">
        <v>0</v>
      </c>
      <c r="AL89">
        <v>0</v>
      </c>
      <c r="AM89" s="1">
        <v>650000</v>
      </c>
      <c r="AN89" s="1">
        <v>-650000</v>
      </c>
    </row>
    <row r="90" spans="1:40" x14ac:dyDescent="0.25">
      <c r="A90" t="str">
        <f t="shared" si="2"/>
        <v>1.1-00-1918_20574040_2029810</v>
      </c>
      <c r="B90" t="s">
        <v>50</v>
      </c>
      <c r="C90" s="17" t="s">
        <v>555</v>
      </c>
      <c r="D90" t="s">
        <v>158</v>
      </c>
      <c r="E90" t="s">
        <v>97</v>
      </c>
      <c r="F90" t="s">
        <v>159</v>
      </c>
      <c r="G90">
        <v>5</v>
      </c>
      <c r="H90">
        <v>74</v>
      </c>
      <c r="I90" t="s">
        <v>160</v>
      </c>
      <c r="J90">
        <v>2981</v>
      </c>
      <c r="K90" t="s">
        <v>172</v>
      </c>
      <c r="L90">
        <v>0</v>
      </c>
      <c r="M90" t="s">
        <v>36</v>
      </c>
      <c r="N90">
        <v>2000</v>
      </c>
      <c r="O90" s="17" t="s">
        <v>699</v>
      </c>
      <c r="P90" t="s">
        <v>56</v>
      </c>
      <c r="Q90" t="s">
        <v>162</v>
      </c>
      <c r="R90" t="s">
        <v>163</v>
      </c>
      <c r="S90" t="s">
        <v>164</v>
      </c>
      <c r="T90" t="s">
        <v>165</v>
      </c>
      <c r="U90" s="17" t="e">
        <v>#N/A</v>
      </c>
      <c r="V90" s="13">
        <v>0</v>
      </c>
      <c r="W90" s="1">
        <v>400000</v>
      </c>
      <c r="X90">
        <v>0</v>
      </c>
      <c r="Y90">
        <v>0</v>
      </c>
      <c r="Z90">
        <v>0</v>
      </c>
      <c r="AA90">
        <v>0</v>
      </c>
      <c r="AB90">
        <v>0</v>
      </c>
      <c r="AC90" s="21">
        <v>0</v>
      </c>
      <c r="AD90" s="13">
        <f>VLOOKUP(A90,'ARCHIVO DE TRABAJO'!$A$1:$AC$1046,29,0)</f>
        <v>0</v>
      </c>
      <c r="AE90" s="32">
        <f>VLOOKUP(A90,'ARCHIVO DE TRABAJO'!$A$1:$AD$1046,30,0)</f>
        <v>0</v>
      </c>
      <c r="AF90" s="21">
        <v>0</v>
      </c>
      <c r="AG90" s="21">
        <v>0</v>
      </c>
      <c r="AH90" s="21">
        <v>0</v>
      </c>
      <c r="AI90" s="21">
        <f t="shared" si="3"/>
        <v>0</v>
      </c>
      <c r="AJ90">
        <v>0</v>
      </c>
      <c r="AK90">
        <v>0</v>
      </c>
      <c r="AL90">
        <v>0</v>
      </c>
      <c r="AM90" s="1">
        <v>400000</v>
      </c>
      <c r="AN90" s="1">
        <v>-400000</v>
      </c>
    </row>
    <row r="91" spans="1:40" x14ac:dyDescent="0.25">
      <c r="A91" t="str">
        <f t="shared" si="2"/>
        <v>1.1-00-1918_20574040_2031110</v>
      </c>
      <c r="B91" t="s">
        <v>50</v>
      </c>
      <c r="C91" s="17" t="s">
        <v>555</v>
      </c>
      <c r="D91" t="s">
        <v>158</v>
      </c>
      <c r="E91" t="s">
        <v>97</v>
      </c>
      <c r="F91" t="s">
        <v>159</v>
      </c>
      <c r="G91">
        <v>5</v>
      </c>
      <c r="H91">
        <v>74</v>
      </c>
      <c r="I91" t="s">
        <v>160</v>
      </c>
      <c r="J91">
        <v>3111</v>
      </c>
      <c r="K91" t="s">
        <v>173</v>
      </c>
      <c r="L91">
        <v>0</v>
      </c>
      <c r="M91" t="s">
        <v>36</v>
      </c>
      <c r="N91">
        <v>3000</v>
      </c>
      <c r="O91" s="17" t="s">
        <v>699</v>
      </c>
      <c r="P91" t="s">
        <v>56</v>
      </c>
      <c r="Q91" t="s">
        <v>162</v>
      </c>
      <c r="R91" t="s">
        <v>163</v>
      </c>
      <c r="S91" t="s">
        <v>164</v>
      </c>
      <c r="T91" t="s">
        <v>165</v>
      </c>
      <c r="U91" s="17" t="e">
        <v>#N/A</v>
      </c>
      <c r="V91" s="13">
        <v>0</v>
      </c>
      <c r="W91" s="1">
        <v>100000000</v>
      </c>
      <c r="X91">
        <v>0</v>
      </c>
      <c r="Y91">
        <v>0</v>
      </c>
      <c r="Z91">
        <v>0</v>
      </c>
      <c r="AA91">
        <v>0</v>
      </c>
      <c r="AB91">
        <v>0</v>
      </c>
      <c r="AC91" s="21">
        <v>0</v>
      </c>
      <c r="AD91" s="13">
        <f>VLOOKUP(A91,'ARCHIVO DE TRABAJO'!$A$1:$AC$1046,29,0)</f>
        <v>0</v>
      </c>
      <c r="AE91" s="32">
        <f>VLOOKUP(A91,'ARCHIVO DE TRABAJO'!$A$1:$AD$1046,30,0)</f>
        <v>0</v>
      </c>
      <c r="AF91" s="21">
        <v>0</v>
      </c>
      <c r="AG91" s="21">
        <v>0</v>
      </c>
      <c r="AH91" s="21">
        <v>0</v>
      </c>
      <c r="AI91" s="21">
        <f t="shared" si="3"/>
        <v>0</v>
      </c>
      <c r="AJ91">
        <v>0</v>
      </c>
      <c r="AK91">
        <v>0</v>
      </c>
      <c r="AL91">
        <v>0</v>
      </c>
      <c r="AM91" s="1">
        <v>100000000</v>
      </c>
      <c r="AN91" s="1">
        <v>-100000000</v>
      </c>
    </row>
    <row r="92" spans="1:40" x14ac:dyDescent="0.25">
      <c r="A92" t="str">
        <f t="shared" si="2"/>
        <v>1.1-00-1918_20574040_2032610</v>
      </c>
      <c r="B92" t="s">
        <v>50</v>
      </c>
      <c r="C92" s="17" t="s">
        <v>555</v>
      </c>
      <c r="D92" t="s">
        <v>158</v>
      </c>
      <c r="E92" t="s">
        <v>97</v>
      </c>
      <c r="F92" t="s">
        <v>159</v>
      </c>
      <c r="G92">
        <v>5</v>
      </c>
      <c r="H92">
        <v>74</v>
      </c>
      <c r="I92" t="s">
        <v>160</v>
      </c>
      <c r="J92">
        <v>3261</v>
      </c>
      <c r="K92" t="s">
        <v>67</v>
      </c>
      <c r="L92">
        <v>0</v>
      </c>
      <c r="M92" t="s">
        <v>36</v>
      </c>
      <c r="N92">
        <v>3000</v>
      </c>
      <c r="O92" s="17" t="s">
        <v>699</v>
      </c>
      <c r="P92" t="s">
        <v>56</v>
      </c>
      <c r="Q92" t="s">
        <v>162</v>
      </c>
      <c r="R92" t="s">
        <v>163</v>
      </c>
      <c r="S92" t="s">
        <v>164</v>
      </c>
      <c r="T92" t="s">
        <v>165</v>
      </c>
      <c r="U92" s="17" t="e">
        <v>#N/A</v>
      </c>
      <c r="V92" s="13">
        <v>0</v>
      </c>
      <c r="W92" s="1">
        <v>30000000</v>
      </c>
      <c r="X92">
        <v>0</v>
      </c>
      <c r="Y92">
        <v>0</v>
      </c>
      <c r="Z92">
        <v>0</v>
      </c>
      <c r="AA92">
        <v>0</v>
      </c>
      <c r="AB92">
        <v>0</v>
      </c>
      <c r="AC92" s="21">
        <v>0</v>
      </c>
      <c r="AD92" s="13">
        <f>VLOOKUP(A92,'ARCHIVO DE TRABAJO'!$A$1:$AC$1046,29,0)</f>
        <v>0</v>
      </c>
      <c r="AE92" s="32">
        <f>VLOOKUP(A92,'ARCHIVO DE TRABAJO'!$A$1:$AD$1046,30,0)</f>
        <v>0</v>
      </c>
      <c r="AF92" s="21">
        <v>0</v>
      </c>
      <c r="AG92" s="21">
        <v>0</v>
      </c>
      <c r="AH92" s="21">
        <v>0</v>
      </c>
      <c r="AI92" s="21">
        <f t="shared" si="3"/>
        <v>0</v>
      </c>
      <c r="AJ92">
        <v>0</v>
      </c>
      <c r="AK92">
        <v>0</v>
      </c>
      <c r="AL92">
        <v>0</v>
      </c>
      <c r="AM92" s="1">
        <v>30000000</v>
      </c>
      <c r="AN92" s="1">
        <v>-30000000</v>
      </c>
    </row>
    <row r="93" spans="1:40" x14ac:dyDescent="0.25">
      <c r="A93" t="str">
        <f t="shared" si="2"/>
        <v>1.1-00-1918_20574040_2033210</v>
      </c>
      <c r="B93" t="s">
        <v>50</v>
      </c>
      <c r="C93" s="17" t="s">
        <v>555</v>
      </c>
      <c r="D93" t="s">
        <v>158</v>
      </c>
      <c r="E93" t="s">
        <v>97</v>
      </c>
      <c r="F93" t="s">
        <v>159</v>
      </c>
      <c r="G93">
        <v>5</v>
      </c>
      <c r="H93">
        <v>74</v>
      </c>
      <c r="I93" t="s">
        <v>160</v>
      </c>
      <c r="J93">
        <v>3321</v>
      </c>
      <c r="K93" t="s">
        <v>174</v>
      </c>
      <c r="L93">
        <v>0</v>
      </c>
      <c r="M93" t="s">
        <v>36</v>
      </c>
      <c r="N93">
        <v>3000</v>
      </c>
      <c r="O93" s="17" t="s">
        <v>699</v>
      </c>
      <c r="P93" t="s">
        <v>56</v>
      </c>
      <c r="Q93" t="s">
        <v>162</v>
      </c>
      <c r="R93" t="s">
        <v>163</v>
      </c>
      <c r="S93" t="s">
        <v>164</v>
      </c>
      <c r="T93" t="s">
        <v>165</v>
      </c>
      <c r="U93" s="17" t="e">
        <v>#N/A</v>
      </c>
      <c r="V93" s="13">
        <v>0</v>
      </c>
      <c r="W93" s="1">
        <v>2000000</v>
      </c>
      <c r="X93">
        <v>0</v>
      </c>
      <c r="Y93">
        <v>0</v>
      </c>
      <c r="Z93">
        <v>0</v>
      </c>
      <c r="AA93">
        <v>0</v>
      </c>
      <c r="AB93">
        <v>0</v>
      </c>
      <c r="AC93" s="21">
        <v>0</v>
      </c>
      <c r="AD93" s="13">
        <f>VLOOKUP(A93,'ARCHIVO DE TRABAJO'!$A$1:$AC$1046,29,0)</f>
        <v>0</v>
      </c>
      <c r="AE93" s="32">
        <f>VLOOKUP(A93,'ARCHIVO DE TRABAJO'!$A$1:$AD$1046,30,0)</f>
        <v>0</v>
      </c>
      <c r="AF93" s="21">
        <v>0</v>
      </c>
      <c r="AG93" s="21">
        <v>0</v>
      </c>
      <c r="AH93" s="21">
        <v>0</v>
      </c>
      <c r="AI93" s="21">
        <f t="shared" si="3"/>
        <v>0</v>
      </c>
      <c r="AJ93">
        <v>0</v>
      </c>
      <c r="AK93">
        <v>0</v>
      </c>
      <c r="AL93">
        <v>0</v>
      </c>
      <c r="AM93" s="1">
        <v>2000000</v>
      </c>
      <c r="AN93" s="1">
        <v>-2000000</v>
      </c>
    </row>
    <row r="94" spans="1:40" x14ac:dyDescent="0.25">
      <c r="A94" t="str">
        <f t="shared" si="2"/>
        <v>1.1-00-1918_20574040_2033510</v>
      </c>
      <c r="B94" t="s">
        <v>50</v>
      </c>
      <c r="C94" s="17" t="s">
        <v>555</v>
      </c>
      <c r="D94" t="s">
        <v>158</v>
      </c>
      <c r="E94" t="s">
        <v>97</v>
      </c>
      <c r="F94" t="s">
        <v>159</v>
      </c>
      <c r="G94">
        <v>5</v>
      </c>
      <c r="H94">
        <v>74</v>
      </c>
      <c r="I94" t="s">
        <v>160</v>
      </c>
      <c r="J94">
        <v>3351</v>
      </c>
      <c r="K94" t="s">
        <v>175</v>
      </c>
      <c r="L94">
        <v>0</v>
      </c>
      <c r="M94" t="s">
        <v>36</v>
      </c>
      <c r="N94">
        <v>3000</v>
      </c>
      <c r="O94" s="17" t="s">
        <v>699</v>
      </c>
      <c r="P94" t="s">
        <v>56</v>
      </c>
      <c r="Q94" t="s">
        <v>162</v>
      </c>
      <c r="R94" t="s">
        <v>163</v>
      </c>
      <c r="S94" t="s">
        <v>164</v>
      </c>
      <c r="T94" t="s">
        <v>165</v>
      </c>
      <c r="U94" s="17" t="e">
        <v>#N/A</v>
      </c>
      <c r="V94" s="13">
        <v>0</v>
      </c>
      <c r="W94" s="1">
        <v>800000</v>
      </c>
      <c r="X94">
        <v>0</v>
      </c>
      <c r="Y94">
        <v>0</v>
      </c>
      <c r="Z94">
        <v>0</v>
      </c>
      <c r="AA94">
        <v>0</v>
      </c>
      <c r="AB94">
        <v>0</v>
      </c>
      <c r="AC94" s="21">
        <v>0</v>
      </c>
      <c r="AD94" s="13">
        <f>VLOOKUP(A94,'ARCHIVO DE TRABAJO'!$A$1:$AC$1046,29,0)</f>
        <v>0</v>
      </c>
      <c r="AE94" s="32">
        <f>VLOOKUP(A94,'ARCHIVO DE TRABAJO'!$A$1:$AD$1046,30,0)</f>
        <v>0</v>
      </c>
      <c r="AF94" s="21">
        <v>0</v>
      </c>
      <c r="AG94" s="21">
        <v>0</v>
      </c>
      <c r="AH94" s="21">
        <v>0</v>
      </c>
      <c r="AI94" s="21">
        <f t="shared" si="3"/>
        <v>0</v>
      </c>
      <c r="AJ94">
        <v>0</v>
      </c>
      <c r="AK94">
        <v>0</v>
      </c>
      <c r="AL94">
        <v>0</v>
      </c>
      <c r="AM94" s="1">
        <v>800000</v>
      </c>
      <c r="AN94" s="1">
        <v>-800000</v>
      </c>
    </row>
    <row r="95" spans="1:40" x14ac:dyDescent="0.25">
      <c r="A95" t="str">
        <f t="shared" si="2"/>
        <v>1.1-00-1918_20574040_2033810</v>
      </c>
      <c r="B95" t="s">
        <v>50</v>
      </c>
      <c r="C95" s="17" t="s">
        <v>555</v>
      </c>
      <c r="D95" t="s">
        <v>158</v>
      </c>
      <c r="E95" t="s">
        <v>97</v>
      </c>
      <c r="F95" t="s">
        <v>159</v>
      </c>
      <c r="G95">
        <v>5</v>
      </c>
      <c r="H95">
        <v>74</v>
      </c>
      <c r="I95" t="s">
        <v>160</v>
      </c>
      <c r="J95">
        <v>3381</v>
      </c>
      <c r="K95" t="s">
        <v>176</v>
      </c>
      <c r="L95">
        <v>0</v>
      </c>
      <c r="M95" t="s">
        <v>36</v>
      </c>
      <c r="N95">
        <v>3000</v>
      </c>
      <c r="O95" s="17" t="s">
        <v>699</v>
      </c>
      <c r="P95" t="s">
        <v>56</v>
      </c>
      <c r="Q95" t="s">
        <v>162</v>
      </c>
      <c r="R95" t="s">
        <v>163</v>
      </c>
      <c r="S95" t="s">
        <v>164</v>
      </c>
      <c r="T95" t="s">
        <v>165</v>
      </c>
      <c r="U95" s="17" t="e">
        <v>#N/A</v>
      </c>
      <c r="V95" s="13">
        <v>0</v>
      </c>
      <c r="W95" s="1">
        <v>30000000</v>
      </c>
      <c r="X95">
        <v>0</v>
      </c>
      <c r="Y95">
        <v>0</v>
      </c>
      <c r="Z95">
        <v>0</v>
      </c>
      <c r="AA95">
        <v>0</v>
      </c>
      <c r="AB95">
        <v>0</v>
      </c>
      <c r="AC95" s="21">
        <v>0</v>
      </c>
      <c r="AD95" s="13">
        <f>VLOOKUP(A95,'ARCHIVO DE TRABAJO'!$A$1:$AC$1046,29,0)</f>
        <v>0</v>
      </c>
      <c r="AE95" s="32">
        <f>VLOOKUP(A95,'ARCHIVO DE TRABAJO'!$A$1:$AD$1046,30,0)</f>
        <v>0</v>
      </c>
      <c r="AF95" s="21">
        <v>0</v>
      </c>
      <c r="AG95" s="21">
        <v>0</v>
      </c>
      <c r="AH95" s="21">
        <v>0</v>
      </c>
      <c r="AI95" s="21">
        <f t="shared" si="3"/>
        <v>0</v>
      </c>
      <c r="AJ95">
        <v>0</v>
      </c>
      <c r="AK95">
        <v>0</v>
      </c>
      <c r="AL95">
        <v>0</v>
      </c>
      <c r="AM95" s="1">
        <v>30000000</v>
      </c>
      <c r="AN95" s="1">
        <v>-30000000</v>
      </c>
    </row>
    <row r="96" spans="1:40" x14ac:dyDescent="0.25">
      <c r="A96" t="str">
        <f t="shared" si="2"/>
        <v>1.1-00-1918_20574040_2035110</v>
      </c>
      <c r="B96" t="s">
        <v>50</v>
      </c>
      <c r="C96" s="17" t="s">
        <v>555</v>
      </c>
      <c r="D96" t="s">
        <v>158</v>
      </c>
      <c r="E96" t="s">
        <v>97</v>
      </c>
      <c r="F96" t="s">
        <v>159</v>
      </c>
      <c r="G96">
        <v>5</v>
      </c>
      <c r="H96">
        <v>74</v>
      </c>
      <c r="I96" t="s">
        <v>160</v>
      </c>
      <c r="J96">
        <v>3511</v>
      </c>
      <c r="K96" t="s">
        <v>68</v>
      </c>
      <c r="L96">
        <v>0</v>
      </c>
      <c r="M96" t="s">
        <v>36</v>
      </c>
      <c r="N96">
        <v>3000</v>
      </c>
      <c r="O96" s="17" t="s">
        <v>699</v>
      </c>
      <c r="P96" t="s">
        <v>56</v>
      </c>
      <c r="Q96" t="s">
        <v>162</v>
      </c>
      <c r="R96" t="s">
        <v>163</v>
      </c>
      <c r="S96" t="s">
        <v>164</v>
      </c>
      <c r="T96" t="s">
        <v>165</v>
      </c>
      <c r="U96" s="17" t="e">
        <v>#N/A</v>
      </c>
      <c r="V96" s="13">
        <v>0</v>
      </c>
      <c r="W96" s="1">
        <v>400000</v>
      </c>
      <c r="X96">
        <v>0</v>
      </c>
      <c r="Y96">
        <v>0</v>
      </c>
      <c r="Z96">
        <v>0</v>
      </c>
      <c r="AA96">
        <v>0</v>
      </c>
      <c r="AB96">
        <v>0</v>
      </c>
      <c r="AC96" s="21">
        <v>0</v>
      </c>
      <c r="AD96" s="13">
        <f>VLOOKUP(A96,'ARCHIVO DE TRABAJO'!$A$1:$AC$1046,29,0)</f>
        <v>0</v>
      </c>
      <c r="AE96" s="32">
        <f>VLOOKUP(A96,'ARCHIVO DE TRABAJO'!$A$1:$AD$1046,30,0)</f>
        <v>0</v>
      </c>
      <c r="AF96" s="21">
        <v>0</v>
      </c>
      <c r="AG96" s="21">
        <v>0</v>
      </c>
      <c r="AH96" s="21">
        <v>0</v>
      </c>
      <c r="AI96" s="21">
        <f t="shared" si="3"/>
        <v>0</v>
      </c>
      <c r="AJ96">
        <v>0</v>
      </c>
      <c r="AK96">
        <v>0</v>
      </c>
      <c r="AL96">
        <v>0</v>
      </c>
      <c r="AM96" s="1">
        <v>400000</v>
      </c>
      <c r="AN96" s="1">
        <v>-400000</v>
      </c>
    </row>
    <row r="97" spans="1:40" x14ac:dyDescent="0.25">
      <c r="A97" t="str">
        <f t="shared" si="2"/>
        <v>1.1-00-1918_20574040_2035710</v>
      </c>
      <c r="B97" t="s">
        <v>50</v>
      </c>
      <c r="C97" s="17" t="s">
        <v>555</v>
      </c>
      <c r="D97" t="s">
        <v>158</v>
      </c>
      <c r="E97" t="s">
        <v>97</v>
      </c>
      <c r="F97" t="s">
        <v>159</v>
      </c>
      <c r="G97">
        <v>5</v>
      </c>
      <c r="H97">
        <v>74</v>
      </c>
      <c r="I97" t="s">
        <v>160</v>
      </c>
      <c r="J97">
        <v>3571</v>
      </c>
      <c r="K97" t="s">
        <v>177</v>
      </c>
      <c r="L97">
        <v>0</v>
      </c>
      <c r="M97" t="s">
        <v>36</v>
      </c>
      <c r="N97">
        <v>3000</v>
      </c>
      <c r="O97" s="17" t="s">
        <v>699</v>
      </c>
      <c r="P97" t="s">
        <v>56</v>
      </c>
      <c r="Q97" t="s">
        <v>162</v>
      </c>
      <c r="R97" t="s">
        <v>163</v>
      </c>
      <c r="S97" t="s">
        <v>164</v>
      </c>
      <c r="T97" t="s">
        <v>165</v>
      </c>
      <c r="U97" s="17" t="e">
        <v>#N/A</v>
      </c>
      <c r="V97" s="13">
        <v>0</v>
      </c>
      <c r="W97" s="1">
        <v>60000000</v>
      </c>
      <c r="X97">
        <v>0</v>
      </c>
      <c r="Y97">
        <v>0</v>
      </c>
      <c r="Z97">
        <v>0</v>
      </c>
      <c r="AA97">
        <v>0</v>
      </c>
      <c r="AB97">
        <v>0</v>
      </c>
      <c r="AC97" s="21">
        <v>0</v>
      </c>
      <c r="AD97" s="13">
        <f>VLOOKUP(A97,'ARCHIVO DE TRABAJO'!$A$1:$AC$1046,29,0)</f>
        <v>0</v>
      </c>
      <c r="AE97" s="32">
        <f>VLOOKUP(A97,'ARCHIVO DE TRABAJO'!$A$1:$AD$1046,30,0)</f>
        <v>0</v>
      </c>
      <c r="AF97" s="21">
        <v>0</v>
      </c>
      <c r="AG97" s="21">
        <v>0</v>
      </c>
      <c r="AH97" s="21">
        <v>0</v>
      </c>
      <c r="AI97" s="21">
        <f t="shared" si="3"/>
        <v>0</v>
      </c>
      <c r="AJ97">
        <v>0</v>
      </c>
      <c r="AK97">
        <v>0</v>
      </c>
      <c r="AL97">
        <v>0</v>
      </c>
      <c r="AM97" s="1">
        <v>60000000</v>
      </c>
      <c r="AN97" s="1">
        <v>-60000000</v>
      </c>
    </row>
    <row r="98" spans="1:40" x14ac:dyDescent="0.25">
      <c r="A98" t="str">
        <f t="shared" si="2"/>
        <v>1.1-00-1918_20574040_2035810</v>
      </c>
      <c r="B98" t="s">
        <v>50</v>
      </c>
      <c r="C98" s="17" t="s">
        <v>555</v>
      </c>
      <c r="D98" t="s">
        <v>158</v>
      </c>
      <c r="E98" t="s">
        <v>97</v>
      </c>
      <c r="F98" t="s">
        <v>159</v>
      </c>
      <c r="G98">
        <v>5</v>
      </c>
      <c r="H98">
        <v>74</v>
      </c>
      <c r="I98" t="s">
        <v>160</v>
      </c>
      <c r="J98">
        <v>3581</v>
      </c>
      <c r="K98" t="s">
        <v>178</v>
      </c>
      <c r="L98">
        <v>0</v>
      </c>
      <c r="M98" t="s">
        <v>36</v>
      </c>
      <c r="N98">
        <v>3000</v>
      </c>
      <c r="O98" s="17" t="s">
        <v>699</v>
      </c>
      <c r="P98" t="s">
        <v>56</v>
      </c>
      <c r="Q98" t="s">
        <v>162</v>
      </c>
      <c r="R98" t="s">
        <v>163</v>
      </c>
      <c r="S98" t="s">
        <v>164</v>
      </c>
      <c r="T98" t="s">
        <v>165</v>
      </c>
      <c r="U98" s="17" t="e">
        <v>#N/A</v>
      </c>
      <c r="V98" s="13">
        <v>0</v>
      </c>
      <c r="W98" s="1">
        <v>100000</v>
      </c>
      <c r="X98">
        <v>0</v>
      </c>
      <c r="Y98">
        <v>0</v>
      </c>
      <c r="Z98">
        <v>0</v>
      </c>
      <c r="AA98">
        <v>0</v>
      </c>
      <c r="AB98">
        <v>0</v>
      </c>
      <c r="AC98" s="21">
        <v>0</v>
      </c>
      <c r="AD98" s="13">
        <f>VLOOKUP(A98,'ARCHIVO DE TRABAJO'!$A$1:$AC$1046,29,0)</f>
        <v>0</v>
      </c>
      <c r="AE98" s="32">
        <f>VLOOKUP(A98,'ARCHIVO DE TRABAJO'!$A$1:$AD$1046,30,0)</f>
        <v>0</v>
      </c>
      <c r="AF98" s="21">
        <v>0</v>
      </c>
      <c r="AG98" s="21">
        <v>0</v>
      </c>
      <c r="AH98" s="21">
        <v>0</v>
      </c>
      <c r="AI98" s="21">
        <f t="shared" si="3"/>
        <v>0</v>
      </c>
      <c r="AJ98">
        <v>0</v>
      </c>
      <c r="AK98">
        <v>0</v>
      </c>
      <c r="AL98">
        <v>0</v>
      </c>
      <c r="AM98" s="1">
        <v>100000</v>
      </c>
      <c r="AN98" s="1">
        <v>-100000</v>
      </c>
    </row>
    <row r="99" spans="1:40" x14ac:dyDescent="0.25">
      <c r="A99" t="str">
        <f t="shared" si="2"/>
        <v>1.1-00-1918_20574040_2039220</v>
      </c>
      <c r="B99" t="s">
        <v>50</v>
      </c>
      <c r="C99" s="17" t="s">
        <v>555</v>
      </c>
      <c r="D99" t="s">
        <v>158</v>
      </c>
      <c r="E99" t="s">
        <v>97</v>
      </c>
      <c r="F99" t="s">
        <v>159</v>
      </c>
      <c r="G99">
        <v>5</v>
      </c>
      <c r="H99">
        <v>74</v>
      </c>
      <c r="I99" t="s">
        <v>160</v>
      </c>
      <c r="J99">
        <v>3922</v>
      </c>
      <c r="K99" t="s">
        <v>179</v>
      </c>
      <c r="L99">
        <v>0</v>
      </c>
      <c r="M99" t="s">
        <v>36</v>
      </c>
      <c r="N99">
        <v>3000</v>
      </c>
      <c r="O99" s="17" t="s">
        <v>699</v>
      </c>
      <c r="P99" t="s">
        <v>56</v>
      </c>
      <c r="Q99" t="s">
        <v>162</v>
      </c>
      <c r="R99" t="s">
        <v>163</v>
      </c>
      <c r="S99" t="s">
        <v>164</v>
      </c>
      <c r="T99" t="s">
        <v>165</v>
      </c>
      <c r="U99" s="17" t="e">
        <v>#N/A</v>
      </c>
      <c r="V99" s="13">
        <v>0</v>
      </c>
      <c r="W99" s="1">
        <v>5880000</v>
      </c>
      <c r="X99">
        <v>0</v>
      </c>
      <c r="Y99">
        <v>0</v>
      </c>
      <c r="Z99">
        <v>0</v>
      </c>
      <c r="AA99">
        <v>0</v>
      </c>
      <c r="AB99">
        <v>0</v>
      </c>
      <c r="AC99" s="21">
        <v>0</v>
      </c>
      <c r="AD99" s="13">
        <f>VLOOKUP(A99,'ARCHIVO DE TRABAJO'!$A$1:$AC$1046,29,0)</f>
        <v>0</v>
      </c>
      <c r="AE99" s="32">
        <f>VLOOKUP(A99,'ARCHIVO DE TRABAJO'!$A$1:$AD$1046,30,0)</f>
        <v>0</v>
      </c>
      <c r="AF99" s="21">
        <v>0</v>
      </c>
      <c r="AG99" s="21">
        <v>0</v>
      </c>
      <c r="AH99" s="21">
        <v>0</v>
      </c>
      <c r="AI99" s="21">
        <f t="shared" si="3"/>
        <v>0</v>
      </c>
      <c r="AJ99">
        <v>0</v>
      </c>
      <c r="AK99">
        <v>0</v>
      </c>
      <c r="AL99">
        <v>0</v>
      </c>
      <c r="AM99" s="1">
        <v>5880000</v>
      </c>
      <c r="AN99" s="1">
        <v>-5880000</v>
      </c>
    </row>
    <row r="100" spans="1:40" x14ac:dyDescent="0.25">
      <c r="A100" t="str">
        <f t="shared" si="2"/>
        <v>1.1-00-1918_20574040_2056510</v>
      </c>
      <c r="B100" t="s">
        <v>50</v>
      </c>
      <c r="C100" s="17" t="s">
        <v>555</v>
      </c>
      <c r="D100" t="s">
        <v>158</v>
      </c>
      <c r="E100" t="s">
        <v>97</v>
      </c>
      <c r="F100" t="s">
        <v>159</v>
      </c>
      <c r="G100">
        <v>5</v>
      </c>
      <c r="H100">
        <v>74</v>
      </c>
      <c r="I100" t="s">
        <v>160</v>
      </c>
      <c r="J100">
        <v>5651</v>
      </c>
      <c r="K100" t="s">
        <v>120</v>
      </c>
      <c r="L100">
        <v>0</v>
      </c>
      <c r="M100" t="s">
        <v>36</v>
      </c>
      <c r="N100">
        <v>5000</v>
      </c>
      <c r="O100" s="17" t="s">
        <v>700</v>
      </c>
      <c r="P100" t="s">
        <v>56</v>
      </c>
      <c r="Q100" t="s">
        <v>162</v>
      </c>
      <c r="R100" t="s">
        <v>163</v>
      </c>
      <c r="S100" t="s">
        <v>164</v>
      </c>
      <c r="T100" t="s">
        <v>165</v>
      </c>
      <c r="U100" s="17" t="e">
        <v>#N/A</v>
      </c>
      <c r="V100" s="13">
        <v>0</v>
      </c>
      <c r="W100" s="1">
        <v>100000</v>
      </c>
      <c r="X100">
        <v>0</v>
      </c>
      <c r="Y100">
        <v>0</v>
      </c>
      <c r="Z100">
        <v>0</v>
      </c>
      <c r="AA100">
        <v>0</v>
      </c>
      <c r="AB100">
        <v>0</v>
      </c>
      <c r="AC100" s="21">
        <v>0</v>
      </c>
      <c r="AD100" s="13">
        <f>VLOOKUP(A100,'ARCHIVO DE TRABAJO'!$A$1:$AC$1046,29,0)</f>
        <v>0</v>
      </c>
      <c r="AE100" s="32">
        <f>VLOOKUP(A100,'ARCHIVO DE TRABAJO'!$A$1:$AD$1046,30,0)</f>
        <v>0</v>
      </c>
      <c r="AF100" s="21">
        <v>0</v>
      </c>
      <c r="AG100" s="21">
        <v>0</v>
      </c>
      <c r="AH100" s="21">
        <v>0</v>
      </c>
      <c r="AI100" s="21">
        <f t="shared" si="3"/>
        <v>0</v>
      </c>
      <c r="AJ100">
        <v>0</v>
      </c>
      <c r="AK100">
        <v>0</v>
      </c>
      <c r="AL100">
        <v>0</v>
      </c>
      <c r="AM100" s="1">
        <v>100000</v>
      </c>
      <c r="AN100" s="1">
        <v>-100000</v>
      </c>
    </row>
    <row r="101" spans="1:40" x14ac:dyDescent="0.25">
      <c r="A101" t="str">
        <f t="shared" si="2"/>
        <v>1.1-00-1918_20574040_2056610</v>
      </c>
      <c r="B101" t="s">
        <v>50</v>
      </c>
      <c r="C101" s="17" t="s">
        <v>555</v>
      </c>
      <c r="D101" t="s">
        <v>158</v>
      </c>
      <c r="E101" t="s">
        <v>97</v>
      </c>
      <c r="F101" t="s">
        <v>159</v>
      </c>
      <c r="G101">
        <v>5</v>
      </c>
      <c r="H101">
        <v>74</v>
      </c>
      <c r="I101" t="s">
        <v>160</v>
      </c>
      <c r="J101">
        <v>5661</v>
      </c>
      <c r="K101" t="s">
        <v>121</v>
      </c>
      <c r="L101">
        <v>0</v>
      </c>
      <c r="M101" t="s">
        <v>36</v>
      </c>
      <c r="N101">
        <v>5000</v>
      </c>
      <c r="O101" s="17" t="s">
        <v>700</v>
      </c>
      <c r="P101" t="s">
        <v>56</v>
      </c>
      <c r="Q101" t="s">
        <v>162</v>
      </c>
      <c r="R101" t="s">
        <v>163</v>
      </c>
      <c r="S101" t="s">
        <v>164</v>
      </c>
      <c r="T101" t="s">
        <v>165</v>
      </c>
      <c r="U101" s="17" t="e">
        <v>#N/A</v>
      </c>
      <c r="V101" s="13">
        <v>0</v>
      </c>
      <c r="W101" s="1">
        <v>200000</v>
      </c>
      <c r="X101">
        <v>0</v>
      </c>
      <c r="Y101">
        <v>0</v>
      </c>
      <c r="Z101">
        <v>0</v>
      </c>
      <c r="AA101">
        <v>0</v>
      </c>
      <c r="AB101">
        <v>0</v>
      </c>
      <c r="AC101" s="21">
        <v>0</v>
      </c>
      <c r="AD101" s="13">
        <f>VLOOKUP(A101,'ARCHIVO DE TRABAJO'!$A$1:$AC$1046,29,0)</f>
        <v>0</v>
      </c>
      <c r="AE101" s="32">
        <f>VLOOKUP(A101,'ARCHIVO DE TRABAJO'!$A$1:$AD$1046,30,0)</f>
        <v>0</v>
      </c>
      <c r="AF101" s="21">
        <v>0</v>
      </c>
      <c r="AG101" s="21">
        <v>0</v>
      </c>
      <c r="AH101" s="21">
        <v>0</v>
      </c>
      <c r="AI101" s="21">
        <f t="shared" si="3"/>
        <v>0</v>
      </c>
      <c r="AJ101">
        <v>0</v>
      </c>
      <c r="AK101">
        <v>0</v>
      </c>
      <c r="AL101">
        <v>0</v>
      </c>
      <c r="AM101" s="1">
        <v>200000</v>
      </c>
      <c r="AN101" s="1">
        <v>-200000</v>
      </c>
    </row>
    <row r="102" spans="1:40" x14ac:dyDescent="0.25">
      <c r="A102" t="str">
        <f t="shared" si="2"/>
        <v>1.1-00-1918_20574040_2056710</v>
      </c>
      <c r="B102" t="s">
        <v>50</v>
      </c>
      <c r="C102" s="17" t="s">
        <v>555</v>
      </c>
      <c r="D102" t="s">
        <v>158</v>
      </c>
      <c r="E102" t="s">
        <v>97</v>
      </c>
      <c r="F102" t="s">
        <v>159</v>
      </c>
      <c r="G102">
        <v>5</v>
      </c>
      <c r="H102">
        <v>74</v>
      </c>
      <c r="I102" t="s">
        <v>160</v>
      </c>
      <c r="J102">
        <v>5671</v>
      </c>
      <c r="K102" t="s">
        <v>122</v>
      </c>
      <c r="L102">
        <v>0</v>
      </c>
      <c r="M102" t="s">
        <v>36</v>
      </c>
      <c r="N102">
        <v>5000</v>
      </c>
      <c r="O102" s="17" t="s">
        <v>700</v>
      </c>
      <c r="P102" t="s">
        <v>56</v>
      </c>
      <c r="Q102" t="s">
        <v>162</v>
      </c>
      <c r="R102" t="s">
        <v>163</v>
      </c>
      <c r="S102" t="s">
        <v>164</v>
      </c>
      <c r="T102" t="s">
        <v>165</v>
      </c>
      <c r="U102" s="17" t="e">
        <v>#N/A</v>
      </c>
      <c r="V102" s="13">
        <v>0</v>
      </c>
      <c r="W102" s="1">
        <v>400000</v>
      </c>
      <c r="X102">
        <v>0</v>
      </c>
      <c r="Y102">
        <v>0</v>
      </c>
      <c r="Z102">
        <v>0</v>
      </c>
      <c r="AA102">
        <v>0</v>
      </c>
      <c r="AB102">
        <v>0</v>
      </c>
      <c r="AC102" s="21">
        <v>0</v>
      </c>
      <c r="AD102" s="13">
        <f>VLOOKUP(A102,'ARCHIVO DE TRABAJO'!$A$1:$AC$1046,29,0)</f>
        <v>0</v>
      </c>
      <c r="AE102" s="32">
        <f>VLOOKUP(A102,'ARCHIVO DE TRABAJO'!$A$1:$AD$1046,30,0)</f>
        <v>0</v>
      </c>
      <c r="AF102" s="21">
        <v>0</v>
      </c>
      <c r="AG102" s="21">
        <v>0</v>
      </c>
      <c r="AH102" s="21">
        <v>0</v>
      </c>
      <c r="AI102" s="21">
        <f t="shared" si="3"/>
        <v>0</v>
      </c>
      <c r="AJ102">
        <v>0</v>
      </c>
      <c r="AK102">
        <v>0</v>
      </c>
      <c r="AL102">
        <v>0</v>
      </c>
      <c r="AM102" s="1">
        <v>400000</v>
      </c>
      <c r="AN102" s="1">
        <v>-400000</v>
      </c>
    </row>
    <row r="103" spans="1:40" x14ac:dyDescent="0.25">
      <c r="A103" t="str">
        <f t="shared" si="2"/>
        <v>1.1-00-1918_20574040_2056910</v>
      </c>
      <c r="B103" t="s">
        <v>50</v>
      </c>
      <c r="C103" s="17" t="s">
        <v>555</v>
      </c>
      <c r="D103" t="s">
        <v>158</v>
      </c>
      <c r="E103" t="s">
        <v>97</v>
      </c>
      <c r="F103" t="s">
        <v>159</v>
      </c>
      <c r="G103">
        <v>5</v>
      </c>
      <c r="H103">
        <v>74</v>
      </c>
      <c r="I103" t="s">
        <v>160</v>
      </c>
      <c r="J103">
        <v>5691</v>
      </c>
      <c r="K103" t="s">
        <v>123</v>
      </c>
      <c r="L103">
        <v>0</v>
      </c>
      <c r="M103" t="s">
        <v>36</v>
      </c>
      <c r="N103">
        <v>5000</v>
      </c>
      <c r="O103" s="17" t="s">
        <v>700</v>
      </c>
      <c r="P103" t="s">
        <v>56</v>
      </c>
      <c r="Q103" t="s">
        <v>162</v>
      </c>
      <c r="R103" t="s">
        <v>163</v>
      </c>
      <c r="S103" t="s">
        <v>164</v>
      </c>
      <c r="T103" t="s">
        <v>165</v>
      </c>
      <c r="U103" s="17" t="e">
        <v>#N/A</v>
      </c>
      <c r="V103" s="13">
        <v>0</v>
      </c>
      <c r="W103" s="1">
        <v>400000</v>
      </c>
      <c r="X103">
        <v>0</v>
      </c>
      <c r="Y103">
        <v>0</v>
      </c>
      <c r="Z103">
        <v>0</v>
      </c>
      <c r="AA103">
        <v>0</v>
      </c>
      <c r="AB103">
        <v>0</v>
      </c>
      <c r="AC103" s="21">
        <v>0</v>
      </c>
      <c r="AD103" s="13">
        <f>VLOOKUP(A103,'ARCHIVO DE TRABAJO'!$A$1:$AC$1046,29,0)</f>
        <v>0</v>
      </c>
      <c r="AE103" s="32">
        <f>VLOOKUP(A103,'ARCHIVO DE TRABAJO'!$A$1:$AD$1046,30,0)</f>
        <v>0</v>
      </c>
      <c r="AF103" s="21">
        <v>0</v>
      </c>
      <c r="AG103" s="21">
        <v>0</v>
      </c>
      <c r="AH103" s="21">
        <v>0</v>
      </c>
      <c r="AI103" s="21">
        <f t="shared" si="3"/>
        <v>0</v>
      </c>
      <c r="AJ103">
        <v>0</v>
      </c>
      <c r="AK103">
        <v>0</v>
      </c>
      <c r="AL103">
        <v>0</v>
      </c>
      <c r="AM103" s="1">
        <v>400000</v>
      </c>
      <c r="AN103" s="1">
        <v>-400000</v>
      </c>
    </row>
    <row r="104" spans="1:40" x14ac:dyDescent="0.25">
      <c r="A104" t="str">
        <f t="shared" si="2"/>
        <v>1.1-00-1918_20575041_2021710</v>
      </c>
      <c r="B104" t="s">
        <v>50</v>
      </c>
      <c r="C104" s="17" t="s">
        <v>555</v>
      </c>
      <c r="D104" t="s">
        <v>158</v>
      </c>
      <c r="E104" t="s">
        <v>97</v>
      </c>
      <c r="F104" t="s">
        <v>159</v>
      </c>
      <c r="G104">
        <v>5</v>
      </c>
      <c r="H104">
        <v>75</v>
      </c>
      <c r="I104" t="s">
        <v>180</v>
      </c>
      <c r="J104">
        <v>2171</v>
      </c>
      <c r="K104" t="s">
        <v>181</v>
      </c>
      <c r="L104">
        <v>0</v>
      </c>
      <c r="M104" t="s">
        <v>36</v>
      </c>
      <c r="N104">
        <v>2000</v>
      </c>
      <c r="O104" s="17" t="s">
        <v>699</v>
      </c>
      <c r="P104" t="s">
        <v>56</v>
      </c>
      <c r="Q104" t="s">
        <v>162</v>
      </c>
      <c r="R104" t="s">
        <v>163</v>
      </c>
      <c r="S104" t="s">
        <v>164</v>
      </c>
      <c r="T104" t="s">
        <v>182</v>
      </c>
      <c r="U104" s="17" t="e">
        <v>#N/A</v>
      </c>
      <c r="V104" s="13">
        <v>0</v>
      </c>
      <c r="W104" s="1">
        <v>300000</v>
      </c>
      <c r="X104">
        <v>0</v>
      </c>
      <c r="Y104">
        <v>0</v>
      </c>
      <c r="Z104">
        <v>0</v>
      </c>
      <c r="AA104">
        <v>0</v>
      </c>
      <c r="AB104">
        <v>0</v>
      </c>
      <c r="AC104" s="21">
        <v>0</v>
      </c>
      <c r="AD104" s="13">
        <f>VLOOKUP(A104,'ARCHIVO DE TRABAJO'!$A$1:$AC$1046,29,0)</f>
        <v>0</v>
      </c>
      <c r="AE104" s="32">
        <f>VLOOKUP(A104,'ARCHIVO DE TRABAJO'!$A$1:$AD$1046,30,0)</f>
        <v>0</v>
      </c>
      <c r="AF104" s="21">
        <v>0</v>
      </c>
      <c r="AG104" s="21">
        <v>0</v>
      </c>
      <c r="AH104" s="21">
        <v>0</v>
      </c>
      <c r="AI104" s="21">
        <f t="shared" si="3"/>
        <v>0</v>
      </c>
      <c r="AJ104">
        <v>0</v>
      </c>
      <c r="AK104">
        <v>0</v>
      </c>
      <c r="AL104">
        <v>0</v>
      </c>
      <c r="AM104" s="1">
        <v>300000</v>
      </c>
      <c r="AN104" s="1">
        <v>-300000</v>
      </c>
    </row>
    <row r="105" spans="1:40" x14ac:dyDescent="0.25">
      <c r="A105" t="str">
        <f t="shared" si="2"/>
        <v>1.1-00-1918_20575041_2022110</v>
      </c>
      <c r="B105" t="s">
        <v>50</v>
      </c>
      <c r="C105" s="17" t="s">
        <v>555</v>
      </c>
      <c r="D105" t="s">
        <v>158</v>
      </c>
      <c r="E105" t="s">
        <v>97</v>
      </c>
      <c r="F105" t="s">
        <v>159</v>
      </c>
      <c r="G105">
        <v>5</v>
      </c>
      <c r="H105">
        <v>75</v>
      </c>
      <c r="I105" t="s">
        <v>180</v>
      </c>
      <c r="J105">
        <v>2211</v>
      </c>
      <c r="K105" t="s">
        <v>55</v>
      </c>
      <c r="L105">
        <v>0</v>
      </c>
      <c r="M105" t="s">
        <v>36</v>
      </c>
      <c r="N105">
        <v>2000</v>
      </c>
      <c r="O105" s="17" t="s">
        <v>699</v>
      </c>
      <c r="P105" t="s">
        <v>56</v>
      </c>
      <c r="Q105" t="s">
        <v>162</v>
      </c>
      <c r="R105" t="s">
        <v>163</v>
      </c>
      <c r="S105" t="s">
        <v>164</v>
      </c>
      <c r="T105" t="s">
        <v>182</v>
      </c>
      <c r="U105" s="17" t="e">
        <v>#N/A</v>
      </c>
      <c r="V105" s="13">
        <v>0</v>
      </c>
      <c r="W105" s="1">
        <v>50000</v>
      </c>
      <c r="X105">
        <v>0</v>
      </c>
      <c r="Y105">
        <v>0</v>
      </c>
      <c r="Z105">
        <v>0</v>
      </c>
      <c r="AA105">
        <v>0</v>
      </c>
      <c r="AB105">
        <v>0</v>
      </c>
      <c r="AC105" s="21">
        <v>0</v>
      </c>
      <c r="AD105" s="13">
        <f>VLOOKUP(A105,'ARCHIVO DE TRABAJO'!$A$1:$AC$1046,29,0)</f>
        <v>0</v>
      </c>
      <c r="AE105" s="32">
        <f>VLOOKUP(A105,'ARCHIVO DE TRABAJO'!$A$1:$AD$1046,30,0)</f>
        <v>0</v>
      </c>
      <c r="AF105" s="21">
        <v>0</v>
      </c>
      <c r="AG105" s="21">
        <v>0</v>
      </c>
      <c r="AH105" s="21">
        <v>0</v>
      </c>
      <c r="AI105" s="21">
        <f t="shared" si="3"/>
        <v>0</v>
      </c>
      <c r="AJ105">
        <v>0</v>
      </c>
      <c r="AK105">
        <v>0</v>
      </c>
      <c r="AL105">
        <v>0</v>
      </c>
      <c r="AM105" s="1">
        <v>50000</v>
      </c>
      <c r="AN105" s="1">
        <v>-50000</v>
      </c>
    </row>
    <row r="106" spans="1:40" x14ac:dyDescent="0.25">
      <c r="A106" t="str">
        <f t="shared" si="2"/>
        <v>1.1-00-1918_20575041_2024210</v>
      </c>
      <c r="B106" t="s">
        <v>50</v>
      </c>
      <c r="C106" s="17" t="s">
        <v>555</v>
      </c>
      <c r="D106" t="s">
        <v>158</v>
      </c>
      <c r="E106" t="s">
        <v>97</v>
      </c>
      <c r="F106" t="s">
        <v>159</v>
      </c>
      <c r="G106">
        <v>5</v>
      </c>
      <c r="H106">
        <v>75</v>
      </c>
      <c r="I106" t="s">
        <v>180</v>
      </c>
      <c r="J106">
        <v>2421</v>
      </c>
      <c r="K106" t="s">
        <v>161</v>
      </c>
      <c r="L106">
        <v>0</v>
      </c>
      <c r="M106" t="s">
        <v>36</v>
      </c>
      <c r="N106">
        <v>2000</v>
      </c>
      <c r="O106" s="17" t="s">
        <v>699</v>
      </c>
      <c r="P106" t="s">
        <v>56</v>
      </c>
      <c r="Q106" t="s">
        <v>162</v>
      </c>
      <c r="R106" t="s">
        <v>163</v>
      </c>
      <c r="S106" t="s">
        <v>164</v>
      </c>
      <c r="T106" t="s">
        <v>182</v>
      </c>
      <c r="U106" s="17" t="e">
        <v>#N/A</v>
      </c>
      <c r="V106" s="13">
        <v>0</v>
      </c>
      <c r="W106" s="1">
        <v>48000</v>
      </c>
      <c r="X106">
        <v>0</v>
      </c>
      <c r="Y106">
        <v>0</v>
      </c>
      <c r="Z106">
        <v>0</v>
      </c>
      <c r="AA106">
        <v>0</v>
      </c>
      <c r="AB106">
        <v>0</v>
      </c>
      <c r="AC106" s="21">
        <v>0</v>
      </c>
      <c r="AD106" s="13">
        <f>VLOOKUP(A106,'ARCHIVO DE TRABAJO'!$A$1:$AC$1046,29,0)</f>
        <v>0</v>
      </c>
      <c r="AE106" s="32">
        <f>VLOOKUP(A106,'ARCHIVO DE TRABAJO'!$A$1:$AD$1046,30,0)</f>
        <v>0</v>
      </c>
      <c r="AF106" s="21">
        <v>0</v>
      </c>
      <c r="AG106" s="21">
        <v>0</v>
      </c>
      <c r="AH106" s="21">
        <v>0</v>
      </c>
      <c r="AI106" s="21">
        <f t="shared" si="3"/>
        <v>0</v>
      </c>
      <c r="AJ106">
        <v>0</v>
      </c>
      <c r="AK106">
        <v>0</v>
      </c>
      <c r="AL106">
        <v>0</v>
      </c>
      <c r="AM106" s="1">
        <v>48000</v>
      </c>
      <c r="AN106" s="1">
        <v>-48000</v>
      </c>
    </row>
    <row r="107" spans="1:40" x14ac:dyDescent="0.25">
      <c r="A107" t="str">
        <f t="shared" si="2"/>
        <v>1.1-00-1918_20575041_2024410</v>
      </c>
      <c r="B107" t="s">
        <v>50</v>
      </c>
      <c r="C107" s="17" t="s">
        <v>555</v>
      </c>
      <c r="D107" t="s">
        <v>158</v>
      </c>
      <c r="E107" t="s">
        <v>97</v>
      </c>
      <c r="F107" t="s">
        <v>159</v>
      </c>
      <c r="G107">
        <v>5</v>
      </c>
      <c r="H107">
        <v>75</v>
      </c>
      <c r="I107" t="s">
        <v>180</v>
      </c>
      <c r="J107">
        <v>2441</v>
      </c>
      <c r="K107" t="s">
        <v>167</v>
      </c>
      <c r="L107">
        <v>0</v>
      </c>
      <c r="M107" t="s">
        <v>36</v>
      </c>
      <c r="N107">
        <v>2000</v>
      </c>
      <c r="O107" s="17" t="s">
        <v>699</v>
      </c>
      <c r="P107" t="s">
        <v>56</v>
      </c>
      <c r="Q107" t="s">
        <v>162</v>
      </c>
      <c r="R107" t="s">
        <v>163</v>
      </c>
      <c r="S107" t="s">
        <v>164</v>
      </c>
      <c r="T107" t="s">
        <v>182</v>
      </c>
      <c r="U107" s="17" t="e">
        <v>#N/A</v>
      </c>
      <c r="V107" s="13">
        <v>0</v>
      </c>
      <c r="W107" s="1">
        <v>50000</v>
      </c>
      <c r="X107">
        <v>0</v>
      </c>
      <c r="Y107">
        <v>0</v>
      </c>
      <c r="Z107">
        <v>0</v>
      </c>
      <c r="AA107">
        <v>0</v>
      </c>
      <c r="AB107">
        <v>0</v>
      </c>
      <c r="AC107" s="21">
        <v>0</v>
      </c>
      <c r="AD107" s="13">
        <f>VLOOKUP(A107,'ARCHIVO DE TRABAJO'!$A$1:$AC$1046,29,0)</f>
        <v>0</v>
      </c>
      <c r="AE107" s="32">
        <f>VLOOKUP(A107,'ARCHIVO DE TRABAJO'!$A$1:$AD$1046,30,0)</f>
        <v>0</v>
      </c>
      <c r="AF107" s="21">
        <v>0</v>
      </c>
      <c r="AG107" s="21">
        <v>0</v>
      </c>
      <c r="AH107" s="21">
        <v>0</v>
      </c>
      <c r="AI107" s="21">
        <f t="shared" si="3"/>
        <v>0</v>
      </c>
      <c r="AJ107">
        <v>0</v>
      </c>
      <c r="AK107">
        <v>0</v>
      </c>
      <c r="AL107">
        <v>0</v>
      </c>
      <c r="AM107" s="1">
        <v>50000</v>
      </c>
      <c r="AN107" s="1">
        <v>-50000</v>
      </c>
    </row>
    <row r="108" spans="1:40" x14ac:dyDescent="0.25">
      <c r="A108" t="str">
        <f t="shared" si="2"/>
        <v>1.1-00-1918_20575041_2024610</v>
      </c>
      <c r="B108" t="s">
        <v>50</v>
      </c>
      <c r="C108" s="17" t="s">
        <v>555</v>
      </c>
      <c r="D108" t="s">
        <v>158</v>
      </c>
      <c r="E108" t="s">
        <v>97</v>
      </c>
      <c r="F108" t="s">
        <v>159</v>
      </c>
      <c r="G108">
        <v>5</v>
      </c>
      <c r="H108">
        <v>75</v>
      </c>
      <c r="I108" t="s">
        <v>180</v>
      </c>
      <c r="J108">
        <v>2461</v>
      </c>
      <c r="K108" t="s">
        <v>168</v>
      </c>
      <c r="L108">
        <v>0</v>
      </c>
      <c r="M108" t="s">
        <v>36</v>
      </c>
      <c r="N108">
        <v>2000</v>
      </c>
      <c r="O108" s="17" t="s">
        <v>699</v>
      </c>
      <c r="P108" t="s">
        <v>56</v>
      </c>
      <c r="Q108" t="s">
        <v>162</v>
      </c>
      <c r="R108" t="s">
        <v>163</v>
      </c>
      <c r="S108" t="s">
        <v>164</v>
      </c>
      <c r="T108" t="s">
        <v>182</v>
      </c>
      <c r="U108" s="17" t="e">
        <v>#N/A</v>
      </c>
      <c r="V108" s="13">
        <v>0</v>
      </c>
      <c r="W108" s="1">
        <v>24000</v>
      </c>
      <c r="X108">
        <v>0</v>
      </c>
      <c r="Y108">
        <v>0</v>
      </c>
      <c r="Z108">
        <v>0</v>
      </c>
      <c r="AA108">
        <v>0</v>
      </c>
      <c r="AB108">
        <v>0</v>
      </c>
      <c r="AC108" s="21">
        <v>0</v>
      </c>
      <c r="AD108" s="13">
        <f>VLOOKUP(A108,'ARCHIVO DE TRABAJO'!$A$1:$AC$1046,29,0)</f>
        <v>0</v>
      </c>
      <c r="AE108" s="32">
        <f>VLOOKUP(A108,'ARCHIVO DE TRABAJO'!$A$1:$AD$1046,30,0)</f>
        <v>0</v>
      </c>
      <c r="AF108" s="21">
        <v>0</v>
      </c>
      <c r="AG108" s="21">
        <v>0</v>
      </c>
      <c r="AH108" s="21">
        <v>0</v>
      </c>
      <c r="AI108" s="21">
        <f t="shared" si="3"/>
        <v>0</v>
      </c>
      <c r="AJ108">
        <v>0</v>
      </c>
      <c r="AK108">
        <v>0</v>
      </c>
      <c r="AL108">
        <v>0</v>
      </c>
      <c r="AM108" s="1">
        <v>24000</v>
      </c>
      <c r="AN108" s="1">
        <v>-24000</v>
      </c>
    </row>
    <row r="109" spans="1:40" x14ac:dyDescent="0.25">
      <c r="A109" t="str">
        <f t="shared" si="2"/>
        <v>1.1-00-1918_20575041_2024710</v>
      </c>
      <c r="B109" t="s">
        <v>50</v>
      </c>
      <c r="C109" s="17" t="s">
        <v>555</v>
      </c>
      <c r="D109" t="s">
        <v>158</v>
      </c>
      <c r="E109" t="s">
        <v>97</v>
      </c>
      <c r="F109" t="s">
        <v>159</v>
      </c>
      <c r="G109">
        <v>5</v>
      </c>
      <c r="H109">
        <v>75</v>
      </c>
      <c r="I109" t="s">
        <v>180</v>
      </c>
      <c r="J109">
        <v>2471</v>
      </c>
      <c r="K109" t="s">
        <v>169</v>
      </c>
      <c r="L109">
        <v>0</v>
      </c>
      <c r="M109" t="s">
        <v>36</v>
      </c>
      <c r="N109">
        <v>2000</v>
      </c>
      <c r="O109" s="17" t="s">
        <v>699</v>
      </c>
      <c r="P109" t="s">
        <v>56</v>
      </c>
      <c r="Q109" t="s">
        <v>162</v>
      </c>
      <c r="R109" t="s">
        <v>163</v>
      </c>
      <c r="S109" t="s">
        <v>164</v>
      </c>
      <c r="T109" t="s">
        <v>182</v>
      </c>
      <c r="U109" s="17" t="e">
        <v>#N/A</v>
      </c>
      <c r="V109" s="13">
        <v>0</v>
      </c>
      <c r="W109" s="1">
        <v>250000</v>
      </c>
      <c r="X109">
        <v>0</v>
      </c>
      <c r="Y109">
        <v>0</v>
      </c>
      <c r="Z109">
        <v>0</v>
      </c>
      <c r="AA109">
        <v>0</v>
      </c>
      <c r="AB109">
        <v>0</v>
      </c>
      <c r="AC109" s="21">
        <v>0</v>
      </c>
      <c r="AD109" s="13">
        <f>VLOOKUP(A109,'ARCHIVO DE TRABAJO'!$A$1:$AC$1046,29,0)</f>
        <v>0</v>
      </c>
      <c r="AE109" s="32">
        <f>VLOOKUP(A109,'ARCHIVO DE TRABAJO'!$A$1:$AD$1046,30,0)</f>
        <v>0</v>
      </c>
      <c r="AF109" s="21">
        <v>0</v>
      </c>
      <c r="AG109" s="21">
        <v>0</v>
      </c>
      <c r="AH109" s="21">
        <v>0</v>
      </c>
      <c r="AI109" s="21">
        <f t="shared" si="3"/>
        <v>0</v>
      </c>
      <c r="AJ109">
        <v>0</v>
      </c>
      <c r="AK109">
        <v>0</v>
      </c>
      <c r="AL109">
        <v>0</v>
      </c>
      <c r="AM109" s="1">
        <v>250000</v>
      </c>
      <c r="AN109" s="1">
        <v>-250000</v>
      </c>
    </row>
    <row r="110" spans="1:40" x14ac:dyDescent="0.25">
      <c r="A110" t="str">
        <f t="shared" si="2"/>
        <v>1.1-00-1918_20575041_2024910</v>
      </c>
      <c r="B110" t="s">
        <v>50</v>
      </c>
      <c r="C110" s="17" t="s">
        <v>555</v>
      </c>
      <c r="D110" t="s">
        <v>158</v>
      </c>
      <c r="E110" t="s">
        <v>97</v>
      </c>
      <c r="F110" t="s">
        <v>159</v>
      </c>
      <c r="G110">
        <v>5</v>
      </c>
      <c r="H110">
        <v>75</v>
      </c>
      <c r="I110" t="s">
        <v>180</v>
      </c>
      <c r="J110">
        <v>2491</v>
      </c>
      <c r="K110" t="s">
        <v>62</v>
      </c>
      <c r="L110">
        <v>0</v>
      </c>
      <c r="M110" t="s">
        <v>36</v>
      </c>
      <c r="N110">
        <v>2000</v>
      </c>
      <c r="O110" s="17" t="s">
        <v>699</v>
      </c>
      <c r="P110" t="s">
        <v>56</v>
      </c>
      <c r="Q110" t="s">
        <v>162</v>
      </c>
      <c r="R110" t="s">
        <v>163</v>
      </c>
      <c r="S110" t="s">
        <v>164</v>
      </c>
      <c r="T110" t="s">
        <v>182</v>
      </c>
      <c r="U110" s="17" t="e">
        <v>#N/A</v>
      </c>
      <c r="V110" s="13">
        <v>0</v>
      </c>
      <c r="W110" s="1">
        <v>800000</v>
      </c>
      <c r="X110">
        <v>0</v>
      </c>
      <c r="Y110">
        <v>0</v>
      </c>
      <c r="Z110">
        <v>0</v>
      </c>
      <c r="AA110">
        <v>0</v>
      </c>
      <c r="AB110">
        <v>0</v>
      </c>
      <c r="AC110" s="21">
        <v>0</v>
      </c>
      <c r="AD110" s="13">
        <f>VLOOKUP(A110,'ARCHIVO DE TRABAJO'!$A$1:$AC$1046,29,0)</f>
        <v>0</v>
      </c>
      <c r="AE110" s="32">
        <f>VLOOKUP(A110,'ARCHIVO DE TRABAJO'!$A$1:$AD$1046,30,0)</f>
        <v>0</v>
      </c>
      <c r="AF110" s="21">
        <v>0</v>
      </c>
      <c r="AG110" s="21">
        <v>0</v>
      </c>
      <c r="AH110" s="21">
        <v>0</v>
      </c>
      <c r="AI110" s="21">
        <f t="shared" si="3"/>
        <v>0</v>
      </c>
      <c r="AJ110">
        <v>0</v>
      </c>
      <c r="AK110">
        <v>0</v>
      </c>
      <c r="AL110">
        <v>0</v>
      </c>
      <c r="AM110" s="1">
        <v>800000</v>
      </c>
      <c r="AN110" s="1">
        <v>-800000</v>
      </c>
    </row>
    <row r="111" spans="1:40" x14ac:dyDescent="0.25">
      <c r="A111" t="str">
        <f t="shared" si="2"/>
        <v>1.1-00-1918_20575041_2027210</v>
      </c>
      <c r="B111" t="s">
        <v>50</v>
      </c>
      <c r="C111" s="17" t="s">
        <v>555</v>
      </c>
      <c r="D111" t="s">
        <v>158</v>
      </c>
      <c r="E111" t="s">
        <v>97</v>
      </c>
      <c r="F111" t="s">
        <v>159</v>
      </c>
      <c r="G111">
        <v>5</v>
      </c>
      <c r="H111">
        <v>75</v>
      </c>
      <c r="I111" t="s">
        <v>180</v>
      </c>
      <c r="J111">
        <v>2721</v>
      </c>
      <c r="K111" t="s">
        <v>124</v>
      </c>
      <c r="L111">
        <v>0</v>
      </c>
      <c r="M111" t="s">
        <v>36</v>
      </c>
      <c r="N111">
        <v>2000</v>
      </c>
      <c r="O111" s="17" t="s">
        <v>699</v>
      </c>
      <c r="P111" t="s">
        <v>56</v>
      </c>
      <c r="Q111" t="s">
        <v>162</v>
      </c>
      <c r="R111" t="s">
        <v>163</v>
      </c>
      <c r="S111" t="s">
        <v>164</v>
      </c>
      <c r="T111" t="s">
        <v>182</v>
      </c>
      <c r="U111" s="17" t="e">
        <v>#N/A</v>
      </c>
      <c r="V111" s="13">
        <v>0</v>
      </c>
      <c r="W111" s="1">
        <v>100000</v>
      </c>
      <c r="X111">
        <v>0</v>
      </c>
      <c r="Y111">
        <v>0</v>
      </c>
      <c r="Z111">
        <v>0</v>
      </c>
      <c r="AA111">
        <v>0</v>
      </c>
      <c r="AB111">
        <v>0</v>
      </c>
      <c r="AC111" s="21">
        <v>0</v>
      </c>
      <c r="AD111" s="13">
        <f>VLOOKUP(A111,'ARCHIVO DE TRABAJO'!$A$1:$AC$1046,29,0)</f>
        <v>0</v>
      </c>
      <c r="AE111" s="32">
        <f>VLOOKUP(A111,'ARCHIVO DE TRABAJO'!$A$1:$AD$1046,30,0)</f>
        <v>0</v>
      </c>
      <c r="AF111" s="21">
        <v>0</v>
      </c>
      <c r="AG111" s="21">
        <v>0</v>
      </c>
      <c r="AH111" s="21">
        <v>0</v>
      </c>
      <c r="AI111" s="21">
        <f t="shared" si="3"/>
        <v>0</v>
      </c>
      <c r="AJ111">
        <v>0</v>
      </c>
      <c r="AK111">
        <v>0</v>
      </c>
      <c r="AL111">
        <v>0</v>
      </c>
      <c r="AM111" s="1">
        <v>100000</v>
      </c>
      <c r="AN111" s="1">
        <v>-100000</v>
      </c>
    </row>
    <row r="112" spans="1:40" x14ac:dyDescent="0.25">
      <c r="A112" t="str">
        <f t="shared" si="2"/>
        <v>1.1-00-1918_20575041_2029110</v>
      </c>
      <c r="B112" t="s">
        <v>50</v>
      </c>
      <c r="C112" s="17" t="s">
        <v>555</v>
      </c>
      <c r="D112" t="s">
        <v>158</v>
      </c>
      <c r="E112" t="s">
        <v>97</v>
      </c>
      <c r="F112" t="s">
        <v>159</v>
      </c>
      <c r="G112">
        <v>5</v>
      </c>
      <c r="H112">
        <v>75</v>
      </c>
      <c r="I112" t="s">
        <v>180</v>
      </c>
      <c r="J112">
        <v>2911</v>
      </c>
      <c r="K112" t="s">
        <v>118</v>
      </c>
      <c r="L112">
        <v>0</v>
      </c>
      <c r="M112" t="s">
        <v>36</v>
      </c>
      <c r="N112">
        <v>2000</v>
      </c>
      <c r="O112" s="17" t="s">
        <v>699</v>
      </c>
      <c r="P112" t="s">
        <v>56</v>
      </c>
      <c r="Q112" t="s">
        <v>162</v>
      </c>
      <c r="R112" t="s">
        <v>163</v>
      </c>
      <c r="S112" t="s">
        <v>164</v>
      </c>
      <c r="T112" t="s">
        <v>182</v>
      </c>
      <c r="U112" s="17" t="e">
        <v>#N/A</v>
      </c>
      <c r="V112" s="13">
        <v>0</v>
      </c>
      <c r="W112" s="1">
        <v>800000</v>
      </c>
      <c r="X112">
        <v>0</v>
      </c>
      <c r="Y112">
        <v>0</v>
      </c>
      <c r="Z112">
        <v>0</v>
      </c>
      <c r="AA112">
        <v>0</v>
      </c>
      <c r="AB112">
        <v>0</v>
      </c>
      <c r="AC112" s="21">
        <v>0</v>
      </c>
      <c r="AD112" s="13">
        <f>VLOOKUP(A112,'ARCHIVO DE TRABAJO'!$A$1:$AC$1046,29,0)</f>
        <v>0</v>
      </c>
      <c r="AE112" s="32">
        <f>VLOOKUP(A112,'ARCHIVO DE TRABAJO'!$A$1:$AD$1046,30,0)</f>
        <v>0</v>
      </c>
      <c r="AF112" s="21">
        <v>0</v>
      </c>
      <c r="AG112" s="21">
        <v>0</v>
      </c>
      <c r="AH112" s="21">
        <v>0</v>
      </c>
      <c r="AI112" s="21">
        <f t="shared" si="3"/>
        <v>0</v>
      </c>
      <c r="AJ112">
        <v>0</v>
      </c>
      <c r="AK112">
        <v>0</v>
      </c>
      <c r="AL112">
        <v>0</v>
      </c>
      <c r="AM112" s="1">
        <v>800000</v>
      </c>
      <c r="AN112" s="1">
        <v>-800000</v>
      </c>
    </row>
    <row r="113" spans="1:40" x14ac:dyDescent="0.25">
      <c r="A113" t="str">
        <f t="shared" si="2"/>
        <v>1.1-00-1918_20575041_2032310</v>
      </c>
      <c r="B113" t="s">
        <v>50</v>
      </c>
      <c r="C113" s="17" t="s">
        <v>555</v>
      </c>
      <c r="D113" t="s">
        <v>158</v>
      </c>
      <c r="E113" t="s">
        <v>97</v>
      </c>
      <c r="F113" t="s">
        <v>159</v>
      </c>
      <c r="G113">
        <v>5</v>
      </c>
      <c r="H113">
        <v>75</v>
      </c>
      <c r="I113" t="s">
        <v>180</v>
      </c>
      <c r="J113">
        <v>3231</v>
      </c>
      <c r="K113" t="s">
        <v>183</v>
      </c>
      <c r="L113">
        <v>0</v>
      </c>
      <c r="M113" t="s">
        <v>36</v>
      </c>
      <c r="N113">
        <v>3000</v>
      </c>
      <c r="O113" s="17" t="s">
        <v>699</v>
      </c>
      <c r="P113" t="s">
        <v>56</v>
      </c>
      <c r="Q113" t="s">
        <v>162</v>
      </c>
      <c r="R113" t="s">
        <v>163</v>
      </c>
      <c r="S113" t="s">
        <v>164</v>
      </c>
      <c r="T113" t="s">
        <v>182</v>
      </c>
      <c r="U113" s="17" t="e">
        <v>#N/A</v>
      </c>
      <c r="V113" s="13">
        <v>0</v>
      </c>
      <c r="W113" s="1">
        <v>60000</v>
      </c>
      <c r="X113">
        <v>0</v>
      </c>
      <c r="Y113">
        <v>0</v>
      </c>
      <c r="Z113">
        <v>0</v>
      </c>
      <c r="AA113">
        <v>0</v>
      </c>
      <c r="AB113">
        <v>0</v>
      </c>
      <c r="AC113" s="21">
        <v>0</v>
      </c>
      <c r="AD113" s="13">
        <f>VLOOKUP(A113,'ARCHIVO DE TRABAJO'!$A$1:$AC$1046,29,0)</f>
        <v>0</v>
      </c>
      <c r="AE113" s="32">
        <f>VLOOKUP(A113,'ARCHIVO DE TRABAJO'!$A$1:$AD$1046,30,0)</f>
        <v>0</v>
      </c>
      <c r="AF113" s="21">
        <v>0</v>
      </c>
      <c r="AG113" s="21">
        <v>0</v>
      </c>
      <c r="AH113" s="21">
        <v>0</v>
      </c>
      <c r="AI113" s="21">
        <f t="shared" si="3"/>
        <v>0</v>
      </c>
      <c r="AJ113">
        <v>0</v>
      </c>
      <c r="AK113">
        <v>0</v>
      </c>
      <c r="AL113">
        <v>0</v>
      </c>
      <c r="AM113" s="1">
        <v>60000</v>
      </c>
      <c r="AN113" s="1">
        <v>-60000</v>
      </c>
    </row>
    <row r="114" spans="1:40" x14ac:dyDescent="0.25">
      <c r="A114" t="str">
        <f t="shared" si="2"/>
        <v>1.1-00-1918_20575041_2032510</v>
      </c>
      <c r="B114" t="s">
        <v>50</v>
      </c>
      <c r="C114" s="17" t="s">
        <v>555</v>
      </c>
      <c r="D114" t="s">
        <v>158</v>
      </c>
      <c r="E114" t="s">
        <v>97</v>
      </c>
      <c r="F114" t="s">
        <v>159</v>
      </c>
      <c r="G114">
        <v>5</v>
      </c>
      <c r="H114">
        <v>75</v>
      </c>
      <c r="I114" t="s">
        <v>180</v>
      </c>
      <c r="J114">
        <v>3251</v>
      </c>
      <c r="K114" t="s">
        <v>65</v>
      </c>
      <c r="L114">
        <v>0</v>
      </c>
      <c r="M114" t="s">
        <v>36</v>
      </c>
      <c r="N114">
        <v>3000</v>
      </c>
      <c r="O114" s="17" t="s">
        <v>699</v>
      </c>
      <c r="P114" t="s">
        <v>56</v>
      </c>
      <c r="Q114" t="s">
        <v>162</v>
      </c>
      <c r="R114" t="s">
        <v>163</v>
      </c>
      <c r="S114" t="s">
        <v>164</v>
      </c>
      <c r="T114" t="s">
        <v>182</v>
      </c>
      <c r="U114" s="17" t="e">
        <v>#N/A</v>
      </c>
      <c r="V114" s="13">
        <v>0</v>
      </c>
      <c r="W114" s="1">
        <v>50000</v>
      </c>
      <c r="X114">
        <v>0</v>
      </c>
      <c r="Y114">
        <v>0</v>
      </c>
      <c r="Z114">
        <v>0</v>
      </c>
      <c r="AA114">
        <v>0</v>
      </c>
      <c r="AB114">
        <v>0</v>
      </c>
      <c r="AC114" s="21">
        <v>0</v>
      </c>
      <c r="AD114" s="13">
        <f>VLOOKUP(A114,'ARCHIVO DE TRABAJO'!$A$1:$AC$1046,29,0)</f>
        <v>0</v>
      </c>
      <c r="AE114" s="32">
        <f>VLOOKUP(A114,'ARCHIVO DE TRABAJO'!$A$1:$AD$1046,30,0)</f>
        <v>0</v>
      </c>
      <c r="AF114" s="21">
        <v>0</v>
      </c>
      <c r="AG114" s="21">
        <v>0</v>
      </c>
      <c r="AH114" s="21">
        <v>0</v>
      </c>
      <c r="AI114" s="21">
        <f t="shared" si="3"/>
        <v>0</v>
      </c>
      <c r="AJ114">
        <v>0</v>
      </c>
      <c r="AK114">
        <v>0</v>
      </c>
      <c r="AL114">
        <v>0</v>
      </c>
      <c r="AM114" s="1">
        <v>50000</v>
      </c>
      <c r="AN114" s="1">
        <v>-50000</v>
      </c>
    </row>
    <row r="115" spans="1:40" x14ac:dyDescent="0.25">
      <c r="A115" t="str">
        <f t="shared" si="2"/>
        <v>1.1-00-1918_20575041_2033910</v>
      </c>
      <c r="B115" t="s">
        <v>50</v>
      </c>
      <c r="C115" s="17" t="s">
        <v>555</v>
      </c>
      <c r="D115" t="s">
        <v>158</v>
      </c>
      <c r="E115" t="s">
        <v>97</v>
      </c>
      <c r="F115" t="s">
        <v>159</v>
      </c>
      <c r="G115">
        <v>5</v>
      </c>
      <c r="H115">
        <v>75</v>
      </c>
      <c r="I115" t="s">
        <v>180</v>
      </c>
      <c r="J115">
        <v>3391</v>
      </c>
      <c r="K115" t="s">
        <v>137</v>
      </c>
      <c r="L115">
        <v>0</v>
      </c>
      <c r="M115" t="s">
        <v>36</v>
      </c>
      <c r="N115">
        <v>3000</v>
      </c>
      <c r="O115" s="17" t="s">
        <v>699</v>
      </c>
      <c r="P115" t="s">
        <v>56</v>
      </c>
      <c r="Q115" t="s">
        <v>162</v>
      </c>
      <c r="R115" t="s">
        <v>163</v>
      </c>
      <c r="S115" t="s">
        <v>164</v>
      </c>
      <c r="T115" t="s">
        <v>182</v>
      </c>
      <c r="U115" s="17" t="e">
        <v>#N/A</v>
      </c>
      <c r="V115" s="13">
        <v>0</v>
      </c>
      <c r="W115" s="1">
        <v>3500000</v>
      </c>
      <c r="X115">
        <v>0</v>
      </c>
      <c r="Y115">
        <v>0</v>
      </c>
      <c r="Z115">
        <v>0</v>
      </c>
      <c r="AA115">
        <v>0</v>
      </c>
      <c r="AB115">
        <v>0</v>
      </c>
      <c r="AC115" s="21">
        <v>0</v>
      </c>
      <c r="AD115" s="13">
        <f>VLOOKUP(A115,'ARCHIVO DE TRABAJO'!$A$1:$AC$1046,29,0)</f>
        <v>0</v>
      </c>
      <c r="AE115" s="32">
        <f>VLOOKUP(A115,'ARCHIVO DE TRABAJO'!$A$1:$AD$1046,30,0)</f>
        <v>0</v>
      </c>
      <c r="AF115" s="21">
        <v>0</v>
      </c>
      <c r="AG115" s="21">
        <v>0</v>
      </c>
      <c r="AH115" s="21">
        <v>0</v>
      </c>
      <c r="AI115" s="21">
        <f t="shared" si="3"/>
        <v>0</v>
      </c>
      <c r="AJ115">
        <v>0</v>
      </c>
      <c r="AK115">
        <v>0</v>
      </c>
      <c r="AL115">
        <v>0</v>
      </c>
      <c r="AM115" s="1">
        <v>3500000</v>
      </c>
      <c r="AN115" s="1">
        <v>-3500000</v>
      </c>
    </row>
    <row r="116" spans="1:40" x14ac:dyDescent="0.25">
      <c r="A116" t="str">
        <f t="shared" si="2"/>
        <v>1.1-00-1918_20575041_2035110</v>
      </c>
      <c r="B116" t="s">
        <v>50</v>
      </c>
      <c r="C116" s="17" t="s">
        <v>555</v>
      </c>
      <c r="D116" t="s">
        <v>158</v>
      </c>
      <c r="E116" t="s">
        <v>97</v>
      </c>
      <c r="F116" t="s">
        <v>159</v>
      </c>
      <c r="G116">
        <v>5</v>
      </c>
      <c r="H116">
        <v>75</v>
      </c>
      <c r="I116" t="s">
        <v>180</v>
      </c>
      <c r="J116">
        <v>3511</v>
      </c>
      <c r="K116" t="s">
        <v>68</v>
      </c>
      <c r="L116">
        <v>0</v>
      </c>
      <c r="M116" t="s">
        <v>36</v>
      </c>
      <c r="N116">
        <v>3000</v>
      </c>
      <c r="O116" s="17" t="s">
        <v>699</v>
      </c>
      <c r="P116" t="s">
        <v>56</v>
      </c>
      <c r="Q116" t="s">
        <v>162</v>
      </c>
      <c r="R116" t="s">
        <v>163</v>
      </c>
      <c r="S116" t="s">
        <v>164</v>
      </c>
      <c r="T116" t="s">
        <v>182</v>
      </c>
      <c r="U116" s="17" t="e">
        <v>#N/A</v>
      </c>
      <c r="V116" s="13">
        <v>0</v>
      </c>
      <c r="W116" s="1">
        <v>400000</v>
      </c>
      <c r="X116">
        <v>0</v>
      </c>
      <c r="Y116">
        <v>0</v>
      </c>
      <c r="Z116">
        <v>0</v>
      </c>
      <c r="AA116">
        <v>0</v>
      </c>
      <c r="AB116">
        <v>0</v>
      </c>
      <c r="AC116" s="21">
        <v>0</v>
      </c>
      <c r="AD116" s="13">
        <f>VLOOKUP(A116,'ARCHIVO DE TRABAJO'!$A$1:$AC$1046,29,0)</f>
        <v>0</v>
      </c>
      <c r="AE116" s="32">
        <f>VLOOKUP(A116,'ARCHIVO DE TRABAJO'!$A$1:$AD$1046,30,0)</f>
        <v>0</v>
      </c>
      <c r="AF116" s="21">
        <v>0</v>
      </c>
      <c r="AG116" s="21">
        <v>0</v>
      </c>
      <c r="AH116" s="21">
        <v>0</v>
      </c>
      <c r="AI116" s="21">
        <f t="shared" si="3"/>
        <v>0</v>
      </c>
      <c r="AJ116">
        <v>0</v>
      </c>
      <c r="AK116">
        <v>0</v>
      </c>
      <c r="AL116">
        <v>0</v>
      </c>
      <c r="AM116" s="1">
        <v>400000</v>
      </c>
      <c r="AN116" s="1">
        <v>-400000</v>
      </c>
    </row>
    <row r="117" spans="1:40" x14ac:dyDescent="0.25">
      <c r="A117" t="str">
        <f t="shared" si="2"/>
        <v>1.1-00-1918_20575041_2036310</v>
      </c>
      <c r="B117" t="s">
        <v>50</v>
      </c>
      <c r="C117" s="17" t="s">
        <v>555</v>
      </c>
      <c r="D117" t="s">
        <v>158</v>
      </c>
      <c r="E117" t="s">
        <v>97</v>
      </c>
      <c r="F117" t="s">
        <v>159</v>
      </c>
      <c r="G117">
        <v>5</v>
      </c>
      <c r="H117">
        <v>75</v>
      </c>
      <c r="I117" t="s">
        <v>180</v>
      </c>
      <c r="J117">
        <v>3631</v>
      </c>
      <c r="K117" t="s">
        <v>184</v>
      </c>
      <c r="L117">
        <v>0</v>
      </c>
      <c r="M117" t="s">
        <v>36</v>
      </c>
      <c r="N117">
        <v>3000</v>
      </c>
      <c r="O117" s="17" t="s">
        <v>699</v>
      </c>
      <c r="P117" t="s">
        <v>56</v>
      </c>
      <c r="Q117" t="s">
        <v>162</v>
      </c>
      <c r="R117" t="s">
        <v>163</v>
      </c>
      <c r="S117" t="s">
        <v>164</v>
      </c>
      <c r="T117" t="s">
        <v>182</v>
      </c>
      <c r="U117" s="17" t="e">
        <v>#N/A</v>
      </c>
      <c r="V117" s="13">
        <v>0</v>
      </c>
      <c r="W117" s="1">
        <v>400000</v>
      </c>
      <c r="X117">
        <v>0</v>
      </c>
      <c r="Y117">
        <v>0</v>
      </c>
      <c r="Z117">
        <v>0</v>
      </c>
      <c r="AA117">
        <v>0</v>
      </c>
      <c r="AB117">
        <v>0</v>
      </c>
      <c r="AC117" s="21">
        <v>0</v>
      </c>
      <c r="AD117" s="13">
        <f>VLOOKUP(A117,'ARCHIVO DE TRABAJO'!$A$1:$AC$1046,29,0)</f>
        <v>0</v>
      </c>
      <c r="AE117" s="32">
        <f>VLOOKUP(A117,'ARCHIVO DE TRABAJO'!$A$1:$AD$1046,30,0)</f>
        <v>0</v>
      </c>
      <c r="AF117" s="21">
        <v>0</v>
      </c>
      <c r="AG117" s="21">
        <v>0</v>
      </c>
      <c r="AH117" s="21">
        <v>0</v>
      </c>
      <c r="AI117" s="21">
        <f t="shared" si="3"/>
        <v>0</v>
      </c>
      <c r="AJ117">
        <v>0</v>
      </c>
      <c r="AK117">
        <v>0</v>
      </c>
      <c r="AL117">
        <v>0</v>
      </c>
      <c r="AM117" s="1">
        <v>400000</v>
      </c>
      <c r="AN117" s="1">
        <v>-400000</v>
      </c>
    </row>
    <row r="118" spans="1:40" x14ac:dyDescent="0.25">
      <c r="A118" t="str">
        <f t="shared" si="2"/>
        <v>1.1-00-1918_20575041_2038210</v>
      </c>
      <c r="B118" t="s">
        <v>50</v>
      </c>
      <c r="C118" s="17" t="s">
        <v>555</v>
      </c>
      <c r="D118" t="s">
        <v>158</v>
      </c>
      <c r="E118" t="s">
        <v>97</v>
      </c>
      <c r="F118" t="s">
        <v>159</v>
      </c>
      <c r="G118">
        <v>5</v>
      </c>
      <c r="H118">
        <v>75</v>
      </c>
      <c r="I118" t="s">
        <v>180</v>
      </c>
      <c r="J118">
        <v>3821</v>
      </c>
      <c r="K118" t="s">
        <v>70</v>
      </c>
      <c r="L118">
        <v>0</v>
      </c>
      <c r="M118" t="s">
        <v>36</v>
      </c>
      <c r="N118">
        <v>3000</v>
      </c>
      <c r="O118" s="17" t="s">
        <v>699</v>
      </c>
      <c r="P118" t="s">
        <v>56</v>
      </c>
      <c r="Q118" t="s">
        <v>162</v>
      </c>
      <c r="R118" t="s">
        <v>163</v>
      </c>
      <c r="S118" t="s">
        <v>164</v>
      </c>
      <c r="T118" t="s">
        <v>182</v>
      </c>
      <c r="U118" s="17" t="e">
        <v>#N/A</v>
      </c>
      <c r="V118" s="13">
        <v>0</v>
      </c>
      <c r="W118" s="1">
        <v>8000000</v>
      </c>
      <c r="X118">
        <v>0</v>
      </c>
      <c r="Y118">
        <v>0</v>
      </c>
      <c r="Z118">
        <v>0</v>
      </c>
      <c r="AA118">
        <v>0</v>
      </c>
      <c r="AB118">
        <v>0</v>
      </c>
      <c r="AC118" s="21">
        <v>0</v>
      </c>
      <c r="AD118" s="13">
        <f>VLOOKUP(A118,'ARCHIVO DE TRABAJO'!$A$1:$AC$1046,29,0)</f>
        <v>0</v>
      </c>
      <c r="AE118" s="32">
        <f>VLOOKUP(A118,'ARCHIVO DE TRABAJO'!$A$1:$AD$1046,30,0)</f>
        <v>0</v>
      </c>
      <c r="AF118" s="21">
        <v>0</v>
      </c>
      <c r="AG118" s="21">
        <v>0</v>
      </c>
      <c r="AH118" s="21">
        <v>0</v>
      </c>
      <c r="AI118" s="21">
        <f t="shared" si="3"/>
        <v>0</v>
      </c>
      <c r="AJ118">
        <v>0</v>
      </c>
      <c r="AK118">
        <v>0</v>
      </c>
      <c r="AL118">
        <v>0</v>
      </c>
      <c r="AM118" s="1">
        <v>8000000</v>
      </c>
      <c r="AN118" s="1">
        <v>-8000000</v>
      </c>
    </row>
    <row r="119" spans="1:40" x14ac:dyDescent="0.25">
      <c r="A119" t="str">
        <f t="shared" si="2"/>
        <v>1.1-00-1918_20575041_2052310</v>
      </c>
      <c r="B119" t="s">
        <v>50</v>
      </c>
      <c r="C119" s="17" t="s">
        <v>555</v>
      </c>
      <c r="D119" t="s">
        <v>158</v>
      </c>
      <c r="E119" t="s">
        <v>97</v>
      </c>
      <c r="F119" t="s">
        <v>159</v>
      </c>
      <c r="G119">
        <v>5</v>
      </c>
      <c r="H119">
        <v>75</v>
      </c>
      <c r="I119" t="s">
        <v>180</v>
      </c>
      <c r="J119">
        <v>5231</v>
      </c>
      <c r="K119" t="s">
        <v>185</v>
      </c>
      <c r="L119">
        <v>0</v>
      </c>
      <c r="M119" t="s">
        <v>36</v>
      </c>
      <c r="N119">
        <v>5000</v>
      </c>
      <c r="O119" s="17" t="s">
        <v>700</v>
      </c>
      <c r="P119" t="s">
        <v>56</v>
      </c>
      <c r="Q119" t="s">
        <v>162</v>
      </c>
      <c r="R119" t="s">
        <v>163</v>
      </c>
      <c r="S119" t="s">
        <v>164</v>
      </c>
      <c r="T119" t="s">
        <v>182</v>
      </c>
      <c r="U119" s="17" t="e">
        <v>#N/A</v>
      </c>
      <c r="V119" s="13">
        <v>0</v>
      </c>
      <c r="W119" s="1">
        <v>100000</v>
      </c>
      <c r="X119">
        <v>0</v>
      </c>
      <c r="Y119">
        <v>0</v>
      </c>
      <c r="Z119">
        <v>0</v>
      </c>
      <c r="AA119">
        <v>0</v>
      </c>
      <c r="AB119">
        <v>0</v>
      </c>
      <c r="AC119" s="21">
        <v>0</v>
      </c>
      <c r="AD119" s="13">
        <f>VLOOKUP(A119,'ARCHIVO DE TRABAJO'!$A$1:$AC$1046,29,0)</f>
        <v>0</v>
      </c>
      <c r="AE119" s="32">
        <f>VLOOKUP(A119,'ARCHIVO DE TRABAJO'!$A$1:$AD$1046,30,0)</f>
        <v>0</v>
      </c>
      <c r="AF119" s="21">
        <v>0</v>
      </c>
      <c r="AG119" s="21">
        <v>0</v>
      </c>
      <c r="AH119" s="21">
        <v>0</v>
      </c>
      <c r="AI119" s="21">
        <f t="shared" si="3"/>
        <v>0</v>
      </c>
      <c r="AJ119">
        <v>0</v>
      </c>
      <c r="AK119">
        <v>0</v>
      </c>
      <c r="AL119">
        <v>0</v>
      </c>
      <c r="AM119" s="1">
        <v>100000</v>
      </c>
      <c r="AN119" s="1">
        <v>-100000</v>
      </c>
    </row>
    <row r="120" spans="1:40" x14ac:dyDescent="0.25">
      <c r="A120" t="str">
        <f t="shared" si="2"/>
        <v>1.1-00-1918_20575041_2056510</v>
      </c>
      <c r="B120" t="s">
        <v>50</v>
      </c>
      <c r="C120" s="17" t="s">
        <v>555</v>
      </c>
      <c r="D120" t="s">
        <v>158</v>
      </c>
      <c r="E120" t="s">
        <v>97</v>
      </c>
      <c r="F120" t="s">
        <v>159</v>
      </c>
      <c r="G120">
        <v>5</v>
      </c>
      <c r="H120">
        <v>75</v>
      </c>
      <c r="I120" t="s">
        <v>180</v>
      </c>
      <c r="J120">
        <v>5651</v>
      </c>
      <c r="K120" t="s">
        <v>120</v>
      </c>
      <c r="L120">
        <v>0</v>
      </c>
      <c r="M120" t="s">
        <v>36</v>
      </c>
      <c r="N120">
        <v>5000</v>
      </c>
      <c r="O120" s="17" t="s">
        <v>700</v>
      </c>
      <c r="P120" t="s">
        <v>56</v>
      </c>
      <c r="Q120" t="s">
        <v>162</v>
      </c>
      <c r="R120" t="s">
        <v>163</v>
      </c>
      <c r="S120" t="s">
        <v>164</v>
      </c>
      <c r="T120" t="s">
        <v>182</v>
      </c>
      <c r="U120" s="17" t="e">
        <v>#N/A</v>
      </c>
      <c r="V120" s="13">
        <v>0</v>
      </c>
      <c r="W120" s="1">
        <v>100000</v>
      </c>
      <c r="X120">
        <v>0</v>
      </c>
      <c r="Y120">
        <v>0</v>
      </c>
      <c r="Z120">
        <v>0</v>
      </c>
      <c r="AA120">
        <v>0</v>
      </c>
      <c r="AB120">
        <v>0</v>
      </c>
      <c r="AC120" s="21">
        <v>0</v>
      </c>
      <c r="AD120" s="13">
        <f>VLOOKUP(A120,'ARCHIVO DE TRABAJO'!$A$1:$AC$1046,29,0)</f>
        <v>0</v>
      </c>
      <c r="AE120" s="32">
        <f>VLOOKUP(A120,'ARCHIVO DE TRABAJO'!$A$1:$AD$1046,30,0)</f>
        <v>0</v>
      </c>
      <c r="AF120" s="21">
        <v>0</v>
      </c>
      <c r="AG120" s="21">
        <v>0</v>
      </c>
      <c r="AH120" s="21">
        <v>0</v>
      </c>
      <c r="AI120" s="21">
        <f t="shared" si="3"/>
        <v>0</v>
      </c>
      <c r="AJ120">
        <v>0</v>
      </c>
      <c r="AK120">
        <v>0</v>
      </c>
      <c r="AL120">
        <v>0</v>
      </c>
      <c r="AM120" s="1">
        <v>100000</v>
      </c>
      <c r="AN120" s="1">
        <v>-100000</v>
      </c>
    </row>
    <row r="121" spans="1:40" x14ac:dyDescent="0.25">
      <c r="A121" t="str">
        <f t="shared" si="2"/>
        <v>1.1-00-1918_20575041_2059110</v>
      </c>
      <c r="B121" t="s">
        <v>50</v>
      </c>
      <c r="C121" s="17" t="s">
        <v>555</v>
      </c>
      <c r="D121" t="s">
        <v>158</v>
      </c>
      <c r="E121" t="s">
        <v>97</v>
      </c>
      <c r="F121" t="s">
        <v>159</v>
      </c>
      <c r="G121">
        <v>5</v>
      </c>
      <c r="H121">
        <v>75</v>
      </c>
      <c r="I121" t="s">
        <v>180</v>
      </c>
      <c r="J121">
        <v>5911</v>
      </c>
      <c r="K121" t="s">
        <v>157</v>
      </c>
      <c r="L121">
        <v>0</v>
      </c>
      <c r="M121" t="s">
        <v>36</v>
      </c>
      <c r="N121">
        <v>5000</v>
      </c>
      <c r="O121" s="17" t="s">
        <v>700</v>
      </c>
      <c r="P121" t="s">
        <v>56</v>
      </c>
      <c r="Q121" t="s">
        <v>162</v>
      </c>
      <c r="R121" t="s">
        <v>163</v>
      </c>
      <c r="S121" t="s">
        <v>164</v>
      </c>
      <c r="T121" t="s">
        <v>182</v>
      </c>
      <c r="U121" s="17" t="e">
        <v>#N/A</v>
      </c>
      <c r="V121" s="13">
        <v>0</v>
      </c>
      <c r="W121" s="1">
        <v>400000</v>
      </c>
      <c r="X121">
        <v>0</v>
      </c>
      <c r="Y121">
        <v>0</v>
      </c>
      <c r="Z121">
        <v>0</v>
      </c>
      <c r="AA121">
        <v>0</v>
      </c>
      <c r="AB121">
        <v>0</v>
      </c>
      <c r="AC121" s="21">
        <v>0</v>
      </c>
      <c r="AD121" s="13">
        <f>VLOOKUP(A121,'ARCHIVO DE TRABAJO'!$A$1:$AC$1046,29,0)</f>
        <v>0</v>
      </c>
      <c r="AE121" s="32">
        <f>VLOOKUP(A121,'ARCHIVO DE TRABAJO'!$A$1:$AD$1046,30,0)</f>
        <v>0</v>
      </c>
      <c r="AF121" s="21">
        <v>0</v>
      </c>
      <c r="AG121" s="21">
        <v>0</v>
      </c>
      <c r="AH121" s="21">
        <v>0</v>
      </c>
      <c r="AI121" s="21">
        <f t="shared" si="3"/>
        <v>0</v>
      </c>
      <c r="AJ121">
        <v>0</v>
      </c>
      <c r="AK121">
        <v>0</v>
      </c>
      <c r="AL121">
        <v>0</v>
      </c>
      <c r="AM121" s="1">
        <v>400000</v>
      </c>
      <c r="AN121" s="1">
        <v>-400000</v>
      </c>
    </row>
    <row r="122" spans="1:40" x14ac:dyDescent="0.25">
      <c r="A122" t="str">
        <f t="shared" si="2"/>
        <v>1.1-00-1918_20576042_2023910</v>
      </c>
      <c r="B122" t="s">
        <v>50</v>
      </c>
      <c r="C122" s="17" t="s">
        <v>555</v>
      </c>
      <c r="D122" t="s">
        <v>158</v>
      </c>
      <c r="E122" t="s">
        <v>97</v>
      </c>
      <c r="F122" t="s">
        <v>159</v>
      </c>
      <c r="G122">
        <v>5</v>
      </c>
      <c r="H122">
        <v>76</v>
      </c>
      <c r="I122" t="s">
        <v>186</v>
      </c>
      <c r="J122">
        <v>2391</v>
      </c>
      <c r="K122" t="s">
        <v>61</v>
      </c>
      <c r="L122">
        <v>0</v>
      </c>
      <c r="M122" t="s">
        <v>36</v>
      </c>
      <c r="N122">
        <v>2000</v>
      </c>
      <c r="O122" s="17" t="s">
        <v>699</v>
      </c>
      <c r="P122" t="s">
        <v>56</v>
      </c>
      <c r="Q122" t="s">
        <v>162</v>
      </c>
      <c r="R122" t="s">
        <v>163</v>
      </c>
      <c r="S122" t="s">
        <v>164</v>
      </c>
      <c r="T122" t="s">
        <v>187</v>
      </c>
      <c r="U122" s="17" t="e">
        <v>#N/A</v>
      </c>
      <c r="V122" s="13">
        <v>0</v>
      </c>
      <c r="W122" s="1">
        <v>75000</v>
      </c>
      <c r="X122">
        <v>0</v>
      </c>
      <c r="Y122">
        <v>0</v>
      </c>
      <c r="Z122">
        <v>0</v>
      </c>
      <c r="AA122">
        <v>0</v>
      </c>
      <c r="AB122">
        <v>0</v>
      </c>
      <c r="AC122" s="21">
        <v>0</v>
      </c>
      <c r="AD122" s="13">
        <f>VLOOKUP(A122,'ARCHIVO DE TRABAJO'!$A$1:$AC$1046,29,0)</f>
        <v>0</v>
      </c>
      <c r="AE122" s="32">
        <f>VLOOKUP(A122,'ARCHIVO DE TRABAJO'!$A$1:$AD$1046,30,0)</f>
        <v>0</v>
      </c>
      <c r="AF122" s="21">
        <v>0</v>
      </c>
      <c r="AG122" s="21">
        <v>0</v>
      </c>
      <c r="AH122" s="21">
        <v>0</v>
      </c>
      <c r="AI122" s="21">
        <f t="shared" si="3"/>
        <v>0</v>
      </c>
      <c r="AJ122">
        <v>0</v>
      </c>
      <c r="AK122">
        <v>0</v>
      </c>
      <c r="AL122">
        <v>0</v>
      </c>
      <c r="AM122" s="1">
        <v>75000</v>
      </c>
      <c r="AN122" s="1">
        <v>-75000</v>
      </c>
    </row>
    <row r="123" spans="1:40" x14ac:dyDescent="0.25">
      <c r="A123" t="str">
        <f t="shared" si="2"/>
        <v>1.1-00-1918_20576042_2024410</v>
      </c>
      <c r="B123" t="s">
        <v>50</v>
      </c>
      <c r="C123" s="17" t="s">
        <v>555</v>
      </c>
      <c r="D123" t="s">
        <v>158</v>
      </c>
      <c r="E123" t="s">
        <v>97</v>
      </c>
      <c r="F123" t="s">
        <v>159</v>
      </c>
      <c r="G123">
        <v>5</v>
      </c>
      <c r="H123">
        <v>76</v>
      </c>
      <c r="I123" t="s">
        <v>186</v>
      </c>
      <c r="J123">
        <v>2441</v>
      </c>
      <c r="K123" t="s">
        <v>167</v>
      </c>
      <c r="L123">
        <v>0</v>
      </c>
      <c r="M123" t="s">
        <v>36</v>
      </c>
      <c r="N123">
        <v>2000</v>
      </c>
      <c r="O123" s="17" t="s">
        <v>699</v>
      </c>
      <c r="P123" t="s">
        <v>56</v>
      </c>
      <c r="Q123" t="s">
        <v>162</v>
      </c>
      <c r="R123" t="s">
        <v>163</v>
      </c>
      <c r="S123" t="s">
        <v>164</v>
      </c>
      <c r="T123" t="s">
        <v>187</v>
      </c>
      <c r="U123" s="17" t="e">
        <v>#N/A</v>
      </c>
      <c r="V123" s="13">
        <v>0</v>
      </c>
      <c r="W123" s="1">
        <v>200000</v>
      </c>
      <c r="X123">
        <v>0</v>
      </c>
      <c r="Y123">
        <v>0</v>
      </c>
      <c r="Z123">
        <v>0</v>
      </c>
      <c r="AA123">
        <v>0</v>
      </c>
      <c r="AB123">
        <v>0</v>
      </c>
      <c r="AC123" s="21">
        <v>0</v>
      </c>
      <c r="AD123" s="13">
        <f>VLOOKUP(A123,'ARCHIVO DE TRABAJO'!$A$1:$AC$1046,29,0)</f>
        <v>0</v>
      </c>
      <c r="AE123" s="32">
        <f>VLOOKUP(A123,'ARCHIVO DE TRABAJO'!$A$1:$AD$1046,30,0)</f>
        <v>0</v>
      </c>
      <c r="AF123" s="21">
        <v>0</v>
      </c>
      <c r="AG123" s="21">
        <v>0</v>
      </c>
      <c r="AH123" s="21">
        <v>0</v>
      </c>
      <c r="AI123" s="21">
        <f t="shared" si="3"/>
        <v>0</v>
      </c>
      <c r="AJ123">
        <v>0</v>
      </c>
      <c r="AK123">
        <v>0</v>
      </c>
      <c r="AL123">
        <v>0</v>
      </c>
      <c r="AM123" s="1">
        <v>200000</v>
      </c>
      <c r="AN123" s="1">
        <v>-200000</v>
      </c>
    </row>
    <row r="124" spans="1:40" x14ac:dyDescent="0.25">
      <c r="A124" t="str">
        <f t="shared" si="2"/>
        <v>1.1-00-1918_20576042_2024710</v>
      </c>
      <c r="B124" t="s">
        <v>50</v>
      </c>
      <c r="C124" s="17" t="s">
        <v>555</v>
      </c>
      <c r="D124" t="s">
        <v>158</v>
      </c>
      <c r="E124" t="s">
        <v>97</v>
      </c>
      <c r="F124" t="s">
        <v>159</v>
      </c>
      <c r="G124">
        <v>5</v>
      </c>
      <c r="H124">
        <v>76</v>
      </c>
      <c r="I124" t="s">
        <v>186</v>
      </c>
      <c r="J124">
        <v>2471</v>
      </c>
      <c r="K124" t="s">
        <v>169</v>
      </c>
      <c r="L124">
        <v>0</v>
      </c>
      <c r="M124" t="s">
        <v>36</v>
      </c>
      <c r="N124">
        <v>2000</v>
      </c>
      <c r="O124" s="17" t="s">
        <v>699</v>
      </c>
      <c r="P124" t="s">
        <v>56</v>
      </c>
      <c r="Q124" t="s">
        <v>162</v>
      </c>
      <c r="R124" t="s">
        <v>163</v>
      </c>
      <c r="S124" t="s">
        <v>164</v>
      </c>
      <c r="T124" t="s">
        <v>187</v>
      </c>
      <c r="U124" s="17" t="e">
        <v>#N/A</v>
      </c>
      <c r="V124" s="13">
        <v>0</v>
      </c>
      <c r="W124" s="1">
        <v>250000</v>
      </c>
      <c r="X124">
        <v>0</v>
      </c>
      <c r="Y124">
        <v>0</v>
      </c>
      <c r="Z124">
        <v>0</v>
      </c>
      <c r="AA124">
        <v>0</v>
      </c>
      <c r="AB124">
        <v>0</v>
      </c>
      <c r="AC124" s="21">
        <v>0</v>
      </c>
      <c r="AD124" s="13">
        <f>VLOOKUP(A124,'ARCHIVO DE TRABAJO'!$A$1:$AC$1046,29,0)</f>
        <v>0</v>
      </c>
      <c r="AE124" s="32">
        <f>VLOOKUP(A124,'ARCHIVO DE TRABAJO'!$A$1:$AD$1046,30,0)</f>
        <v>0</v>
      </c>
      <c r="AF124" s="21">
        <v>0</v>
      </c>
      <c r="AG124" s="21">
        <v>0</v>
      </c>
      <c r="AH124" s="21">
        <v>0</v>
      </c>
      <c r="AI124" s="21">
        <f t="shared" si="3"/>
        <v>0</v>
      </c>
      <c r="AJ124">
        <v>0</v>
      </c>
      <c r="AK124">
        <v>0</v>
      </c>
      <c r="AL124">
        <v>0</v>
      </c>
      <c r="AM124" s="1">
        <v>250000</v>
      </c>
      <c r="AN124" s="1">
        <v>-250000</v>
      </c>
    </row>
    <row r="125" spans="1:40" x14ac:dyDescent="0.25">
      <c r="A125" t="str">
        <f t="shared" si="2"/>
        <v>1.1-00-1918_20576042_2024810</v>
      </c>
      <c r="B125" t="s">
        <v>50</v>
      </c>
      <c r="C125" s="17" t="s">
        <v>555</v>
      </c>
      <c r="D125" t="s">
        <v>158</v>
      </c>
      <c r="E125" t="s">
        <v>97</v>
      </c>
      <c r="F125" t="s">
        <v>159</v>
      </c>
      <c r="G125">
        <v>5</v>
      </c>
      <c r="H125">
        <v>76</v>
      </c>
      <c r="I125" t="s">
        <v>186</v>
      </c>
      <c r="J125">
        <v>2481</v>
      </c>
      <c r="K125" t="s">
        <v>170</v>
      </c>
      <c r="L125">
        <v>0</v>
      </c>
      <c r="M125" t="s">
        <v>36</v>
      </c>
      <c r="N125">
        <v>2000</v>
      </c>
      <c r="O125" s="17" t="s">
        <v>699</v>
      </c>
      <c r="P125" t="s">
        <v>56</v>
      </c>
      <c r="Q125" t="s">
        <v>162</v>
      </c>
      <c r="R125" t="s">
        <v>163</v>
      </c>
      <c r="S125" t="s">
        <v>164</v>
      </c>
      <c r="T125" t="s">
        <v>187</v>
      </c>
      <c r="U125" s="17" t="e">
        <v>#N/A</v>
      </c>
      <c r="V125" s="13">
        <v>0</v>
      </c>
      <c r="W125" s="1">
        <v>300000</v>
      </c>
      <c r="X125">
        <v>0</v>
      </c>
      <c r="Y125">
        <v>0</v>
      </c>
      <c r="Z125">
        <v>0</v>
      </c>
      <c r="AA125">
        <v>0</v>
      </c>
      <c r="AB125">
        <v>0</v>
      </c>
      <c r="AC125" s="21">
        <v>0</v>
      </c>
      <c r="AD125" s="13">
        <f>VLOOKUP(A125,'ARCHIVO DE TRABAJO'!$A$1:$AC$1046,29,0)</f>
        <v>0</v>
      </c>
      <c r="AE125" s="32">
        <f>VLOOKUP(A125,'ARCHIVO DE TRABAJO'!$A$1:$AD$1046,30,0)</f>
        <v>0</v>
      </c>
      <c r="AF125" s="21">
        <v>0</v>
      </c>
      <c r="AG125" s="21">
        <v>0</v>
      </c>
      <c r="AH125" s="21">
        <v>0</v>
      </c>
      <c r="AI125" s="21">
        <f t="shared" si="3"/>
        <v>0</v>
      </c>
      <c r="AJ125">
        <v>0</v>
      </c>
      <c r="AK125">
        <v>0</v>
      </c>
      <c r="AL125">
        <v>0</v>
      </c>
      <c r="AM125" s="1">
        <v>300000</v>
      </c>
      <c r="AN125" s="1">
        <v>-300000</v>
      </c>
    </row>
    <row r="126" spans="1:40" x14ac:dyDescent="0.25">
      <c r="A126" t="str">
        <f t="shared" si="2"/>
        <v>1.1-00-1918_20576042_2024910</v>
      </c>
      <c r="B126" t="s">
        <v>50</v>
      </c>
      <c r="C126" s="17" t="s">
        <v>555</v>
      </c>
      <c r="D126" t="s">
        <v>158</v>
      </c>
      <c r="E126" t="s">
        <v>97</v>
      </c>
      <c r="F126" t="s">
        <v>159</v>
      </c>
      <c r="G126">
        <v>5</v>
      </c>
      <c r="H126">
        <v>76</v>
      </c>
      <c r="I126" t="s">
        <v>186</v>
      </c>
      <c r="J126">
        <v>2491</v>
      </c>
      <c r="K126" t="s">
        <v>62</v>
      </c>
      <c r="L126">
        <v>0</v>
      </c>
      <c r="M126" t="s">
        <v>36</v>
      </c>
      <c r="N126">
        <v>2000</v>
      </c>
      <c r="O126" s="17" t="s">
        <v>699</v>
      </c>
      <c r="P126" t="s">
        <v>56</v>
      </c>
      <c r="Q126" t="s">
        <v>162</v>
      </c>
      <c r="R126" t="s">
        <v>163</v>
      </c>
      <c r="S126" t="s">
        <v>164</v>
      </c>
      <c r="T126" t="s">
        <v>187</v>
      </c>
      <c r="U126" s="17" t="e">
        <v>#N/A</v>
      </c>
      <c r="V126" s="13">
        <v>0</v>
      </c>
      <c r="W126" s="1">
        <v>800000</v>
      </c>
      <c r="X126">
        <v>0</v>
      </c>
      <c r="Y126">
        <v>0</v>
      </c>
      <c r="Z126">
        <v>0</v>
      </c>
      <c r="AA126">
        <v>0</v>
      </c>
      <c r="AB126">
        <v>0</v>
      </c>
      <c r="AC126" s="21">
        <v>0</v>
      </c>
      <c r="AD126" s="13">
        <f>VLOOKUP(A126,'ARCHIVO DE TRABAJO'!$A$1:$AC$1046,29,0)</f>
        <v>0</v>
      </c>
      <c r="AE126" s="32">
        <f>VLOOKUP(A126,'ARCHIVO DE TRABAJO'!$A$1:$AD$1046,30,0)</f>
        <v>0</v>
      </c>
      <c r="AF126" s="21">
        <v>0</v>
      </c>
      <c r="AG126" s="21">
        <v>0</v>
      </c>
      <c r="AH126" s="21">
        <v>0</v>
      </c>
      <c r="AI126" s="21">
        <f t="shared" si="3"/>
        <v>0</v>
      </c>
      <c r="AJ126">
        <v>0</v>
      </c>
      <c r="AK126">
        <v>0</v>
      </c>
      <c r="AL126">
        <v>0</v>
      </c>
      <c r="AM126" s="1">
        <v>800000</v>
      </c>
      <c r="AN126" s="1">
        <v>-800000</v>
      </c>
    </row>
    <row r="127" spans="1:40" x14ac:dyDescent="0.25">
      <c r="A127" t="str">
        <f t="shared" si="2"/>
        <v>1.1-00-1918_20576042_2044110</v>
      </c>
      <c r="B127" t="s">
        <v>50</v>
      </c>
      <c r="C127" s="17" t="s">
        <v>555</v>
      </c>
      <c r="D127" t="s">
        <v>158</v>
      </c>
      <c r="E127" t="s">
        <v>97</v>
      </c>
      <c r="F127" t="s">
        <v>159</v>
      </c>
      <c r="G127">
        <v>5</v>
      </c>
      <c r="H127">
        <v>76</v>
      </c>
      <c r="I127" t="s">
        <v>186</v>
      </c>
      <c r="J127">
        <v>4411</v>
      </c>
      <c r="K127" t="s">
        <v>76</v>
      </c>
      <c r="L127">
        <v>0</v>
      </c>
      <c r="M127" t="s">
        <v>36</v>
      </c>
      <c r="N127">
        <v>4000</v>
      </c>
      <c r="O127" s="17" t="s">
        <v>699</v>
      </c>
      <c r="P127" t="s">
        <v>56</v>
      </c>
      <c r="Q127" t="s">
        <v>162</v>
      </c>
      <c r="R127" t="s">
        <v>163</v>
      </c>
      <c r="S127" t="s">
        <v>164</v>
      </c>
      <c r="T127" t="s">
        <v>187</v>
      </c>
      <c r="U127" s="17" t="e">
        <v>#N/A</v>
      </c>
      <c r="V127" s="13">
        <v>0</v>
      </c>
      <c r="W127" s="1">
        <v>6000000</v>
      </c>
      <c r="X127">
        <v>0</v>
      </c>
      <c r="Y127">
        <v>0</v>
      </c>
      <c r="Z127">
        <v>0</v>
      </c>
      <c r="AA127">
        <v>0</v>
      </c>
      <c r="AB127">
        <v>0</v>
      </c>
      <c r="AC127" s="21">
        <v>0</v>
      </c>
      <c r="AD127" s="13">
        <f>VLOOKUP(A127,'ARCHIVO DE TRABAJO'!$A$1:$AC$1046,29,0)</f>
        <v>0</v>
      </c>
      <c r="AE127" s="32">
        <f>VLOOKUP(A127,'ARCHIVO DE TRABAJO'!$A$1:$AD$1046,30,0)</f>
        <v>0</v>
      </c>
      <c r="AF127" s="21">
        <v>0</v>
      </c>
      <c r="AG127" s="21">
        <v>0</v>
      </c>
      <c r="AH127" s="21">
        <v>0</v>
      </c>
      <c r="AI127" s="21">
        <f t="shared" si="3"/>
        <v>0</v>
      </c>
      <c r="AJ127">
        <v>0</v>
      </c>
      <c r="AK127">
        <v>0</v>
      </c>
      <c r="AL127">
        <v>0</v>
      </c>
      <c r="AM127" s="1">
        <v>6000000</v>
      </c>
      <c r="AN127" s="1">
        <v>-6000000</v>
      </c>
    </row>
    <row r="128" spans="1:40" x14ac:dyDescent="0.25">
      <c r="A128" t="str">
        <f t="shared" si="2"/>
        <v>1.1-00-1918_20576042_2044510</v>
      </c>
      <c r="B128" t="s">
        <v>50</v>
      </c>
      <c r="C128" s="17" t="s">
        <v>555</v>
      </c>
      <c r="D128" t="s">
        <v>158</v>
      </c>
      <c r="E128" t="s">
        <v>97</v>
      </c>
      <c r="F128" t="s">
        <v>159</v>
      </c>
      <c r="G128">
        <v>5</v>
      </c>
      <c r="H128">
        <v>76</v>
      </c>
      <c r="I128" t="s">
        <v>186</v>
      </c>
      <c r="J128">
        <v>4451</v>
      </c>
      <c r="K128" t="s">
        <v>188</v>
      </c>
      <c r="L128">
        <v>0</v>
      </c>
      <c r="M128" t="s">
        <v>36</v>
      </c>
      <c r="N128">
        <v>4000</v>
      </c>
      <c r="O128" s="17" t="s">
        <v>699</v>
      </c>
      <c r="P128" t="s">
        <v>56</v>
      </c>
      <c r="Q128" t="s">
        <v>162</v>
      </c>
      <c r="R128" t="s">
        <v>163</v>
      </c>
      <c r="S128" t="s">
        <v>164</v>
      </c>
      <c r="T128" t="s">
        <v>187</v>
      </c>
      <c r="U128" s="17" t="e">
        <v>#N/A</v>
      </c>
      <c r="V128" s="13">
        <v>0</v>
      </c>
      <c r="W128" s="1">
        <v>150000</v>
      </c>
      <c r="X128">
        <v>0</v>
      </c>
      <c r="Y128">
        <v>0</v>
      </c>
      <c r="Z128">
        <v>0</v>
      </c>
      <c r="AA128">
        <v>0</v>
      </c>
      <c r="AB128">
        <v>0</v>
      </c>
      <c r="AC128" s="21">
        <v>0</v>
      </c>
      <c r="AD128" s="13">
        <f>VLOOKUP(A128,'ARCHIVO DE TRABAJO'!$A$1:$AC$1046,29,0)</f>
        <v>0</v>
      </c>
      <c r="AE128" s="32">
        <f>VLOOKUP(A128,'ARCHIVO DE TRABAJO'!$A$1:$AD$1046,30,0)</f>
        <v>0</v>
      </c>
      <c r="AF128" s="21">
        <v>0</v>
      </c>
      <c r="AG128" s="21">
        <v>0</v>
      </c>
      <c r="AH128" s="21">
        <v>0</v>
      </c>
      <c r="AI128" s="21">
        <f t="shared" si="3"/>
        <v>0</v>
      </c>
      <c r="AJ128">
        <v>0</v>
      </c>
      <c r="AK128">
        <v>0</v>
      </c>
      <c r="AL128">
        <v>0</v>
      </c>
      <c r="AM128" s="1">
        <v>150000</v>
      </c>
      <c r="AN128" s="1">
        <v>-150000</v>
      </c>
    </row>
    <row r="129" spans="1:40" x14ac:dyDescent="0.25">
      <c r="A129" t="str">
        <f t="shared" si="2"/>
        <v>1.1-00-1918_20577043_2022110</v>
      </c>
      <c r="B129" t="s">
        <v>50</v>
      </c>
      <c r="C129" s="17" t="s">
        <v>555</v>
      </c>
      <c r="D129" t="s">
        <v>158</v>
      </c>
      <c r="E129" t="s">
        <v>97</v>
      </c>
      <c r="F129" t="s">
        <v>159</v>
      </c>
      <c r="G129">
        <v>5</v>
      </c>
      <c r="H129">
        <v>77</v>
      </c>
      <c r="I129" t="s">
        <v>189</v>
      </c>
      <c r="J129">
        <v>2211</v>
      </c>
      <c r="K129" t="s">
        <v>55</v>
      </c>
      <c r="L129">
        <v>0</v>
      </c>
      <c r="M129" t="s">
        <v>36</v>
      </c>
      <c r="N129">
        <v>2000</v>
      </c>
      <c r="O129" s="17" t="s">
        <v>699</v>
      </c>
      <c r="P129" t="s">
        <v>56</v>
      </c>
      <c r="Q129" t="s">
        <v>162</v>
      </c>
      <c r="R129" t="s">
        <v>163</v>
      </c>
      <c r="S129" t="s">
        <v>190</v>
      </c>
      <c r="T129" t="s">
        <v>191</v>
      </c>
      <c r="U129" s="17" t="e">
        <v>#N/A</v>
      </c>
      <c r="V129" s="13">
        <v>0</v>
      </c>
      <c r="W129" s="1">
        <v>50000</v>
      </c>
      <c r="X129">
        <v>0</v>
      </c>
      <c r="Y129">
        <v>0</v>
      </c>
      <c r="Z129">
        <v>0</v>
      </c>
      <c r="AA129">
        <v>0</v>
      </c>
      <c r="AB129">
        <v>0</v>
      </c>
      <c r="AC129" s="21">
        <v>0</v>
      </c>
      <c r="AD129" s="13">
        <f>VLOOKUP(A129,'ARCHIVO DE TRABAJO'!$A$1:$AC$1046,29,0)</f>
        <v>0</v>
      </c>
      <c r="AE129" s="32">
        <f>VLOOKUP(A129,'ARCHIVO DE TRABAJO'!$A$1:$AD$1046,30,0)</f>
        <v>0</v>
      </c>
      <c r="AF129" s="21">
        <v>0</v>
      </c>
      <c r="AG129" s="21">
        <v>0</v>
      </c>
      <c r="AH129" s="21">
        <v>0</v>
      </c>
      <c r="AI129" s="21">
        <f t="shared" si="3"/>
        <v>0</v>
      </c>
      <c r="AJ129">
        <v>0</v>
      </c>
      <c r="AK129">
        <v>0</v>
      </c>
      <c r="AL129">
        <v>0</v>
      </c>
      <c r="AM129" s="1">
        <v>50000</v>
      </c>
      <c r="AN129" s="1">
        <v>-50000</v>
      </c>
    </row>
    <row r="130" spans="1:40" x14ac:dyDescent="0.25">
      <c r="A130" t="str">
        <f t="shared" si="2"/>
        <v>1.1-00-1918_20577043_2032310</v>
      </c>
      <c r="B130" t="s">
        <v>50</v>
      </c>
      <c r="C130" s="17" t="s">
        <v>555</v>
      </c>
      <c r="D130" t="s">
        <v>158</v>
      </c>
      <c r="E130" t="s">
        <v>97</v>
      </c>
      <c r="F130" t="s">
        <v>159</v>
      </c>
      <c r="G130">
        <v>5</v>
      </c>
      <c r="H130">
        <v>77</v>
      </c>
      <c r="I130" t="s">
        <v>189</v>
      </c>
      <c r="J130">
        <v>3231</v>
      </c>
      <c r="K130" t="s">
        <v>183</v>
      </c>
      <c r="L130">
        <v>0</v>
      </c>
      <c r="M130" t="s">
        <v>36</v>
      </c>
      <c r="N130">
        <v>3000</v>
      </c>
      <c r="O130" s="17" t="s">
        <v>699</v>
      </c>
      <c r="P130" t="s">
        <v>56</v>
      </c>
      <c r="Q130" t="s">
        <v>162</v>
      </c>
      <c r="R130" t="s">
        <v>163</v>
      </c>
      <c r="S130" t="s">
        <v>190</v>
      </c>
      <c r="T130" t="s">
        <v>191</v>
      </c>
      <c r="U130" s="17" t="e">
        <v>#N/A</v>
      </c>
      <c r="V130" s="13">
        <v>0</v>
      </c>
      <c r="W130" s="1">
        <v>9000</v>
      </c>
      <c r="X130">
        <v>0</v>
      </c>
      <c r="Y130">
        <v>0</v>
      </c>
      <c r="Z130">
        <v>0</v>
      </c>
      <c r="AA130">
        <v>0</v>
      </c>
      <c r="AB130">
        <v>0</v>
      </c>
      <c r="AC130" s="21">
        <v>0</v>
      </c>
      <c r="AD130" s="13">
        <f>VLOOKUP(A130,'ARCHIVO DE TRABAJO'!$A$1:$AC$1046,29,0)</f>
        <v>0</v>
      </c>
      <c r="AE130" s="32">
        <f>VLOOKUP(A130,'ARCHIVO DE TRABAJO'!$A$1:$AD$1046,30,0)</f>
        <v>0</v>
      </c>
      <c r="AF130" s="21">
        <v>0</v>
      </c>
      <c r="AG130" s="21">
        <v>0</v>
      </c>
      <c r="AH130" s="21">
        <v>0</v>
      </c>
      <c r="AI130" s="21">
        <f t="shared" si="3"/>
        <v>0</v>
      </c>
      <c r="AJ130">
        <v>0</v>
      </c>
      <c r="AK130">
        <v>0</v>
      </c>
      <c r="AL130">
        <v>0</v>
      </c>
      <c r="AM130" s="1">
        <v>9000</v>
      </c>
      <c r="AN130" s="1">
        <v>-9000</v>
      </c>
    </row>
    <row r="131" spans="1:40" x14ac:dyDescent="0.25">
      <c r="A131" t="str">
        <f t="shared" ref="A131:A194" si="4">+CONCATENATE(B131,F131,G131,H131,I131,J131,L131)</f>
        <v>1.1-00-1907_20445022_2021710</v>
      </c>
      <c r="B131" t="s">
        <v>50</v>
      </c>
      <c r="C131" s="17" t="s">
        <v>555</v>
      </c>
      <c r="D131" t="s">
        <v>192</v>
      </c>
      <c r="E131" t="s">
        <v>97</v>
      </c>
      <c r="F131" t="s">
        <v>193</v>
      </c>
      <c r="G131">
        <v>4</v>
      </c>
      <c r="H131">
        <v>45</v>
      </c>
      <c r="I131" t="s">
        <v>194</v>
      </c>
      <c r="J131">
        <v>2171</v>
      </c>
      <c r="K131" t="s">
        <v>181</v>
      </c>
      <c r="L131">
        <v>0</v>
      </c>
      <c r="M131" t="s">
        <v>36</v>
      </c>
      <c r="N131">
        <v>2000</v>
      </c>
      <c r="O131" s="17" t="s">
        <v>699</v>
      </c>
      <c r="P131" t="s">
        <v>56</v>
      </c>
      <c r="Q131" t="s">
        <v>195</v>
      </c>
      <c r="R131" t="s">
        <v>196</v>
      </c>
      <c r="S131" t="s">
        <v>197</v>
      </c>
      <c r="T131" t="s">
        <v>198</v>
      </c>
      <c r="U131" s="17" t="e">
        <v>#N/A</v>
      </c>
      <c r="V131" s="13">
        <v>0</v>
      </c>
      <c r="W131" s="1">
        <v>100000</v>
      </c>
      <c r="X131">
        <v>0</v>
      </c>
      <c r="Y131">
        <v>0</v>
      </c>
      <c r="Z131">
        <v>0</v>
      </c>
      <c r="AA131">
        <v>0</v>
      </c>
      <c r="AB131">
        <v>0</v>
      </c>
      <c r="AC131" s="21">
        <v>0</v>
      </c>
      <c r="AD131" s="13">
        <f>VLOOKUP(A131,'ARCHIVO DE TRABAJO'!$A$1:$AC$1046,29,0)</f>
        <v>0</v>
      </c>
      <c r="AE131" s="32">
        <f>VLOOKUP(A131,'ARCHIVO DE TRABAJO'!$A$1:$AD$1046,30,0)</f>
        <v>0</v>
      </c>
      <c r="AF131" s="21">
        <v>0</v>
      </c>
      <c r="AG131" s="21">
        <v>0</v>
      </c>
      <c r="AH131" s="21">
        <v>0</v>
      </c>
      <c r="AI131" s="21">
        <f t="shared" ref="AI131:AI194" si="5">V131-AF131+AG131+AH131</f>
        <v>0</v>
      </c>
      <c r="AJ131">
        <v>0</v>
      </c>
      <c r="AK131">
        <v>0</v>
      </c>
      <c r="AL131">
        <v>0</v>
      </c>
      <c r="AM131" s="1">
        <v>100000</v>
      </c>
      <c r="AN131" s="1">
        <v>-100000</v>
      </c>
    </row>
    <row r="132" spans="1:40" x14ac:dyDescent="0.25">
      <c r="A132" t="str">
        <f t="shared" si="4"/>
        <v>1.1-00-1907_20445022_2022210</v>
      </c>
      <c r="B132" t="s">
        <v>50</v>
      </c>
      <c r="C132" s="17" t="s">
        <v>555</v>
      </c>
      <c r="D132" t="s">
        <v>192</v>
      </c>
      <c r="E132" t="s">
        <v>97</v>
      </c>
      <c r="F132" t="s">
        <v>193</v>
      </c>
      <c r="G132">
        <v>4</v>
      </c>
      <c r="H132">
        <v>45</v>
      </c>
      <c r="I132" t="s">
        <v>194</v>
      </c>
      <c r="J132">
        <v>2221</v>
      </c>
      <c r="K132" t="s">
        <v>199</v>
      </c>
      <c r="L132">
        <v>0</v>
      </c>
      <c r="M132" t="s">
        <v>36</v>
      </c>
      <c r="N132">
        <v>2000</v>
      </c>
      <c r="O132" s="17" t="s">
        <v>699</v>
      </c>
      <c r="P132" t="s">
        <v>56</v>
      </c>
      <c r="Q132" t="s">
        <v>195</v>
      </c>
      <c r="R132" t="s">
        <v>196</v>
      </c>
      <c r="S132" t="s">
        <v>197</v>
      </c>
      <c r="T132" t="s">
        <v>198</v>
      </c>
      <c r="U132" s="17" t="e">
        <v>#N/A</v>
      </c>
      <c r="V132" s="13">
        <v>0</v>
      </c>
      <c r="W132" s="1">
        <v>410000</v>
      </c>
      <c r="X132">
        <v>0</v>
      </c>
      <c r="Y132">
        <v>0</v>
      </c>
      <c r="Z132">
        <v>0</v>
      </c>
      <c r="AA132">
        <v>0</v>
      </c>
      <c r="AB132">
        <v>0</v>
      </c>
      <c r="AC132" s="21">
        <v>0</v>
      </c>
      <c r="AD132" s="13">
        <f>VLOOKUP(A132,'ARCHIVO DE TRABAJO'!$A$1:$AC$1046,29,0)</f>
        <v>0</v>
      </c>
      <c r="AE132" s="32">
        <f>VLOOKUP(A132,'ARCHIVO DE TRABAJO'!$A$1:$AD$1046,30,0)</f>
        <v>0</v>
      </c>
      <c r="AF132" s="21">
        <v>0</v>
      </c>
      <c r="AG132" s="21">
        <v>0</v>
      </c>
      <c r="AH132" s="21">
        <v>0</v>
      </c>
      <c r="AI132" s="21">
        <f t="shared" si="5"/>
        <v>0</v>
      </c>
      <c r="AJ132">
        <v>0</v>
      </c>
      <c r="AK132">
        <v>0</v>
      </c>
      <c r="AL132">
        <v>0</v>
      </c>
      <c r="AM132" s="1">
        <v>410000</v>
      </c>
      <c r="AN132" s="1">
        <v>-410000</v>
      </c>
    </row>
    <row r="133" spans="1:40" x14ac:dyDescent="0.25">
      <c r="A133" t="str">
        <f t="shared" si="4"/>
        <v>1.1-00-1907_20445022_2024410</v>
      </c>
      <c r="B133" t="s">
        <v>50</v>
      </c>
      <c r="C133" s="17" t="s">
        <v>555</v>
      </c>
      <c r="D133" t="s">
        <v>192</v>
      </c>
      <c r="E133" t="s">
        <v>97</v>
      </c>
      <c r="F133" t="s">
        <v>193</v>
      </c>
      <c r="G133">
        <v>4</v>
      </c>
      <c r="H133">
        <v>45</v>
      </c>
      <c r="I133" t="s">
        <v>194</v>
      </c>
      <c r="J133">
        <v>2441</v>
      </c>
      <c r="K133" t="s">
        <v>167</v>
      </c>
      <c r="L133">
        <v>0</v>
      </c>
      <c r="M133" t="s">
        <v>36</v>
      </c>
      <c r="N133">
        <v>2000</v>
      </c>
      <c r="O133" s="17" t="s">
        <v>699</v>
      </c>
      <c r="P133" t="s">
        <v>56</v>
      </c>
      <c r="Q133" t="s">
        <v>195</v>
      </c>
      <c r="R133" t="s">
        <v>196</v>
      </c>
      <c r="S133" t="s">
        <v>197</v>
      </c>
      <c r="T133" t="s">
        <v>198</v>
      </c>
      <c r="U133" s="17" t="e">
        <v>#N/A</v>
      </c>
      <c r="V133" s="13">
        <v>0</v>
      </c>
      <c r="W133" s="1">
        <v>20000</v>
      </c>
      <c r="X133">
        <v>0</v>
      </c>
      <c r="Y133">
        <v>0</v>
      </c>
      <c r="Z133">
        <v>0</v>
      </c>
      <c r="AA133">
        <v>0</v>
      </c>
      <c r="AB133">
        <v>0</v>
      </c>
      <c r="AC133" s="21">
        <v>0</v>
      </c>
      <c r="AD133" s="13">
        <f>VLOOKUP(A133,'ARCHIVO DE TRABAJO'!$A$1:$AC$1046,29,0)</f>
        <v>0</v>
      </c>
      <c r="AE133" s="32">
        <f>VLOOKUP(A133,'ARCHIVO DE TRABAJO'!$A$1:$AD$1046,30,0)</f>
        <v>0</v>
      </c>
      <c r="AF133" s="21">
        <v>0</v>
      </c>
      <c r="AG133" s="21">
        <v>0</v>
      </c>
      <c r="AH133" s="21">
        <v>0</v>
      </c>
      <c r="AI133" s="21">
        <f t="shared" si="5"/>
        <v>0</v>
      </c>
      <c r="AJ133">
        <v>0</v>
      </c>
      <c r="AK133">
        <v>0</v>
      </c>
      <c r="AL133">
        <v>0</v>
      </c>
      <c r="AM133" s="1">
        <v>20000</v>
      </c>
      <c r="AN133" s="1">
        <v>-20000</v>
      </c>
    </row>
    <row r="134" spans="1:40" x14ac:dyDescent="0.25">
      <c r="A134" t="str">
        <f t="shared" si="4"/>
        <v>1.1-00-1907_20445022_2024610</v>
      </c>
      <c r="B134" t="s">
        <v>50</v>
      </c>
      <c r="C134" s="17" t="s">
        <v>555</v>
      </c>
      <c r="D134" t="s">
        <v>192</v>
      </c>
      <c r="E134" t="s">
        <v>97</v>
      </c>
      <c r="F134" t="s">
        <v>193</v>
      </c>
      <c r="G134">
        <v>4</v>
      </c>
      <c r="H134">
        <v>45</v>
      </c>
      <c r="I134" t="s">
        <v>194</v>
      </c>
      <c r="J134">
        <v>2461</v>
      </c>
      <c r="K134" t="s">
        <v>168</v>
      </c>
      <c r="L134">
        <v>0</v>
      </c>
      <c r="M134" t="s">
        <v>36</v>
      </c>
      <c r="N134">
        <v>2000</v>
      </c>
      <c r="O134" s="17" t="s">
        <v>699</v>
      </c>
      <c r="P134" t="s">
        <v>56</v>
      </c>
      <c r="Q134" t="s">
        <v>195</v>
      </c>
      <c r="R134" t="s">
        <v>196</v>
      </c>
      <c r="S134" t="s">
        <v>197</v>
      </c>
      <c r="T134" t="s">
        <v>198</v>
      </c>
      <c r="U134" s="17" t="e">
        <v>#N/A</v>
      </c>
      <c r="V134" s="13">
        <v>0</v>
      </c>
      <c r="W134" s="1">
        <v>50000</v>
      </c>
      <c r="X134">
        <v>0</v>
      </c>
      <c r="Y134">
        <v>0</v>
      </c>
      <c r="Z134">
        <v>0</v>
      </c>
      <c r="AA134">
        <v>0</v>
      </c>
      <c r="AB134">
        <v>0</v>
      </c>
      <c r="AC134" s="21">
        <v>0</v>
      </c>
      <c r="AD134" s="13">
        <f>VLOOKUP(A134,'ARCHIVO DE TRABAJO'!$A$1:$AC$1046,29,0)</f>
        <v>0</v>
      </c>
      <c r="AE134" s="32">
        <f>VLOOKUP(A134,'ARCHIVO DE TRABAJO'!$A$1:$AD$1046,30,0)</f>
        <v>0</v>
      </c>
      <c r="AF134" s="21">
        <v>0</v>
      </c>
      <c r="AG134" s="21">
        <v>0</v>
      </c>
      <c r="AH134" s="21">
        <v>0</v>
      </c>
      <c r="AI134" s="21">
        <f t="shared" si="5"/>
        <v>0</v>
      </c>
      <c r="AJ134">
        <v>0</v>
      </c>
      <c r="AK134">
        <v>0</v>
      </c>
      <c r="AL134">
        <v>0</v>
      </c>
      <c r="AM134" s="1">
        <v>50000</v>
      </c>
      <c r="AN134" s="1">
        <v>-50000</v>
      </c>
    </row>
    <row r="135" spans="1:40" x14ac:dyDescent="0.25">
      <c r="A135" t="str">
        <f t="shared" si="4"/>
        <v>1.1-00-1907_20445022_2024710</v>
      </c>
      <c r="B135" t="s">
        <v>50</v>
      </c>
      <c r="C135" s="17" t="s">
        <v>555</v>
      </c>
      <c r="D135" t="s">
        <v>192</v>
      </c>
      <c r="E135" t="s">
        <v>97</v>
      </c>
      <c r="F135" t="s">
        <v>193</v>
      </c>
      <c r="G135">
        <v>4</v>
      </c>
      <c r="H135">
        <v>45</v>
      </c>
      <c r="I135" t="s">
        <v>194</v>
      </c>
      <c r="J135">
        <v>2471</v>
      </c>
      <c r="K135" t="s">
        <v>169</v>
      </c>
      <c r="L135">
        <v>0</v>
      </c>
      <c r="M135" t="s">
        <v>36</v>
      </c>
      <c r="N135">
        <v>2000</v>
      </c>
      <c r="O135" s="17" t="s">
        <v>699</v>
      </c>
      <c r="P135" t="s">
        <v>56</v>
      </c>
      <c r="Q135" t="s">
        <v>195</v>
      </c>
      <c r="R135" t="s">
        <v>196</v>
      </c>
      <c r="S135" t="s">
        <v>197</v>
      </c>
      <c r="T135" t="s">
        <v>198</v>
      </c>
      <c r="U135" s="17" t="e">
        <v>#N/A</v>
      </c>
      <c r="V135" s="13">
        <v>0</v>
      </c>
      <c r="W135" s="1">
        <v>100000</v>
      </c>
      <c r="X135">
        <v>0</v>
      </c>
      <c r="Y135">
        <v>0</v>
      </c>
      <c r="Z135">
        <v>0</v>
      </c>
      <c r="AA135">
        <v>0</v>
      </c>
      <c r="AB135">
        <v>0</v>
      </c>
      <c r="AC135" s="21">
        <v>0</v>
      </c>
      <c r="AD135" s="13">
        <f>VLOOKUP(A135,'ARCHIVO DE TRABAJO'!$A$1:$AC$1046,29,0)</f>
        <v>0</v>
      </c>
      <c r="AE135" s="32">
        <f>VLOOKUP(A135,'ARCHIVO DE TRABAJO'!$A$1:$AD$1046,30,0)</f>
        <v>0</v>
      </c>
      <c r="AF135" s="21">
        <v>0</v>
      </c>
      <c r="AG135" s="21">
        <v>0</v>
      </c>
      <c r="AH135" s="21">
        <v>0</v>
      </c>
      <c r="AI135" s="21">
        <f t="shared" si="5"/>
        <v>0</v>
      </c>
      <c r="AJ135">
        <v>0</v>
      </c>
      <c r="AK135">
        <v>0</v>
      </c>
      <c r="AL135">
        <v>0</v>
      </c>
      <c r="AM135" s="1">
        <v>100000</v>
      </c>
      <c r="AN135" s="1">
        <v>-100000</v>
      </c>
    </row>
    <row r="136" spans="1:40" x14ac:dyDescent="0.25">
      <c r="A136" t="str">
        <f t="shared" si="4"/>
        <v>1.1-00-1907_20445022_2024910</v>
      </c>
      <c r="B136" t="s">
        <v>50</v>
      </c>
      <c r="C136" s="17" t="s">
        <v>555</v>
      </c>
      <c r="D136" t="s">
        <v>192</v>
      </c>
      <c r="E136" t="s">
        <v>97</v>
      </c>
      <c r="F136" t="s">
        <v>193</v>
      </c>
      <c r="G136">
        <v>4</v>
      </c>
      <c r="H136">
        <v>45</v>
      </c>
      <c r="I136" t="s">
        <v>194</v>
      </c>
      <c r="J136">
        <v>2491</v>
      </c>
      <c r="K136" t="s">
        <v>62</v>
      </c>
      <c r="L136">
        <v>0</v>
      </c>
      <c r="M136" t="s">
        <v>36</v>
      </c>
      <c r="N136">
        <v>2000</v>
      </c>
      <c r="O136" s="17" t="s">
        <v>699</v>
      </c>
      <c r="P136" t="s">
        <v>56</v>
      </c>
      <c r="Q136" t="s">
        <v>195</v>
      </c>
      <c r="R136" t="s">
        <v>196</v>
      </c>
      <c r="S136" t="s">
        <v>197</v>
      </c>
      <c r="T136" t="s">
        <v>198</v>
      </c>
      <c r="U136" s="17" t="e">
        <v>#N/A</v>
      </c>
      <c r="V136" s="13">
        <v>0</v>
      </c>
      <c r="W136" s="1">
        <v>210000</v>
      </c>
      <c r="X136">
        <v>0</v>
      </c>
      <c r="Y136">
        <v>0</v>
      </c>
      <c r="Z136">
        <v>0</v>
      </c>
      <c r="AA136">
        <v>0</v>
      </c>
      <c r="AB136">
        <v>0</v>
      </c>
      <c r="AC136" s="21">
        <v>0</v>
      </c>
      <c r="AD136" s="13">
        <f>VLOOKUP(A136,'ARCHIVO DE TRABAJO'!$A$1:$AC$1046,29,0)</f>
        <v>0</v>
      </c>
      <c r="AE136" s="32">
        <f>VLOOKUP(A136,'ARCHIVO DE TRABAJO'!$A$1:$AD$1046,30,0)</f>
        <v>0</v>
      </c>
      <c r="AF136" s="21">
        <v>0</v>
      </c>
      <c r="AG136" s="21">
        <v>0</v>
      </c>
      <c r="AH136" s="21">
        <v>0</v>
      </c>
      <c r="AI136" s="21">
        <f t="shared" si="5"/>
        <v>0</v>
      </c>
      <c r="AJ136">
        <v>0</v>
      </c>
      <c r="AK136">
        <v>0</v>
      </c>
      <c r="AL136">
        <v>0</v>
      </c>
      <c r="AM136" s="1">
        <v>210000</v>
      </c>
      <c r="AN136" s="1">
        <v>-210000</v>
      </c>
    </row>
    <row r="137" spans="1:40" x14ac:dyDescent="0.25">
      <c r="A137" t="str">
        <f t="shared" si="4"/>
        <v>1.1-00-1907_20445022_2025310</v>
      </c>
      <c r="B137" t="s">
        <v>50</v>
      </c>
      <c r="C137" s="17" t="s">
        <v>555</v>
      </c>
      <c r="D137" t="s">
        <v>192</v>
      </c>
      <c r="E137" t="s">
        <v>97</v>
      </c>
      <c r="F137" t="s">
        <v>193</v>
      </c>
      <c r="G137">
        <v>4</v>
      </c>
      <c r="H137">
        <v>45</v>
      </c>
      <c r="I137" t="s">
        <v>194</v>
      </c>
      <c r="J137">
        <v>2531</v>
      </c>
      <c r="K137" t="s">
        <v>114</v>
      </c>
      <c r="L137">
        <v>0</v>
      </c>
      <c r="M137" t="s">
        <v>36</v>
      </c>
      <c r="N137">
        <v>2000</v>
      </c>
      <c r="O137" s="17" t="s">
        <v>699</v>
      </c>
      <c r="P137" t="s">
        <v>56</v>
      </c>
      <c r="Q137" t="s">
        <v>195</v>
      </c>
      <c r="R137" t="s">
        <v>196</v>
      </c>
      <c r="S137" t="s">
        <v>197</v>
      </c>
      <c r="T137" t="s">
        <v>198</v>
      </c>
      <c r="U137" s="17" t="e">
        <v>#N/A</v>
      </c>
      <c r="V137" s="13">
        <v>0</v>
      </c>
      <c r="W137" s="1">
        <v>450000</v>
      </c>
      <c r="X137">
        <v>0</v>
      </c>
      <c r="Y137">
        <v>0</v>
      </c>
      <c r="Z137">
        <v>0</v>
      </c>
      <c r="AA137">
        <v>0</v>
      </c>
      <c r="AB137">
        <v>0</v>
      </c>
      <c r="AC137" s="21">
        <v>0</v>
      </c>
      <c r="AD137" s="13">
        <f>VLOOKUP(A137,'ARCHIVO DE TRABAJO'!$A$1:$AC$1046,29,0)</f>
        <v>0</v>
      </c>
      <c r="AE137" s="32">
        <f>VLOOKUP(A137,'ARCHIVO DE TRABAJO'!$A$1:$AD$1046,30,0)</f>
        <v>0</v>
      </c>
      <c r="AF137" s="21">
        <v>0</v>
      </c>
      <c r="AG137" s="21">
        <v>0</v>
      </c>
      <c r="AH137" s="21">
        <v>0</v>
      </c>
      <c r="AI137" s="21">
        <f t="shared" si="5"/>
        <v>0</v>
      </c>
      <c r="AJ137">
        <v>0</v>
      </c>
      <c r="AK137">
        <v>0</v>
      </c>
      <c r="AL137">
        <v>0</v>
      </c>
      <c r="AM137" s="1">
        <v>450000</v>
      </c>
      <c r="AN137" s="1">
        <v>-450000</v>
      </c>
    </row>
    <row r="138" spans="1:40" x14ac:dyDescent="0.25">
      <c r="A138" t="str">
        <f t="shared" si="4"/>
        <v>1.1-00-1907_20445022_2025410</v>
      </c>
      <c r="B138" t="s">
        <v>50</v>
      </c>
      <c r="C138" s="17" t="s">
        <v>555</v>
      </c>
      <c r="D138" t="s">
        <v>192</v>
      </c>
      <c r="E138" t="s">
        <v>97</v>
      </c>
      <c r="F138" t="s">
        <v>193</v>
      </c>
      <c r="G138">
        <v>4</v>
      </c>
      <c r="H138">
        <v>45</v>
      </c>
      <c r="I138" t="s">
        <v>194</v>
      </c>
      <c r="J138">
        <v>2541</v>
      </c>
      <c r="K138" t="s">
        <v>116</v>
      </c>
      <c r="L138">
        <v>0</v>
      </c>
      <c r="M138" t="s">
        <v>36</v>
      </c>
      <c r="N138">
        <v>2000</v>
      </c>
      <c r="O138" s="17" t="s">
        <v>699</v>
      </c>
      <c r="P138" t="s">
        <v>56</v>
      </c>
      <c r="Q138" t="s">
        <v>195</v>
      </c>
      <c r="R138" t="s">
        <v>196</v>
      </c>
      <c r="S138" t="s">
        <v>197</v>
      </c>
      <c r="T138" t="s">
        <v>198</v>
      </c>
      <c r="U138" s="17" t="e">
        <v>#N/A</v>
      </c>
      <c r="V138" s="13">
        <v>0</v>
      </c>
      <c r="W138" s="1">
        <v>380000</v>
      </c>
      <c r="X138">
        <v>0</v>
      </c>
      <c r="Y138">
        <v>0</v>
      </c>
      <c r="Z138">
        <v>0</v>
      </c>
      <c r="AA138">
        <v>0</v>
      </c>
      <c r="AB138">
        <v>0</v>
      </c>
      <c r="AC138" s="21">
        <v>0</v>
      </c>
      <c r="AD138" s="13">
        <f>VLOOKUP(A138,'ARCHIVO DE TRABAJO'!$A$1:$AC$1046,29,0)</f>
        <v>0</v>
      </c>
      <c r="AE138" s="32">
        <f>VLOOKUP(A138,'ARCHIVO DE TRABAJO'!$A$1:$AD$1046,30,0)</f>
        <v>0</v>
      </c>
      <c r="AF138" s="21">
        <v>0</v>
      </c>
      <c r="AG138" s="21">
        <v>0</v>
      </c>
      <c r="AH138" s="21">
        <v>0</v>
      </c>
      <c r="AI138" s="21">
        <f t="shared" si="5"/>
        <v>0</v>
      </c>
      <c r="AJ138">
        <v>0</v>
      </c>
      <c r="AK138">
        <v>0</v>
      </c>
      <c r="AL138">
        <v>0</v>
      </c>
      <c r="AM138" s="1">
        <v>380000</v>
      </c>
      <c r="AN138" s="1">
        <v>-380000</v>
      </c>
    </row>
    <row r="139" spans="1:40" x14ac:dyDescent="0.25">
      <c r="A139" t="str">
        <f t="shared" si="4"/>
        <v>1.1-00-1907_20445022_2025510</v>
      </c>
      <c r="B139" t="s">
        <v>50</v>
      </c>
      <c r="C139" s="17" t="s">
        <v>555</v>
      </c>
      <c r="D139" t="s">
        <v>192</v>
      </c>
      <c r="E139" t="s">
        <v>97</v>
      </c>
      <c r="F139" t="s">
        <v>193</v>
      </c>
      <c r="G139">
        <v>4</v>
      </c>
      <c r="H139">
        <v>45</v>
      </c>
      <c r="I139" t="s">
        <v>194</v>
      </c>
      <c r="J139">
        <v>2551</v>
      </c>
      <c r="K139" t="s">
        <v>63</v>
      </c>
      <c r="L139">
        <v>0</v>
      </c>
      <c r="M139" t="s">
        <v>36</v>
      </c>
      <c r="N139">
        <v>2000</v>
      </c>
      <c r="O139" s="17" t="s">
        <v>699</v>
      </c>
      <c r="P139" t="s">
        <v>56</v>
      </c>
      <c r="Q139" t="s">
        <v>195</v>
      </c>
      <c r="R139" t="s">
        <v>196</v>
      </c>
      <c r="S139" t="s">
        <v>197</v>
      </c>
      <c r="T139" t="s">
        <v>198</v>
      </c>
      <c r="U139" s="17" t="e">
        <v>#N/A</v>
      </c>
      <c r="V139" s="13">
        <v>0</v>
      </c>
      <c r="W139" s="1">
        <v>50000</v>
      </c>
      <c r="X139">
        <v>0</v>
      </c>
      <c r="Y139">
        <v>0</v>
      </c>
      <c r="Z139">
        <v>0</v>
      </c>
      <c r="AA139">
        <v>0</v>
      </c>
      <c r="AB139">
        <v>0</v>
      </c>
      <c r="AC139" s="21">
        <v>0</v>
      </c>
      <c r="AD139" s="13">
        <f>VLOOKUP(A139,'ARCHIVO DE TRABAJO'!$A$1:$AC$1046,29,0)</f>
        <v>0</v>
      </c>
      <c r="AE139" s="32">
        <f>VLOOKUP(A139,'ARCHIVO DE TRABAJO'!$A$1:$AD$1046,30,0)</f>
        <v>0</v>
      </c>
      <c r="AF139" s="21">
        <v>0</v>
      </c>
      <c r="AG139" s="21">
        <v>0</v>
      </c>
      <c r="AH139" s="21">
        <v>0</v>
      </c>
      <c r="AI139" s="21">
        <f t="shared" si="5"/>
        <v>0</v>
      </c>
      <c r="AJ139">
        <v>0</v>
      </c>
      <c r="AK139">
        <v>0</v>
      </c>
      <c r="AL139">
        <v>0</v>
      </c>
      <c r="AM139" s="1">
        <v>50000</v>
      </c>
      <c r="AN139" s="1">
        <v>-50000</v>
      </c>
    </row>
    <row r="140" spans="1:40" x14ac:dyDescent="0.25">
      <c r="A140" t="str">
        <f t="shared" si="4"/>
        <v>1.1-00-1907_20445022_2027210</v>
      </c>
      <c r="B140" t="s">
        <v>50</v>
      </c>
      <c r="C140" s="17" t="s">
        <v>555</v>
      </c>
      <c r="D140" t="s">
        <v>192</v>
      </c>
      <c r="E140" t="s">
        <v>97</v>
      </c>
      <c r="F140" t="s">
        <v>193</v>
      </c>
      <c r="G140">
        <v>4</v>
      </c>
      <c r="H140">
        <v>45</v>
      </c>
      <c r="I140" t="s">
        <v>194</v>
      </c>
      <c r="J140">
        <v>2721</v>
      </c>
      <c r="K140" t="s">
        <v>124</v>
      </c>
      <c r="L140">
        <v>0</v>
      </c>
      <c r="M140" t="s">
        <v>36</v>
      </c>
      <c r="N140">
        <v>2000</v>
      </c>
      <c r="O140" s="17" t="s">
        <v>699</v>
      </c>
      <c r="P140" t="s">
        <v>56</v>
      </c>
      <c r="Q140" t="s">
        <v>195</v>
      </c>
      <c r="R140" t="s">
        <v>196</v>
      </c>
      <c r="S140" t="s">
        <v>197</v>
      </c>
      <c r="T140" t="s">
        <v>198</v>
      </c>
      <c r="U140" s="17" t="e">
        <v>#N/A</v>
      </c>
      <c r="V140" s="13">
        <v>0</v>
      </c>
      <c r="W140" s="1">
        <v>90000</v>
      </c>
      <c r="X140">
        <v>0</v>
      </c>
      <c r="Y140">
        <v>0</v>
      </c>
      <c r="Z140">
        <v>0</v>
      </c>
      <c r="AA140">
        <v>0</v>
      </c>
      <c r="AB140">
        <v>0</v>
      </c>
      <c r="AC140" s="21">
        <v>0</v>
      </c>
      <c r="AD140" s="13">
        <f>VLOOKUP(A140,'ARCHIVO DE TRABAJO'!$A$1:$AC$1046,29,0)</f>
        <v>0</v>
      </c>
      <c r="AE140" s="32">
        <f>VLOOKUP(A140,'ARCHIVO DE TRABAJO'!$A$1:$AD$1046,30,0)</f>
        <v>0</v>
      </c>
      <c r="AF140" s="21">
        <v>0</v>
      </c>
      <c r="AG140" s="21">
        <v>0</v>
      </c>
      <c r="AH140" s="21">
        <v>0</v>
      </c>
      <c r="AI140" s="21">
        <f t="shared" si="5"/>
        <v>0</v>
      </c>
      <c r="AJ140">
        <v>0</v>
      </c>
      <c r="AK140">
        <v>0</v>
      </c>
      <c r="AL140">
        <v>0</v>
      </c>
      <c r="AM140" s="1">
        <v>90000</v>
      </c>
      <c r="AN140" s="1">
        <v>-90000</v>
      </c>
    </row>
    <row r="141" spans="1:40" x14ac:dyDescent="0.25">
      <c r="A141" t="str">
        <f t="shared" si="4"/>
        <v>1.1-00-1907_20445022_2029110</v>
      </c>
      <c r="B141" t="s">
        <v>50</v>
      </c>
      <c r="C141" s="17" t="s">
        <v>555</v>
      </c>
      <c r="D141" t="s">
        <v>192</v>
      </c>
      <c r="E141" t="s">
        <v>97</v>
      </c>
      <c r="F141" t="s">
        <v>193</v>
      </c>
      <c r="G141">
        <v>4</v>
      </c>
      <c r="H141">
        <v>45</v>
      </c>
      <c r="I141" t="s">
        <v>194</v>
      </c>
      <c r="J141">
        <v>2911</v>
      </c>
      <c r="K141" t="s">
        <v>118</v>
      </c>
      <c r="L141">
        <v>0</v>
      </c>
      <c r="M141" t="s">
        <v>36</v>
      </c>
      <c r="N141">
        <v>2000</v>
      </c>
      <c r="O141" s="17" t="s">
        <v>699</v>
      </c>
      <c r="P141" t="s">
        <v>56</v>
      </c>
      <c r="Q141" t="s">
        <v>195</v>
      </c>
      <c r="R141" t="s">
        <v>196</v>
      </c>
      <c r="S141" t="s">
        <v>197</v>
      </c>
      <c r="T141" t="s">
        <v>198</v>
      </c>
      <c r="U141" s="17" t="e">
        <v>#N/A</v>
      </c>
      <c r="V141" s="13">
        <v>0</v>
      </c>
      <c r="W141" s="1">
        <v>35000</v>
      </c>
      <c r="X141">
        <v>0</v>
      </c>
      <c r="Y141">
        <v>0</v>
      </c>
      <c r="Z141">
        <v>0</v>
      </c>
      <c r="AA141">
        <v>0</v>
      </c>
      <c r="AB141">
        <v>0</v>
      </c>
      <c r="AC141" s="21">
        <v>0</v>
      </c>
      <c r="AD141" s="13">
        <f>VLOOKUP(A141,'ARCHIVO DE TRABAJO'!$A$1:$AC$1046,29,0)</f>
        <v>0</v>
      </c>
      <c r="AE141" s="32">
        <f>VLOOKUP(A141,'ARCHIVO DE TRABAJO'!$A$1:$AD$1046,30,0)</f>
        <v>0</v>
      </c>
      <c r="AF141" s="21">
        <v>0</v>
      </c>
      <c r="AG141" s="21">
        <v>0</v>
      </c>
      <c r="AH141" s="21">
        <v>0</v>
      </c>
      <c r="AI141" s="21">
        <f t="shared" si="5"/>
        <v>0</v>
      </c>
      <c r="AJ141">
        <v>0</v>
      </c>
      <c r="AK141">
        <v>0</v>
      </c>
      <c r="AL141">
        <v>0</v>
      </c>
      <c r="AM141" s="1">
        <v>35000</v>
      </c>
      <c r="AN141" s="1">
        <v>-35000</v>
      </c>
    </row>
    <row r="142" spans="1:40" x14ac:dyDescent="0.25">
      <c r="A142" t="str">
        <f t="shared" si="4"/>
        <v>1.1-00-1907_20445022_2029710</v>
      </c>
      <c r="B142" t="s">
        <v>50</v>
      </c>
      <c r="C142" s="17" t="s">
        <v>555</v>
      </c>
      <c r="D142" t="s">
        <v>192</v>
      </c>
      <c r="E142" t="s">
        <v>97</v>
      </c>
      <c r="F142" t="s">
        <v>193</v>
      </c>
      <c r="G142">
        <v>4</v>
      </c>
      <c r="H142">
        <v>45</v>
      </c>
      <c r="I142" t="s">
        <v>194</v>
      </c>
      <c r="J142">
        <v>2971</v>
      </c>
      <c r="K142" t="s">
        <v>200</v>
      </c>
      <c r="L142">
        <v>0</v>
      </c>
      <c r="M142" t="s">
        <v>36</v>
      </c>
      <c r="N142">
        <v>2000</v>
      </c>
      <c r="O142" s="17" t="s">
        <v>699</v>
      </c>
      <c r="P142" t="s">
        <v>56</v>
      </c>
      <c r="Q142" t="s">
        <v>195</v>
      </c>
      <c r="R142" t="s">
        <v>196</v>
      </c>
      <c r="S142" t="s">
        <v>197</v>
      </c>
      <c r="T142" t="s">
        <v>198</v>
      </c>
      <c r="U142" s="17" t="e">
        <v>#N/A</v>
      </c>
      <c r="V142" s="13">
        <v>0</v>
      </c>
      <c r="W142" s="1">
        <v>120000</v>
      </c>
      <c r="X142">
        <v>0</v>
      </c>
      <c r="Y142">
        <v>0</v>
      </c>
      <c r="Z142">
        <v>0</v>
      </c>
      <c r="AA142">
        <v>0</v>
      </c>
      <c r="AB142">
        <v>0</v>
      </c>
      <c r="AC142" s="21">
        <v>0</v>
      </c>
      <c r="AD142" s="13">
        <f>VLOOKUP(A142,'ARCHIVO DE TRABAJO'!$A$1:$AC$1046,29,0)</f>
        <v>0</v>
      </c>
      <c r="AE142" s="32">
        <f>VLOOKUP(A142,'ARCHIVO DE TRABAJO'!$A$1:$AD$1046,30,0)</f>
        <v>0</v>
      </c>
      <c r="AF142" s="21">
        <v>0</v>
      </c>
      <c r="AG142" s="21">
        <v>0</v>
      </c>
      <c r="AH142" s="21">
        <v>0</v>
      </c>
      <c r="AI142" s="21">
        <f t="shared" si="5"/>
        <v>0</v>
      </c>
      <c r="AJ142">
        <v>0</v>
      </c>
      <c r="AK142">
        <v>0</v>
      </c>
      <c r="AL142">
        <v>0</v>
      </c>
      <c r="AM142" s="1">
        <v>120000</v>
      </c>
      <c r="AN142" s="1">
        <v>-120000</v>
      </c>
    </row>
    <row r="143" spans="1:40" x14ac:dyDescent="0.25">
      <c r="A143" t="str">
        <f t="shared" si="4"/>
        <v>1.1-00-1907_20445022_2035110</v>
      </c>
      <c r="B143" t="s">
        <v>50</v>
      </c>
      <c r="C143" s="17" t="s">
        <v>555</v>
      </c>
      <c r="D143" t="s">
        <v>192</v>
      </c>
      <c r="E143" t="s">
        <v>97</v>
      </c>
      <c r="F143" t="s">
        <v>193</v>
      </c>
      <c r="G143">
        <v>4</v>
      </c>
      <c r="H143">
        <v>45</v>
      </c>
      <c r="I143" t="s">
        <v>194</v>
      </c>
      <c r="J143">
        <v>3511</v>
      </c>
      <c r="K143" t="s">
        <v>68</v>
      </c>
      <c r="L143">
        <v>0</v>
      </c>
      <c r="M143" t="s">
        <v>36</v>
      </c>
      <c r="N143">
        <v>3000</v>
      </c>
      <c r="O143" s="17" t="s">
        <v>699</v>
      </c>
      <c r="P143" t="s">
        <v>56</v>
      </c>
      <c r="Q143" t="s">
        <v>195</v>
      </c>
      <c r="R143" t="s">
        <v>196</v>
      </c>
      <c r="S143" t="s">
        <v>197</v>
      </c>
      <c r="T143" t="s">
        <v>198</v>
      </c>
      <c r="U143" s="17" t="e">
        <v>#N/A</v>
      </c>
      <c r="V143" s="13">
        <v>0</v>
      </c>
      <c r="W143" s="1">
        <v>20000</v>
      </c>
      <c r="X143">
        <v>0</v>
      </c>
      <c r="Y143">
        <v>0</v>
      </c>
      <c r="Z143">
        <v>0</v>
      </c>
      <c r="AA143">
        <v>0</v>
      </c>
      <c r="AB143">
        <v>0</v>
      </c>
      <c r="AC143" s="21">
        <v>0</v>
      </c>
      <c r="AD143" s="13">
        <f>VLOOKUP(A143,'ARCHIVO DE TRABAJO'!$A$1:$AC$1046,29,0)</f>
        <v>0</v>
      </c>
      <c r="AE143" s="32">
        <f>VLOOKUP(A143,'ARCHIVO DE TRABAJO'!$A$1:$AD$1046,30,0)</f>
        <v>0</v>
      </c>
      <c r="AF143" s="21">
        <v>0</v>
      </c>
      <c r="AG143" s="21">
        <v>0</v>
      </c>
      <c r="AH143" s="21">
        <v>0</v>
      </c>
      <c r="AI143" s="21">
        <f t="shared" si="5"/>
        <v>0</v>
      </c>
      <c r="AJ143">
        <v>0</v>
      </c>
      <c r="AK143">
        <v>0</v>
      </c>
      <c r="AL143">
        <v>0</v>
      </c>
      <c r="AM143" s="1">
        <v>20000</v>
      </c>
      <c r="AN143" s="1">
        <v>-20000</v>
      </c>
    </row>
    <row r="144" spans="1:40" x14ac:dyDescent="0.25">
      <c r="A144" t="str">
        <f t="shared" si="4"/>
        <v>1.1-00-1907_20445022_2035910</v>
      </c>
      <c r="B144" t="s">
        <v>50</v>
      </c>
      <c r="C144" s="17" t="s">
        <v>555</v>
      </c>
      <c r="D144" t="s">
        <v>192</v>
      </c>
      <c r="E144" t="s">
        <v>97</v>
      </c>
      <c r="F144" t="s">
        <v>193</v>
      </c>
      <c r="G144">
        <v>4</v>
      </c>
      <c r="H144">
        <v>45</v>
      </c>
      <c r="I144" t="s">
        <v>194</v>
      </c>
      <c r="J144">
        <v>3591</v>
      </c>
      <c r="K144" t="s">
        <v>201</v>
      </c>
      <c r="L144">
        <v>0</v>
      </c>
      <c r="M144" t="s">
        <v>36</v>
      </c>
      <c r="N144">
        <v>3000</v>
      </c>
      <c r="O144" s="17" t="s">
        <v>699</v>
      </c>
      <c r="P144" t="s">
        <v>56</v>
      </c>
      <c r="Q144" t="s">
        <v>195</v>
      </c>
      <c r="R144" t="s">
        <v>196</v>
      </c>
      <c r="S144" t="s">
        <v>197</v>
      </c>
      <c r="T144" t="s">
        <v>198</v>
      </c>
      <c r="U144" s="17" t="e">
        <v>#N/A</v>
      </c>
      <c r="V144" s="13">
        <v>0</v>
      </c>
      <c r="W144" s="1">
        <v>42000</v>
      </c>
      <c r="X144">
        <v>0</v>
      </c>
      <c r="Y144">
        <v>0</v>
      </c>
      <c r="Z144">
        <v>0</v>
      </c>
      <c r="AA144">
        <v>0</v>
      </c>
      <c r="AB144">
        <v>0</v>
      </c>
      <c r="AC144" s="21">
        <v>0</v>
      </c>
      <c r="AD144" s="13">
        <f>VLOOKUP(A144,'ARCHIVO DE TRABAJO'!$A$1:$AC$1046,29,0)</f>
        <v>0</v>
      </c>
      <c r="AE144" s="32">
        <f>VLOOKUP(A144,'ARCHIVO DE TRABAJO'!$A$1:$AD$1046,30,0)</f>
        <v>0</v>
      </c>
      <c r="AF144" s="21">
        <v>0</v>
      </c>
      <c r="AG144" s="21">
        <v>0</v>
      </c>
      <c r="AH144" s="21">
        <v>0</v>
      </c>
      <c r="AI144" s="21">
        <f t="shared" si="5"/>
        <v>0</v>
      </c>
      <c r="AJ144">
        <v>0</v>
      </c>
      <c r="AK144">
        <v>0</v>
      </c>
      <c r="AL144">
        <v>0</v>
      </c>
      <c r="AM144" s="1">
        <v>42000</v>
      </c>
      <c r="AN144" s="1">
        <v>-42000</v>
      </c>
    </row>
    <row r="145" spans="1:40" x14ac:dyDescent="0.25">
      <c r="A145" t="str">
        <f t="shared" si="4"/>
        <v>1.1-00-1907_20445022_2038310</v>
      </c>
      <c r="B145" t="s">
        <v>50</v>
      </c>
      <c r="C145" s="17" t="s">
        <v>555</v>
      </c>
      <c r="D145" t="s">
        <v>192</v>
      </c>
      <c r="E145" t="s">
        <v>97</v>
      </c>
      <c r="F145" t="s">
        <v>193</v>
      </c>
      <c r="G145">
        <v>4</v>
      </c>
      <c r="H145">
        <v>45</v>
      </c>
      <c r="I145" t="s">
        <v>194</v>
      </c>
      <c r="J145">
        <v>3831</v>
      </c>
      <c r="K145" t="s">
        <v>108</v>
      </c>
      <c r="L145">
        <v>0</v>
      </c>
      <c r="M145" t="s">
        <v>36</v>
      </c>
      <c r="N145">
        <v>3000</v>
      </c>
      <c r="O145" s="17" t="s">
        <v>699</v>
      </c>
      <c r="P145" t="s">
        <v>56</v>
      </c>
      <c r="Q145" t="s">
        <v>195</v>
      </c>
      <c r="R145" t="s">
        <v>196</v>
      </c>
      <c r="S145" t="s">
        <v>197</v>
      </c>
      <c r="T145" t="s">
        <v>198</v>
      </c>
      <c r="U145" s="17" t="e">
        <v>#N/A</v>
      </c>
      <c r="V145" s="13">
        <v>0</v>
      </c>
      <c r="W145" s="1">
        <v>20000</v>
      </c>
      <c r="X145">
        <v>0</v>
      </c>
      <c r="Y145">
        <v>0</v>
      </c>
      <c r="Z145">
        <v>0</v>
      </c>
      <c r="AA145">
        <v>0</v>
      </c>
      <c r="AB145">
        <v>0</v>
      </c>
      <c r="AC145" s="21">
        <v>0</v>
      </c>
      <c r="AD145" s="13">
        <f>VLOOKUP(A145,'ARCHIVO DE TRABAJO'!$A$1:$AC$1046,29,0)</f>
        <v>0</v>
      </c>
      <c r="AE145" s="32">
        <f>VLOOKUP(A145,'ARCHIVO DE TRABAJO'!$A$1:$AD$1046,30,0)</f>
        <v>0</v>
      </c>
      <c r="AF145" s="21">
        <v>0</v>
      </c>
      <c r="AG145" s="21">
        <v>0</v>
      </c>
      <c r="AH145" s="21">
        <v>0</v>
      </c>
      <c r="AI145" s="21">
        <f t="shared" si="5"/>
        <v>0</v>
      </c>
      <c r="AJ145">
        <v>0</v>
      </c>
      <c r="AK145">
        <v>0</v>
      </c>
      <c r="AL145">
        <v>0</v>
      </c>
      <c r="AM145" s="1">
        <v>20000</v>
      </c>
      <c r="AN145" s="1">
        <v>-20000</v>
      </c>
    </row>
    <row r="146" spans="1:40" x14ac:dyDescent="0.25">
      <c r="A146" t="str">
        <f t="shared" si="4"/>
        <v>1.1-00-1907_20445022_2051910</v>
      </c>
      <c r="B146" t="s">
        <v>50</v>
      </c>
      <c r="C146" s="17" t="s">
        <v>555</v>
      </c>
      <c r="D146" t="s">
        <v>192</v>
      </c>
      <c r="E146" t="s">
        <v>97</v>
      </c>
      <c r="F146" t="s">
        <v>193</v>
      </c>
      <c r="G146">
        <v>4</v>
      </c>
      <c r="H146">
        <v>45</v>
      </c>
      <c r="I146" t="s">
        <v>194</v>
      </c>
      <c r="J146">
        <v>5191</v>
      </c>
      <c r="K146" t="s">
        <v>202</v>
      </c>
      <c r="L146">
        <v>0</v>
      </c>
      <c r="M146" t="s">
        <v>36</v>
      </c>
      <c r="N146">
        <v>5000</v>
      </c>
      <c r="O146" s="17" t="s">
        <v>700</v>
      </c>
      <c r="P146" t="s">
        <v>56</v>
      </c>
      <c r="Q146" t="s">
        <v>195</v>
      </c>
      <c r="R146" t="s">
        <v>196</v>
      </c>
      <c r="S146" t="s">
        <v>197</v>
      </c>
      <c r="T146" t="s">
        <v>198</v>
      </c>
      <c r="U146" s="17" t="e">
        <v>#N/A</v>
      </c>
      <c r="V146" s="13">
        <v>0</v>
      </c>
      <c r="W146" s="1">
        <v>50000</v>
      </c>
      <c r="X146">
        <v>0</v>
      </c>
      <c r="Y146">
        <v>0</v>
      </c>
      <c r="Z146">
        <v>0</v>
      </c>
      <c r="AA146">
        <v>0</v>
      </c>
      <c r="AB146">
        <v>0</v>
      </c>
      <c r="AC146" s="21">
        <v>0</v>
      </c>
      <c r="AD146" s="13">
        <f>VLOOKUP(A146,'ARCHIVO DE TRABAJO'!$A$1:$AC$1046,29,0)</f>
        <v>0</v>
      </c>
      <c r="AE146" s="32">
        <f>VLOOKUP(A146,'ARCHIVO DE TRABAJO'!$A$1:$AD$1046,30,0)</f>
        <v>0</v>
      </c>
      <c r="AF146" s="21">
        <v>0</v>
      </c>
      <c r="AG146" s="21">
        <v>0</v>
      </c>
      <c r="AH146" s="21">
        <v>0</v>
      </c>
      <c r="AI146" s="21">
        <f t="shared" si="5"/>
        <v>0</v>
      </c>
      <c r="AJ146">
        <v>0</v>
      </c>
      <c r="AK146">
        <v>0</v>
      </c>
      <c r="AL146">
        <v>0</v>
      </c>
      <c r="AM146" s="1">
        <v>50000</v>
      </c>
      <c r="AN146" s="1">
        <v>-50000</v>
      </c>
    </row>
    <row r="147" spans="1:40" x14ac:dyDescent="0.25">
      <c r="A147" t="str">
        <f t="shared" si="4"/>
        <v>1.1-00-1907_20445022_2052110</v>
      </c>
      <c r="B147" t="s">
        <v>50</v>
      </c>
      <c r="C147" s="17" t="s">
        <v>555</v>
      </c>
      <c r="D147" t="s">
        <v>192</v>
      </c>
      <c r="E147" t="s">
        <v>97</v>
      </c>
      <c r="F147" t="s">
        <v>193</v>
      </c>
      <c r="G147">
        <v>4</v>
      </c>
      <c r="H147">
        <v>45</v>
      </c>
      <c r="I147" t="s">
        <v>194</v>
      </c>
      <c r="J147">
        <v>5211</v>
      </c>
      <c r="K147" t="s">
        <v>155</v>
      </c>
      <c r="L147">
        <v>0</v>
      </c>
      <c r="M147" t="s">
        <v>36</v>
      </c>
      <c r="N147">
        <v>5000</v>
      </c>
      <c r="O147" s="17" t="s">
        <v>700</v>
      </c>
      <c r="P147" t="s">
        <v>56</v>
      </c>
      <c r="Q147" t="s">
        <v>195</v>
      </c>
      <c r="R147" t="s">
        <v>196</v>
      </c>
      <c r="S147" t="s">
        <v>197</v>
      </c>
      <c r="T147" t="s">
        <v>198</v>
      </c>
      <c r="U147" s="17" t="e">
        <v>#N/A</v>
      </c>
      <c r="V147" s="13">
        <v>0</v>
      </c>
      <c r="W147" s="1">
        <v>30000</v>
      </c>
      <c r="X147">
        <v>0</v>
      </c>
      <c r="Y147">
        <v>0</v>
      </c>
      <c r="Z147">
        <v>0</v>
      </c>
      <c r="AA147">
        <v>0</v>
      </c>
      <c r="AB147">
        <v>0</v>
      </c>
      <c r="AC147" s="21">
        <v>0</v>
      </c>
      <c r="AD147" s="13">
        <f>VLOOKUP(A147,'ARCHIVO DE TRABAJO'!$A$1:$AC$1046,29,0)</f>
        <v>0</v>
      </c>
      <c r="AE147" s="32">
        <f>VLOOKUP(A147,'ARCHIVO DE TRABAJO'!$A$1:$AD$1046,30,0)</f>
        <v>0</v>
      </c>
      <c r="AF147" s="21">
        <v>0</v>
      </c>
      <c r="AG147" s="21">
        <v>0</v>
      </c>
      <c r="AH147" s="21">
        <v>0</v>
      </c>
      <c r="AI147" s="21">
        <f t="shared" si="5"/>
        <v>0</v>
      </c>
      <c r="AJ147">
        <v>0</v>
      </c>
      <c r="AK147">
        <v>0</v>
      </c>
      <c r="AL147">
        <v>0</v>
      </c>
      <c r="AM147" s="1">
        <v>30000</v>
      </c>
      <c r="AN147" s="1">
        <v>-30000</v>
      </c>
    </row>
    <row r="148" spans="1:40" x14ac:dyDescent="0.25">
      <c r="A148" t="str">
        <f t="shared" si="4"/>
        <v>1.1-00-1907_20445022_2052310</v>
      </c>
      <c r="B148" t="s">
        <v>50</v>
      </c>
      <c r="C148" s="17" t="s">
        <v>555</v>
      </c>
      <c r="D148" t="s">
        <v>192</v>
      </c>
      <c r="E148" t="s">
        <v>97</v>
      </c>
      <c r="F148" t="s">
        <v>193</v>
      </c>
      <c r="G148">
        <v>4</v>
      </c>
      <c r="H148">
        <v>45</v>
      </c>
      <c r="I148" t="s">
        <v>194</v>
      </c>
      <c r="J148">
        <v>5231</v>
      </c>
      <c r="K148" t="s">
        <v>185</v>
      </c>
      <c r="L148">
        <v>0</v>
      </c>
      <c r="M148" t="s">
        <v>36</v>
      </c>
      <c r="N148">
        <v>5000</v>
      </c>
      <c r="O148" s="17" t="s">
        <v>700</v>
      </c>
      <c r="P148" t="s">
        <v>56</v>
      </c>
      <c r="Q148" t="s">
        <v>195</v>
      </c>
      <c r="R148" t="s">
        <v>196</v>
      </c>
      <c r="S148" t="s">
        <v>197</v>
      </c>
      <c r="T148" t="s">
        <v>198</v>
      </c>
      <c r="U148" s="17" t="e">
        <v>#N/A</v>
      </c>
      <c r="V148" s="13">
        <v>0</v>
      </c>
      <c r="W148" s="1">
        <v>30000</v>
      </c>
      <c r="X148">
        <v>0</v>
      </c>
      <c r="Y148">
        <v>0</v>
      </c>
      <c r="Z148">
        <v>0</v>
      </c>
      <c r="AA148">
        <v>0</v>
      </c>
      <c r="AB148">
        <v>0</v>
      </c>
      <c r="AC148" s="21">
        <v>0</v>
      </c>
      <c r="AD148" s="13">
        <f>VLOOKUP(A148,'ARCHIVO DE TRABAJO'!$A$1:$AC$1046,29,0)</f>
        <v>0</v>
      </c>
      <c r="AE148" s="32">
        <f>VLOOKUP(A148,'ARCHIVO DE TRABAJO'!$A$1:$AD$1046,30,0)</f>
        <v>0</v>
      </c>
      <c r="AF148" s="21">
        <v>0</v>
      </c>
      <c r="AG148" s="21">
        <v>0</v>
      </c>
      <c r="AH148" s="21">
        <v>0</v>
      </c>
      <c r="AI148" s="21">
        <f t="shared" si="5"/>
        <v>0</v>
      </c>
      <c r="AJ148">
        <v>0</v>
      </c>
      <c r="AK148">
        <v>0</v>
      </c>
      <c r="AL148">
        <v>0</v>
      </c>
      <c r="AM148" s="1">
        <v>30000</v>
      </c>
      <c r="AN148" s="1">
        <v>-30000</v>
      </c>
    </row>
    <row r="149" spans="1:40" x14ac:dyDescent="0.25">
      <c r="A149" t="str">
        <f t="shared" si="4"/>
        <v>1.1-00-1907_20445022_2053110</v>
      </c>
      <c r="B149" t="s">
        <v>50</v>
      </c>
      <c r="C149" s="17" t="s">
        <v>555</v>
      </c>
      <c r="D149" t="s">
        <v>192</v>
      </c>
      <c r="E149" t="s">
        <v>97</v>
      </c>
      <c r="F149" t="s">
        <v>193</v>
      </c>
      <c r="G149">
        <v>4</v>
      </c>
      <c r="H149">
        <v>45</v>
      </c>
      <c r="I149" t="s">
        <v>194</v>
      </c>
      <c r="J149">
        <v>5311</v>
      </c>
      <c r="K149" t="s">
        <v>203</v>
      </c>
      <c r="L149">
        <v>0</v>
      </c>
      <c r="M149" t="s">
        <v>36</v>
      </c>
      <c r="N149">
        <v>5000</v>
      </c>
      <c r="O149" s="17" t="s">
        <v>700</v>
      </c>
      <c r="P149" t="s">
        <v>56</v>
      </c>
      <c r="Q149" t="s">
        <v>195</v>
      </c>
      <c r="R149" t="s">
        <v>196</v>
      </c>
      <c r="S149" t="s">
        <v>197</v>
      </c>
      <c r="T149" t="s">
        <v>198</v>
      </c>
      <c r="U149" s="17" t="e">
        <v>#N/A</v>
      </c>
      <c r="V149" s="13">
        <v>0</v>
      </c>
      <c r="W149" s="1">
        <v>250000</v>
      </c>
      <c r="X149">
        <v>0</v>
      </c>
      <c r="Y149">
        <v>0</v>
      </c>
      <c r="Z149">
        <v>0</v>
      </c>
      <c r="AA149">
        <v>0</v>
      </c>
      <c r="AB149">
        <v>0</v>
      </c>
      <c r="AC149" s="21">
        <v>0</v>
      </c>
      <c r="AD149" s="13">
        <f>VLOOKUP(A149,'ARCHIVO DE TRABAJO'!$A$1:$AC$1046,29,0)</f>
        <v>0</v>
      </c>
      <c r="AE149" s="32">
        <f>VLOOKUP(A149,'ARCHIVO DE TRABAJO'!$A$1:$AD$1046,30,0)</f>
        <v>0</v>
      </c>
      <c r="AF149" s="21">
        <v>0</v>
      </c>
      <c r="AG149" s="21">
        <v>0</v>
      </c>
      <c r="AH149" s="21">
        <v>0</v>
      </c>
      <c r="AI149" s="21">
        <f t="shared" si="5"/>
        <v>0</v>
      </c>
      <c r="AJ149">
        <v>0</v>
      </c>
      <c r="AK149">
        <v>0</v>
      </c>
      <c r="AL149">
        <v>0</v>
      </c>
      <c r="AM149" s="1">
        <v>250000</v>
      </c>
      <c r="AN149" s="1">
        <v>-250000</v>
      </c>
    </row>
    <row r="150" spans="1:40" x14ac:dyDescent="0.25">
      <c r="A150" t="str">
        <f t="shared" si="4"/>
        <v>1.1-00-1907_20445022_2053210</v>
      </c>
      <c r="B150" t="s">
        <v>50</v>
      </c>
      <c r="C150" s="17" t="s">
        <v>555</v>
      </c>
      <c r="D150" t="s">
        <v>192</v>
      </c>
      <c r="E150" t="s">
        <v>97</v>
      </c>
      <c r="F150" t="s">
        <v>193</v>
      </c>
      <c r="G150">
        <v>4</v>
      </c>
      <c r="H150">
        <v>45</v>
      </c>
      <c r="I150" t="s">
        <v>194</v>
      </c>
      <c r="J150">
        <v>5321</v>
      </c>
      <c r="K150" t="s">
        <v>113</v>
      </c>
      <c r="L150">
        <v>0</v>
      </c>
      <c r="M150" t="s">
        <v>36</v>
      </c>
      <c r="N150">
        <v>5000</v>
      </c>
      <c r="O150" s="17" t="s">
        <v>700</v>
      </c>
      <c r="P150" t="s">
        <v>56</v>
      </c>
      <c r="Q150" t="s">
        <v>195</v>
      </c>
      <c r="R150" t="s">
        <v>196</v>
      </c>
      <c r="S150" t="s">
        <v>197</v>
      </c>
      <c r="T150" t="s">
        <v>198</v>
      </c>
      <c r="U150" s="17" t="e">
        <v>#N/A</v>
      </c>
      <c r="V150" s="13">
        <v>0</v>
      </c>
      <c r="W150" s="1">
        <v>30000</v>
      </c>
      <c r="X150">
        <v>0</v>
      </c>
      <c r="Y150">
        <v>0</v>
      </c>
      <c r="Z150">
        <v>0</v>
      </c>
      <c r="AA150">
        <v>0</v>
      </c>
      <c r="AB150">
        <v>0</v>
      </c>
      <c r="AC150" s="21">
        <v>0</v>
      </c>
      <c r="AD150" s="13">
        <f>VLOOKUP(A150,'ARCHIVO DE TRABAJO'!$A$1:$AC$1046,29,0)</f>
        <v>0</v>
      </c>
      <c r="AE150" s="32">
        <f>VLOOKUP(A150,'ARCHIVO DE TRABAJO'!$A$1:$AD$1046,30,0)</f>
        <v>0</v>
      </c>
      <c r="AF150" s="21">
        <v>0</v>
      </c>
      <c r="AG150" s="21">
        <v>0</v>
      </c>
      <c r="AH150" s="21">
        <v>0</v>
      </c>
      <c r="AI150" s="21">
        <f t="shared" si="5"/>
        <v>0</v>
      </c>
      <c r="AJ150">
        <v>0</v>
      </c>
      <c r="AK150">
        <v>0</v>
      </c>
      <c r="AL150">
        <v>0</v>
      </c>
      <c r="AM150" s="1">
        <v>30000</v>
      </c>
      <c r="AN150" s="1">
        <v>-30000</v>
      </c>
    </row>
    <row r="151" spans="1:40" x14ac:dyDescent="0.25">
      <c r="A151" t="str">
        <f t="shared" si="4"/>
        <v>1.1-00-1907_20445022_2054210</v>
      </c>
      <c r="B151" t="s">
        <v>50</v>
      </c>
      <c r="C151" s="17" t="s">
        <v>555</v>
      </c>
      <c r="D151" t="s">
        <v>192</v>
      </c>
      <c r="E151" t="s">
        <v>97</v>
      </c>
      <c r="F151" t="s">
        <v>193</v>
      </c>
      <c r="G151">
        <v>4</v>
      </c>
      <c r="H151">
        <v>45</v>
      </c>
      <c r="I151" t="s">
        <v>194</v>
      </c>
      <c r="J151">
        <v>5421</v>
      </c>
      <c r="K151" t="s">
        <v>204</v>
      </c>
      <c r="L151">
        <v>0</v>
      </c>
      <c r="M151" t="s">
        <v>36</v>
      </c>
      <c r="N151">
        <v>5000</v>
      </c>
      <c r="O151" s="17" t="s">
        <v>700</v>
      </c>
      <c r="P151" t="s">
        <v>56</v>
      </c>
      <c r="Q151" t="s">
        <v>195</v>
      </c>
      <c r="R151" t="s">
        <v>196</v>
      </c>
      <c r="S151" t="s">
        <v>197</v>
      </c>
      <c r="T151" t="s">
        <v>198</v>
      </c>
      <c r="U151" s="17" t="e">
        <v>#N/A</v>
      </c>
      <c r="V151" s="13">
        <v>0</v>
      </c>
      <c r="W151" s="1">
        <v>40000</v>
      </c>
      <c r="X151">
        <v>0</v>
      </c>
      <c r="Y151">
        <v>0</v>
      </c>
      <c r="Z151">
        <v>0</v>
      </c>
      <c r="AA151">
        <v>0</v>
      </c>
      <c r="AB151">
        <v>0</v>
      </c>
      <c r="AC151" s="21">
        <v>0</v>
      </c>
      <c r="AD151" s="13">
        <f>VLOOKUP(A151,'ARCHIVO DE TRABAJO'!$A$1:$AC$1046,29,0)</f>
        <v>0</v>
      </c>
      <c r="AE151" s="32">
        <f>VLOOKUP(A151,'ARCHIVO DE TRABAJO'!$A$1:$AD$1046,30,0)</f>
        <v>0</v>
      </c>
      <c r="AF151" s="21">
        <v>0</v>
      </c>
      <c r="AG151" s="21">
        <v>0</v>
      </c>
      <c r="AH151" s="21">
        <v>0</v>
      </c>
      <c r="AI151" s="21">
        <f t="shared" si="5"/>
        <v>0</v>
      </c>
      <c r="AJ151">
        <v>0</v>
      </c>
      <c r="AK151">
        <v>0</v>
      </c>
      <c r="AL151">
        <v>0</v>
      </c>
      <c r="AM151" s="1">
        <v>40000</v>
      </c>
      <c r="AN151" s="1">
        <v>-40000</v>
      </c>
    </row>
    <row r="152" spans="1:40" x14ac:dyDescent="0.25">
      <c r="A152" t="str">
        <f t="shared" si="4"/>
        <v>1.1-00-1907_20445022_2055110</v>
      </c>
      <c r="B152" t="s">
        <v>50</v>
      </c>
      <c r="C152" s="17" t="s">
        <v>555</v>
      </c>
      <c r="D152" t="s">
        <v>192</v>
      </c>
      <c r="E152" t="s">
        <v>97</v>
      </c>
      <c r="F152" t="s">
        <v>193</v>
      </c>
      <c r="G152">
        <v>4</v>
      </c>
      <c r="H152">
        <v>45</v>
      </c>
      <c r="I152" t="s">
        <v>194</v>
      </c>
      <c r="J152">
        <v>5511</v>
      </c>
      <c r="K152" t="s">
        <v>144</v>
      </c>
      <c r="L152">
        <v>0</v>
      </c>
      <c r="M152" t="s">
        <v>36</v>
      </c>
      <c r="N152">
        <v>5000</v>
      </c>
      <c r="O152" s="17" t="s">
        <v>700</v>
      </c>
      <c r="P152" t="s">
        <v>56</v>
      </c>
      <c r="Q152" t="s">
        <v>195</v>
      </c>
      <c r="R152" t="s">
        <v>196</v>
      </c>
      <c r="S152" t="s">
        <v>197</v>
      </c>
      <c r="T152" t="s">
        <v>198</v>
      </c>
      <c r="U152" s="17" t="e">
        <v>#N/A</v>
      </c>
      <c r="V152" s="13">
        <v>0</v>
      </c>
      <c r="W152" s="1">
        <v>200000</v>
      </c>
      <c r="X152">
        <v>0</v>
      </c>
      <c r="Y152">
        <v>0</v>
      </c>
      <c r="Z152">
        <v>0</v>
      </c>
      <c r="AA152">
        <v>0</v>
      </c>
      <c r="AB152">
        <v>0</v>
      </c>
      <c r="AC152" s="21">
        <v>0</v>
      </c>
      <c r="AD152" s="13">
        <f>VLOOKUP(A152,'ARCHIVO DE TRABAJO'!$A$1:$AC$1046,29,0)</f>
        <v>0</v>
      </c>
      <c r="AE152" s="32">
        <f>VLOOKUP(A152,'ARCHIVO DE TRABAJO'!$A$1:$AD$1046,30,0)</f>
        <v>0</v>
      </c>
      <c r="AF152" s="21">
        <v>0</v>
      </c>
      <c r="AG152" s="21">
        <v>0</v>
      </c>
      <c r="AH152" s="21">
        <v>0</v>
      </c>
      <c r="AI152" s="21">
        <f t="shared" si="5"/>
        <v>0</v>
      </c>
      <c r="AJ152">
        <v>0</v>
      </c>
      <c r="AK152">
        <v>0</v>
      </c>
      <c r="AL152">
        <v>0</v>
      </c>
      <c r="AM152" s="1">
        <v>200000</v>
      </c>
      <c r="AN152" s="1">
        <v>-200000</v>
      </c>
    </row>
    <row r="153" spans="1:40" x14ac:dyDescent="0.25">
      <c r="A153" t="str">
        <f t="shared" si="4"/>
        <v>1.1-00-1907_20445022_2056110</v>
      </c>
      <c r="B153" t="s">
        <v>50</v>
      </c>
      <c r="C153" s="17" t="s">
        <v>555</v>
      </c>
      <c r="D153" t="s">
        <v>192</v>
      </c>
      <c r="E153" t="s">
        <v>97</v>
      </c>
      <c r="F153" t="s">
        <v>193</v>
      </c>
      <c r="G153">
        <v>4</v>
      </c>
      <c r="H153">
        <v>45</v>
      </c>
      <c r="I153" t="s">
        <v>194</v>
      </c>
      <c r="J153">
        <v>5611</v>
      </c>
      <c r="K153" t="s">
        <v>205</v>
      </c>
      <c r="L153">
        <v>0</v>
      </c>
      <c r="M153" t="s">
        <v>36</v>
      </c>
      <c r="N153">
        <v>5000</v>
      </c>
      <c r="O153" s="17" t="s">
        <v>700</v>
      </c>
      <c r="P153" t="s">
        <v>56</v>
      </c>
      <c r="Q153" t="s">
        <v>195</v>
      </c>
      <c r="R153" t="s">
        <v>196</v>
      </c>
      <c r="S153" t="s">
        <v>197</v>
      </c>
      <c r="T153" t="s">
        <v>198</v>
      </c>
      <c r="U153" s="17" t="e">
        <v>#N/A</v>
      </c>
      <c r="V153" s="13">
        <v>0</v>
      </c>
      <c r="W153" s="1">
        <v>20000</v>
      </c>
      <c r="X153">
        <v>0</v>
      </c>
      <c r="Y153">
        <v>0</v>
      </c>
      <c r="Z153">
        <v>0</v>
      </c>
      <c r="AA153">
        <v>0</v>
      </c>
      <c r="AB153">
        <v>0</v>
      </c>
      <c r="AC153" s="21">
        <v>0</v>
      </c>
      <c r="AD153" s="13">
        <f>VLOOKUP(A153,'ARCHIVO DE TRABAJO'!$A$1:$AC$1046,29,0)</f>
        <v>0</v>
      </c>
      <c r="AE153" s="32">
        <f>VLOOKUP(A153,'ARCHIVO DE TRABAJO'!$A$1:$AD$1046,30,0)</f>
        <v>0</v>
      </c>
      <c r="AF153" s="21">
        <v>0</v>
      </c>
      <c r="AG153" s="21">
        <v>0</v>
      </c>
      <c r="AH153" s="21">
        <v>0</v>
      </c>
      <c r="AI153" s="21">
        <f t="shared" si="5"/>
        <v>0</v>
      </c>
      <c r="AJ153">
        <v>0</v>
      </c>
      <c r="AK153">
        <v>0</v>
      </c>
      <c r="AL153">
        <v>0</v>
      </c>
      <c r="AM153" s="1">
        <v>20000</v>
      </c>
      <c r="AN153" s="1">
        <v>-20000</v>
      </c>
    </row>
    <row r="154" spans="1:40" x14ac:dyDescent="0.25">
      <c r="A154" t="str">
        <f t="shared" si="4"/>
        <v>1.1-00-1907_20445022_2056510</v>
      </c>
      <c r="B154" t="s">
        <v>50</v>
      </c>
      <c r="C154" s="17" t="s">
        <v>555</v>
      </c>
      <c r="D154" t="s">
        <v>192</v>
      </c>
      <c r="E154" t="s">
        <v>97</v>
      </c>
      <c r="F154" t="s">
        <v>193</v>
      </c>
      <c r="G154">
        <v>4</v>
      </c>
      <c r="H154">
        <v>45</v>
      </c>
      <c r="I154" t="s">
        <v>194</v>
      </c>
      <c r="J154">
        <v>5651</v>
      </c>
      <c r="K154" t="s">
        <v>120</v>
      </c>
      <c r="L154">
        <v>0</v>
      </c>
      <c r="M154" t="s">
        <v>36</v>
      </c>
      <c r="N154">
        <v>5000</v>
      </c>
      <c r="O154" s="17" t="s">
        <v>700</v>
      </c>
      <c r="P154" t="s">
        <v>56</v>
      </c>
      <c r="Q154" t="s">
        <v>195</v>
      </c>
      <c r="R154" t="s">
        <v>196</v>
      </c>
      <c r="S154" t="s">
        <v>197</v>
      </c>
      <c r="T154" t="s">
        <v>198</v>
      </c>
      <c r="U154" s="17" t="e">
        <v>#N/A</v>
      </c>
      <c r="V154" s="13">
        <v>0</v>
      </c>
      <c r="W154" s="1">
        <v>25000</v>
      </c>
      <c r="X154">
        <v>0</v>
      </c>
      <c r="Y154">
        <v>0</v>
      </c>
      <c r="Z154">
        <v>0</v>
      </c>
      <c r="AA154">
        <v>0</v>
      </c>
      <c r="AB154">
        <v>0</v>
      </c>
      <c r="AC154" s="21">
        <v>0</v>
      </c>
      <c r="AD154" s="13">
        <f>VLOOKUP(A154,'ARCHIVO DE TRABAJO'!$A$1:$AC$1046,29,0)</f>
        <v>0</v>
      </c>
      <c r="AE154" s="32">
        <f>VLOOKUP(A154,'ARCHIVO DE TRABAJO'!$A$1:$AD$1046,30,0)</f>
        <v>0</v>
      </c>
      <c r="AF154" s="21">
        <v>0</v>
      </c>
      <c r="AG154" s="21">
        <v>0</v>
      </c>
      <c r="AH154" s="21">
        <v>0</v>
      </c>
      <c r="AI154" s="21">
        <f t="shared" si="5"/>
        <v>0</v>
      </c>
      <c r="AJ154">
        <v>0</v>
      </c>
      <c r="AK154">
        <v>0</v>
      </c>
      <c r="AL154">
        <v>0</v>
      </c>
      <c r="AM154" s="1">
        <v>25000</v>
      </c>
      <c r="AN154" s="1">
        <v>-25000</v>
      </c>
    </row>
    <row r="155" spans="1:40" x14ac:dyDescent="0.25">
      <c r="A155" t="str">
        <f t="shared" si="4"/>
        <v>1.1-00-1907_20445022_2056610</v>
      </c>
      <c r="B155" t="s">
        <v>50</v>
      </c>
      <c r="C155" s="17" t="s">
        <v>555</v>
      </c>
      <c r="D155" t="s">
        <v>192</v>
      </c>
      <c r="E155" t="s">
        <v>97</v>
      </c>
      <c r="F155" t="s">
        <v>193</v>
      </c>
      <c r="G155">
        <v>4</v>
      </c>
      <c r="H155">
        <v>45</v>
      </c>
      <c r="I155" t="s">
        <v>194</v>
      </c>
      <c r="J155">
        <v>5661</v>
      </c>
      <c r="K155" t="s">
        <v>121</v>
      </c>
      <c r="L155">
        <v>0</v>
      </c>
      <c r="M155" t="s">
        <v>36</v>
      </c>
      <c r="N155">
        <v>5000</v>
      </c>
      <c r="O155" s="17" t="s">
        <v>700</v>
      </c>
      <c r="P155" t="s">
        <v>56</v>
      </c>
      <c r="Q155" t="s">
        <v>195</v>
      </c>
      <c r="R155" t="s">
        <v>196</v>
      </c>
      <c r="S155" t="s">
        <v>197</v>
      </c>
      <c r="T155" t="s">
        <v>198</v>
      </c>
      <c r="U155" s="17" t="e">
        <v>#N/A</v>
      </c>
      <c r="V155" s="13">
        <v>0</v>
      </c>
      <c r="W155" s="1">
        <v>45000</v>
      </c>
      <c r="X155">
        <v>0</v>
      </c>
      <c r="Y155">
        <v>0</v>
      </c>
      <c r="Z155">
        <v>0</v>
      </c>
      <c r="AA155">
        <v>0</v>
      </c>
      <c r="AB155">
        <v>0</v>
      </c>
      <c r="AC155" s="21">
        <v>0</v>
      </c>
      <c r="AD155" s="13">
        <f>VLOOKUP(A155,'ARCHIVO DE TRABAJO'!$A$1:$AC$1046,29,0)</f>
        <v>0</v>
      </c>
      <c r="AE155" s="32">
        <f>VLOOKUP(A155,'ARCHIVO DE TRABAJO'!$A$1:$AD$1046,30,0)</f>
        <v>0</v>
      </c>
      <c r="AF155" s="21">
        <v>0</v>
      </c>
      <c r="AG155" s="21">
        <v>0</v>
      </c>
      <c r="AH155" s="21">
        <v>0</v>
      </c>
      <c r="AI155" s="21">
        <f t="shared" si="5"/>
        <v>0</v>
      </c>
      <c r="AJ155">
        <v>0</v>
      </c>
      <c r="AK155">
        <v>0</v>
      </c>
      <c r="AL155">
        <v>0</v>
      </c>
      <c r="AM155" s="1">
        <v>45000</v>
      </c>
      <c r="AN155" s="1">
        <v>-45000</v>
      </c>
    </row>
    <row r="156" spans="1:40" x14ac:dyDescent="0.25">
      <c r="A156" t="str">
        <f t="shared" si="4"/>
        <v>1.1-00-1907_20445022_2056710</v>
      </c>
      <c r="B156" t="s">
        <v>50</v>
      </c>
      <c r="C156" s="17" t="s">
        <v>555</v>
      </c>
      <c r="D156" t="s">
        <v>192</v>
      </c>
      <c r="E156" t="s">
        <v>97</v>
      </c>
      <c r="F156" t="s">
        <v>193</v>
      </c>
      <c r="G156">
        <v>4</v>
      </c>
      <c r="H156">
        <v>45</v>
      </c>
      <c r="I156" t="s">
        <v>194</v>
      </c>
      <c r="J156">
        <v>5671</v>
      </c>
      <c r="K156" t="s">
        <v>122</v>
      </c>
      <c r="L156">
        <v>0</v>
      </c>
      <c r="M156" t="s">
        <v>36</v>
      </c>
      <c r="N156">
        <v>5000</v>
      </c>
      <c r="O156" s="17" t="s">
        <v>700</v>
      </c>
      <c r="P156" t="s">
        <v>56</v>
      </c>
      <c r="Q156" t="s">
        <v>195</v>
      </c>
      <c r="R156" t="s">
        <v>196</v>
      </c>
      <c r="S156" t="s">
        <v>197</v>
      </c>
      <c r="T156" t="s">
        <v>198</v>
      </c>
      <c r="U156" s="17" t="e">
        <v>#N/A</v>
      </c>
      <c r="V156" s="13">
        <v>0</v>
      </c>
      <c r="W156" s="1">
        <v>50000</v>
      </c>
      <c r="X156">
        <v>0</v>
      </c>
      <c r="Y156">
        <v>0</v>
      </c>
      <c r="Z156">
        <v>0</v>
      </c>
      <c r="AA156">
        <v>0</v>
      </c>
      <c r="AB156">
        <v>0</v>
      </c>
      <c r="AC156" s="21">
        <v>0</v>
      </c>
      <c r="AD156" s="13">
        <f>VLOOKUP(A156,'ARCHIVO DE TRABAJO'!$A$1:$AC$1046,29,0)</f>
        <v>0</v>
      </c>
      <c r="AE156" s="32">
        <f>VLOOKUP(A156,'ARCHIVO DE TRABAJO'!$A$1:$AD$1046,30,0)</f>
        <v>0</v>
      </c>
      <c r="AF156" s="21">
        <v>0</v>
      </c>
      <c r="AG156" s="21">
        <v>0</v>
      </c>
      <c r="AH156" s="21">
        <v>0</v>
      </c>
      <c r="AI156" s="21">
        <f t="shared" si="5"/>
        <v>0</v>
      </c>
      <c r="AJ156">
        <v>0</v>
      </c>
      <c r="AK156">
        <v>0</v>
      </c>
      <c r="AL156">
        <v>0</v>
      </c>
      <c r="AM156" s="1">
        <v>50000</v>
      </c>
      <c r="AN156" s="1">
        <v>-50000</v>
      </c>
    </row>
    <row r="157" spans="1:40" x14ac:dyDescent="0.25">
      <c r="A157" t="str">
        <f t="shared" si="4"/>
        <v>1.1-00-1907_20445022_2056910</v>
      </c>
      <c r="B157" t="s">
        <v>50</v>
      </c>
      <c r="C157" s="17" t="s">
        <v>555</v>
      </c>
      <c r="D157" t="s">
        <v>192</v>
      </c>
      <c r="E157" t="s">
        <v>97</v>
      </c>
      <c r="F157" t="s">
        <v>193</v>
      </c>
      <c r="G157">
        <v>4</v>
      </c>
      <c r="H157">
        <v>45</v>
      </c>
      <c r="I157" t="s">
        <v>194</v>
      </c>
      <c r="J157">
        <v>5691</v>
      </c>
      <c r="K157" t="s">
        <v>123</v>
      </c>
      <c r="L157">
        <v>0</v>
      </c>
      <c r="M157" t="s">
        <v>36</v>
      </c>
      <c r="N157">
        <v>5000</v>
      </c>
      <c r="O157" s="17" t="s">
        <v>700</v>
      </c>
      <c r="P157" t="s">
        <v>56</v>
      </c>
      <c r="Q157" t="s">
        <v>195</v>
      </c>
      <c r="R157" t="s">
        <v>196</v>
      </c>
      <c r="S157" t="s">
        <v>197</v>
      </c>
      <c r="T157" t="s">
        <v>198</v>
      </c>
      <c r="U157" s="17" t="e">
        <v>#N/A</v>
      </c>
      <c r="V157" s="13">
        <v>0</v>
      </c>
      <c r="W157" s="1">
        <v>1000000</v>
      </c>
      <c r="X157">
        <v>0</v>
      </c>
      <c r="Y157">
        <v>0</v>
      </c>
      <c r="Z157">
        <v>0</v>
      </c>
      <c r="AA157">
        <v>0</v>
      </c>
      <c r="AB157">
        <v>0</v>
      </c>
      <c r="AC157" s="21">
        <v>0</v>
      </c>
      <c r="AD157" s="13">
        <f>VLOOKUP(A157,'ARCHIVO DE TRABAJO'!$A$1:$AC$1046,29,0)</f>
        <v>0</v>
      </c>
      <c r="AE157" s="32">
        <f>VLOOKUP(A157,'ARCHIVO DE TRABAJO'!$A$1:$AD$1046,30,0)</f>
        <v>0</v>
      </c>
      <c r="AF157" s="21">
        <v>0</v>
      </c>
      <c r="AG157" s="21">
        <v>0</v>
      </c>
      <c r="AH157" s="21">
        <v>0</v>
      </c>
      <c r="AI157" s="21">
        <f t="shared" si="5"/>
        <v>0</v>
      </c>
      <c r="AJ157">
        <v>0</v>
      </c>
      <c r="AK157">
        <v>0</v>
      </c>
      <c r="AL157">
        <v>0</v>
      </c>
      <c r="AM157" s="1">
        <v>1000000</v>
      </c>
      <c r="AN157" s="1">
        <v>-1000000</v>
      </c>
    </row>
    <row r="158" spans="1:40" x14ac:dyDescent="0.25">
      <c r="A158" t="str">
        <f t="shared" si="4"/>
        <v>1.1-00-1903_20117010_2021810</v>
      </c>
      <c r="B158" t="s">
        <v>50</v>
      </c>
      <c r="C158" s="17" t="s">
        <v>555</v>
      </c>
      <c r="D158" t="s">
        <v>206</v>
      </c>
      <c r="E158" t="s">
        <v>207</v>
      </c>
      <c r="F158" t="s">
        <v>208</v>
      </c>
      <c r="G158">
        <v>1</v>
      </c>
      <c r="H158">
        <v>17</v>
      </c>
      <c r="I158" t="s">
        <v>209</v>
      </c>
      <c r="J158">
        <v>2181</v>
      </c>
      <c r="K158" t="s">
        <v>210</v>
      </c>
      <c r="L158">
        <v>0</v>
      </c>
      <c r="M158" t="s">
        <v>36</v>
      </c>
      <c r="N158">
        <v>2000</v>
      </c>
      <c r="O158" s="17" t="s">
        <v>699</v>
      </c>
      <c r="P158" t="s">
        <v>56</v>
      </c>
      <c r="Q158" t="s">
        <v>211</v>
      </c>
      <c r="R158" t="s">
        <v>212</v>
      </c>
      <c r="S158" t="s">
        <v>213</v>
      </c>
      <c r="T158" t="s">
        <v>214</v>
      </c>
      <c r="U158" s="17" t="e">
        <v>#N/A</v>
      </c>
      <c r="V158" s="13">
        <v>0</v>
      </c>
      <c r="W158" s="1">
        <v>250000</v>
      </c>
      <c r="X158">
        <v>0</v>
      </c>
      <c r="Y158">
        <v>0</v>
      </c>
      <c r="Z158">
        <v>0</v>
      </c>
      <c r="AA158">
        <v>0</v>
      </c>
      <c r="AB158">
        <v>0</v>
      </c>
      <c r="AC158" s="21">
        <v>0</v>
      </c>
      <c r="AD158" s="13">
        <f>VLOOKUP(A158,'ARCHIVO DE TRABAJO'!$A$1:$AC$1046,29,0)</f>
        <v>0</v>
      </c>
      <c r="AE158" s="32">
        <f>VLOOKUP(A158,'ARCHIVO DE TRABAJO'!$A$1:$AD$1046,30,0)</f>
        <v>0</v>
      </c>
      <c r="AF158" s="21">
        <v>0</v>
      </c>
      <c r="AG158" s="21">
        <v>0</v>
      </c>
      <c r="AH158" s="21">
        <v>0</v>
      </c>
      <c r="AI158" s="21">
        <f t="shared" si="5"/>
        <v>0</v>
      </c>
      <c r="AJ158">
        <v>0</v>
      </c>
      <c r="AK158">
        <v>0</v>
      </c>
      <c r="AL158">
        <v>0</v>
      </c>
      <c r="AM158" s="1">
        <v>250000</v>
      </c>
      <c r="AN158" s="1">
        <v>-250000</v>
      </c>
    </row>
    <row r="159" spans="1:40" x14ac:dyDescent="0.25">
      <c r="A159" t="str">
        <f t="shared" si="4"/>
        <v>1.1-00-1903_20117010_2022110</v>
      </c>
      <c r="B159" t="s">
        <v>50</v>
      </c>
      <c r="C159" s="17" t="s">
        <v>555</v>
      </c>
      <c r="D159" t="s">
        <v>206</v>
      </c>
      <c r="E159" t="s">
        <v>207</v>
      </c>
      <c r="F159" t="s">
        <v>208</v>
      </c>
      <c r="G159">
        <v>1</v>
      </c>
      <c r="H159">
        <v>17</v>
      </c>
      <c r="I159" t="s">
        <v>209</v>
      </c>
      <c r="J159">
        <v>2211</v>
      </c>
      <c r="K159" t="s">
        <v>55</v>
      </c>
      <c r="L159">
        <v>0</v>
      </c>
      <c r="M159" t="s">
        <v>36</v>
      </c>
      <c r="N159">
        <v>2000</v>
      </c>
      <c r="O159" s="17" t="s">
        <v>699</v>
      </c>
      <c r="P159" t="s">
        <v>56</v>
      </c>
      <c r="Q159" t="s">
        <v>211</v>
      </c>
      <c r="R159" t="s">
        <v>212</v>
      </c>
      <c r="S159" t="s">
        <v>213</v>
      </c>
      <c r="T159" t="s">
        <v>214</v>
      </c>
      <c r="U159" s="17" t="e">
        <v>#N/A</v>
      </c>
      <c r="V159" s="13">
        <v>0</v>
      </c>
      <c r="W159" s="1">
        <v>211000</v>
      </c>
      <c r="X159">
        <v>0</v>
      </c>
      <c r="Y159">
        <v>0</v>
      </c>
      <c r="Z159">
        <v>0</v>
      </c>
      <c r="AA159">
        <v>0</v>
      </c>
      <c r="AB159">
        <v>0</v>
      </c>
      <c r="AC159" s="21">
        <v>0</v>
      </c>
      <c r="AD159" s="13">
        <f>VLOOKUP(A159,'ARCHIVO DE TRABAJO'!$A$1:$AC$1046,29,0)</f>
        <v>0</v>
      </c>
      <c r="AE159" s="32">
        <f>VLOOKUP(A159,'ARCHIVO DE TRABAJO'!$A$1:$AD$1046,30,0)</f>
        <v>0</v>
      </c>
      <c r="AF159" s="21">
        <v>0</v>
      </c>
      <c r="AG159" s="21">
        <v>0</v>
      </c>
      <c r="AH159" s="21">
        <v>0</v>
      </c>
      <c r="AI159" s="21">
        <f t="shared" si="5"/>
        <v>0</v>
      </c>
      <c r="AJ159">
        <v>0</v>
      </c>
      <c r="AK159">
        <v>0</v>
      </c>
      <c r="AL159">
        <v>0</v>
      </c>
      <c r="AM159" s="1">
        <v>211000</v>
      </c>
      <c r="AN159" s="1">
        <v>-211000</v>
      </c>
    </row>
    <row r="160" spans="1:40" x14ac:dyDescent="0.25">
      <c r="A160" t="str">
        <f t="shared" si="4"/>
        <v>1.1-00-1903_20117010_2022310</v>
      </c>
      <c r="B160" t="s">
        <v>50</v>
      </c>
      <c r="C160" s="17" t="s">
        <v>555</v>
      </c>
      <c r="D160" t="s">
        <v>206</v>
      </c>
      <c r="E160" t="s">
        <v>207</v>
      </c>
      <c r="F160" t="s">
        <v>208</v>
      </c>
      <c r="G160">
        <v>1</v>
      </c>
      <c r="H160">
        <v>17</v>
      </c>
      <c r="I160" t="s">
        <v>209</v>
      </c>
      <c r="J160">
        <v>2231</v>
      </c>
      <c r="K160" t="s">
        <v>215</v>
      </c>
      <c r="L160">
        <v>0</v>
      </c>
      <c r="M160" t="s">
        <v>36</v>
      </c>
      <c r="N160">
        <v>2000</v>
      </c>
      <c r="O160" s="17" t="s">
        <v>699</v>
      </c>
      <c r="P160" t="s">
        <v>56</v>
      </c>
      <c r="Q160" t="s">
        <v>211</v>
      </c>
      <c r="R160" t="s">
        <v>212</v>
      </c>
      <c r="S160" t="s">
        <v>213</v>
      </c>
      <c r="T160" t="s">
        <v>214</v>
      </c>
      <c r="U160" s="17" t="e">
        <v>#N/A</v>
      </c>
      <c r="V160" s="13">
        <v>0</v>
      </c>
      <c r="W160" s="1">
        <v>3000</v>
      </c>
      <c r="X160">
        <v>0</v>
      </c>
      <c r="Y160">
        <v>0</v>
      </c>
      <c r="Z160">
        <v>0</v>
      </c>
      <c r="AA160">
        <v>0</v>
      </c>
      <c r="AB160">
        <v>0</v>
      </c>
      <c r="AC160" s="21">
        <v>0</v>
      </c>
      <c r="AD160" s="13">
        <f>VLOOKUP(A160,'ARCHIVO DE TRABAJO'!$A$1:$AC$1046,29,0)</f>
        <v>0</v>
      </c>
      <c r="AE160" s="32">
        <f>VLOOKUP(A160,'ARCHIVO DE TRABAJO'!$A$1:$AD$1046,30,0)</f>
        <v>0</v>
      </c>
      <c r="AF160" s="21">
        <v>0</v>
      </c>
      <c r="AG160" s="21">
        <v>0</v>
      </c>
      <c r="AH160" s="21">
        <v>0</v>
      </c>
      <c r="AI160" s="21">
        <f t="shared" si="5"/>
        <v>0</v>
      </c>
      <c r="AJ160">
        <v>0</v>
      </c>
      <c r="AK160">
        <v>0</v>
      </c>
      <c r="AL160">
        <v>0</v>
      </c>
      <c r="AM160" s="1">
        <v>3000</v>
      </c>
      <c r="AN160" s="1">
        <v>-3000</v>
      </c>
    </row>
    <row r="161" spans="1:40" x14ac:dyDescent="0.25">
      <c r="A161" t="str">
        <f t="shared" si="4"/>
        <v>1.1-00-1903_20117010_2024910</v>
      </c>
      <c r="B161" t="s">
        <v>50</v>
      </c>
      <c r="C161" s="17" t="s">
        <v>555</v>
      </c>
      <c r="D161" t="s">
        <v>206</v>
      </c>
      <c r="E161" t="s">
        <v>207</v>
      </c>
      <c r="F161" t="s">
        <v>208</v>
      </c>
      <c r="G161">
        <v>1</v>
      </c>
      <c r="H161">
        <v>17</v>
      </c>
      <c r="I161" t="s">
        <v>209</v>
      </c>
      <c r="J161">
        <v>2491</v>
      </c>
      <c r="K161" t="s">
        <v>62</v>
      </c>
      <c r="L161">
        <v>0</v>
      </c>
      <c r="M161" t="s">
        <v>36</v>
      </c>
      <c r="N161">
        <v>2000</v>
      </c>
      <c r="O161" s="17" t="s">
        <v>699</v>
      </c>
      <c r="P161" t="s">
        <v>56</v>
      </c>
      <c r="Q161" t="s">
        <v>211</v>
      </c>
      <c r="R161" t="s">
        <v>212</v>
      </c>
      <c r="S161" t="s">
        <v>213</v>
      </c>
      <c r="T161" t="s">
        <v>214</v>
      </c>
      <c r="U161" s="17" t="e">
        <v>#N/A</v>
      </c>
      <c r="V161" s="13">
        <v>0</v>
      </c>
      <c r="W161" s="1">
        <v>25000</v>
      </c>
      <c r="X161">
        <v>0</v>
      </c>
      <c r="Y161">
        <v>0</v>
      </c>
      <c r="Z161">
        <v>0</v>
      </c>
      <c r="AA161">
        <v>0</v>
      </c>
      <c r="AB161">
        <v>0</v>
      </c>
      <c r="AC161" s="21">
        <v>0</v>
      </c>
      <c r="AD161" s="13">
        <f>VLOOKUP(A161,'ARCHIVO DE TRABAJO'!$A$1:$AC$1046,29,0)</f>
        <v>0</v>
      </c>
      <c r="AE161" s="32">
        <f>VLOOKUP(A161,'ARCHIVO DE TRABAJO'!$A$1:$AD$1046,30,0)</f>
        <v>0</v>
      </c>
      <c r="AF161" s="21">
        <v>0</v>
      </c>
      <c r="AG161" s="21">
        <v>0</v>
      </c>
      <c r="AH161" s="21">
        <v>0</v>
      </c>
      <c r="AI161" s="21">
        <f t="shared" si="5"/>
        <v>0</v>
      </c>
      <c r="AJ161">
        <v>0</v>
      </c>
      <c r="AK161">
        <v>0</v>
      </c>
      <c r="AL161">
        <v>0</v>
      </c>
      <c r="AM161" s="1">
        <v>25000</v>
      </c>
      <c r="AN161" s="1">
        <v>-25000</v>
      </c>
    </row>
    <row r="162" spans="1:40" x14ac:dyDescent="0.25">
      <c r="A162" t="str">
        <f t="shared" si="4"/>
        <v>1.1-00-1903_20117010_2025410</v>
      </c>
      <c r="B162" t="s">
        <v>50</v>
      </c>
      <c r="C162" s="17" t="s">
        <v>555</v>
      </c>
      <c r="D162" t="s">
        <v>206</v>
      </c>
      <c r="E162" t="s">
        <v>207</v>
      </c>
      <c r="F162" t="s">
        <v>208</v>
      </c>
      <c r="G162">
        <v>1</v>
      </c>
      <c r="H162">
        <v>17</v>
      </c>
      <c r="I162" t="s">
        <v>209</v>
      </c>
      <c r="J162">
        <v>2541</v>
      </c>
      <c r="K162" t="s">
        <v>116</v>
      </c>
      <c r="L162">
        <v>0</v>
      </c>
      <c r="M162" t="s">
        <v>36</v>
      </c>
      <c r="N162">
        <v>2000</v>
      </c>
      <c r="O162" s="17" t="s">
        <v>699</v>
      </c>
      <c r="P162" t="s">
        <v>56</v>
      </c>
      <c r="Q162" t="s">
        <v>211</v>
      </c>
      <c r="R162" t="s">
        <v>212</v>
      </c>
      <c r="S162" t="s">
        <v>213</v>
      </c>
      <c r="T162" t="s">
        <v>214</v>
      </c>
      <c r="U162" s="17" t="e">
        <v>#N/A</v>
      </c>
      <c r="V162" s="13">
        <v>0</v>
      </c>
      <c r="W162" s="1">
        <v>10000</v>
      </c>
      <c r="X162">
        <v>0</v>
      </c>
      <c r="Y162">
        <v>0</v>
      </c>
      <c r="Z162">
        <v>0</v>
      </c>
      <c r="AA162">
        <v>0</v>
      </c>
      <c r="AB162">
        <v>0</v>
      </c>
      <c r="AC162" s="21">
        <v>0</v>
      </c>
      <c r="AD162" s="13">
        <f>VLOOKUP(A162,'ARCHIVO DE TRABAJO'!$A$1:$AC$1046,29,0)</f>
        <v>0</v>
      </c>
      <c r="AE162" s="32">
        <f>VLOOKUP(A162,'ARCHIVO DE TRABAJO'!$A$1:$AD$1046,30,0)</f>
        <v>0</v>
      </c>
      <c r="AF162" s="21">
        <v>0</v>
      </c>
      <c r="AG162" s="21">
        <v>0</v>
      </c>
      <c r="AH162" s="21">
        <v>0</v>
      </c>
      <c r="AI162" s="21">
        <f t="shared" si="5"/>
        <v>0</v>
      </c>
      <c r="AJ162">
        <v>0</v>
      </c>
      <c r="AK162">
        <v>0</v>
      </c>
      <c r="AL162">
        <v>0</v>
      </c>
      <c r="AM162" s="1">
        <v>10000</v>
      </c>
      <c r="AN162" s="1">
        <v>-10000</v>
      </c>
    </row>
    <row r="163" spans="1:40" x14ac:dyDescent="0.25">
      <c r="A163" t="str">
        <f t="shared" si="4"/>
        <v>1.1-00-1903_20117010_2027210</v>
      </c>
      <c r="B163" t="s">
        <v>50</v>
      </c>
      <c r="C163" s="17" t="s">
        <v>555</v>
      </c>
      <c r="D163" t="s">
        <v>206</v>
      </c>
      <c r="E163" t="s">
        <v>207</v>
      </c>
      <c r="F163" t="s">
        <v>208</v>
      </c>
      <c r="G163">
        <v>1</v>
      </c>
      <c r="H163">
        <v>17</v>
      </c>
      <c r="I163" t="s">
        <v>209</v>
      </c>
      <c r="J163">
        <v>2721</v>
      </c>
      <c r="K163" t="s">
        <v>124</v>
      </c>
      <c r="L163">
        <v>0</v>
      </c>
      <c r="M163" t="s">
        <v>36</v>
      </c>
      <c r="N163">
        <v>2000</v>
      </c>
      <c r="O163" s="17" t="s">
        <v>699</v>
      </c>
      <c r="P163" t="s">
        <v>56</v>
      </c>
      <c r="Q163" t="s">
        <v>211</v>
      </c>
      <c r="R163" t="s">
        <v>212</v>
      </c>
      <c r="S163" t="s">
        <v>213</v>
      </c>
      <c r="T163" t="s">
        <v>214</v>
      </c>
      <c r="U163" s="17" t="e">
        <v>#N/A</v>
      </c>
      <c r="V163" s="13">
        <v>0</v>
      </c>
      <c r="W163" s="1">
        <v>30000</v>
      </c>
      <c r="X163">
        <v>0</v>
      </c>
      <c r="Y163">
        <v>0</v>
      </c>
      <c r="Z163">
        <v>0</v>
      </c>
      <c r="AA163">
        <v>0</v>
      </c>
      <c r="AB163">
        <v>0</v>
      </c>
      <c r="AC163" s="21">
        <v>0</v>
      </c>
      <c r="AD163" s="13">
        <f>VLOOKUP(A163,'ARCHIVO DE TRABAJO'!$A$1:$AC$1046,29,0)</f>
        <v>0</v>
      </c>
      <c r="AE163" s="32">
        <f>VLOOKUP(A163,'ARCHIVO DE TRABAJO'!$A$1:$AD$1046,30,0)</f>
        <v>0</v>
      </c>
      <c r="AF163" s="21">
        <v>0</v>
      </c>
      <c r="AG163" s="21">
        <v>0</v>
      </c>
      <c r="AH163" s="21">
        <v>0</v>
      </c>
      <c r="AI163" s="21">
        <f t="shared" si="5"/>
        <v>0</v>
      </c>
      <c r="AJ163">
        <v>0</v>
      </c>
      <c r="AK163">
        <v>0</v>
      </c>
      <c r="AL163">
        <v>0</v>
      </c>
      <c r="AM163" s="1">
        <v>30000</v>
      </c>
      <c r="AN163" s="1">
        <v>-30000</v>
      </c>
    </row>
    <row r="164" spans="1:40" x14ac:dyDescent="0.25">
      <c r="A164" t="str">
        <f t="shared" si="4"/>
        <v>1.1-00-1903_20117010_2029110</v>
      </c>
      <c r="B164" t="s">
        <v>50</v>
      </c>
      <c r="C164" s="17" t="s">
        <v>555</v>
      </c>
      <c r="D164" t="s">
        <v>206</v>
      </c>
      <c r="E164" t="s">
        <v>207</v>
      </c>
      <c r="F164" t="s">
        <v>208</v>
      </c>
      <c r="G164">
        <v>1</v>
      </c>
      <c r="H164">
        <v>17</v>
      </c>
      <c r="I164" t="s">
        <v>209</v>
      </c>
      <c r="J164">
        <v>2911</v>
      </c>
      <c r="K164" t="s">
        <v>118</v>
      </c>
      <c r="L164">
        <v>0</v>
      </c>
      <c r="M164" t="s">
        <v>36</v>
      </c>
      <c r="N164">
        <v>2000</v>
      </c>
      <c r="O164" s="17" t="s">
        <v>699</v>
      </c>
      <c r="P164" t="s">
        <v>56</v>
      </c>
      <c r="Q164" t="s">
        <v>211</v>
      </c>
      <c r="R164" t="s">
        <v>212</v>
      </c>
      <c r="S164" t="s">
        <v>213</v>
      </c>
      <c r="T164" t="s">
        <v>214</v>
      </c>
      <c r="U164" s="17" t="e">
        <v>#N/A</v>
      </c>
      <c r="V164" s="13">
        <v>0</v>
      </c>
      <c r="W164" s="1">
        <v>25000</v>
      </c>
      <c r="X164">
        <v>0</v>
      </c>
      <c r="Y164">
        <v>0</v>
      </c>
      <c r="Z164">
        <v>0</v>
      </c>
      <c r="AA164">
        <v>0</v>
      </c>
      <c r="AB164">
        <v>0</v>
      </c>
      <c r="AC164" s="21">
        <v>0</v>
      </c>
      <c r="AD164" s="13">
        <f>VLOOKUP(A164,'ARCHIVO DE TRABAJO'!$A$1:$AC$1046,29,0)</f>
        <v>0</v>
      </c>
      <c r="AE164" s="32">
        <f>VLOOKUP(A164,'ARCHIVO DE TRABAJO'!$A$1:$AD$1046,30,0)</f>
        <v>0</v>
      </c>
      <c r="AF164" s="21">
        <v>0</v>
      </c>
      <c r="AG164" s="21">
        <v>0</v>
      </c>
      <c r="AH164" s="21">
        <v>0</v>
      </c>
      <c r="AI164" s="21">
        <f t="shared" si="5"/>
        <v>0</v>
      </c>
      <c r="AJ164">
        <v>0</v>
      </c>
      <c r="AK164">
        <v>0</v>
      </c>
      <c r="AL164">
        <v>0</v>
      </c>
      <c r="AM164" s="1">
        <v>25000</v>
      </c>
      <c r="AN164" s="1">
        <v>-25000</v>
      </c>
    </row>
    <row r="165" spans="1:40" x14ac:dyDescent="0.25">
      <c r="A165" t="str">
        <f t="shared" si="4"/>
        <v>1.1-00-1903_20117010_2031810</v>
      </c>
      <c r="B165" t="s">
        <v>50</v>
      </c>
      <c r="C165" s="17" t="s">
        <v>555</v>
      </c>
      <c r="D165" t="s">
        <v>206</v>
      </c>
      <c r="E165" t="s">
        <v>207</v>
      </c>
      <c r="F165" t="s">
        <v>208</v>
      </c>
      <c r="G165">
        <v>1</v>
      </c>
      <c r="H165">
        <v>17</v>
      </c>
      <c r="I165" t="s">
        <v>209</v>
      </c>
      <c r="J165">
        <v>3181</v>
      </c>
      <c r="K165" t="s">
        <v>132</v>
      </c>
      <c r="L165">
        <v>0</v>
      </c>
      <c r="M165" t="s">
        <v>36</v>
      </c>
      <c r="N165">
        <v>3000</v>
      </c>
      <c r="O165" s="17" t="s">
        <v>699</v>
      </c>
      <c r="P165" t="s">
        <v>56</v>
      </c>
      <c r="Q165" t="s">
        <v>211</v>
      </c>
      <c r="R165" t="s">
        <v>212</v>
      </c>
      <c r="S165" t="s">
        <v>213</v>
      </c>
      <c r="T165" t="s">
        <v>214</v>
      </c>
      <c r="U165" s="17" t="e">
        <v>#N/A</v>
      </c>
      <c r="V165" s="13">
        <v>0</v>
      </c>
      <c r="W165" s="1">
        <v>6000</v>
      </c>
      <c r="X165">
        <v>0</v>
      </c>
      <c r="Y165">
        <v>0</v>
      </c>
      <c r="Z165">
        <v>0</v>
      </c>
      <c r="AA165">
        <v>0</v>
      </c>
      <c r="AB165">
        <v>0</v>
      </c>
      <c r="AC165" s="21">
        <v>0</v>
      </c>
      <c r="AD165" s="13">
        <f>VLOOKUP(A165,'ARCHIVO DE TRABAJO'!$A$1:$AC$1046,29,0)</f>
        <v>0</v>
      </c>
      <c r="AE165" s="32">
        <f>VLOOKUP(A165,'ARCHIVO DE TRABAJO'!$A$1:$AD$1046,30,0)</f>
        <v>0</v>
      </c>
      <c r="AF165" s="21">
        <v>0</v>
      </c>
      <c r="AG165" s="21">
        <v>0</v>
      </c>
      <c r="AH165" s="21">
        <v>0</v>
      </c>
      <c r="AI165" s="21">
        <f t="shared" si="5"/>
        <v>0</v>
      </c>
      <c r="AJ165">
        <v>0</v>
      </c>
      <c r="AK165">
        <v>0</v>
      </c>
      <c r="AL165">
        <v>0</v>
      </c>
      <c r="AM165" s="1">
        <v>6000</v>
      </c>
      <c r="AN165" s="1">
        <v>-6000</v>
      </c>
    </row>
    <row r="166" spans="1:40" x14ac:dyDescent="0.25">
      <c r="A166" t="str">
        <f t="shared" si="4"/>
        <v>1.1-00-1903_20117010_2033110</v>
      </c>
      <c r="B166" t="s">
        <v>50</v>
      </c>
      <c r="C166" s="17" t="s">
        <v>555</v>
      </c>
      <c r="D166" t="s">
        <v>206</v>
      </c>
      <c r="E166" t="s">
        <v>207</v>
      </c>
      <c r="F166" t="s">
        <v>208</v>
      </c>
      <c r="G166">
        <v>1</v>
      </c>
      <c r="H166">
        <v>17</v>
      </c>
      <c r="I166" t="s">
        <v>209</v>
      </c>
      <c r="J166">
        <v>3311</v>
      </c>
      <c r="K166" t="s">
        <v>216</v>
      </c>
      <c r="L166">
        <v>0</v>
      </c>
      <c r="M166" t="s">
        <v>36</v>
      </c>
      <c r="N166">
        <v>3000</v>
      </c>
      <c r="O166" s="17" t="s">
        <v>699</v>
      </c>
      <c r="P166" t="s">
        <v>56</v>
      </c>
      <c r="Q166" t="s">
        <v>211</v>
      </c>
      <c r="R166" t="s">
        <v>212</v>
      </c>
      <c r="S166" t="s">
        <v>213</v>
      </c>
      <c r="T166" t="s">
        <v>214</v>
      </c>
      <c r="U166" s="17" t="e">
        <v>#N/A</v>
      </c>
      <c r="V166" s="13">
        <v>0</v>
      </c>
      <c r="W166" s="1">
        <v>2000000</v>
      </c>
      <c r="X166">
        <v>0</v>
      </c>
      <c r="Y166">
        <v>0</v>
      </c>
      <c r="Z166">
        <v>0</v>
      </c>
      <c r="AA166">
        <v>0</v>
      </c>
      <c r="AB166">
        <v>0</v>
      </c>
      <c r="AC166" s="21">
        <v>0</v>
      </c>
      <c r="AD166" s="13">
        <f>VLOOKUP(A166,'ARCHIVO DE TRABAJO'!$A$1:$AC$1046,29,0)</f>
        <v>0</v>
      </c>
      <c r="AE166" s="32">
        <f>VLOOKUP(A166,'ARCHIVO DE TRABAJO'!$A$1:$AD$1046,30,0)</f>
        <v>0</v>
      </c>
      <c r="AF166" s="21">
        <v>0</v>
      </c>
      <c r="AG166" s="21">
        <v>0</v>
      </c>
      <c r="AH166" s="21">
        <v>0</v>
      </c>
      <c r="AI166" s="21">
        <f t="shared" si="5"/>
        <v>0</v>
      </c>
      <c r="AJ166">
        <v>0</v>
      </c>
      <c r="AK166">
        <v>0</v>
      </c>
      <c r="AL166">
        <v>0</v>
      </c>
      <c r="AM166" s="1">
        <v>2000000</v>
      </c>
      <c r="AN166" s="1">
        <v>-2000000</v>
      </c>
    </row>
    <row r="167" spans="1:40" x14ac:dyDescent="0.25">
      <c r="A167" t="str">
        <f t="shared" si="4"/>
        <v>1.1-00-1903_20117010_2033910</v>
      </c>
      <c r="B167" t="s">
        <v>50</v>
      </c>
      <c r="C167" s="17" t="s">
        <v>555</v>
      </c>
      <c r="D167" t="s">
        <v>206</v>
      </c>
      <c r="E167" t="s">
        <v>207</v>
      </c>
      <c r="F167" t="s">
        <v>208</v>
      </c>
      <c r="G167">
        <v>1</v>
      </c>
      <c r="H167">
        <v>17</v>
      </c>
      <c r="I167" t="s">
        <v>209</v>
      </c>
      <c r="J167">
        <v>3391</v>
      </c>
      <c r="K167" t="s">
        <v>137</v>
      </c>
      <c r="L167">
        <v>0</v>
      </c>
      <c r="M167" t="s">
        <v>36</v>
      </c>
      <c r="N167">
        <v>3000</v>
      </c>
      <c r="O167" s="17" t="s">
        <v>699</v>
      </c>
      <c r="P167" t="s">
        <v>56</v>
      </c>
      <c r="Q167" t="s">
        <v>211</v>
      </c>
      <c r="R167" t="s">
        <v>212</v>
      </c>
      <c r="S167" t="s">
        <v>213</v>
      </c>
      <c r="T167" t="s">
        <v>214</v>
      </c>
      <c r="U167" s="17" t="e">
        <v>#N/A</v>
      </c>
      <c r="V167" s="13">
        <v>0</v>
      </c>
      <c r="W167" s="1">
        <v>95000</v>
      </c>
      <c r="X167">
        <v>0</v>
      </c>
      <c r="Y167">
        <v>0</v>
      </c>
      <c r="Z167">
        <v>0</v>
      </c>
      <c r="AA167">
        <v>0</v>
      </c>
      <c r="AB167">
        <v>0</v>
      </c>
      <c r="AC167" s="21">
        <v>0</v>
      </c>
      <c r="AD167" s="13">
        <f>VLOOKUP(A167,'ARCHIVO DE TRABAJO'!$A$1:$AC$1046,29,0)</f>
        <v>0</v>
      </c>
      <c r="AE167" s="32">
        <f>VLOOKUP(A167,'ARCHIVO DE TRABAJO'!$A$1:$AD$1046,30,0)</f>
        <v>0</v>
      </c>
      <c r="AF167" s="21">
        <v>0</v>
      </c>
      <c r="AG167" s="21">
        <v>0</v>
      </c>
      <c r="AH167" s="21">
        <v>0</v>
      </c>
      <c r="AI167" s="21">
        <f t="shared" si="5"/>
        <v>0</v>
      </c>
      <c r="AJ167">
        <v>0</v>
      </c>
      <c r="AK167">
        <v>0</v>
      </c>
      <c r="AL167">
        <v>0</v>
      </c>
      <c r="AM167" s="1">
        <v>95000</v>
      </c>
      <c r="AN167" s="1">
        <v>-95000</v>
      </c>
    </row>
    <row r="168" spans="1:40" x14ac:dyDescent="0.25">
      <c r="A168" t="str">
        <f t="shared" si="4"/>
        <v>1.1-00-1903_20117010_2038310</v>
      </c>
      <c r="B168" t="s">
        <v>50</v>
      </c>
      <c r="C168" s="17" t="s">
        <v>555</v>
      </c>
      <c r="D168" t="s">
        <v>206</v>
      </c>
      <c r="E168" t="s">
        <v>207</v>
      </c>
      <c r="F168" t="s">
        <v>208</v>
      </c>
      <c r="G168">
        <v>1</v>
      </c>
      <c r="H168">
        <v>17</v>
      </c>
      <c r="I168" t="s">
        <v>209</v>
      </c>
      <c r="J168">
        <v>3831</v>
      </c>
      <c r="K168" t="s">
        <v>108</v>
      </c>
      <c r="L168">
        <v>0</v>
      </c>
      <c r="M168" t="s">
        <v>36</v>
      </c>
      <c r="N168">
        <v>3000</v>
      </c>
      <c r="O168" s="17" t="s">
        <v>699</v>
      </c>
      <c r="P168" t="s">
        <v>56</v>
      </c>
      <c r="Q168" t="s">
        <v>211</v>
      </c>
      <c r="R168" t="s">
        <v>212</v>
      </c>
      <c r="S168" t="s">
        <v>213</v>
      </c>
      <c r="T168" t="s">
        <v>214</v>
      </c>
      <c r="U168" s="17" t="e">
        <v>#N/A</v>
      </c>
      <c r="V168" s="13">
        <v>0</v>
      </c>
      <c r="W168" s="1">
        <v>10000</v>
      </c>
      <c r="X168">
        <v>0</v>
      </c>
      <c r="Y168">
        <v>0</v>
      </c>
      <c r="Z168">
        <v>0</v>
      </c>
      <c r="AA168">
        <v>0</v>
      </c>
      <c r="AB168">
        <v>0</v>
      </c>
      <c r="AC168" s="21">
        <v>0</v>
      </c>
      <c r="AD168" s="13">
        <f>VLOOKUP(A168,'ARCHIVO DE TRABAJO'!$A$1:$AC$1046,29,0)</f>
        <v>0</v>
      </c>
      <c r="AE168" s="32">
        <f>VLOOKUP(A168,'ARCHIVO DE TRABAJO'!$A$1:$AD$1046,30,0)</f>
        <v>0</v>
      </c>
      <c r="AF168" s="21">
        <v>0</v>
      </c>
      <c r="AG168" s="21">
        <v>0</v>
      </c>
      <c r="AH168" s="21">
        <v>0</v>
      </c>
      <c r="AI168" s="21">
        <f t="shared" si="5"/>
        <v>0</v>
      </c>
      <c r="AJ168">
        <v>0</v>
      </c>
      <c r="AK168">
        <v>0</v>
      </c>
      <c r="AL168">
        <v>0</v>
      </c>
      <c r="AM168" s="1">
        <v>10000</v>
      </c>
      <c r="AN168" s="1">
        <v>-10000</v>
      </c>
    </row>
    <row r="169" spans="1:40" x14ac:dyDescent="0.25">
      <c r="A169" t="str">
        <f t="shared" si="4"/>
        <v>1.1-00-1903_20117010_2039210</v>
      </c>
      <c r="B169" t="s">
        <v>50</v>
      </c>
      <c r="C169" s="17" t="s">
        <v>555</v>
      </c>
      <c r="D169" t="s">
        <v>206</v>
      </c>
      <c r="E169" t="s">
        <v>207</v>
      </c>
      <c r="F169" t="s">
        <v>208</v>
      </c>
      <c r="G169">
        <v>1</v>
      </c>
      <c r="H169">
        <v>17</v>
      </c>
      <c r="I169" t="s">
        <v>209</v>
      </c>
      <c r="J169">
        <v>3921</v>
      </c>
      <c r="K169" t="s">
        <v>35</v>
      </c>
      <c r="L169">
        <v>0</v>
      </c>
      <c r="M169" t="s">
        <v>36</v>
      </c>
      <c r="N169">
        <v>3000</v>
      </c>
      <c r="O169" s="17" t="s">
        <v>699</v>
      </c>
      <c r="P169" t="s">
        <v>56</v>
      </c>
      <c r="Q169" t="s">
        <v>211</v>
      </c>
      <c r="R169" t="s">
        <v>212</v>
      </c>
      <c r="S169" t="s">
        <v>213</v>
      </c>
      <c r="T169" t="s">
        <v>214</v>
      </c>
      <c r="U169" s="17" t="e">
        <v>#N/A</v>
      </c>
      <c r="V169" s="13">
        <v>0</v>
      </c>
      <c r="W169" s="1">
        <v>40000</v>
      </c>
      <c r="X169">
        <v>0</v>
      </c>
      <c r="Y169">
        <v>0</v>
      </c>
      <c r="Z169">
        <v>0</v>
      </c>
      <c r="AA169">
        <v>0</v>
      </c>
      <c r="AB169">
        <v>0</v>
      </c>
      <c r="AC169" s="21">
        <v>0</v>
      </c>
      <c r="AD169" s="13">
        <f>VLOOKUP(A169,'ARCHIVO DE TRABAJO'!$A$1:$AC$1046,29,0)</f>
        <v>0</v>
      </c>
      <c r="AE169" s="32">
        <f>VLOOKUP(A169,'ARCHIVO DE TRABAJO'!$A$1:$AD$1046,30,0)</f>
        <v>0</v>
      </c>
      <c r="AF169" s="21">
        <v>0</v>
      </c>
      <c r="AG169" s="21">
        <v>0</v>
      </c>
      <c r="AH169" s="1">
        <v>0</v>
      </c>
      <c r="AI169" s="21">
        <f t="shared" si="5"/>
        <v>0</v>
      </c>
      <c r="AJ169">
        <v>0</v>
      </c>
      <c r="AK169">
        <v>0</v>
      </c>
      <c r="AL169">
        <v>0</v>
      </c>
      <c r="AM169" s="1">
        <v>40000</v>
      </c>
      <c r="AN169" s="1">
        <v>-40000</v>
      </c>
    </row>
    <row r="170" spans="1:40" x14ac:dyDescent="0.25">
      <c r="A170" t="str">
        <f t="shared" si="4"/>
        <v>1.1-00-1903_20117010_2056610</v>
      </c>
      <c r="B170" t="s">
        <v>50</v>
      </c>
      <c r="C170" s="17" t="s">
        <v>555</v>
      </c>
      <c r="D170" t="s">
        <v>206</v>
      </c>
      <c r="E170" t="s">
        <v>207</v>
      </c>
      <c r="F170" t="s">
        <v>208</v>
      </c>
      <c r="G170">
        <v>1</v>
      </c>
      <c r="H170">
        <v>17</v>
      </c>
      <c r="I170" t="s">
        <v>209</v>
      </c>
      <c r="J170">
        <v>5661</v>
      </c>
      <c r="K170" t="s">
        <v>121</v>
      </c>
      <c r="L170">
        <v>0</v>
      </c>
      <c r="M170" t="s">
        <v>36</v>
      </c>
      <c r="N170">
        <v>5000</v>
      </c>
      <c r="O170" s="17" t="s">
        <v>700</v>
      </c>
      <c r="P170" t="s">
        <v>56</v>
      </c>
      <c r="Q170" t="s">
        <v>211</v>
      </c>
      <c r="R170" t="s">
        <v>212</v>
      </c>
      <c r="S170" t="s">
        <v>213</v>
      </c>
      <c r="T170" t="s">
        <v>214</v>
      </c>
      <c r="U170" s="17" t="e">
        <v>#N/A</v>
      </c>
      <c r="V170" s="13">
        <v>0</v>
      </c>
      <c r="W170" s="1">
        <v>15000</v>
      </c>
      <c r="X170">
        <v>0</v>
      </c>
      <c r="Y170">
        <v>0</v>
      </c>
      <c r="Z170">
        <v>0</v>
      </c>
      <c r="AA170">
        <v>0</v>
      </c>
      <c r="AB170">
        <v>0</v>
      </c>
      <c r="AC170" s="21">
        <v>0</v>
      </c>
      <c r="AD170" s="13">
        <f>VLOOKUP(A170,'ARCHIVO DE TRABAJO'!$A$1:$AC$1046,29,0)</f>
        <v>0</v>
      </c>
      <c r="AE170" s="32">
        <f>VLOOKUP(A170,'ARCHIVO DE TRABAJO'!$A$1:$AD$1046,30,0)</f>
        <v>0</v>
      </c>
      <c r="AF170" s="21">
        <v>0</v>
      </c>
      <c r="AG170" s="21">
        <v>0</v>
      </c>
      <c r="AH170" s="21">
        <v>0</v>
      </c>
      <c r="AI170" s="21">
        <f t="shared" si="5"/>
        <v>0</v>
      </c>
      <c r="AJ170">
        <v>0</v>
      </c>
      <c r="AK170">
        <v>0</v>
      </c>
      <c r="AL170">
        <v>0</v>
      </c>
      <c r="AM170" s="1">
        <v>15000</v>
      </c>
      <c r="AN170" s="1">
        <v>-15000</v>
      </c>
    </row>
    <row r="171" spans="1:40" x14ac:dyDescent="0.25">
      <c r="A171" t="str">
        <f t="shared" si="4"/>
        <v>1.1-00-1915_20871037_2042110</v>
      </c>
      <c r="B171" t="s">
        <v>50</v>
      </c>
      <c r="C171" s="17" t="s">
        <v>555</v>
      </c>
      <c r="D171" t="s">
        <v>31</v>
      </c>
      <c r="E171" t="s">
        <v>97</v>
      </c>
      <c r="F171" t="s">
        <v>217</v>
      </c>
      <c r="G171">
        <v>8</v>
      </c>
      <c r="H171">
        <v>71</v>
      </c>
      <c r="I171" t="s">
        <v>218</v>
      </c>
      <c r="J171">
        <v>4211</v>
      </c>
      <c r="K171" t="s">
        <v>219</v>
      </c>
      <c r="L171">
        <v>0</v>
      </c>
      <c r="M171" t="s">
        <v>36</v>
      </c>
      <c r="N171">
        <v>4000</v>
      </c>
      <c r="O171" s="17" t="s">
        <v>699</v>
      </c>
      <c r="P171" t="s">
        <v>56</v>
      </c>
      <c r="Q171" t="s">
        <v>220</v>
      </c>
      <c r="R171" t="s">
        <v>212</v>
      </c>
      <c r="S171" t="s">
        <v>221</v>
      </c>
      <c r="T171" t="s">
        <v>222</v>
      </c>
      <c r="U171" s="17" t="e">
        <v>#N/A</v>
      </c>
      <c r="V171" s="13">
        <v>0</v>
      </c>
      <c r="W171" s="1">
        <v>3554787</v>
      </c>
      <c r="X171">
        <v>0</v>
      </c>
      <c r="Y171">
        <v>0</v>
      </c>
      <c r="Z171">
        <v>0</v>
      </c>
      <c r="AA171">
        <v>0</v>
      </c>
      <c r="AB171">
        <v>0</v>
      </c>
      <c r="AC171" s="21">
        <v>0</v>
      </c>
      <c r="AD171" s="13">
        <f>VLOOKUP(A171,'ARCHIVO DE TRABAJO'!$A$1:$AC$1046,29,0)</f>
        <v>0</v>
      </c>
      <c r="AE171" s="32">
        <f>VLOOKUP(A171,'ARCHIVO DE TRABAJO'!$A$1:$AD$1046,30,0)</f>
        <v>0</v>
      </c>
      <c r="AF171" s="21">
        <v>0</v>
      </c>
      <c r="AG171" s="21">
        <v>0</v>
      </c>
      <c r="AH171" s="21">
        <v>0</v>
      </c>
      <c r="AI171" s="21">
        <f t="shared" si="5"/>
        <v>0</v>
      </c>
      <c r="AJ171">
        <v>0</v>
      </c>
      <c r="AK171">
        <v>0</v>
      </c>
      <c r="AL171">
        <v>0</v>
      </c>
      <c r="AM171" s="1">
        <v>3554787</v>
      </c>
      <c r="AN171" s="1">
        <v>-3554787</v>
      </c>
    </row>
    <row r="172" spans="1:40" x14ac:dyDescent="0.25">
      <c r="A172" t="str">
        <f t="shared" si="4"/>
        <v>1.1-00-1901_2097004_2022110</v>
      </c>
      <c r="B172" t="s">
        <v>50</v>
      </c>
      <c r="C172" s="17" t="s">
        <v>555</v>
      </c>
      <c r="D172" t="s">
        <v>31</v>
      </c>
      <c r="E172" t="s">
        <v>52</v>
      </c>
      <c r="F172" t="s">
        <v>146</v>
      </c>
      <c r="G172">
        <v>9</v>
      </c>
      <c r="H172">
        <v>7</v>
      </c>
      <c r="I172" t="s">
        <v>223</v>
      </c>
      <c r="J172">
        <v>2211</v>
      </c>
      <c r="K172" t="s">
        <v>55</v>
      </c>
      <c r="L172">
        <v>0</v>
      </c>
      <c r="M172" t="s">
        <v>36</v>
      </c>
      <c r="N172">
        <v>2000</v>
      </c>
      <c r="O172" s="17" t="s">
        <v>699</v>
      </c>
      <c r="P172" t="s">
        <v>56</v>
      </c>
      <c r="Q172" t="s">
        <v>149</v>
      </c>
      <c r="R172" t="s">
        <v>224</v>
      </c>
      <c r="S172" t="s">
        <v>225</v>
      </c>
      <c r="T172" t="s">
        <v>226</v>
      </c>
      <c r="U172" s="17" t="e">
        <v>#N/A</v>
      </c>
      <c r="V172" s="13">
        <v>0</v>
      </c>
      <c r="W172" s="1">
        <v>180000</v>
      </c>
      <c r="X172">
        <v>0</v>
      </c>
      <c r="Y172">
        <v>0</v>
      </c>
      <c r="Z172">
        <v>0</v>
      </c>
      <c r="AA172">
        <v>0</v>
      </c>
      <c r="AB172">
        <v>0</v>
      </c>
      <c r="AC172" s="21">
        <v>0</v>
      </c>
      <c r="AD172" s="13">
        <f>VLOOKUP(A172,'ARCHIVO DE TRABAJO'!$A$1:$AC$1046,29,0)</f>
        <v>0</v>
      </c>
      <c r="AE172" s="32">
        <f>VLOOKUP(A172,'ARCHIVO DE TRABAJO'!$A$1:$AD$1046,30,0)</f>
        <v>0</v>
      </c>
      <c r="AF172" s="21">
        <v>0</v>
      </c>
      <c r="AG172" s="21">
        <v>0</v>
      </c>
      <c r="AH172" s="21">
        <v>0</v>
      </c>
      <c r="AI172" s="21">
        <f t="shared" si="5"/>
        <v>0</v>
      </c>
      <c r="AJ172">
        <v>0</v>
      </c>
      <c r="AK172">
        <v>0</v>
      </c>
      <c r="AL172">
        <v>0</v>
      </c>
      <c r="AM172" s="1">
        <v>180000</v>
      </c>
      <c r="AN172" s="1">
        <v>-180000</v>
      </c>
    </row>
    <row r="173" spans="1:40" x14ac:dyDescent="0.25">
      <c r="A173" t="str">
        <f t="shared" si="4"/>
        <v>1.1-00-1901_2097004_2022310</v>
      </c>
      <c r="B173" t="s">
        <v>50</v>
      </c>
      <c r="C173" s="17" t="s">
        <v>555</v>
      </c>
      <c r="D173" t="s">
        <v>31</v>
      </c>
      <c r="E173" t="s">
        <v>52</v>
      </c>
      <c r="F173" t="s">
        <v>146</v>
      </c>
      <c r="G173">
        <v>9</v>
      </c>
      <c r="H173">
        <v>7</v>
      </c>
      <c r="I173" t="s">
        <v>223</v>
      </c>
      <c r="J173">
        <v>2231</v>
      </c>
      <c r="K173" t="s">
        <v>215</v>
      </c>
      <c r="L173">
        <v>0</v>
      </c>
      <c r="M173" t="s">
        <v>36</v>
      </c>
      <c r="N173">
        <v>2000</v>
      </c>
      <c r="O173" s="17" t="s">
        <v>699</v>
      </c>
      <c r="P173" t="s">
        <v>56</v>
      </c>
      <c r="Q173" t="s">
        <v>149</v>
      </c>
      <c r="R173" t="s">
        <v>224</v>
      </c>
      <c r="S173" t="s">
        <v>225</v>
      </c>
      <c r="T173" t="s">
        <v>226</v>
      </c>
      <c r="U173" s="17" t="e">
        <v>#N/A</v>
      </c>
      <c r="V173" s="13">
        <v>0</v>
      </c>
      <c r="W173" s="1">
        <v>5000</v>
      </c>
      <c r="X173">
        <v>0</v>
      </c>
      <c r="Y173">
        <v>0</v>
      </c>
      <c r="Z173">
        <v>0</v>
      </c>
      <c r="AA173">
        <v>0</v>
      </c>
      <c r="AB173">
        <v>0</v>
      </c>
      <c r="AC173" s="21">
        <v>0</v>
      </c>
      <c r="AD173" s="13">
        <f>VLOOKUP(A173,'ARCHIVO DE TRABAJO'!$A$1:$AC$1046,29,0)</f>
        <v>0</v>
      </c>
      <c r="AE173" s="32">
        <f>VLOOKUP(A173,'ARCHIVO DE TRABAJO'!$A$1:$AD$1046,30,0)</f>
        <v>0</v>
      </c>
      <c r="AF173" s="21">
        <v>0</v>
      </c>
      <c r="AG173" s="21">
        <v>0</v>
      </c>
      <c r="AH173" s="21">
        <v>0</v>
      </c>
      <c r="AI173" s="21">
        <f t="shared" si="5"/>
        <v>0</v>
      </c>
      <c r="AJ173">
        <v>0</v>
      </c>
      <c r="AK173">
        <v>0</v>
      </c>
      <c r="AL173">
        <v>0</v>
      </c>
      <c r="AM173" s="1">
        <v>5000</v>
      </c>
      <c r="AN173" s="1">
        <v>-5000</v>
      </c>
    </row>
    <row r="174" spans="1:40" x14ac:dyDescent="0.25">
      <c r="A174" t="str">
        <f t="shared" si="4"/>
        <v>1.1-00-1901_2097004_2027210</v>
      </c>
      <c r="B174" t="s">
        <v>50</v>
      </c>
      <c r="C174" s="17" t="s">
        <v>555</v>
      </c>
      <c r="D174" t="s">
        <v>31</v>
      </c>
      <c r="E174" t="s">
        <v>52</v>
      </c>
      <c r="F174" t="s">
        <v>146</v>
      </c>
      <c r="G174">
        <v>9</v>
      </c>
      <c r="H174">
        <v>7</v>
      </c>
      <c r="I174" t="s">
        <v>223</v>
      </c>
      <c r="J174">
        <v>2721</v>
      </c>
      <c r="K174" t="s">
        <v>124</v>
      </c>
      <c r="L174">
        <v>0</v>
      </c>
      <c r="M174" t="s">
        <v>36</v>
      </c>
      <c r="N174">
        <v>2000</v>
      </c>
      <c r="O174" s="17" t="s">
        <v>699</v>
      </c>
      <c r="P174" t="s">
        <v>56</v>
      </c>
      <c r="Q174" t="s">
        <v>149</v>
      </c>
      <c r="R174" t="s">
        <v>224</v>
      </c>
      <c r="S174" t="s">
        <v>225</v>
      </c>
      <c r="T174" t="s">
        <v>226</v>
      </c>
      <c r="U174" s="17" t="e">
        <v>#N/A</v>
      </c>
      <c r="V174" s="13">
        <v>0</v>
      </c>
      <c r="W174" s="1">
        <v>5000</v>
      </c>
      <c r="X174">
        <v>0</v>
      </c>
      <c r="Y174">
        <v>0</v>
      </c>
      <c r="Z174">
        <v>0</v>
      </c>
      <c r="AA174">
        <v>0</v>
      </c>
      <c r="AB174">
        <v>0</v>
      </c>
      <c r="AC174" s="21">
        <v>0</v>
      </c>
      <c r="AD174" s="13">
        <f>VLOOKUP(A174,'ARCHIVO DE TRABAJO'!$A$1:$AC$1046,29,0)</f>
        <v>0</v>
      </c>
      <c r="AE174" s="32">
        <f>VLOOKUP(A174,'ARCHIVO DE TRABAJO'!$A$1:$AD$1046,30,0)</f>
        <v>0</v>
      </c>
      <c r="AF174" s="21">
        <v>0</v>
      </c>
      <c r="AG174" s="21">
        <v>0</v>
      </c>
      <c r="AH174" s="21">
        <v>0</v>
      </c>
      <c r="AI174" s="21">
        <f t="shared" si="5"/>
        <v>0</v>
      </c>
      <c r="AJ174">
        <v>0</v>
      </c>
      <c r="AK174">
        <v>0</v>
      </c>
      <c r="AL174">
        <v>0</v>
      </c>
      <c r="AM174" s="1">
        <v>5000</v>
      </c>
      <c r="AN174" s="1">
        <v>-5000</v>
      </c>
    </row>
    <row r="175" spans="1:40" x14ac:dyDescent="0.25">
      <c r="A175" t="str">
        <f t="shared" si="4"/>
        <v>1.1-00-1901_2097004_2027510</v>
      </c>
      <c r="B175" t="s">
        <v>50</v>
      </c>
      <c r="C175" s="17" t="s">
        <v>555</v>
      </c>
      <c r="D175" t="s">
        <v>31</v>
      </c>
      <c r="E175" t="s">
        <v>52</v>
      </c>
      <c r="F175" t="s">
        <v>146</v>
      </c>
      <c r="G175">
        <v>9</v>
      </c>
      <c r="H175">
        <v>7</v>
      </c>
      <c r="I175" t="s">
        <v>223</v>
      </c>
      <c r="J175">
        <v>2751</v>
      </c>
      <c r="K175" t="s">
        <v>227</v>
      </c>
      <c r="L175">
        <v>0</v>
      </c>
      <c r="M175" t="s">
        <v>36</v>
      </c>
      <c r="N175">
        <v>2000</v>
      </c>
      <c r="O175" s="17" t="s">
        <v>699</v>
      </c>
      <c r="P175" t="s">
        <v>56</v>
      </c>
      <c r="Q175" t="s">
        <v>149</v>
      </c>
      <c r="R175" t="s">
        <v>224</v>
      </c>
      <c r="S175" t="s">
        <v>225</v>
      </c>
      <c r="T175" t="s">
        <v>226</v>
      </c>
      <c r="U175" s="17" t="e">
        <v>#N/A</v>
      </c>
      <c r="V175" s="13">
        <v>0</v>
      </c>
      <c r="W175" s="1">
        <v>12000</v>
      </c>
      <c r="X175">
        <v>0</v>
      </c>
      <c r="Y175">
        <v>0</v>
      </c>
      <c r="Z175">
        <v>0</v>
      </c>
      <c r="AA175">
        <v>0</v>
      </c>
      <c r="AB175">
        <v>0</v>
      </c>
      <c r="AC175" s="21">
        <v>0</v>
      </c>
      <c r="AD175" s="13">
        <f>VLOOKUP(A175,'ARCHIVO DE TRABAJO'!$A$1:$AC$1046,29,0)</f>
        <v>0</v>
      </c>
      <c r="AE175" s="32">
        <f>VLOOKUP(A175,'ARCHIVO DE TRABAJO'!$A$1:$AD$1046,30,0)</f>
        <v>0</v>
      </c>
      <c r="AF175" s="21">
        <v>0</v>
      </c>
      <c r="AG175" s="21">
        <v>0</v>
      </c>
      <c r="AH175" s="21">
        <v>0</v>
      </c>
      <c r="AI175" s="21">
        <f t="shared" si="5"/>
        <v>0</v>
      </c>
      <c r="AJ175">
        <v>0</v>
      </c>
      <c r="AK175">
        <v>0</v>
      </c>
      <c r="AL175">
        <v>0</v>
      </c>
      <c r="AM175" s="1">
        <v>12000</v>
      </c>
      <c r="AN175" s="1">
        <v>-12000</v>
      </c>
    </row>
    <row r="176" spans="1:40" x14ac:dyDescent="0.25">
      <c r="A176" t="str">
        <f t="shared" si="4"/>
        <v>1.1-00-1901_2097004_2032910</v>
      </c>
      <c r="B176" t="s">
        <v>50</v>
      </c>
      <c r="C176" s="17" t="s">
        <v>555</v>
      </c>
      <c r="D176" t="s">
        <v>31</v>
      </c>
      <c r="E176" t="s">
        <v>52</v>
      </c>
      <c r="F176" t="s">
        <v>146</v>
      </c>
      <c r="G176">
        <v>9</v>
      </c>
      <c r="H176">
        <v>7</v>
      </c>
      <c r="I176" t="s">
        <v>223</v>
      </c>
      <c r="J176">
        <v>3291</v>
      </c>
      <c r="K176" t="s">
        <v>127</v>
      </c>
      <c r="L176">
        <v>0</v>
      </c>
      <c r="M176" t="s">
        <v>36</v>
      </c>
      <c r="N176">
        <v>3000</v>
      </c>
      <c r="O176" s="17" t="s">
        <v>699</v>
      </c>
      <c r="P176" t="s">
        <v>56</v>
      </c>
      <c r="Q176" t="s">
        <v>149</v>
      </c>
      <c r="R176" t="s">
        <v>224</v>
      </c>
      <c r="S176" t="s">
        <v>225</v>
      </c>
      <c r="T176" t="s">
        <v>226</v>
      </c>
      <c r="U176" s="17" t="e">
        <v>#N/A</v>
      </c>
      <c r="V176" s="13">
        <v>0</v>
      </c>
      <c r="W176" s="1">
        <v>400000</v>
      </c>
      <c r="X176">
        <v>0</v>
      </c>
      <c r="Y176">
        <v>0</v>
      </c>
      <c r="Z176">
        <v>0</v>
      </c>
      <c r="AA176">
        <v>0</v>
      </c>
      <c r="AB176">
        <v>0</v>
      </c>
      <c r="AC176" s="21">
        <v>0</v>
      </c>
      <c r="AD176" s="13">
        <f>VLOOKUP(A176,'ARCHIVO DE TRABAJO'!$A$1:$AC$1046,29,0)</f>
        <v>0</v>
      </c>
      <c r="AE176" s="32">
        <f>VLOOKUP(A176,'ARCHIVO DE TRABAJO'!$A$1:$AD$1046,30,0)</f>
        <v>0</v>
      </c>
      <c r="AF176" s="21">
        <v>0</v>
      </c>
      <c r="AG176" s="21">
        <v>0</v>
      </c>
      <c r="AH176" s="21">
        <v>0</v>
      </c>
      <c r="AI176" s="21">
        <f t="shared" si="5"/>
        <v>0</v>
      </c>
      <c r="AJ176">
        <v>0</v>
      </c>
      <c r="AK176">
        <v>0</v>
      </c>
      <c r="AL176">
        <v>0</v>
      </c>
      <c r="AM176" s="1">
        <v>400000</v>
      </c>
      <c r="AN176" s="1">
        <v>-400000</v>
      </c>
    </row>
    <row r="177" spans="1:40" x14ac:dyDescent="0.25">
      <c r="A177" t="str">
        <f t="shared" si="4"/>
        <v>1.1-00-1901_2097004_2035210</v>
      </c>
      <c r="B177" t="s">
        <v>50</v>
      </c>
      <c r="C177" s="17" t="s">
        <v>555</v>
      </c>
      <c r="D177" t="s">
        <v>31</v>
      </c>
      <c r="E177" t="s">
        <v>52</v>
      </c>
      <c r="F177" t="s">
        <v>146</v>
      </c>
      <c r="G177">
        <v>9</v>
      </c>
      <c r="H177">
        <v>7</v>
      </c>
      <c r="I177" t="s">
        <v>223</v>
      </c>
      <c r="J177">
        <v>3521</v>
      </c>
      <c r="K177" t="s">
        <v>128</v>
      </c>
      <c r="L177">
        <v>0</v>
      </c>
      <c r="M177" t="s">
        <v>36</v>
      </c>
      <c r="N177">
        <v>3000</v>
      </c>
      <c r="O177" s="17" t="s">
        <v>699</v>
      </c>
      <c r="P177" t="s">
        <v>56</v>
      </c>
      <c r="Q177" t="s">
        <v>149</v>
      </c>
      <c r="R177" t="s">
        <v>224</v>
      </c>
      <c r="S177" t="s">
        <v>225</v>
      </c>
      <c r="T177" t="s">
        <v>226</v>
      </c>
      <c r="U177" s="17" t="e">
        <v>#N/A</v>
      </c>
      <c r="V177" s="13">
        <v>0</v>
      </c>
      <c r="W177" s="1">
        <v>5000</v>
      </c>
      <c r="X177">
        <v>0</v>
      </c>
      <c r="Y177">
        <v>0</v>
      </c>
      <c r="Z177">
        <v>0</v>
      </c>
      <c r="AA177">
        <v>0</v>
      </c>
      <c r="AB177">
        <v>0</v>
      </c>
      <c r="AC177" s="21">
        <v>0</v>
      </c>
      <c r="AD177" s="13">
        <f>VLOOKUP(A177,'ARCHIVO DE TRABAJO'!$A$1:$AC$1046,29,0)</f>
        <v>0</v>
      </c>
      <c r="AE177" s="32">
        <f>VLOOKUP(A177,'ARCHIVO DE TRABAJO'!$A$1:$AD$1046,30,0)</f>
        <v>0</v>
      </c>
      <c r="AF177" s="21">
        <v>0</v>
      </c>
      <c r="AG177" s="21">
        <v>0</v>
      </c>
      <c r="AH177" s="21">
        <v>0</v>
      </c>
      <c r="AI177" s="21">
        <f t="shared" si="5"/>
        <v>0</v>
      </c>
      <c r="AJ177">
        <v>0</v>
      </c>
      <c r="AK177">
        <v>0</v>
      </c>
      <c r="AL177">
        <v>0</v>
      </c>
      <c r="AM177" s="1">
        <v>5000</v>
      </c>
      <c r="AN177" s="1">
        <v>-5000</v>
      </c>
    </row>
    <row r="178" spans="1:40" x14ac:dyDescent="0.25">
      <c r="A178" t="str">
        <f t="shared" si="4"/>
        <v>1.1-00-1901_2097004_2035810</v>
      </c>
      <c r="B178" t="s">
        <v>50</v>
      </c>
      <c r="C178" s="17" t="s">
        <v>555</v>
      </c>
      <c r="D178" t="s">
        <v>31</v>
      </c>
      <c r="E178" t="s">
        <v>52</v>
      </c>
      <c r="F178" t="s">
        <v>146</v>
      </c>
      <c r="G178">
        <v>9</v>
      </c>
      <c r="H178">
        <v>7</v>
      </c>
      <c r="I178" t="s">
        <v>223</v>
      </c>
      <c r="J178">
        <v>3581</v>
      </c>
      <c r="K178" t="s">
        <v>178</v>
      </c>
      <c r="L178">
        <v>0</v>
      </c>
      <c r="M178" t="s">
        <v>36</v>
      </c>
      <c r="N178">
        <v>3000</v>
      </c>
      <c r="O178" s="17" t="s">
        <v>699</v>
      </c>
      <c r="P178" t="s">
        <v>56</v>
      </c>
      <c r="Q178" t="s">
        <v>149</v>
      </c>
      <c r="R178" t="s">
        <v>224</v>
      </c>
      <c r="S178" t="s">
        <v>225</v>
      </c>
      <c r="T178" t="s">
        <v>226</v>
      </c>
      <c r="U178" s="17" t="e">
        <v>#N/A</v>
      </c>
      <c r="V178" s="13">
        <v>0</v>
      </c>
      <c r="W178" s="1">
        <v>15000</v>
      </c>
      <c r="X178">
        <v>0</v>
      </c>
      <c r="Y178">
        <v>0</v>
      </c>
      <c r="Z178">
        <v>0</v>
      </c>
      <c r="AA178">
        <v>0</v>
      </c>
      <c r="AB178">
        <v>0</v>
      </c>
      <c r="AC178" s="21">
        <v>0</v>
      </c>
      <c r="AD178" s="13">
        <f>VLOOKUP(A178,'ARCHIVO DE TRABAJO'!$A$1:$AC$1046,29,0)</f>
        <v>0</v>
      </c>
      <c r="AE178" s="32">
        <f>VLOOKUP(A178,'ARCHIVO DE TRABAJO'!$A$1:$AD$1046,30,0)</f>
        <v>0</v>
      </c>
      <c r="AF178" s="21">
        <v>0</v>
      </c>
      <c r="AG178" s="21">
        <v>0</v>
      </c>
      <c r="AH178" s="21">
        <v>0</v>
      </c>
      <c r="AI178" s="21">
        <f t="shared" si="5"/>
        <v>0</v>
      </c>
      <c r="AJ178">
        <v>0</v>
      </c>
      <c r="AK178">
        <v>0</v>
      </c>
      <c r="AL178">
        <v>0</v>
      </c>
      <c r="AM178" s="1">
        <v>15000</v>
      </c>
      <c r="AN178" s="1">
        <v>-15000</v>
      </c>
    </row>
    <row r="179" spans="1:40" x14ac:dyDescent="0.25">
      <c r="A179" t="str">
        <f t="shared" si="4"/>
        <v>1.1-00-1901_2097004_2037110</v>
      </c>
      <c r="B179" t="s">
        <v>50</v>
      </c>
      <c r="C179" s="17" t="s">
        <v>555</v>
      </c>
      <c r="D179" t="s">
        <v>31</v>
      </c>
      <c r="E179" t="s">
        <v>52</v>
      </c>
      <c r="F179" t="s">
        <v>146</v>
      </c>
      <c r="G179">
        <v>9</v>
      </c>
      <c r="H179">
        <v>7</v>
      </c>
      <c r="I179" t="s">
        <v>223</v>
      </c>
      <c r="J179">
        <v>3711</v>
      </c>
      <c r="K179" t="s">
        <v>138</v>
      </c>
      <c r="L179">
        <v>0</v>
      </c>
      <c r="M179" t="s">
        <v>36</v>
      </c>
      <c r="N179">
        <v>3000</v>
      </c>
      <c r="O179" s="17" t="s">
        <v>699</v>
      </c>
      <c r="P179" t="s">
        <v>56</v>
      </c>
      <c r="Q179" t="s">
        <v>149</v>
      </c>
      <c r="R179" t="s">
        <v>224</v>
      </c>
      <c r="S179" t="s">
        <v>225</v>
      </c>
      <c r="T179" t="s">
        <v>226</v>
      </c>
      <c r="U179" s="17" t="e">
        <v>#N/A</v>
      </c>
      <c r="V179" s="13">
        <v>0</v>
      </c>
      <c r="W179" s="1">
        <v>60000</v>
      </c>
      <c r="X179">
        <v>0</v>
      </c>
      <c r="Y179">
        <v>0</v>
      </c>
      <c r="Z179">
        <v>0</v>
      </c>
      <c r="AA179">
        <v>0</v>
      </c>
      <c r="AB179">
        <v>0</v>
      </c>
      <c r="AC179" s="21">
        <v>0</v>
      </c>
      <c r="AD179" s="13">
        <f>VLOOKUP(A179,'ARCHIVO DE TRABAJO'!$A$1:$AC$1046,29,0)</f>
        <v>0</v>
      </c>
      <c r="AE179" s="32">
        <f>VLOOKUP(A179,'ARCHIVO DE TRABAJO'!$A$1:$AD$1046,30,0)</f>
        <v>0</v>
      </c>
      <c r="AF179" s="21">
        <v>0</v>
      </c>
      <c r="AG179" s="21">
        <v>0</v>
      </c>
      <c r="AH179" s="21">
        <v>0</v>
      </c>
      <c r="AI179" s="21">
        <f t="shared" si="5"/>
        <v>0</v>
      </c>
      <c r="AJ179">
        <v>0</v>
      </c>
      <c r="AK179">
        <v>0</v>
      </c>
      <c r="AL179">
        <v>0</v>
      </c>
      <c r="AM179" s="1">
        <v>60000</v>
      </c>
      <c r="AN179" s="1">
        <v>-60000</v>
      </c>
    </row>
    <row r="180" spans="1:40" x14ac:dyDescent="0.25">
      <c r="A180" t="str">
        <f t="shared" si="4"/>
        <v>1.1-00-1901_2097004_2037210</v>
      </c>
      <c r="B180" t="s">
        <v>50</v>
      </c>
      <c r="C180" s="17" t="s">
        <v>555</v>
      </c>
      <c r="D180" t="s">
        <v>31</v>
      </c>
      <c r="E180" t="s">
        <v>52</v>
      </c>
      <c r="F180" t="s">
        <v>146</v>
      </c>
      <c r="G180">
        <v>9</v>
      </c>
      <c r="H180">
        <v>7</v>
      </c>
      <c r="I180" t="s">
        <v>223</v>
      </c>
      <c r="J180">
        <v>3721</v>
      </c>
      <c r="K180" t="s">
        <v>228</v>
      </c>
      <c r="L180">
        <v>0</v>
      </c>
      <c r="M180" t="s">
        <v>36</v>
      </c>
      <c r="N180">
        <v>3000</v>
      </c>
      <c r="O180" s="17" t="s">
        <v>699</v>
      </c>
      <c r="P180" t="s">
        <v>56</v>
      </c>
      <c r="Q180" t="s">
        <v>149</v>
      </c>
      <c r="R180" t="s">
        <v>224</v>
      </c>
      <c r="S180" t="s">
        <v>225</v>
      </c>
      <c r="T180" t="s">
        <v>226</v>
      </c>
      <c r="U180" s="17" t="e">
        <v>#N/A</v>
      </c>
      <c r="V180" s="13">
        <v>0</v>
      </c>
      <c r="W180" s="1">
        <v>36000</v>
      </c>
      <c r="X180">
        <v>0</v>
      </c>
      <c r="Y180">
        <v>0</v>
      </c>
      <c r="Z180">
        <v>0</v>
      </c>
      <c r="AA180">
        <v>0</v>
      </c>
      <c r="AB180">
        <v>0</v>
      </c>
      <c r="AC180" s="21">
        <v>0</v>
      </c>
      <c r="AD180" s="13">
        <f>VLOOKUP(A180,'ARCHIVO DE TRABAJO'!$A$1:$AC$1046,29,0)</f>
        <v>0</v>
      </c>
      <c r="AE180" s="32">
        <f>VLOOKUP(A180,'ARCHIVO DE TRABAJO'!$A$1:$AD$1046,30,0)</f>
        <v>0</v>
      </c>
      <c r="AF180" s="21">
        <v>0</v>
      </c>
      <c r="AG180" s="21">
        <v>0</v>
      </c>
      <c r="AH180" s="21">
        <v>0</v>
      </c>
      <c r="AI180" s="21">
        <f t="shared" si="5"/>
        <v>0</v>
      </c>
      <c r="AJ180">
        <v>0</v>
      </c>
      <c r="AK180">
        <v>0</v>
      </c>
      <c r="AL180">
        <v>0</v>
      </c>
      <c r="AM180" s="1">
        <v>36000</v>
      </c>
      <c r="AN180" s="1">
        <v>-36000</v>
      </c>
    </row>
    <row r="181" spans="1:40" x14ac:dyDescent="0.25">
      <c r="A181" t="str">
        <f t="shared" si="4"/>
        <v>1.1-00-1901_2097004_2037510</v>
      </c>
      <c r="B181" t="s">
        <v>50</v>
      </c>
      <c r="C181" s="17" t="s">
        <v>555</v>
      </c>
      <c r="D181" t="s">
        <v>31</v>
      </c>
      <c r="E181" t="s">
        <v>52</v>
      </c>
      <c r="F181" t="s">
        <v>146</v>
      </c>
      <c r="G181">
        <v>9</v>
      </c>
      <c r="H181">
        <v>7</v>
      </c>
      <c r="I181" t="s">
        <v>223</v>
      </c>
      <c r="J181">
        <v>3751</v>
      </c>
      <c r="K181" t="s">
        <v>139</v>
      </c>
      <c r="L181">
        <v>0</v>
      </c>
      <c r="M181" t="s">
        <v>36</v>
      </c>
      <c r="N181">
        <v>3000</v>
      </c>
      <c r="O181" s="17" t="s">
        <v>699</v>
      </c>
      <c r="P181" t="s">
        <v>56</v>
      </c>
      <c r="Q181" t="s">
        <v>149</v>
      </c>
      <c r="R181" t="s">
        <v>224</v>
      </c>
      <c r="S181" t="s">
        <v>225</v>
      </c>
      <c r="T181" t="s">
        <v>226</v>
      </c>
      <c r="U181" s="17" t="e">
        <v>#N/A</v>
      </c>
      <c r="V181" s="13">
        <v>0</v>
      </c>
      <c r="W181" s="1">
        <v>42000</v>
      </c>
      <c r="X181">
        <v>0</v>
      </c>
      <c r="Y181">
        <v>0</v>
      </c>
      <c r="Z181">
        <v>0</v>
      </c>
      <c r="AA181">
        <v>0</v>
      </c>
      <c r="AB181">
        <v>0</v>
      </c>
      <c r="AC181" s="21">
        <v>0</v>
      </c>
      <c r="AD181" s="13">
        <f>VLOOKUP(A181,'ARCHIVO DE TRABAJO'!$A$1:$AC$1046,29,0)</f>
        <v>0</v>
      </c>
      <c r="AE181" s="32">
        <f>VLOOKUP(A181,'ARCHIVO DE TRABAJO'!$A$1:$AD$1046,30,0)</f>
        <v>0</v>
      </c>
      <c r="AF181" s="21">
        <v>0</v>
      </c>
      <c r="AG181" s="21">
        <v>0</v>
      </c>
      <c r="AH181" s="21">
        <v>0</v>
      </c>
      <c r="AI181" s="21">
        <f t="shared" si="5"/>
        <v>0</v>
      </c>
      <c r="AJ181">
        <v>0</v>
      </c>
      <c r="AK181">
        <v>0</v>
      </c>
      <c r="AL181">
        <v>0</v>
      </c>
      <c r="AM181" s="1">
        <v>42000</v>
      </c>
      <c r="AN181" s="1">
        <v>-42000</v>
      </c>
    </row>
    <row r="182" spans="1:40" x14ac:dyDescent="0.25">
      <c r="A182" t="str">
        <f t="shared" si="4"/>
        <v>1.1-00-1901_2097004_2037610</v>
      </c>
      <c r="B182" t="s">
        <v>50</v>
      </c>
      <c r="C182" s="17" t="s">
        <v>555</v>
      </c>
      <c r="D182" t="s">
        <v>31</v>
      </c>
      <c r="E182" t="s">
        <v>52</v>
      </c>
      <c r="F182" t="s">
        <v>146</v>
      </c>
      <c r="G182">
        <v>9</v>
      </c>
      <c r="H182">
        <v>7</v>
      </c>
      <c r="I182" t="s">
        <v>223</v>
      </c>
      <c r="J182">
        <v>3761</v>
      </c>
      <c r="K182" t="s">
        <v>229</v>
      </c>
      <c r="L182">
        <v>0</v>
      </c>
      <c r="M182" t="s">
        <v>36</v>
      </c>
      <c r="N182">
        <v>3000</v>
      </c>
      <c r="O182" s="17" t="s">
        <v>699</v>
      </c>
      <c r="P182" t="s">
        <v>56</v>
      </c>
      <c r="Q182" t="s">
        <v>149</v>
      </c>
      <c r="R182" t="s">
        <v>224</v>
      </c>
      <c r="S182" t="s">
        <v>225</v>
      </c>
      <c r="T182" t="s">
        <v>226</v>
      </c>
      <c r="U182" s="17" t="e">
        <v>#N/A</v>
      </c>
      <c r="V182" s="13">
        <v>0</v>
      </c>
      <c r="W182" s="1">
        <v>50000</v>
      </c>
      <c r="X182">
        <v>0</v>
      </c>
      <c r="Y182">
        <v>0</v>
      </c>
      <c r="Z182">
        <v>0</v>
      </c>
      <c r="AA182">
        <v>0</v>
      </c>
      <c r="AB182">
        <v>0</v>
      </c>
      <c r="AC182" s="21">
        <v>0</v>
      </c>
      <c r="AD182" s="13">
        <f>VLOOKUP(A182,'ARCHIVO DE TRABAJO'!$A$1:$AC$1046,29,0)</f>
        <v>0</v>
      </c>
      <c r="AE182" s="32">
        <f>VLOOKUP(A182,'ARCHIVO DE TRABAJO'!$A$1:$AD$1046,30,0)</f>
        <v>0</v>
      </c>
      <c r="AF182" s="21">
        <v>0</v>
      </c>
      <c r="AG182" s="21">
        <v>0</v>
      </c>
      <c r="AH182" s="21">
        <v>0</v>
      </c>
      <c r="AI182" s="21">
        <f t="shared" si="5"/>
        <v>0</v>
      </c>
      <c r="AJ182">
        <v>0</v>
      </c>
      <c r="AK182">
        <v>0</v>
      </c>
      <c r="AL182">
        <v>0</v>
      </c>
      <c r="AM182" s="1">
        <v>50000</v>
      </c>
      <c r="AN182" s="1">
        <v>-50000</v>
      </c>
    </row>
    <row r="183" spans="1:40" x14ac:dyDescent="0.25">
      <c r="A183" t="str">
        <f t="shared" si="4"/>
        <v>1.1-00-1901_2097004_2038110</v>
      </c>
      <c r="B183" t="s">
        <v>50</v>
      </c>
      <c r="C183" s="17" t="s">
        <v>555</v>
      </c>
      <c r="D183" t="s">
        <v>31</v>
      </c>
      <c r="E183" t="s">
        <v>52</v>
      </c>
      <c r="F183" t="s">
        <v>146</v>
      </c>
      <c r="G183">
        <v>9</v>
      </c>
      <c r="H183">
        <v>7</v>
      </c>
      <c r="I183" t="s">
        <v>223</v>
      </c>
      <c r="J183">
        <v>3811</v>
      </c>
      <c r="K183" t="s">
        <v>230</v>
      </c>
      <c r="L183">
        <v>0</v>
      </c>
      <c r="M183" t="s">
        <v>36</v>
      </c>
      <c r="N183">
        <v>3000</v>
      </c>
      <c r="O183" s="17" t="s">
        <v>699</v>
      </c>
      <c r="P183" t="s">
        <v>56</v>
      </c>
      <c r="Q183" t="s">
        <v>149</v>
      </c>
      <c r="R183" t="s">
        <v>224</v>
      </c>
      <c r="S183" t="s">
        <v>225</v>
      </c>
      <c r="T183" t="s">
        <v>226</v>
      </c>
      <c r="U183" s="17" t="e">
        <v>#N/A</v>
      </c>
      <c r="V183" s="13">
        <v>0</v>
      </c>
      <c r="W183" s="1">
        <v>60000</v>
      </c>
      <c r="X183">
        <v>0</v>
      </c>
      <c r="Y183">
        <v>0</v>
      </c>
      <c r="Z183">
        <v>0</v>
      </c>
      <c r="AA183">
        <v>0</v>
      </c>
      <c r="AB183">
        <v>0</v>
      </c>
      <c r="AC183" s="21">
        <v>0</v>
      </c>
      <c r="AD183" s="13">
        <f>VLOOKUP(A183,'ARCHIVO DE TRABAJO'!$A$1:$AC$1046,29,0)</f>
        <v>0</v>
      </c>
      <c r="AE183" s="32">
        <f>VLOOKUP(A183,'ARCHIVO DE TRABAJO'!$A$1:$AD$1046,30,0)</f>
        <v>0</v>
      </c>
      <c r="AF183" s="21">
        <v>0</v>
      </c>
      <c r="AG183" s="21">
        <v>0</v>
      </c>
      <c r="AH183" s="21">
        <v>0</v>
      </c>
      <c r="AI183" s="21">
        <f t="shared" si="5"/>
        <v>0</v>
      </c>
      <c r="AJ183">
        <v>0</v>
      </c>
      <c r="AK183">
        <v>0</v>
      </c>
      <c r="AL183">
        <v>0</v>
      </c>
      <c r="AM183" s="1">
        <v>60000</v>
      </c>
      <c r="AN183" s="1">
        <v>-60000</v>
      </c>
    </row>
    <row r="184" spans="1:40" x14ac:dyDescent="0.25">
      <c r="A184" t="str">
        <f t="shared" si="4"/>
        <v>1.1-00-1901_2097004_2038210</v>
      </c>
      <c r="B184" t="s">
        <v>50</v>
      </c>
      <c r="C184" s="17" t="s">
        <v>555</v>
      </c>
      <c r="D184" t="s">
        <v>31</v>
      </c>
      <c r="E184" t="s">
        <v>52</v>
      </c>
      <c r="F184" t="s">
        <v>146</v>
      </c>
      <c r="G184">
        <v>9</v>
      </c>
      <c r="H184">
        <v>7</v>
      </c>
      <c r="I184" t="s">
        <v>223</v>
      </c>
      <c r="J184">
        <v>3821</v>
      </c>
      <c r="K184" t="s">
        <v>70</v>
      </c>
      <c r="L184">
        <v>0</v>
      </c>
      <c r="M184" t="s">
        <v>36</v>
      </c>
      <c r="N184">
        <v>3000</v>
      </c>
      <c r="O184" s="17" t="s">
        <v>699</v>
      </c>
      <c r="P184" t="s">
        <v>56</v>
      </c>
      <c r="Q184" t="s">
        <v>149</v>
      </c>
      <c r="R184" t="s">
        <v>224</v>
      </c>
      <c r="S184" t="s">
        <v>225</v>
      </c>
      <c r="T184" t="s">
        <v>226</v>
      </c>
      <c r="U184" s="17" t="e">
        <v>#N/A</v>
      </c>
      <c r="V184" s="13">
        <v>0</v>
      </c>
      <c r="W184" s="1">
        <v>2800000</v>
      </c>
      <c r="X184">
        <v>0</v>
      </c>
      <c r="Y184">
        <v>0</v>
      </c>
      <c r="Z184">
        <v>0</v>
      </c>
      <c r="AA184">
        <v>0</v>
      </c>
      <c r="AB184">
        <v>0</v>
      </c>
      <c r="AC184" s="21">
        <v>0</v>
      </c>
      <c r="AD184" s="13">
        <f>VLOOKUP(A184,'ARCHIVO DE TRABAJO'!$A$1:$AC$1046,29,0)</f>
        <v>0</v>
      </c>
      <c r="AE184" s="32">
        <f>VLOOKUP(A184,'ARCHIVO DE TRABAJO'!$A$1:$AD$1046,30,0)</f>
        <v>0</v>
      </c>
      <c r="AF184" s="21">
        <v>0</v>
      </c>
      <c r="AG184" s="21">
        <v>0</v>
      </c>
      <c r="AH184" s="21">
        <v>0</v>
      </c>
      <c r="AI184" s="21">
        <f t="shared" si="5"/>
        <v>0</v>
      </c>
      <c r="AJ184">
        <v>0</v>
      </c>
      <c r="AK184">
        <v>0</v>
      </c>
      <c r="AL184">
        <v>0</v>
      </c>
      <c r="AM184" s="1">
        <v>2800000</v>
      </c>
      <c r="AN184" s="1">
        <v>-2800000</v>
      </c>
    </row>
    <row r="185" spans="1:40" x14ac:dyDescent="0.25">
      <c r="A185" t="str">
        <f t="shared" si="4"/>
        <v>1.1-00-1901_2097004_2038310</v>
      </c>
      <c r="B185" t="s">
        <v>50</v>
      </c>
      <c r="C185" s="17" t="s">
        <v>555</v>
      </c>
      <c r="D185" t="s">
        <v>31</v>
      </c>
      <c r="E185" t="s">
        <v>52</v>
      </c>
      <c r="F185" t="s">
        <v>146</v>
      </c>
      <c r="G185">
        <v>9</v>
      </c>
      <c r="H185">
        <v>7</v>
      </c>
      <c r="I185" t="s">
        <v>223</v>
      </c>
      <c r="J185">
        <v>3831</v>
      </c>
      <c r="K185" t="s">
        <v>108</v>
      </c>
      <c r="L185">
        <v>0</v>
      </c>
      <c r="M185" t="s">
        <v>36</v>
      </c>
      <c r="N185">
        <v>3000</v>
      </c>
      <c r="O185" s="17" t="s">
        <v>699</v>
      </c>
      <c r="P185" t="s">
        <v>56</v>
      </c>
      <c r="Q185" t="s">
        <v>149</v>
      </c>
      <c r="R185" t="s">
        <v>224</v>
      </c>
      <c r="S185" t="s">
        <v>225</v>
      </c>
      <c r="T185" t="s">
        <v>226</v>
      </c>
      <c r="U185" s="17" t="e">
        <v>#N/A</v>
      </c>
      <c r="V185" s="13">
        <v>0</v>
      </c>
      <c r="W185" s="1">
        <v>100000</v>
      </c>
      <c r="X185">
        <v>0</v>
      </c>
      <c r="Y185">
        <v>0</v>
      </c>
      <c r="Z185">
        <v>0</v>
      </c>
      <c r="AA185">
        <v>0</v>
      </c>
      <c r="AB185">
        <v>0</v>
      </c>
      <c r="AC185" s="21">
        <v>0</v>
      </c>
      <c r="AD185" s="13">
        <f>VLOOKUP(A185,'ARCHIVO DE TRABAJO'!$A$1:$AC$1046,29,0)</f>
        <v>0</v>
      </c>
      <c r="AE185" s="32">
        <f>VLOOKUP(A185,'ARCHIVO DE TRABAJO'!$A$1:$AD$1046,30,0)</f>
        <v>0</v>
      </c>
      <c r="AF185" s="21">
        <v>0</v>
      </c>
      <c r="AG185" s="21">
        <v>0</v>
      </c>
      <c r="AH185" s="21">
        <v>0</v>
      </c>
      <c r="AI185" s="21">
        <f t="shared" si="5"/>
        <v>0</v>
      </c>
      <c r="AJ185">
        <v>0</v>
      </c>
      <c r="AK185">
        <v>0</v>
      </c>
      <c r="AL185">
        <v>0</v>
      </c>
      <c r="AM185" s="1">
        <v>100000</v>
      </c>
      <c r="AN185" s="1">
        <v>-100000</v>
      </c>
    </row>
    <row r="186" spans="1:40" x14ac:dyDescent="0.25">
      <c r="A186" t="str">
        <f t="shared" si="4"/>
        <v>1.1-00-1901_2097004_2052110</v>
      </c>
      <c r="B186" t="s">
        <v>50</v>
      </c>
      <c r="C186" s="17" t="s">
        <v>555</v>
      </c>
      <c r="D186" t="s">
        <v>31</v>
      </c>
      <c r="E186" t="s">
        <v>52</v>
      </c>
      <c r="F186" t="s">
        <v>146</v>
      </c>
      <c r="G186">
        <v>9</v>
      </c>
      <c r="H186">
        <v>7</v>
      </c>
      <c r="I186" t="s">
        <v>223</v>
      </c>
      <c r="J186">
        <v>5211</v>
      </c>
      <c r="K186" t="s">
        <v>155</v>
      </c>
      <c r="L186">
        <v>0</v>
      </c>
      <c r="M186" t="s">
        <v>36</v>
      </c>
      <c r="N186">
        <v>5000</v>
      </c>
      <c r="O186" s="17" t="s">
        <v>700</v>
      </c>
      <c r="P186" t="s">
        <v>56</v>
      </c>
      <c r="Q186" t="s">
        <v>149</v>
      </c>
      <c r="R186" t="s">
        <v>224</v>
      </c>
      <c r="S186" t="s">
        <v>225</v>
      </c>
      <c r="T186" t="s">
        <v>226</v>
      </c>
      <c r="U186" s="17" t="e">
        <v>#N/A</v>
      </c>
      <c r="V186" s="13">
        <v>0</v>
      </c>
      <c r="W186" s="1">
        <v>50000</v>
      </c>
      <c r="X186">
        <v>0</v>
      </c>
      <c r="Y186">
        <v>0</v>
      </c>
      <c r="Z186">
        <v>0</v>
      </c>
      <c r="AA186">
        <v>0</v>
      </c>
      <c r="AB186">
        <v>0</v>
      </c>
      <c r="AC186" s="21">
        <v>0</v>
      </c>
      <c r="AD186" s="13">
        <f>VLOOKUP(A186,'ARCHIVO DE TRABAJO'!$A$1:$AC$1046,29,0)</f>
        <v>0</v>
      </c>
      <c r="AE186" s="32">
        <f>VLOOKUP(A186,'ARCHIVO DE TRABAJO'!$A$1:$AD$1046,30,0)</f>
        <v>0</v>
      </c>
      <c r="AF186" s="21">
        <v>0</v>
      </c>
      <c r="AG186" s="21">
        <v>0</v>
      </c>
      <c r="AH186" s="21">
        <v>0</v>
      </c>
      <c r="AI186" s="21">
        <f t="shared" si="5"/>
        <v>0</v>
      </c>
      <c r="AJ186">
        <v>0</v>
      </c>
      <c r="AK186">
        <v>0</v>
      </c>
      <c r="AL186">
        <v>0</v>
      </c>
      <c r="AM186" s="1">
        <v>50000</v>
      </c>
      <c r="AN186" s="1">
        <v>-50000</v>
      </c>
    </row>
    <row r="187" spans="1:40" x14ac:dyDescent="0.25">
      <c r="A187" t="str">
        <f t="shared" si="4"/>
        <v>1.1-00-1901_2097004_2056510</v>
      </c>
      <c r="B187" t="s">
        <v>50</v>
      </c>
      <c r="C187" s="17" t="s">
        <v>555</v>
      </c>
      <c r="D187" t="s">
        <v>31</v>
      </c>
      <c r="E187" t="s">
        <v>52</v>
      </c>
      <c r="F187" t="s">
        <v>146</v>
      </c>
      <c r="G187">
        <v>9</v>
      </c>
      <c r="H187">
        <v>7</v>
      </c>
      <c r="I187" t="s">
        <v>223</v>
      </c>
      <c r="J187">
        <v>5651</v>
      </c>
      <c r="K187" t="s">
        <v>120</v>
      </c>
      <c r="L187">
        <v>0</v>
      </c>
      <c r="M187" t="s">
        <v>36</v>
      </c>
      <c r="N187">
        <v>5000</v>
      </c>
      <c r="O187" s="17" t="s">
        <v>700</v>
      </c>
      <c r="P187" t="s">
        <v>56</v>
      </c>
      <c r="Q187" t="s">
        <v>149</v>
      </c>
      <c r="R187" t="s">
        <v>224</v>
      </c>
      <c r="S187" t="s">
        <v>225</v>
      </c>
      <c r="T187" t="s">
        <v>226</v>
      </c>
      <c r="U187" s="17" t="e">
        <v>#N/A</v>
      </c>
      <c r="V187" s="13">
        <v>0</v>
      </c>
      <c r="W187" s="1">
        <v>90000</v>
      </c>
      <c r="X187">
        <v>0</v>
      </c>
      <c r="Y187">
        <v>0</v>
      </c>
      <c r="Z187">
        <v>0</v>
      </c>
      <c r="AA187">
        <v>0</v>
      </c>
      <c r="AB187">
        <v>0</v>
      </c>
      <c r="AC187" s="21">
        <v>0</v>
      </c>
      <c r="AD187" s="13">
        <f>VLOOKUP(A187,'ARCHIVO DE TRABAJO'!$A$1:$AC$1046,29,0)</f>
        <v>0</v>
      </c>
      <c r="AE187" s="32">
        <f>VLOOKUP(A187,'ARCHIVO DE TRABAJO'!$A$1:$AD$1046,30,0)</f>
        <v>0</v>
      </c>
      <c r="AF187" s="21">
        <v>0</v>
      </c>
      <c r="AG187" s="21">
        <v>0</v>
      </c>
      <c r="AH187" s="21">
        <v>0</v>
      </c>
      <c r="AI187" s="21">
        <f t="shared" si="5"/>
        <v>0</v>
      </c>
      <c r="AJ187">
        <v>0</v>
      </c>
      <c r="AK187">
        <v>0</v>
      </c>
      <c r="AL187">
        <v>0</v>
      </c>
      <c r="AM187" s="1">
        <v>90000</v>
      </c>
      <c r="AN187" s="1">
        <v>-90000</v>
      </c>
    </row>
    <row r="188" spans="1:40" x14ac:dyDescent="0.25">
      <c r="A188" t="str">
        <f t="shared" si="4"/>
        <v>1.1-00-1907_20636016_2024610</v>
      </c>
      <c r="B188" t="s">
        <v>50</v>
      </c>
      <c r="C188" s="17" t="s">
        <v>555</v>
      </c>
      <c r="D188" t="s">
        <v>31</v>
      </c>
      <c r="E188" t="s">
        <v>52</v>
      </c>
      <c r="F188" t="s">
        <v>193</v>
      </c>
      <c r="G188">
        <v>6</v>
      </c>
      <c r="H188">
        <v>36</v>
      </c>
      <c r="I188" t="s">
        <v>231</v>
      </c>
      <c r="J188">
        <v>2461</v>
      </c>
      <c r="K188" t="s">
        <v>168</v>
      </c>
      <c r="L188">
        <v>0</v>
      </c>
      <c r="M188" t="s">
        <v>36</v>
      </c>
      <c r="N188">
        <v>2000</v>
      </c>
      <c r="O188" s="17" t="s">
        <v>699</v>
      </c>
      <c r="P188" t="s">
        <v>56</v>
      </c>
      <c r="Q188" t="s">
        <v>195</v>
      </c>
      <c r="R188" t="s">
        <v>102</v>
      </c>
      <c r="S188" t="s">
        <v>232</v>
      </c>
      <c r="T188" t="s">
        <v>233</v>
      </c>
      <c r="U188" s="17" t="e">
        <v>#N/A</v>
      </c>
      <c r="V188" s="13">
        <v>0</v>
      </c>
      <c r="W188" s="1">
        <v>2900000</v>
      </c>
      <c r="X188">
        <v>0</v>
      </c>
      <c r="Y188">
        <v>0</v>
      </c>
      <c r="Z188">
        <v>0</v>
      </c>
      <c r="AA188">
        <v>0</v>
      </c>
      <c r="AB188">
        <v>0</v>
      </c>
      <c r="AC188" s="21">
        <v>0</v>
      </c>
      <c r="AD188" s="13">
        <f>VLOOKUP(A188,'ARCHIVO DE TRABAJO'!$A$1:$AC$1046,29,0)</f>
        <v>0</v>
      </c>
      <c r="AE188" s="32">
        <f>VLOOKUP(A188,'ARCHIVO DE TRABAJO'!$A$1:$AD$1046,30,0)</f>
        <v>0</v>
      </c>
      <c r="AF188" s="21">
        <v>0</v>
      </c>
      <c r="AG188" s="21">
        <v>0</v>
      </c>
      <c r="AH188" s="21">
        <v>0</v>
      </c>
      <c r="AI188" s="21">
        <f t="shared" si="5"/>
        <v>0</v>
      </c>
      <c r="AJ188">
        <v>0</v>
      </c>
      <c r="AK188">
        <v>0</v>
      </c>
      <c r="AL188">
        <v>0</v>
      </c>
      <c r="AM188" s="1">
        <v>2900000</v>
      </c>
      <c r="AN188" s="1">
        <v>-2900000</v>
      </c>
    </row>
    <row r="189" spans="1:40" x14ac:dyDescent="0.25">
      <c r="A189" t="str">
        <f t="shared" si="4"/>
        <v>1.1-00-1907_20636016_2027210</v>
      </c>
      <c r="B189" t="s">
        <v>50</v>
      </c>
      <c r="C189" s="17" t="s">
        <v>555</v>
      </c>
      <c r="D189" t="s">
        <v>31</v>
      </c>
      <c r="E189" t="s">
        <v>52</v>
      </c>
      <c r="F189" t="s">
        <v>193</v>
      </c>
      <c r="G189">
        <v>6</v>
      </c>
      <c r="H189">
        <v>36</v>
      </c>
      <c r="I189" t="s">
        <v>231</v>
      </c>
      <c r="J189">
        <v>2721</v>
      </c>
      <c r="K189" t="s">
        <v>124</v>
      </c>
      <c r="L189">
        <v>0</v>
      </c>
      <c r="M189" t="s">
        <v>36</v>
      </c>
      <c r="N189">
        <v>2000</v>
      </c>
      <c r="O189" s="17" t="s">
        <v>699</v>
      </c>
      <c r="P189" t="s">
        <v>56</v>
      </c>
      <c r="Q189" t="s">
        <v>195</v>
      </c>
      <c r="R189" t="s">
        <v>102</v>
      </c>
      <c r="S189" t="s">
        <v>232</v>
      </c>
      <c r="T189" t="s">
        <v>233</v>
      </c>
      <c r="U189" s="17" t="e">
        <v>#N/A</v>
      </c>
      <c r="V189" s="13">
        <v>0</v>
      </c>
      <c r="W189" s="1">
        <v>45000</v>
      </c>
      <c r="X189">
        <v>0</v>
      </c>
      <c r="Y189">
        <v>0</v>
      </c>
      <c r="Z189">
        <v>0</v>
      </c>
      <c r="AA189">
        <v>0</v>
      </c>
      <c r="AB189">
        <v>0</v>
      </c>
      <c r="AC189" s="21">
        <v>0</v>
      </c>
      <c r="AD189" s="13">
        <f>VLOOKUP(A189,'ARCHIVO DE TRABAJO'!$A$1:$AC$1046,29,0)</f>
        <v>0</v>
      </c>
      <c r="AE189" s="32">
        <f>VLOOKUP(A189,'ARCHIVO DE TRABAJO'!$A$1:$AD$1046,30,0)</f>
        <v>0</v>
      </c>
      <c r="AF189" s="21">
        <v>0</v>
      </c>
      <c r="AG189" s="21">
        <v>0</v>
      </c>
      <c r="AH189" s="21">
        <v>0</v>
      </c>
      <c r="AI189" s="21">
        <f t="shared" si="5"/>
        <v>0</v>
      </c>
      <c r="AJ189">
        <v>0</v>
      </c>
      <c r="AK189">
        <v>0</v>
      </c>
      <c r="AL189">
        <v>0</v>
      </c>
      <c r="AM189" s="1">
        <v>45000</v>
      </c>
      <c r="AN189" s="1">
        <v>-45000</v>
      </c>
    </row>
    <row r="190" spans="1:40" x14ac:dyDescent="0.25">
      <c r="A190" t="str">
        <f t="shared" si="4"/>
        <v>1.1-00-1907_20636016_2056610</v>
      </c>
      <c r="B190" t="s">
        <v>50</v>
      </c>
      <c r="C190" s="17" t="s">
        <v>555</v>
      </c>
      <c r="D190" t="s">
        <v>31</v>
      </c>
      <c r="E190" t="s">
        <v>52</v>
      </c>
      <c r="F190" t="s">
        <v>193</v>
      </c>
      <c r="G190">
        <v>6</v>
      </c>
      <c r="H190">
        <v>36</v>
      </c>
      <c r="I190" t="s">
        <v>231</v>
      </c>
      <c r="J190">
        <v>5661</v>
      </c>
      <c r="K190" t="s">
        <v>121</v>
      </c>
      <c r="L190">
        <v>0</v>
      </c>
      <c r="M190" t="s">
        <v>36</v>
      </c>
      <c r="N190">
        <v>5000</v>
      </c>
      <c r="O190" s="17" t="s">
        <v>700</v>
      </c>
      <c r="P190" t="s">
        <v>56</v>
      </c>
      <c r="Q190" t="s">
        <v>195</v>
      </c>
      <c r="R190" t="s">
        <v>102</v>
      </c>
      <c r="S190" t="s">
        <v>232</v>
      </c>
      <c r="T190" t="s">
        <v>233</v>
      </c>
      <c r="U190" s="17" t="e">
        <v>#N/A</v>
      </c>
      <c r="V190" s="13">
        <v>0</v>
      </c>
      <c r="W190" s="1">
        <v>200000</v>
      </c>
      <c r="X190">
        <v>0</v>
      </c>
      <c r="Y190">
        <v>0</v>
      </c>
      <c r="Z190">
        <v>0</v>
      </c>
      <c r="AA190">
        <v>0</v>
      </c>
      <c r="AB190">
        <v>0</v>
      </c>
      <c r="AC190" s="21">
        <v>0</v>
      </c>
      <c r="AD190" s="13">
        <f>VLOOKUP(A190,'ARCHIVO DE TRABAJO'!$A$1:$AC$1046,29,0)</f>
        <v>0</v>
      </c>
      <c r="AE190" s="32">
        <f>VLOOKUP(A190,'ARCHIVO DE TRABAJO'!$A$1:$AD$1046,30,0)</f>
        <v>0</v>
      </c>
      <c r="AF190" s="21">
        <v>0</v>
      </c>
      <c r="AG190" s="21">
        <v>0</v>
      </c>
      <c r="AH190" s="21">
        <v>0</v>
      </c>
      <c r="AI190" s="21">
        <f t="shared" si="5"/>
        <v>0</v>
      </c>
      <c r="AJ190">
        <v>0</v>
      </c>
      <c r="AK190">
        <v>0</v>
      </c>
      <c r="AL190">
        <v>0</v>
      </c>
      <c r="AM190" s="1">
        <v>200000</v>
      </c>
      <c r="AN190" s="1">
        <v>-200000</v>
      </c>
    </row>
    <row r="191" spans="1:40" x14ac:dyDescent="0.25">
      <c r="A191" t="str">
        <f t="shared" si="4"/>
        <v>1.1-00-1907_20637017_2024710</v>
      </c>
      <c r="B191" t="s">
        <v>50</v>
      </c>
      <c r="C191" s="17" t="s">
        <v>555</v>
      </c>
      <c r="D191" t="s">
        <v>31</v>
      </c>
      <c r="E191" t="s">
        <v>52</v>
      </c>
      <c r="F191" t="s">
        <v>193</v>
      </c>
      <c r="G191">
        <v>6</v>
      </c>
      <c r="H191">
        <v>37</v>
      </c>
      <c r="I191" t="s">
        <v>234</v>
      </c>
      <c r="J191">
        <v>2471</v>
      </c>
      <c r="K191" t="s">
        <v>169</v>
      </c>
      <c r="L191">
        <v>0</v>
      </c>
      <c r="M191" t="s">
        <v>36</v>
      </c>
      <c r="N191">
        <v>2000</v>
      </c>
      <c r="O191" s="17" t="s">
        <v>699</v>
      </c>
      <c r="P191" t="s">
        <v>56</v>
      </c>
      <c r="Q191" t="s">
        <v>195</v>
      </c>
      <c r="R191" t="s">
        <v>102</v>
      </c>
      <c r="S191" t="s">
        <v>235</v>
      </c>
      <c r="T191" t="s">
        <v>236</v>
      </c>
      <c r="U191" s="17" t="e">
        <v>#N/A</v>
      </c>
      <c r="V191" s="13">
        <v>0</v>
      </c>
      <c r="W191" s="1">
        <v>15000</v>
      </c>
      <c r="X191">
        <v>0</v>
      </c>
      <c r="Y191">
        <v>0</v>
      </c>
      <c r="Z191">
        <v>0</v>
      </c>
      <c r="AA191">
        <v>0</v>
      </c>
      <c r="AB191">
        <v>0</v>
      </c>
      <c r="AC191" s="21">
        <v>0</v>
      </c>
      <c r="AD191" s="13">
        <f>VLOOKUP(A191,'ARCHIVO DE TRABAJO'!$A$1:$AC$1046,29,0)</f>
        <v>0</v>
      </c>
      <c r="AE191" s="32">
        <f>VLOOKUP(A191,'ARCHIVO DE TRABAJO'!$A$1:$AD$1046,30,0)</f>
        <v>0</v>
      </c>
      <c r="AF191" s="21">
        <v>0</v>
      </c>
      <c r="AG191" s="21">
        <v>0</v>
      </c>
      <c r="AH191" s="21">
        <v>0</v>
      </c>
      <c r="AI191" s="21">
        <f t="shared" si="5"/>
        <v>0</v>
      </c>
      <c r="AJ191">
        <v>0</v>
      </c>
      <c r="AK191">
        <v>0</v>
      </c>
      <c r="AL191">
        <v>0</v>
      </c>
      <c r="AM191" s="1">
        <v>15000</v>
      </c>
      <c r="AN191" s="1">
        <v>-15000</v>
      </c>
    </row>
    <row r="192" spans="1:40" x14ac:dyDescent="0.25">
      <c r="A192" t="str">
        <f t="shared" si="4"/>
        <v>1.1-00-1907_20637017_2024910</v>
      </c>
      <c r="B192" t="s">
        <v>50</v>
      </c>
      <c r="C192" s="17" t="s">
        <v>555</v>
      </c>
      <c r="D192" t="s">
        <v>31</v>
      </c>
      <c r="E192" t="s">
        <v>52</v>
      </c>
      <c r="F192" t="s">
        <v>193</v>
      </c>
      <c r="G192">
        <v>6</v>
      </c>
      <c r="H192">
        <v>37</v>
      </c>
      <c r="I192" t="s">
        <v>234</v>
      </c>
      <c r="J192">
        <v>2491</v>
      </c>
      <c r="K192" t="s">
        <v>62</v>
      </c>
      <c r="L192">
        <v>0</v>
      </c>
      <c r="M192" t="s">
        <v>36</v>
      </c>
      <c r="N192">
        <v>2000</v>
      </c>
      <c r="O192" s="17" t="s">
        <v>699</v>
      </c>
      <c r="P192" t="s">
        <v>56</v>
      </c>
      <c r="Q192" t="s">
        <v>195</v>
      </c>
      <c r="R192" t="s">
        <v>102</v>
      </c>
      <c r="S192" t="s">
        <v>235</v>
      </c>
      <c r="T192" t="s">
        <v>236</v>
      </c>
      <c r="U192" s="17" t="e">
        <v>#N/A</v>
      </c>
      <c r="V192" s="13">
        <v>0</v>
      </c>
      <c r="W192" s="1">
        <v>15000</v>
      </c>
      <c r="X192">
        <v>0</v>
      </c>
      <c r="Y192">
        <v>0</v>
      </c>
      <c r="Z192">
        <v>0</v>
      </c>
      <c r="AA192">
        <v>0</v>
      </c>
      <c r="AB192">
        <v>0</v>
      </c>
      <c r="AC192" s="21">
        <v>0</v>
      </c>
      <c r="AD192" s="13">
        <f>VLOOKUP(A192,'ARCHIVO DE TRABAJO'!$A$1:$AC$1046,29,0)</f>
        <v>0</v>
      </c>
      <c r="AE192" s="32">
        <f>VLOOKUP(A192,'ARCHIVO DE TRABAJO'!$A$1:$AD$1046,30,0)</f>
        <v>0</v>
      </c>
      <c r="AF192" s="21">
        <v>0</v>
      </c>
      <c r="AG192" s="21">
        <v>0</v>
      </c>
      <c r="AH192" s="21">
        <v>0</v>
      </c>
      <c r="AI192" s="21">
        <f t="shared" si="5"/>
        <v>0</v>
      </c>
      <c r="AJ192">
        <v>0</v>
      </c>
      <c r="AK192">
        <v>0</v>
      </c>
      <c r="AL192">
        <v>0</v>
      </c>
      <c r="AM192" s="1">
        <v>15000</v>
      </c>
      <c r="AN192" s="1">
        <v>-15000</v>
      </c>
    </row>
    <row r="193" spans="1:40" x14ac:dyDescent="0.25">
      <c r="A193" t="str">
        <f t="shared" si="4"/>
        <v>1.1-00-1907_20637017_2025210</v>
      </c>
      <c r="B193" t="s">
        <v>50</v>
      </c>
      <c r="C193" s="17" t="s">
        <v>555</v>
      </c>
      <c r="D193" t="s">
        <v>31</v>
      </c>
      <c r="E193" t="s">
        <v>52</v>
      </c>
      <c r="F193" t="s">
        <v>193</v>
      </c>
      <c r="G193">
        <v>6</v>
      </c>
      <c r="H193">
        <v>37</v>
      </c>
      <c r="I193" t="s">
        <v>234</v>
      </c>
      <c r="J193">
        <v>2521</v>
      </c>
      <c r="K193" t="s">
        <v>87</v>
      </c>
      <c r="L193">
        <v>0</v>
      </c>
      <c r="M193" t="s">
        <v>36</v>
      </c>
      <c r="N193">
        <v>2000</v>
      </c>
      <c r="O193" s="17" t="s">
        <v>699</v>
      </c>
      <c r="P193" t="s">
        <v>56</v>
      </c>
      <c r="Q193" t="s">
        <v>195</v>
      </c>
      <c r="R193" t="s">
        <v>102</v>
      </c>
      <c r="S193" t="s">
        <v>235</v>
      </c>
      <c r="T193" t="s">
        <v>236</v>
      </c>
      <c r="U193" s="17" t="e">
        <v>#N/A</v>
      </c>
      <c r="V193" s="13">
        <v>0</v>
      </c>
      <c r="W193" s="1">
        <v>18000</v>
      </c>
      <c r="X193">
        <v>0</v>
      </c>
      <c r="Y193">
        <v>0</v>
      </c>
      <c r="Z193">
        <v>0</v>
      </c>
      <c r="AA193">
        <v>0</v>
      </c>
      <c r="AB193">
        <v>0</v>
      </c>
      <c r="AC193" s="21">
        <v>0</v>
      </c>
      <c r="AD193" s="13">
        <f>VLOOKUP(A193,'ARCHIVO DE TRABAJO'!$A$1:$AC$1046,29,0)</f>
        <v>0</v>
      </c>
      <c r="AE193" s="32">
        <f>VLOOKUP(A193,'ARCHIVO DE TRABAJO'!$A$1:$AD$1046,30,0)</f>
        <v>0</v>
      </c>
      <c r="AF193" s="21">
        <v>0</v>
      </c>
      <c r="AG193" s="21">
        <v>0</v>
      </c>
      <c r="AH193" s="21">
        <v>0</v>
      </c>
      <c r="AI193" s="21">
        <f t="shared" si="5"/>
        <v>0</v>
      </c>
      <c r="AJ193">
        <v>0</v>
      </c>
      <c r="AK193">
        <v>0</v>
      </c>
      <c r="AL193">
        <v>0</v>
      </c>
      <c r="AM193" s="1">
        <v>18000</v>
      </c>
      <c r="AN193" s="1">
        <v>-18000</v>
      </c>
    </row>
    <row r="194" spans="1:40" x14ac:dyDescent="0.25">
      <c r="A194" t="str">
        <f t="shared" si="4"/>
        <v>1.1-00-1907_20637017_2025910</v>
      </c>
      <c r="B194" t="s">
        <v>50</v>
      </c>
      <c r="C194" s="17" t="s">
        <v>555</v>
      </c>
      <c r="D194" t="s">
        <v>31</v>
      </c>
      <c r="E194" t="s">
        <v>52</v>
      </c>
      <c r="F194" t="s">
        <v>193</v>
      </c>
      <c r="G194">
        <v>6</v>
      </c>
      <c r="H194">
        <v>37</v>
      </c>
      <c r="I194" t="s">
        <v>234</v>
      </c>
      <c r="J194">
        <v>2591</v>
      </c>
      <c r="K194" t="s">
        <v>117</v>
      </c>
      <c r="L194">
        <v>0</v>
      </c>
      <c r="M194" t="s">
        <v>36</v>
      </c>
      <c r="N194">
        <v>2000</v>
      </c>
      <c r="O194" s="17" t="s">
        <v>699</v>
      </c>
      <c r="P194" t="s">
        <v>56</v>
      </c>
      <c r="Q194" t="s">
        <v>195</v>
      </c>
      <c r="R194" t="s">
        <v>102</v>
      </c>
      <c r="S194" t="s">
        <v>235</v>
      </c>
      <c r="T194" t="s">
        <v>236</v>
      </c>
      <c r="U194" s="17" t="e">
        <v>#N/A</v>
      </c>
      <c r="V194" s="13">
        <v>0</v>
      </c>
      <c r="W194" s="1">
        <v>60000</v>
      </c>
      <c r="X194">
        <v>0</v>
      </c>
      <c r="Y194">
        <v>0</v>
      </c>
      <c r="Z194">
        <v>0</v>
      </c>
      <c r="AA194">
        <v>0</v>
      </c>
      <c r="AB194">
        <v>0</v>
      </c>
      <c r="AC194" s="21">
        <v>0</v>
      </c>
      <c r="AD194" s="13">
        <f>VLOOKUP(A194,'ARCHIVO DE TRABAJO'!$A$1:$AC$1046,29,0)</f>
        <v>0</v>
      </c>
      <c r="AE194" s="32">
        <f>VLOOKUP(A194,'ARCHIVO DE TRABAJO'!$A$1:$AD$1046,30,0)</f>
        <v>0</v>
      </c>
      <c r="AF194" s="21">
        <v>0</v>
      </c>
      <c r="AG194" s="21">
        <v>0</v>
      </c>
      <c r="AH194" s="21">
        <v>0</v>
      </c>
      <c r="AI194" s="21">
        <f t="shared" si="5"/>
        <v>0</v>
      </c>
      <c r="AJ194">
        <v>0</v>
      </c>
      <c r="AK194">
        <v>0</v>
      </c>
      <c r="AL194">
        <v>0</v>
      </c>
      <c r="AM194" s="1">
        <v>60000</v>
      </c>
      <c r="AN194" s="1">
        <v>-60000</v>
      </c>
    </row>
    <row r="195" spans="1:40" x14ac:dyDescent="0.25">
      <c r="A195" t="str">
        <f t="shared" ref="A195:A258" si="6">+CONCATENATE(B195,F195,G195,H195,I195,J195,L195)</f>
        <v>1.1-00-1907_20637017_2027210</v>
      </c>
      <c r="B195" t="s">
        <v>50</v>
      </c>
      <c r="C195" s="17" t="s">
        <v>555</v>
      </c>
      <c r="D195" t="s">
        <v>31</v>
      </c>
      <c r="E195" t="s">
        <v>52</v>
      </c>
      <c r="F195" t="s">
        <v>193</v>
      </c>
      <c r="G195">
        <v>6</v>
      </c>
      <c r="H195">
        <v>37</v>
      </c>
      <c r="I195" t="s">
        <v>234</v>
      </c>
      <c r="J195">
        <v>2721</v>
      </c>
      <c r="K195" t="s">
        <v>124</v>
      </c>
      <c r="L195">
        <v>0</v>
      </c>
      <c r="M195" t="s">
        <v>36</v>
      </c>
      <c r="N195">
        <v>2000</v>
      </c>
      <c r="O195" s="17" t="s">
        <v>699</v>
      </c>
      <c r="P195" t="s">
        <v>56</v>
      </c>
      <c r="Q195" t="s">
        <v>195</v>
      </c>
      <c r="R195" t="s">
        <v>102</v>
      </c>
      <c r="S195" t="s">
        <v>235</v>
      </c>
      <c r="T195" t="s">
        <v>236</v>
      </c>
      <c r="U195" s="17" t="e">
        <v>#N/A</v>
      </c>
      <c r="V195" s="13">
        <v>0</v>
      </c>
      <c r="W195" s="1">
        <v>60000</v>
      </c>
      <c r="X195">
        <v>0</v>
      </c>
      <c r="Y195">
        <v>0</v>
      </c>
      <c r="Z195">
        <v>0</v>
      </c>
      <c r="AA195">
        <v>0</v>
      </c>
      <c r="AB195">
        <v>0</v>
      </c>
      <c r="AC195" s="21">
        <v>0</v>
      </c>
      <c r="AD195" s="13">
        <f>VLOOKUP(A195,'ARCHIVO DE TRABAJO'!$A$1:$AC$1046,29,0)</f>
        <v>0</v>
      </c>
      <c r="AE195" s="32">
        <f>VLOOKUP(A195,'ARCHIVO DE TRABAJO'!$A$1:$AD$1046,30,0)</f>
        <v>0</v>
      </c>
      <c r="AF195" s="21">
        <v>0</v>
      </c>
      <c r="AG195" s="21">
        <v>0</v>
      </c>
      <c r="AH195" s="21">
        <v>0</v>
      </c>
      <c r="AI195" s="21">
        <f t="shared" ref="AI195:AI258" si="7">V195-AF195+AG195+AH195</f>
        <v>0</v>
      </c>
      <c r="AJ195">
        <v>0</v>
      </c>
      <c r="AK195">
        <v>0</v>
      </c>
      <c r="AL195">
        <v>0</v>
      </c>
      <c r="AM195" s="1">
        <v>60000</v>
      </c>
      <c r="AN195" s="1">
        <v>-60000</v>
      </c>
    </row>
    <row r="196" spans="1:40" x14ac:dyDescent="0.25">
      <c r="A196" t="str">
        <f t="shared" si="6"/>
        <v>1.1-00-1907_20637017_2027510</v>
      </c>
      <c r="B196" t="s">
        <v>50</v>
      </c>
      <c r="C196" s="17" t="s">
        <v>555</v>
      </c>
      <c r="D196" t="s">
        <v>31</v>
      </c>
      <c r="E196" t="s">
        <v>52</v>
      </c>
      <c r="F196" t="s">
        <v>193</v>
      </c>
      <c r="G196">
        <v>6</v>
      </c>
      <c r="H196">
        <v>37</v>
      </c>
      <c r="I196" t="s">
        <v>234</v>
      </c>
      <c r="J196">
        <v>2751</v>
      </c>
      <c r="K196" t="s">
        <v>227</v>
      </c>
      <c r="L196">
        <v>0</v>
      </c>
      <c r="M196" t="s">
        <v>36</v>
      </c>
      <c r="N196">
        <v>2000</v>
      </c>
      <c r="O196" s="17" t="s">
        <v>699</v>
      </c>
      <c r="P196" t="s">
        <v>56</v>
      </c>
      <c r="Q196" t="s">
        <v>195</v>
      </c>
      <c r="R196" t="s">
        <v>102</v>
      </c>
      <c r="S196" t="s">
        <v>235</v>
      </c>
      <c r="T196" t="s">
        <v>236</v>
      </c>
      <c r="U196" s="17" t="e">
        <v>#N/A</v>
      </c>
      <c r="V196" s="13">
        <v>0</v>
      </c>
      <c r="W196" s="1">
        <v>25000</v>
      </c>
      <c r="X196">
        <v>0</v>
      </c>
      <c r="Y196">
        <v>0</v>
      </c>
      <c r="Z196">
        <v>0</v>
      </c>
      <c r="AA196">
        <v>0</v>
      </c>
      <c r="AB196">
        <v>0</v>
      </c>
      <c r="AC196" s="21">
        <v>0</v>
      </c>
      <c r="AD196" s="13">
        <f>VLOOKUP(A196,'ARCHIVO DE TRABAJO'!$A$1:$AC$1046,29,0)</f>
        <v>0</v>
      </c>
      <c r="AE196" s="32">
        <f>VLOOKUP(A196,'ARCHIVO DE TRABAJO'!$A$1:$AD$1046,30,0)</f>
        <v>0</v>
      </c>
      <c r="AF196" s="21">
        <v>0</v>
      </c>
      <c r="AG196" s="21">
        <v>0</v>
      </c>
      <c r="AH196" s="21">
        <v>0</v>
      </c>
      <c r="AI196" s="21">
        <f t="shared" si="7"/>
        <v>0</v>
      </c>
      <c r="AJ196">
        <v>0</v>
      </c>
      <c r="AK196">
        <v>0</v>
      </c>
      <c r="AL196">
        <v>0</v>
      </c>
      <c r="AM196" s="1">
        <v>25000</v>
      </c>
      <c r="AN196" s="1">
        <v>-25000</v>
      </c>
    </row>
    <row r="197" spans="1:40" x14ac:dyDescent="0.25">
      <c r="A197" t="str">
        <f t="shared" si="6"/>
        <v>1.1-00-1907_20637017_2029110</v>
      </c>
      <c r="B197" t="s">
        <v>50</v>
      </c>
      <c r="C197" s="17" t="s">
        <v>555</v>
      </c>
      <c r="D197" t="s">
        <v>31</v>
      </c>
      <c r="E197" t="s">
        <v>52</v>
      </c>
      <c r="F197" t="s">
        <v>193</v>
      </c>
      <c r="G197">
        <v>6</v>
      </c>
      <c r="H197">
        <v>37</v>
      </c>
      <c r="I197" t="s">
        <v>234</v>
      </c>
      <c r="J197">
        <v>2911</v>
      </c>
      <c r="K197" t="s">
        <v>118</v>
      </c>
      <c r="L197">
        <v>0</v>
      </c>
      <c r="M197" t="s">
        <v>36</v>
      </c>
      <c r="N197">
        <v>2000</v>
      </c>
      <c r="O197" s="17" t="s">
        <v>699</v>
      </c>
      <c r="P197" t="s">
        <v>56</v>
      </c>
      <c r="Q197" t="s">
        <v>195</v>
      </c>
      <c r="R197" t="s">
        <v>102</v>
      </c>
      <c r="S197" t="s">
        <v>235</v>
      </c>
      <c r="T197" t="s">
        <v>236</v>
      </c>
      <c r="U197" s="17" t="e">
        <v>#N/A</v>
      </c>
      <c r="V197" s="13">
        <v>0</v>
      </c>
      <c r="W197" s="1">
        <v>25000</v>
      </c>
      <c r="X197">
        <v>0</v>
      </c>
      <c r="Y197">
        <v>0</v>
      </c>
      <c r="Z197">
        <v>0</v>
      </c>
      <c r="AA197">
        <v>0</v>
      </c>
      <c r="AB197">
        <v>0</v>
      </c>
      <c r="AC197" s="21">
        <v>0</v>
      </c>
      <c r="AD197" s="13">
        <f>VLOOKUP(A197,'ARCHIVO DE TRABAJO'!$A$1:$AC$1046,29,0)</f>
        <v>0</v>
      </c>
      <c r="AE197" s="32">
        <f>VLOOKUP(A197,'ARCHIVO DE TRABAJO'!$A$1:$AD$1046,30,0)</f>
        <v>0</v>
      </c>
      <c r="AF197" s="21">
        <v>0</v>
      </c>
      <c r="AG197" s="21">
        <v>0</v>
      </c>
      <c r="AH197" s="21">
        <v>0</v>
      </c>
      <c r="AI197" s="21">
        <f t="shared" si="7"/>
        <v>0</v>
      </c>
      <c r="AJ197">
        <v>0</v>
      </c>
      <c r="AK197">
        <v>0</v>
      </c>
      <c r="AL197">
        <v>0</v>
      </c>
      <c r="AM197" s="1">
        <v>25000</v>
      </c>
      <c r="AN197" s="1">
        <v>-25000</v>
      </c>
    </row>
    <row r="198" spans="1:40" x14ac:dyDescent="0.25">
      <c r="A198" t="str">
        <f t="shared" si="6"/>
        <v>1.1-00-1907_20637017_2054210</v>
      </c>
      <c r="B198" t="s">
        <v>50</v>
      </c>
      <c r="C198" s="17" t="s">
        <v>555</v>
      </c>
      <c r="D198" t="s">
        <v>31</v>
      </c>
      <c r="E198" t="s">
        <v>52</v>
      </c>
      <c r="F198" t="s">
        <v>193</v>
      </c>
      <c r="G198">
        <v>6</v>
      </c>
      <c r="H198">
        <v>37</v>
      </c>
      <c r="I198" t="s">
        <v>234</v>
      </c>
      <c r="J198">
        <v>5421</v>
      </c>
      <c r="K198" t="s">
        <v>204</v>
      </c>
      <c r="L198">
        <v>0</v>
      </c>
      <c r="M198" t="s">
        <v>36</v>
      </c>
      <c r="N198">
        <v>5000</v>
      </c>
      <c r="O198" s="17" t="s">
        <v>700</v>
      </c>
      <c r="P198" t="s">
        <v>56</v>
      </c>
      <c r="Q198" t="s">
        <v>195</v>
      </c>
      <c r="R198" t="s">
        <v>102</v>
      </c>
      <c r="S198" t="s">
        <v>235</v>
      </c>
      <c r="T198" t="s">
        <v>236</v>
      </c>
      <c r="U198" s="17" t="e">
        <v>#N/A</v>
      </c>
      <c r="V198" s="13">
        <v>0</v>
      </c>
      <c r="W198" s="1">
        <v>150000</v>
      </c>
      <c r="X198">
        <v>0</v>
      </c>
      <c r="Y198">
        <v>0</v>
      </c>
      <c r="Z198">
        <v>0</v>
      </c>
      <c r="AA198">
        <v>0</v>
      </c>
      <c r="AB198">
        <v>0</v>
      </c>
      <c r="AC198" s="21">
        <v>0</v>
      </c>
      <c r="AD198" s="13">
        <f>VLOOKUP(A198,'ARCHIVO DE TRABAJO'!$A$1:$AC$1046,29,0)</f>
        <v>0</v>
      </c>
      <c r="AE198" s="32">
        <f>VLOOKUP(A198,'ARCHIVO DE TRABAJO'!$A$1:$AD$1046,30,0)</f>
        <v>0</v>
      </c>
      <c r="AF198" s="21">
        <v>0</v>
      </c>
      <c r="AG198" s="21">
        <v>0</v>
      </c>
      <c r="AH198" s="21">
        <v>0</v>
      </c>
      <c r="AI198" s="21">
        <f t="shared" si="7"/>
        <v>0</v>
      </c>
      <c r="AJ198">
        <v>0</v>
      </c>
      <c r="AK198">
        <v>0</v>
      </c>
      <c r="AL198">
        <v>0</v>
      </c>
      <c r="AM198" s="1">
        <v>150000</v>
      </c>
      <c r="AN198" s="1">
        <v>-150000</v>
      </c>
    </row>
    <row r="199" spans="1:40" x14ac:dyDescent="0.25">
      <c r="A199" t="str">
        <f t="shared" si="6"/>
        <v>1.1-00-1907_20637017_2056210</v>
      </c>
      <c r="B199" t="s">
        <v>50</v>
      </c>
      <c r="C199" s="17" t="s">
        <v>555</v>
      </c>
      <c r="D199" t="s">
        <v>31</v>
      </c>
      <c r="E199" t="s">
        <v>52</v>
      </c>
      <c r="F199" t="s">
        <v>193</v>
      </c>
      <c r="G199">
        <v>6</v>
      </c>
      <c r="H199">
        <v>37</v>
      </c>
      <c r="I199" t="s">
        <v>234</v>
      </c>
      <c r="J199">
        <v>5621</v>
      </c>
      <c r="K199" t="s">
        <v>119</v>
      </c>
      <c r="L199">
        <v>0</v>
      </c>
      <c r="M199" t="s">
        <v>36</v>
      </c>
      <c r="N199">
        <v>5000</v>
      </c>
      <c r="O199" s="17" t="s">
        <v>700</v>
      </c>
      <c r="P199" t="s">
        <v>56</v>
      </c>
      <c r="Q199" t="s">
        <v>195</v>
      </c>
      <c r="R199" t="s">
        <v>102</v>
      </c>
      <c r="S199" t="s">
        <v>235</v>
      </c>
      <c r="T199" t="s">
        <v>236</v>
      </c>
      <c r="U199" s="17" t="e">
        <v>#N/A</v>
      </c>
      <c r="V199" s="13">
        <v>0</v>
      </c>
      <c r="W199" s="1">
        <v>120000</v>
      </c>
      <c r="X199">
        <v>0</v>
      </c>
      <c r="Y199">
        <v>0</v>
      </c>
      <c r="Z199">
        <v>0</v>
      </c>
      <c r="AA199">
        <v>0</v>
      </c>
      <c r="AB199">
        <v>0</v>
      </c>
      <c r="AC199" s="21">
        <v>0</v>
      </c>
      <c r="AD199" s="13">
        <f>VLOOKUP(A199,'ARCHIVO DE TRABAJO'!$A$1:$AC$1046,29,0)</f>
        <v>0</v>
      </c>
      <c r="AE199" s="32">
        <f>VLOOKUP(A199,'ARCHIVO DE TRABAJO'!$A$1:$AD$1046,30,0)</f>
        <v>0</v>
      </c>
      <c r="AF199" s="21">
        <v>0</v>
      </c>
      <c r="AG199" s="21">
        <v>0</v>
      </c>
      <c r="AH199" s="21">
        <v>0</v>
      </c>
      <c r="AI199" s="21">
        <f t="shared" si="7"/>
        <v>0</v>
      </c>
      <c r="AJ199">
        <v>0</v>
      </c>
      <c r="AK199">
        <v>0</v>
      </c>
      <c r="AL199">
        <v>0</v>
      </c>
      <c r="AM199" s="1">
        <v>120000</v>
      </c>
      <c r="AN199" s="1">
        <v>-120000</v>
      </c>
    </row>
    <row r="200" spans="1:40" x14ac:dyDescent="0.25">
      <c r="A200" t="str">
        <f t="shared" si="6"/>
        <v>1.1-00-1907_20638018_2024410</v>
      </c>
      <c r="B200" t="s">
        <v>50</v>
      </c>
      <c r="C200" s="17" t="s">
        <v>555</v>
      </c>
      <c r="D200" t="s">
        <v>31</v>
      </c>
      <c r="E200" t="s">
        <v>52</v>
      </c>
      <c r="F200" t="s">
        <v>193</v>
      </c>
      <c r="G200">
        <v>6</v>
      </c>
      <c r="H200">
        <v>38</v>
      </c>
      <c r="I200" t="s">
        <v>237</v>
      </c>
      <c r="J200">
        <v>2441</v>
      </c>
      <c r="K200" t="s">
        <v>167</v>
      </c>
      <c r="L200">
        <v>0</v>
      </c>
      <c r="M200" t="s">
        <v>36</v>
      </c>
      <c r="N200">
        <v>2000</v>
      </c>
      <c r="O200" s="17" t="s">
        <v>699</v>
      </c>
      <c r="P200" t="s">
        <v>56</v>
      </c>
      <c r="Q200" t="s">
        <v>195</v>
      </c>
      <c r="R200" t="s">
        <v>102</v>
      </c>
      <c r="S200" t="s">
        <v>238</v>
      </c>
      <c r="T200" t="s">
        <v>239</v>
      </c>
      <c r="U200" s="17" t="e">
        <v>#N/A</v>
      </c>
      <c r="V200" s="13">
        <v>0</v>
      </c>
      <c r="W200" s="1">
        <v>80000</v>
      </c>
      <c r="X200">
        <v>0</v>
      </c>
      <c r="Y200">
        <v>0</v>
      </c>
      <c r="Z200">
        <v>0</v>
      </c>
      <c r="AA200">
        <v>0</v>
      </c>
      <c r="AB200">
        <v>0</v>
      </c>
      <c r="AC200" s="21">
        <v>0</v>
      </c>
      <c r="AD200" s="13">
        <f>VLOOKUP(A200,'ARCHIVO DE TRABAJO'!$A$1:$AC$1046,29,0)</f>
        <v>0</v>
      </c>
      <c r="AE200" s="32">
        <f>VLOOKUP(A200,'ARCHIVO DE TRABAJO'!$A$1:$AD$1046,30,0)</f>
        <v>0</v>
      </c>
      <c r="AF200" s="21">
        <v>0</v>
      </c>
      <c r="AG200" s="21">
        <v>0</v>
      </c>
      <c r="AH200" s="21">
        <v>0</v>
      </c>
      <c r="AI200" s="21">
        <f t="shared" si="7"/>
        <v>0</v>
      </c>
      <c r="AJ200">
        <v>0</v>
      </c>
      <c r="AK200">
        <v>0</v>
      </c>
      <c r="AL200">
        <v>0</v>
      </c>
      <c r="AM200" s="1">
        <v>80000</v>
      </c>
      <c r="AN200" s="1">
        <v>-80000</v>
      </c>
    </row>
    <row r="201" spans="1:40" x14ac:dyDescent="0.25">
      <c r="A201" t="str">
        <f t="shared" si="6"/>
        <v>1.1-00-1907_20638018_2024510</v>
      </c>
      <c r="B201" t="s">
        <v>50</v>
      </c>
      <c r="C201" s="17" t="s">
        <v>555</v>
      </c>
      <c r="D201" t="s">
        <v>31</v>
      </c>
      <c r="E201" t="s">
        <v>52</v>
      </c>
      <c r="F201" t="s">
        <v>193</v>
      </c>
      <c r="G201">
        <v>6</v>
      </c>
      <c r="H201">
        <v>38</v>
      </c>
      <c r="I201" t="s">
        <v>237</v>
      </c>
      <c r="J201">
        <v>2451</v>
      </c>
      <c r="K201" t="s">
        <v>240</v>
      </c>
      <c r="L201">
        <v>0</v>
      </c>
      <c r="M201" t="s">
        <v>36</v>
      </c>
      <c r="N201">
        <v>2000</v>
      </c>
      <c r="O201" s="17" t="s">
        <v>699</v>
      </c>
      <c r="P201" t="s">
        <v>56</v>
      </c>
      <c r="Q201" t="s">
        <v>195</v>
      </c>
      <c r="R201" t="s">
        <v>102</v>
      </c>
      <c r="S201" t="s">
        <v>238</v>
      </c>
      <c r="T201" t="s">
        <v>239</v>
      </c>
      <c r="U201" s="17" t="e">
        <v>#N/A</v>
      </c>
      <c r="V201" s="13">
        <v>0</v>
      </c>
      <c r="W201" s="1">
        <v>80000</v>
      </c>
      <c r="X201">
        <v>0</v>
      </c>
      <c r="Y201">
        <v>0</v>
      </c>
      <c r="Z201">
        <v>0</v>
      </c>
      <c r="AA201">
        <v>0</v>
      </c>
      <c r="AB201">
        <v>0</v>
      </c>
      <c r="AC201" s="21">
        <v>0</v>
      </c>
      <c r="AD201" s="13">
        <f>VLOOKUP(A201,'ARCHIVO DE TRABAJO'!$A$1:$AC$1046,29,0)</f>
        <v>0</v>
      </c>
      <c r="AE201" s="32">
        <f>VLOOKUP(A201,'ARCHIVO DE TRABAJO'!$A$1:$AD$1046,30,0)</f>
        <v>0</v>
      </c>
      <c r="AF201" s="21">
        <v>0</v>
      </c>
      <c r="AG201" s="21">
        <v>0</v>
      </c>
      <c r="AH201" s="21">
        <v>0</v>
      </c>
      <c r="AI201" s="21">
        <f t="shared" si="7"/>
        <v>0</v>
      </c>
      <c r="AJ201">
        <v>0</v>
      </c>
      <c r="AK201">
        <v>0</v>
      </c>
      <c r="AL201">
        <v>0</v>
      </c>
      <c r="AM201" s="1">
        <v>80000</v>
      </c>
      <c r="AN201" s="1">
        <v>-80000</v>
      </c>
    </row>
    <row r="202" spans="1:40" x14ac:dyDescent="0.25">
      <c r="A202" t="str">
        <f t="shared" si="6"/>
        <v>1.1-00-1907_20638018_2024610</v>
      </c>
      <c r="B202" t="s">
        <v>50</v>
      </c>
      <c r="C202" s="17" t="s">
        <v>555</v>
      </c>
      <c r="D202" t="s">
        <v>31</v>
      </c>
      <c r="E202" t="s">
        <v>52</v>
      </c>
      <c r="F202" t="s">
        <v>193</v>
      </c>
      <c r="G202">
        <v>6</v>
      </c>
      <c r="H202">
        <v>38</v>
      </c>
      <c r="I202" t="s">
        <v>237</v>
      </c>
      <c r="J202">
        <v>2461</v>
      </c>
      <c r="K202" t="s">
        <v>168</v>
      </c>
      <c r="L202">
        <v>0</v>
      </c>
      <c r="M202" t="s">
        <v>36</v>
      </c>
      <c r="N202">
        <v>2000</v>
      </c>
      <c r="O202" s="17" t="s">
        <v>699</v>
      </c>
      <c r="P202" t="s">
        <v>56</v>
      </c>
      <c r="Q202" t="s">
        <v>195</v>
      </c>
      <c r="R202" t="s">
        <v>102</v>
      </c>
      <c r="S202" t="s">
        <v>238</v>
      </c>
      <c r="T202" t="s">
        <v>239</v>
      </c>
      <c r="U202" s="17" t="e">
        <v>#N/A</v>
      </c>
      <c r="V202" s="13">
        <v>0</v>
      </c>
      <c r="W202" s="1">
        <v>150000</v>
      </c>
      <c r="X202">
        <v>0</v>
      </c>
      <c r="Y202">
        <v>0</v>
      </c>
      <c r="Z202">
        <v>0</v>
      </c>
      <c r="AA202">
        <v>0</v>
      </c>
      <c r="AB202">
        <v>0</v>
      </c>
      <c r="AC202" s="21">
        <v>0</v>
      </c>
      <c r="AD202" s="13">
        <f>VLOOKUP(A202,'ARCHIVO DE TRABAJO'!$A$1:$AC$1046,29,0)</f>
        <v>0</v>
      </c>
      <c r="AE202" s="32">
        <f>VLOOKUP(A202,'ARCHIVO DE TRABAJO'!$A$1:$AD$1046,30,0)</f>
        <v>0</v>
      </c>
      <c r="AF202" s="21">
        <v>0</v>
      </c>
      <c r="AG202" s="21">
        <v>0</v>
      </c>
      <c r="AH202" s="21">
        <v>0</v>
      </c>
      <c r="AI202" s="21">
        <f t="shared" si="7"/>
        <v>0</v>
      </c>
      <c r="AJ202">
        <v>0</v>
      </c>
      <c r="AK202">
        <v>0</v>
      </c>
      <c r="AL202">
        <v>0</v>
      </c>
      <c r="AM202" s="1">
        <v>150000</v>
      </c>
      <c r="AN202" s="1">
        <v>-150000</v>
      </c>
    </row>
    <row r="203" spans="1:40" x14ac:dyDescent="0.25">
      <c r="A203" t="str">
        <f t="shared" si="6"/>
        <v>1.1-00-1907_20638018_2025210</v>
      </c>
      <c r="B203" t="s">
        <v>50</v>
      </c>
      <c r="C203" s="17" t="s">
        <v>555</v>
      </c>
      <c r="D203" t="s">
        <v>31</v>
      </c>
      <c r="E203" t="s">
        <v>52</v>
      </c>
      <c r="F203" t="s">
        <v>193</v>
      </c>
      <c r="G203">
        <v>6</v>
      </c>
      <c r="H203">
        <v>38</v>
      </c>
      <c r="I203" t="s">
        <v>237</v>
      </c>
      <c r="J203">
        <v>2521</v>
      </c>
      <c r="K203" t="s">
        <v>87</v>
      </c>
      <c r="L203">
        <v>0</v>
      </c>
      <c r="M203" t="s">
        <v>36</v>
      </c>
      <c r="N203">
        <v>2000</v>
      </c>
      <c r="O203" s="17" t="s">
        <v>699</v>
      </c>
      <c r="P203" t="s">
        <v>56</v>
      </c>
      <c r="Q203" t="s">
        <v>195</v>
      </c>
      <c r="R203" t="s">
        <v>102</v>
      </c>
      <c r="S203" t="s">
        <v>238</v>
      </c>
      <c r="T203" t="s">
        <v>239</v>
      </c>
      <c r="U203" s="17" t="e">
        <v>#N/A</v>
      </c>
      <c r="V203" s="13">
        <v>0</v>
      </c>
      <c r="W203" s="1">
        <v>200000</v>
      </c>
      <c r="X203">
        <v>0</v>
      </c>
      <c r="Y203">
        <v>0</v>
      </c>
      <c r="Z203">
        <v>0</v>
      </c>
      <c r="AA203">
        <v>0</v>
      </c>
      <c r="AB203">
        <v>0</v>
      </c>
      <c r="AC203" s="21">
        <v>0</v>
      </c>
      <c r="AD203" s="13">
        <f>VLOOKUP(A203,'ARCHIVO DE TRABAJO'!$A$1:$AC$1046,29,0)</f>
        <v>0</v>
      </c>
      <c r="AE203" s="32">
        <f>VLOOKUP(A203,'ARCHIVO DE TRABAJO'!$A$1:$AD$1046,30,0)</f>
        <v>0</v>
      </c>
      <c r="AF203" s="21">
        <v>0</v>
      </c>
      <c r="AG203" s="21">
        <v>0</v>
      </c>
      <c r="AH203" s="21">
        <v>0</v>
      </c>
      <c r="AI203" s="21">
        <f t="shared" si="7"/>
        <v>0</v>
      </c>
      <c r="AJ203">
        <v>0</v>
      </c>
      <c r="AK203">
        <v>0</v>
      </c>
      <c r="AL203">
        <v>0</v>
      </c>
      <c r="AM203" s="1">
        <v>200000</v>
      </c>
      <c r="AN203" s="1">
        <v>-200000</v>
      </c>
    </row>
    <row r="204" spans="1:40" x14ac:dyDescent="0.25">
      <c r="A204" t="str">
        <f t="shared" si="6"/>
        <v>1.1-00-1907_20638018_2027210</v>
      </c>
      <c r="B204" t="s">
        <v>50</v>
      </c>
      <c r="C204" s="17" t="s">
        <v>555</v>
      </c>
      <c r="D204" t="s">
        <v>31</v>
      </c>
      <c r="E204" t="s">
        <v>52</v>
      </c>
      <c r="F204" t="s">
        <v>193</v>
      </c>
      <c r="G204">
        <v>6</v>
      </c>
      <c r="H204">
        <v>38</v>
      </c>
      <c r="I204" t="s">
        <v>237</v>
      </c>
      <c r="J204">
        <v>2721</v>
      </c>
      <c r="K204" t="s">
        <v>124</v>
      </c>
      <c r="L204">
        <v>0</v>
      </c>
      <c r="M204" t="s">
        <v>36</v>
      </c>
      <c r="N204">
        <v>2000</v>
      </c>
      <c r="O204" s="17" t="s">
        <v>699</v>
      </c>
      <c r="P204" t="s">
        <v>56</v>
      </c>
      <c r="Q204" t="s">
        <v>195</v>
      </c>
      <c r="R204" t="s">
        <v>102</v>
      </c>
      <c r="S204" t="s">
        <v>238</v>
      </c>
      <c r="T204" t="s">
        <v>239</v>
      </c>
      <c r="U204" s="17" t="e">
        <v>#N/A</v>
      </c>
      <c r="V204" s="13">
        <v>0</v>
      </c>
      <c r="W204" s="1">
        <v>600000</v>
      </c>
      <c r="X204">
        <v>0</v>
      </c>
      <c r="Y204">
        <v>0</v>
      </c>
      <c r="Z204">
        <v>0</v>
      </c>
      <c r="AA204">
        <v>0</v>
      </c>
      <c r="AB204">
        <v>0</v>
      </c>
      <c r="AC204" s="21">
        <v>0</v>
      </c>
      <c r="AD204" s="13">
        <f>VLOOKUP(A204,'ARCHIVO DE TRABAJO'!$A$1:$AC$1046,29,0)</f>
        <v>0</v>
      </c>
      <c r="AE204" s="32">
        <f>VLOOKUP(A204,'ARCHIVO DE TRABAJO'!$A$1:$AD$1046,30,0)</f>
        <v>0</v>
      </c>
      <c r="AF204" s="21">
        <v>0</v>
      </c>
      <c r="AG204" s="21">
        <v>0</v>
      </c>
      <c r="AH204" s="21">
        <v>0</v>
      </c>
      <c r="AI204" s="21">
        <f t="shared" si="7"/>
        <v>0</v>
      </c>
      <c r="AJ204">
        <v>0</v>
      </c>
      <c r="AK204">
        <v>0</v>
      </c>
      <c r="AL204">
        <v>0</v>
      </c>
      <c r="AM204" s="1">
        <v>600000</v>
      </c>
      <c r="AN204" s="1">
        <v>-600000</v>
      </c>
    </row>
    <row r="205" spans="1:40" x14ac:dyDescent="0.25">
      <c r="A205" t="str">
        <f t="shared" si="6"/>
        <v>1.1-00-1907_20638018_2029110</v>
      </c>
      <c r="B205" t="s">
        <v>50</v>
      </c>
      <c r="C205" s="17" t="s">
        <v>555</v>
      </c>
      <c r="D205" t="s">
        <v>31</v>
      </c>
      <c r="E205" t="s">
        <v>52</v>
      </c>
      <c r="F205" t="s">
        <v>193</v>
      </c>
      <c r="G205">
        <v>6</v>
      </c>
      <c r="H205">
        <v>38</v>
      </c>
      <c r="I205" t="s">
        <v>237</v>
      </c>
      <c r="J205">
        <v>2911</v>
      </c>
      <c r="K205" t="s">
        <v>118</v>
      </c>
      <c r="L205">
        <v>0</v>
      </c>
      <c r="M205" t="s">
        <v>36</v>
      </c>
      <c r="N205">
        <v>2000</v>
      </c>
      <c r="O205" s="17" t="s">
        <v>699</v>
      </c>
      <c r="P205" t="s">
        <v>56</v>
      </c>
      <c r="Q205" t="s">
        <v>195</v>
      </c>
      <c r="R205" t="s">
        <v>102</v>
      </c>
      <c r="S205" t="s">
        <v>238</v>
      </c>
      <c r="T205" t="s">
        <v>239</v>
      </c>
      <c r="U205" s="17" t="e">
        <v>#N/A</v>
      </c>
      <c r="V205" s="13">
        <v>0</v>
      </c>
      <c r="W205" s="1">
        <v>1000000</v>
      </c>
      <c r="X205">
        <v>0</v>
      </c>
      <c r="Y205">
        <v>0</v>
      </c>
      <c r="Z205">
        <v>0</v>
      </c>
      <c r="AA205">
        <v>0</v>
      </c>
      <c r="AB205">
        <v>0</v>
      </c>
      <c r="AC205" s="21">
        <v>0</v>
      </c>
      <c r="AD205" s="13">
        <f>VLOOKUP(A205,'ARCHIVO DE TRABAJO'!$A$1:$AC$1046,29,0)</f>
        <v>0</v>
      </c>
      <c r="AE205" s="32">
        <f>VLOOKUP(A205,'ARCHIVO DE TRABAJO'!$A$1:$AD$1046,30,0)</f>
        <v>0</v>
      </c>
      <c r="AF205" s="21">
        <v>0</v>
      </c>
      <c r="AG205" s="21">
        <v>0</v>
      </c>
      <c r="AH205" s="21">
        <v>0</v>
      </c>
      <c r="AI205" s="21">
        <f t="shared" si="7"/>
        <v>0</v>
      </c>
      <c r="AJ205">
        <v>0</v>
      </c>
      <c r="AK205">
        <v>0</v>
      </c>
      <c r="AL205">
        <v>0</v>
      </c>
      <c r="AM205" s="1">
        <v>1000000</v>
      </c>
      <c r="AN205" s="1">
        <v>-1000000</v>
      </c>
    </row>
    <row r="206" spans="1:40" x14ac:dyDescent="0.25">
      <c r="A206" t="str">
        <f t="shared" si="6"/>
        <v>1.1-00-1907_20638018_2033710</v>
      </c>
      <c r="B206" t="s">
        <v>50</v>
      </c>
      <c r="C206" s="17" t="s">
        <v>555</v>
      </c>
      <c r="D206" t="s">
        <v>31</v>
      </c>
      <c r="E206" t="s">
        <v>52</v>
      </c>
      <c r="F206" t="s">
        <v>193</v>
      </c>
      <c r="G206">
        <v>6</v>
      </c>
      <c r="H206">
        <v>38</v>
      </c>
      <c r="I206" t="s">
        <v>237</v>
      </c>
      <c r="J206">
        <v>3371</v>
      </c>
      <c r="K206" t="s">
        <v>241</v>
      </c>
      <c r="L206">
        <v>0</v>
      </c>
      <c r="M206" t="s">
        <v>36</v>
      </c>
      <c r="N206">
        <v>3000</v>
      </c>
      <c r="O206" s="17" t="s">
        <v>699</v>
      </c>
      <c r="P206" t="s">
        <v>56</v>
      </c>
      <c r="Q206" t="s">
        <v>195</v>
      </c>
      <c r="R206" t="s">
        <v>102</v>
      </c>
      <c r="S206" t="s">
        <v>238</v>
      </c>
      <c r="T206" t="s">
        <v>239</v>
      </c>
      <c r="U206" s="17" t="e">
        <v>#N/A</v>
      </c>
      <c r="V206" s="13">
        <v>0</v>
      </c>
      <c r="W206" s="1">
        <v>3000000</v>
      </c>
      <c r="X206">
        <v>0</v>
      </c>
      <c r="Y206">
        <v>0</v>
      </c>
      <c r="Z206">
        <v>0</v>
      </c>
      <c r="AA206">
        <v>0</v>
      </c>
      <c r="AB206">
        <v>0</v>
      </c>
      <c r="AC206" s="21">
        <v>0</v>
      </c>
      <c r="AD206" s="13">
        <f>VLOOKUP(A206,'ARCHIVO DE TRABAJO'!$A$1:$AC$1046,29,0)</f>
        <v>0</v>
      </c>
      <c r="AE206" s="32">
        <f>VLOOKUP(A206,'ARCHIVO DE TRABAJO'!$A$1:$AD$1046,30,0)</f>
        <v>0</v>
      </c>
      <c r="AF206" s="21">
        <v>0</v>
      </c>
      <c r="AG206" s="21">
        <v>0</v>
      </c>
      <c r="AH206" s="21">
        <v>0</v>
      </c>
      <c r="AI206" s="21">
        <f t="shared" si="7"/>
        <v>0</v>
      </c>
      <c r="AJ206">
        <v>0</v>
      </c>
      <c r="AK206">
        <v>0</v>
      </c>
      <c r="AL206">
        <v>0</v>
      </c>
      <c r="AM206" s="1">
        <v>3000000</v>
      </c>
      <c r="AN206" s="1">
        <v>-3000000</v>
      </c>
    </row>
    <row r="207" spans="1:40" x14ac:dyDescent="0.25">
      <c r="A207" t="str">
        <f t="shared" si="6"/>
        <v>1.1-00-1907_20638018_2054210</v>
      </c>
      <c r="B207" t="s">
        <v>50</v>
      </c>
      <c r="C207" s="17" t="s">
        <v>555</v>
      </c>
      <c r="D207" t="s">
        <v>31</v>
      </c>
      <c r="E207" t="s">
        <v>52</v>
      </c>
      <c r="F207" t="s">
        <v>193</v>
      </c>
      <c r="G207">
        <v>6</v>
      </c>
      <c r="H207">
        <v>38</v>
      </c>
      <c r="I207" t="s">
        <v>237</v>
      </c>
      <c r="J207">
        <v>5421</v>
      </c>
      <c r="K207" t="s">
        <v>204</v>
      </c>
      <c r="L207">
        <v>0</v>
      </c>
      <c r="M207" t="s">
        <v>36</v>
      </c>
      <c r="N207">
        <v>5000</v>
      </c>
      <c r="O207" s="17" t="s">
        <v>700</v>
      </c>
      <c r="P207" t="s">
        <v>56</v>
      </c>
      <c r="Q207" t="s">
        <v>195</v>
      </c>
      <c r="R207" t="s">
        <v>102</v>
      </c>
      <c r="S207" t="s">
        <v>238</v>
      </c>
      <c r="T207" t="s">
        <v>239</v>
      </c>
      <c r="U207" s="17" t="e">
        <v>#N/A</v>
      </c>
      <c r="V207" s="13">
        <v>0</v>
      </c>
      <c r="W207" s="1">
        <v>400000</v>
      </c>
      <c r="X207">
        <v>0</v>
      </c>
      <c r="Y207">
        <v>0</v>
      </c>
      <c r="Z207">
        <v>0</v>
      </c>
      <c r="AA207">
        <v>0</v>
      </c>
      <c r="AB207">
        <v>0</v>
      </c>
      <c r="AC207" s="21">
        <v>0</v>
      </c>
      <c r="AD207" s="13">
        <f>VLOOKUP(A207,'ARCHIVO DE TRABAJO'!$A$1:$AC$1046,29,0)</f>
        <v>0</v>
      </c>
      <c r="AE207" s="32">
        <f>VLOOKUP(A207,'ARCHIVO DE TRABAJO'!$A$1:$AD$1046,30,0)</f>
        <v>0</v>
      </c>
      <c r="AF207" s="21">
        <v>0</v>
      </c>
      <c r="AG207" s="21">
        <v>0</v>
      </c>
      <c r="AH207" s="21">
        <v>0</v>
      </c>
      <c r="AI207" s="21">
        <f t="shared" si="7"/>
        <v>0</v>
      </c>
      <c r="AJ207">
        <v>0</v>
      </c>
      <c r="AK207">
        <v>0</v>
      </c>
      <c r="AL207">
        <v>0</v>
      </c>
      <c r="AM207" s="1">
        <v>400000</v>
      </c>
      <c r="AN207" s="1">
        <v>-400000</v>
      </c>
    </row>
    <row r="208" spans="1:40" x14ac:dyDescent="0.25">
      <c r="A208" t="str">
        <f t="shared" si="6"/>
        <v>1.1-00-1907_20638018_2056110</v>
      </c>
      <c r="B208" t="s">
        <v>50</v>
      </c>
      <c r="C208" s="17" t="s">
        <v>555</v>
      </c>
      <c r="D208" t="s">
        <v>31</v>
      </c>
      <c r="E208" t="s">
        <v>52</v>
      </c>
      <c r="F208" t="s">
        <v>193</v>
      </c>
      <c r="G208">
        <v>6</v>
      </c>
      <c r="H208">
        <v>38</v>
      </c>
      <c r="I208" t="s">
        <v>237</v>
      </c>
      <c r="J208">
        <v>5611</v>
      </c>
      <c r="K208" t="s">
        <v>205</v>
      </c>
      <c r="L208">
        <v>0</v>
      </c>
      <c r="M208" t="s">
        <v>36</v>
      </c>
      <c r="N208">
        <v>5000</v>
      </c>
      <c r="O208" s="17" t="s">
        <v>700</v>
      </c>
      <c r="P208" t="s">
        <v>56</v>
      </c>
      <c r="Q208" t="s">
        <v>195</v>
      </c>
      <c r="R208" t="s">
        <v>102</v>
      </c>
      <c r="S208" t="s">
        <v>238</v>
      </c>
      <c r="T208" t="s">
        <v>239</v>
      </c>
      <c r="U208" s="17" t="e">
        <v>#N/A</v>
      </c>
      <c r="V208" s="13">
        <v>0</v>
      </c>
      <c r="W208" s="1">
        <v>600000</v>
      </c>
      <c r="X208">
        <v>0</v>
      </c>
      <c r="Y208">
        <v>0</v>
      </c>
      <c r="Z208">
        <v>0</v>
      </c>
      <c r="AA208">
        <v>0</v>
      </c>
      <c r="AB208">
        <v>0</v>
      </c>
      <c r="AC208" s="21">
        <v>0</v>
      </c>
      <c r="AD208" s="13">
        <f>VLOOKUP(A208,'ARCHIVO DE TRABAJO'!$A$1:$AC$1046,29,0)</f>
        <v>0</v>
      </c>
      <c r="AE208" s="32">
        <f>VLOOKUP(A208,'ARCHIVO DE TRABAJO'!$A$1:$AD$1046,30,0)</f>
        <v>0</v>
      </c>
      <c r="AF208" s="21">
        <v>0</v>
      </c>
      <c r="AG208" s="21">
        <v>0</v>
      </c>
      <c r="AH208" s="21">
        <v>0</v>
      </c>
      <c r="AI208" s="21">
        <f t="shared" si="7"/>
        <v>0</v>
      </c>
      <c r="AJ208">
        <v>0</v>
      </c>
      <c r="AK208">
        <v>0</v>
      </c>
      <c r="AL208">
        <v>0</v>
      </c>
      <c r="AM208" s="1">
        <v>600000</v>
      </c>
      <c r="AN208" s="1">
        <v>-600000</v>
      </c>
    </row>
    <row r="209" spans="1:40" x14ac:dyDescent="0.25">
      <c r="A209" t="str">
        <f t="shared" si="6"/>
        <v>1.1-00-1907_20638018_2057810</v>
      </c>
      <c r="B209" t="s">
        <v>50</v>
      </c>
      <c r="C209" s="17" t="s">
        <v>555</v>
      </c>
      <c r="D209" t="s">
        <v>31</v>
      </c>
      <c r="E209" t="s">
        <v>52</v>
      </c>
      <c r="F209" t="s">
        <v>193</v>
      </c>
      <c r="G209">
        <v>6</v>
      </c>
      <c r="H209">
        <v>38</v>
      </c>
      <c r="I209" t="s">
        <v>237</v>
      </c>
      <c r="J209">
        <v>5781</v>
      </c>
      <c r="K209" t="s">
        <v>242</v>
      </c>
      <c r="L209">
        <v>0</v>
      </c>
      <c r="M209" t="s">
        <v>36</v>
      </c>
      <c r="N209">
        <v>5000</v>
      </c>
      <c r="O209" s="17" t="s">
        <v>700</v>
      </c>
      <c r="P209" t="s">
        <v>56</v>
      </c>
      <c r="Q209" t="s">
        <v>195</v>
      </c>
      <c r="R209" t="s">
        <v>102</v>
      </c>
      <c r="S209" t="s">
        <v>238</v>
      </c>
      <c r="T209" t="s">
        <v>239</v>
      </c>
      <c r="U209" s="17" t="e">
        <v>#N/A</v>
      </c>
      <c r="V209" s="13">
        <v>0</v>
      </c>
      <c r="W209" s="1">
        <v>400000</v>
      </c>
      <c r="X209">
        <v>0</v>
      </c>
      <c r="Y209">
        <v>0</v>
      </c>
      <c r="Z209">
        <v>0</v>
      </c>
      <c r="AA209">
        <v>0</v>
      </c>
      <c r="AB209">
        <v>0</v>
      </c>
      <c r="AC209" s="21">
        <v>0</v>
      </c>
      <c r="AD209" s="13">
        <f>VLOOKUP(A209,'ARCHIVO DE TRABAJO'!$A$1:$AC$1046,29,0)</f>
        <v>0</v>
      </c>
      <c r="AE209" s="32">
        <f>VLOOKUP(A209,'ARCHIVO DE TRABAJO'!$A$1:$AD$1046,30,0)</f>
        <v>0</v>
      </c>
      <c r="AF209" s="21">
        <v>0</v>
      </c>
      <c r="AG209" s="21">
        <v>0</v>
      </c>
      <c r="AH209" s="21">
        <v>0</v>
      </c>
      <c r="AI209" s="21">
        <f t="shared" si="7"/>
        <v>0</v>
      </c>
      <c r="AJ209">
        <v>0</v>
      </c>
      <c r="AK209">
        <v>0</v>
      </c>
      <c r="AL209">
        <v>0</v>
      </c>
      <c r="AM209" s="1">
        <v>400000</v>
      </c>
      <c r="AN209" s="1">
        <v>-400000</v>
      </c>
    </row>
    <row r="210" spans="1:40" x14ac:dyDescent="0.25">
      <c r="A210" t="str">
        <f t="shared" si="6"/>
        <v>1.1-00-1907_20639018_2027210</v>
      </c>
      <c r="B210" t="s">
        <v>50</v>
      </c>
      <c r="C210" s="17" t="s">
        <v>555</v>
      </c>
      <c r="D210" t="s">
        <v>31</v>
      </c>
      <c r="E210" t="s">
        <v>52</v>
      </c>
      <c r="F210" t="s">
        <v>193</v>
      </c>
      <c r="G210">
        <v>6</v>
      </c>
      <c r="H210">
        <v>39</v>
      </c>
      <c r="I210" t="s">
        <v>237</v>
      </c>
      <c r="J210">
        <v>2721</v>
      </c>
      <c r="K210" t="s">
        <v>124</v>
      </c>
      <c r="L210">
        <v>0</v>
      </c>
      <c r="M210" t="s">
        <v>36</v>
      </c>
      <c r="N210">
        <v>2000</v>
      </c>
      <c r="O210" s="17" t="s">
        <v>699</v>
      </c>
      <c r="P210" t="s">
        <v>56</v>
      </c>
      <c r="Q210" t="s">
        <v>195</v>
      </c>
      <c r="R210" t="s">
        <v>102</v>
      </c>
      <c r="S210" t="s">
        <v>243</v>
      </c>
      <c r="T210" t="s">
        <v>239</v>
      </c>
      <c r="U210" s="17" t="e">
        <v>#N/A</v>
      </c>
      <c r="V210" s="13">
        <v>0</v>
      </c>
      <c r="W210" s="1">
        <v>200000</v>
      </c>
      <c r="X210">
        <v>0</v>
      </c>
      <c r="Y210">
        <v>0</v>
      </c>
      <c r="Z210">
        <v>0</v>
      </c>
      <c r="AA210">
        <v>0</v>
      </c>
      <c r="AB210">
        <v>0</v>
      </c>
      <c r="AC210" s="21">
        <v>0</v>
      </c>
      <c r="AD210" s="13">
        <f>VLOOKUP(A210,'ARCHIVO DE TRABAJO'!$A$1:$AC$1046,29,0)</f>
        <v>0</v>
      </c>
      <c r="AE210" s="32">
        <f>VLOOKUP(A210,'ARCHIVO DE TRABAJO'!$A$1:$AD$1046,30,0)</f>
        <v>0</v>
      </c>
      <c r="AF210" s="21">
        <v>0</v>
      </c>
      <c r="AG210" s="21">
        <v>0</v>
      </c>
      <c r="AH210" s="21">
        <v>0</v>
      </c>
      <c r="AI210" s="21">
        <f t="shared" si="7"/>
        <v>0</v>
      </c>
      <c r="AJ210">
        <v>0</v>
      </c>
      <c r="AK210">
        <v>0</v>
      </c>
      <c r="AL210">
        <v>0</v>
      </c>
      <c r="AM210" s="1">
        <v>200000</v>
      </c>
      <c r="AN210" s="1">
        <v>-200000</v>
      </c>
    </row>
    <row r="211" spans="1:40" x14ac:dyDescent="0.25">
      <c r="A211" t="str">
        <f t="shared" si="6"/>
        <v>1.1-00-1907_20639018_2032610</v>
      </c>
      <c r="B211" t="s">
        <v>50</v>
      </c>
      <c r="C211" s="17" t="s">
        <v>555</v>
      </c>
      <c r="D211" t="s">
        <v>31</v>
      </c>
      <c r="E211" t="s">
        <v>52</v>
      </c>
      <c r="F211" t="s">
        <v>193</v>
      </c>
      <c r="G211">
        <v>6</v>
      </c>
      <c r="H211">
        <v>39</v>
      </c>
      <c r="I211" t="s">
        <v>237</v>
      </c>
      <c r="J211">
        <v>3261</v>
      </c>
      <c r="K211" t="s">
        <v>67</v>
      </c>
      <c r="L211">
        <v>0</v>
      </c>
      <c r="M211" t="s">
        <v>36</v>
      </c>
      <c r="N211">
        <v>3000</v>
      </c>
      <c r="O211" s="17" t="s">
        <v>699</v>
      </c>
      <c r="P211" t="s">
        <v>56</v>
      </c>
      <c r="Q211" t="s">
        <v>195</v>
      </c>
      <c r="R211" t="s">
        <v>102</v>
      </c>
      <c r="S211" t="s">
        <v>243</v>
      </c>
      <c r="T211" t="s">
        <v>239</v>
      </c>
      <c r="U211" s="17" t="e">
        <v>#N/A</v>
      </c>
      <c r="V211" s="13">
        <v>0</v>
      </c>
      <c r="W211" s="1">
        <v>15000000</v>
      </c>
      <c r="X211">
        <v>0</v>
      </c>
      <c r="Y211">
        <v>0</v>
      </c>
      <c r="Z211">
        <v>0</v>
      </c>
      <c r="AA211">
        <v>0</v>
      </c>
      <c r="AB211">
        <v>0</v>
      </c>
      <c r="AC211" s="21">
        <v>0</v>
      </c>
      <c r="AD211" s="13">
        <f>VLOOKUP(A211,'ARCHIVO DE TRABAJO'!$A$1:$AC$1046,29,0)</f>
        <v>0</v>
      </c>
      <c r="AE211" s="32">
        <f>VLOOKUP(A211,'ARCHIVO DE TRABAJO'!$A$1:$AD$1046,30,0)</f>
        <v>0</v>
      </c>
      <c r="AF211" s="21">
        <v>0</v>
      </c>
      <c r="AG211" s="21">
        <v>0</v>
      </c>
      <c r="AH211" s="21">
        <v>0</v>
      </c>
      <c r="AI211" s="21">
        <f t="shared" si="7"/>
        <v>0</v>
      </c>
      <c r="AJ211">
        <v>0</v>
      </c>
      <c r="AK211">
        <v>0</v>
      </c>
      <c r="AL211">
        <v>0</v>
      </c>
      <c r="AM211" s="1">
        <v>15000000</v>
      </c>
      <c r="AN211" s="1">
        <v>-15000000</v>
      </c>
    </row>
    <row r="212" spans="1:40" x14ac:dyDescent="0.25">
      <c r="A212" t="str">
        <f t="shared" si="6"/>
        <v>1.1-00-1907_20639018_2056710</v>
      </c>
      <c r="B212" t="s">
        <v>50</v>
      </c>
      <c r="C212" s="17" t="s">
        <v>555</v>
      </c>
      <c r="D212" t="s">
        <v>31</v>
      </c>
      <c r="E212" t="s">
        <v>52</v>
      </c>
      <c r="F212" t="s">
        <v>193</v>
      </c>
      <c r="G212">
        <v>6</v>
      </c>
      <c r="H212">
        <v>39</v>
      </c>
      <c r="I212" t="s">
        <v>237</v>
      </c>
      <c r="J212">
        <v>5671</v>
      </c>
      <c r="K212" t="s">
        <v>122</v>
      </c>
      <c r="L212">
        <v>0</v>
      </c>
      <c r="M212" t="s">
        <v>36</v>
      </c>
      <c r="N212">
        <v>5000</v>
      </c>
      <c r="O212" s="17" t="s">
        <v>700</v>
      </c>
      <c r="P212" t="s">
        <v>56</v>
      </c>
      <c r="Q212" t="s">
        <v>195</v>
      </c>
      <c r="R212" t="s">
        <v>102</v>
      </c>
      <c r="S212" t="s">
        <v>243</v>
      </c>
      <c r="T212" t="s">
        <v>239</v>
      </c>
      <c r="U212" s="17" t="e">
        <v>#N/A</v>
      </c>
      <c r="V212" s="13">
        <v>0</v>
      </c>
      <c r="W212" s="1">
        <v>1000000</v>
      </c>
      <c r="X212">
        <v>0</v>
      </c>
      <c r="Y212">
        <v>0</v>
      </c>
      <c r="Z212">
        <v>0</v>
      </c>
      <c r="AA212">
        <v>0</v>
      </c>
      <c r="AB212">
        <v>0</v>
      </c>
      <c r="AC212" s="21">
        <v>0</v>
      </c>
      <c r="AD212" s="13">
        <f>VLOOKUP(A212,'ARCHIVO DE TRABAJO'!$A$1:$AC$1046,29,0)</f>
        <v>0</v>
      </c>
      <c r="AE212" s="32">
        <f>VLOOKUP(A212,'ARCHIVO DE TRABAJO'!$A$1:$AD$1046,30,0)</f>
        <v>0</v>
      </c>
      <c r="AF212" s="21">
        <v>0</v>
      </c>
      <c r="AG212" s="21">
        <v>0</v>
      </c>
      <c r="AH212" s="21">
        <v>0</v>
      </c>
      <c r="AI212" s="21">
        <f t="shared" si="7"/>
        <v>0</v>
      </c>
      <c r="AJ212">
        <v>0</v>
      </c>
      <c r="AK212">
        <v>0</v>
      </c>
      <c r="AL212">
        <v>0</v>
      </c>
      <c r="AM212" s="1">
        <v>1000000</v>
      </c>
      <c r="AN212" s="1">
        <v>-1000000</v>
      </c>
    </row>
    <row r="213" spans="1:40" x14ac:dyDescent="0.25">
      <c r="A213" t="str">
        <f t="shared" si="6"/>
        <v>1.1-00-1907_20640018_2027210</v>
      </c>
      <c r="B213" t="s">
        <v>50</v>
      </c>
      <c r="C213" s="17" t="s">
        <v>555</v>
      </c>
      <c r="D213" t="s">
        <v>31</v>
      </c>
      <c r="E213" t="s">
        <v>52</v>
      </c>
      <c r="F213" t="s">
        <v>193</v>
      </c>
      <c r="G213">
        <v>6</v>
      </c>
      <c r="H213">
        <v>40</v>
      </c>
      <c r="I213" t="s">
        <v>237</v>
      </c>
      <c r="J213">
        <v>2721</v>
      </c>
      <c r="K213" t="s">
        <v>124</v>
      </c>
      <c r="L213">
        <v>0</v>
      </c>
      <c r="M213" t="s">
        <v>36</v>
      </c>
      <c r="N213">
        <v>2000</v>
      </c>
      <c r="O213" s="17" t="s">
        <v>699</v>
      </c>
      <c r="P213" t="s">
        <v>56</v>
      </c>
      <c r="Q213" t="s">
        <v>195</v>
      </c>
      <c r="R213" t="s">
        <v>102</v>
      </c>
      <c r="S213" t="s">
        <v>244</v>
      </c>
      <c r="T213" t="s">
        <v>239</v>
      </c>
      <c r="U213" s="17" t="e">
        <v>#N/A</v>
      </c>
      <c r="V213" s="13">
        <v>0</v>
      </c>
      <c r="W213" s="1">
        <v>300000</v>
      </c>
      <c r="X213">
        <v>0</v>
      </c>
      <c r="Y213">
        <v>0</v>
      </c>
      <c r="Z213">
        <v>0</v>
      </c>
      <c r="AA213">
        <v>0</v>
      </c>
      <c r="AB213">
        <v>0</v>
      </c>
      <c r="AC213" s="21">
        <v>0</v>
      </c>
      <c r="AD213" s="13">
        <f>VLOOKUP(A213,'ARCHIVO DE TRABAJO'!$A$1:$AC$1046,29,0)</f>
        <v>0</v>
      </c>
      <c r="AE213" s="32">
        <f>VLOOKUP(A213,'ARCHIVO DE TRABAJO'!$A$1:$AD$1046,30,0)</f>
        <v>0</v>
      </c>
      <c r="AF213" s="21">
        <v>0</v>
      </c>
      <c r="AG213" s="21">
        <v>0</v>
      </c>
      <c r="AH213" s="21">
        <v>0</v>
      </c>
      <c r="AI213" s="21">
        <f t="shared" si="7"/>
        <v>0</v>
      </c>
      <c r="AJ213">
        <v>0</v>
      </c>
      <c r="AK213">
        <v>0</v>
      </c>
      <c r="AL213">
        <v>0</v>
      </c>
      <c r="AM213" s="1">
        <v>300000</v>
      </c>
      <c r="AN213" s="1">
        <v>-300000</v>
      </c>
    </row>
    <row r="214" spans="1:40" x14ac:dyDescent="0.25">
      <c r="A214" t="str">
        <f t="shared" si="6"/>
        <v>1.1-00-1907_20640018_2054210</v>
      </c>
      <c r="B214" t="s">
        <v>50</v>
      </c>
      <c r="C214" s="17" t="s">
        <v>555</v>
      </c>
      <c r="D214" t="s">
        <v>31</v>
      </c>
      <c r="E214" t="s">
        <v>52</v>
      </c>
      <c r="F214" t="s">
        <v>193</v>
      </c>
      <c r="G214">
        <v>6</v>
      </c>
      <c r="H214">
        <v>40</v>
      </c>
      <c r="I214" t="s">
        <v>237</v>
      </c>
      <c r="J214">
        <v>5421</v>
      </c>
      <c r="K214" t="s">
        <v>204</v>
      </c>
      <c r="L214">
        <v>0</v>
      </c>
      <c r="M214" t="s">
        <v>36</v>
      </c>
      <c r="N214">
        <v>5000</v>
      </c>
      <c r="O214" s="17" t="s">
        <v>700</v>
      </c>
      <c r="P214" t="s">
        <v>56</v>
      </c>
      <c r="Q214" t="s">
        <v>195</v>
      </c>
      <c r="R214" t="s">
        <v>102</v>
      </c>
      <c r="S214" t="s">
        <v>244</v>
      </c>
      <c r="T214" t="s">
        <v>239</v>
      </c>
      <c r="U214" s="17" t="e">
        <v>#N/A</v>
      </c>
      <c r="V214" s="13">
        <v>0</v>
      </c>
      <c r="W214" s="1">
        <v>300000</v>
      </c>
      <c r="X214">
        <v>0</v>
      </c>
      <c r="Y214">
        <v>0</v>
      </c>
      <c r="Z214">
        <v>0</v>
      </c>
      <c r="AA214">
        <v>0</v>
      </c>
      <c r="AB214">
        <v>0</v>
      </c>
      <c r="AC214" s="21">
        <v>0</v>
      </c>
      <c r="AD214" s="13">
        <f>VLOOKUP(A214,'ARCHIVO DE TRABAJO'!$A$1:$AC$1046,29,0)</f>
        <v>0</v>
      </c>
      <c r="AE214" s="32">
        <f>VLOOKUP(A214,'ARCHIVO DE TRABAJO'!$A$1:$AD$1046,30,0)</f>
        <v>0</v>
      </c>
      <c r="AF214" s="21">
        <v>0</v>
      </c>
      <c r="AG214" s="21">
        <v>0</v>
      </c>
      <c r="AH214" s="21">
        <v>0</v>
      </c>
      <c r="AI214" s="21">
        <f t="shared" si="7"/>
        <v>0</v>
      </c>
      <c r="AJ214">
        <v>0</v>
      </c>
      <c r="AK214">
        <v>0</v>
      </c>
      <c r="AL214">
        <v>0</v>
      </c>
      <c r="AM214" s="1">
        <v>300000</v>
      </c>
      <c r="AN214" s="1">
        <v>-300000</v>
      </c>
    </row>
    <row r="215" spans="1:40" x14ac:dyDescent="0.25">
      <c r="A215" t="str">
        <f t="shared" si="6"/>
        <v>1.1-00-1907_20640018_2056710</v>
      </c>
      <c r="B215" t="s">
        <v>50</v>
      </c>
      <c r="C215" s="17" t="s">
        <v>555</v>
      </c>
      <c r="D215" t="s">
        <v>31</v>
      </c>
      <c r="E215" t="s">
        <v>52</v>
      </c>
      <c r="F215" t="s">
        <v>193</v>
      </c>
      <c r="G215">
        <v>6</v>
      </c>
      <c r="H215">
        <v>40</v>
      </c>
      <c r="I215" t="s">
        <v>237</v>
      </c>
      <c r="J215">
        <v>5671</v>
      </c>
      <c r="K215" t="s">
        <v>122</v>
      </c>
      <c r="L215">
        <v>0</v>
      </c>
      <c r="M215" t="s">
        <v>36</v>
      </c>
      <c r="N215">
        <v>5000</v>
      </c>
      <c r="O215" s="17" t="s">
        <v>700</v>
      </c>
      <c r="P215" t="s">
        <v>56</v>
      </c>
      <c r="Q215" t="s">
        <v>195</v>
      </c>
      <c r="R215" t="s">
        <v>102</v>
      </c>
      <c r="S215" t="s">
        <v>244</v>
      </c>
      <c r="T215" t="s">
        <v>239</v>
      </c>
      <c r="U215" s="17" t="e">
        <v>#N/A</v>
      </c>
      <c r="V215" s="13">
        <v>0</v>
      </c>
      <c r="W215" s="1">
        <v>2000000</v>
      </c>
      <c r="X215">
        <v>0</v>
      </c>
      <c r="Y215">
        <v>0</v>
      </c>
      <c r="Z215">
        <v>0</v>
      </c>
      <c r="AA215">
        <v>0</v>
      </c>
      <c r="AB215">
        <v>0</v>
      </c>
      <c r="AC215" s="21">
        <v>0</v>
      </c>
      <c r="AD215" s="13">
        <f>VLOOKUP(A215,'ARCHIVO DE TRABAJO'!$A$1:$AC$1046,29,0)</f>
        <v>0</v>
      </c>
      <c r="AE215" s="32">
        <f>VLOOKUP(A215,'ARCHIVO DE TRABAJO'!$A$1:$AD$1046,30,0)</f>
        <v>0</v>
      </c>
      <c r="AF215" s="21">
        <v>0</v>
      </c>
      <c r="AG215" s="21">
        <v>0</v>
      </c>
      <c r="AH215" s="21">
        <v>0</v>
      </c>
      <c r="AI215" s="21">
        <f t="shared" si="7"/>
        <v>0</v>
      </c>
      <c r="AJ215">
        <v>0</v>
      </c>
      <c r="AK215">
        <v>0</v>
      </c>
      <c r="AL215">
        <v>0</v>
      </c>
      <c r="AM215" s="1">
        <v>2000000</v>
      </c>
      <c r="AN215" s="1">
        <v>-2000000</v>
      </c>
    </row>
    <row r="216" spans="1:40" x14ac:dyDescent="0.25">
      <c r="A216" t="str">
        <f t="shared" si="6"/>
        <v>1.1-00-1907_20641019_2024210</v>
      </c>
      <c r="B216" t="s">
        <v>50</v>
      </c>
      <c r="C216" s="17" t="s">
        <v>555</v>
      </c>
      <c r="D216" t="s">
        <v>31</v>
      </c>
      <c r="E216" t="s">
        <v>52</v>
      </c>
      <c r="F216" t="s">
        <v>193</v>
      </c>
      <c r="G216">
        <v>6</v>
      </c>
      <c r="H216">
        <v>41</v>
      </c>
      <c r="I216" t="s">
        <v>245</v>
      </c>
      <c r="J216">
        <v>2421</v>
      </c>
      <c r="K216" t="s">
        <v>161</v>
      </c>
      <c r="L216">
        <v>0</v>
      </c>
      <c r="M216" t="s">
        <v>36</v>
      </c>
      <c r="N216">
        <v>2000</v>
      </c>
      <c r="O216" s="17" t="s">
        <v>699</v>
      </c>
      <c r="P216" t="s">
        <v>56</v>
      </c>
      <c r="Q216" t="s">
        <v>195</v>
      </c>
      <c r="R216" t="s">
        <v>102</v>
      </c>
      <c r="S216" t="s">
        <v>246</v>
      </c>
      <c r="T216" t="s">
        <v>247</v>
      </c>
      <c r="U216" s="17" t="e">
        <v>#N/A</v>
      </c>
      <c r="V216" s="13">
        <v>0</v>
      </c>
      <c r="W216" s="1">
        <v>15000000</v>
      </c>
      <c r="X216">
        <v>0</v>
      </c>
      <c r="Y216">
        <v>0</v>
      </c>
      <c r="Z216">
        <v>0</v>
      </c>
      <c r="AA216">
        <v>0</v>
      </c>
      <c r="AB216">
        <v>0</v>
      </c>
      <c r="AC216" s="21">
        <v>0</v>
      </c>
      <c r="AD216" s="13">
        <f>VLOOKUP(A216,'ARCHIVO DE TRABAJO'!$A$1:$AC$1046,29,0)</f>
        <v>0</v>
      </c>
      <c r="AE216" s="32">
        <f>VLOOKUP(A216,'ARCHIVO DE TRABAJO'!$A$1:$AD$1046,30,0)</f>
        <v>0</v>
      </c>
      <c r="AF216" s="21">
        <v>0</v>
      </c>
      <c r="AG216" s="21">
        <v>0</v>
      </c>
      <c r="AH216" s="21">
        <v>0</v>
      </c>
      <c r="AI216" s="21">
        <f t="shared" si="7"/>
        <v>0</v>
      </c>
      <c r="AJ216">
        <v>0</v>
      </c>
      <c r="AK216">
        <v>0</v>
      </c>
      <c r="AL216">
        <v>0</v>
      </c>
      <c r="AM216" s="1">
        <v>15000000</v>
      </c>
      <c r="AN216" s="1">
        <v>-15000000</v>
      </c>
    </row>
    <row r="217" spans="1:40" x14ac:dyDescent="0.25">
      <c r="A217" t="str">
        <f t="shared" si="6"/>
        <v>1.1-00-1907_20641019_2027210</v>
      </c>
      <c r="B217" t="s">
        <v>50</v>
      </c>
      <c r="C217" s="17" t="s">
        <v>555</v>
      </c>
      <c r="D217" t="s">
        <v>31</v>
      </c>
      <c r="E217" t="s">
        <v>52</v>
      </c>
      <c r="F217" t="s">
        <v>193</v>
      </c>
      <c r="G217">
        <v>6</v>
      </c>
      <c r="H217">
        <v>41</v>
      </c>
      <c r="I217" t="s">
        <v>245</v>
      </c>
      <c r="J217">
        <v>2721</v>
      </c>
      <c r="K217" t="s">
        <v>124</v>
      </c>
      <c r="L217">
        <v>0</v>
      </c>
      <c r="M217" t="s">
        <v>36</v>
      </c>
      <c r="N217">
        <v>2000</v>
      </c>
      <c r="O217" s="17" t="s">
        <v>699</v>
      </c>
      <c r="P217" t="s">
        <v>56</v>
      </c>
      <c r="Q217" t="s">
        <v>195</v>
      </c>
      <c r="R217" t="s">
        <v>102</v>
      </c>
      <c r="S217" t="s">
        <v>246</v>
      </c>
      <c r="T217" t="s">
        <v>247</v>
      </c>
      <c r="U217" s="17" t="e">
        <v>#N/A</v>
      </c>
      <c r="V217" s="13">
        <v>0</v>
      </c>
      <c r="W217" s="1">
        <v>200000</v>
      </c>
      <c r="X217">
        <v>0</v>
      </c>
      <c r="Y217">
        <v>0</v>
      </c>
      <c r="Z217">
        <v>0</v>
      </c>
      <c r="AA217">
        <v>0</v>
      </c>
      <c r="AB217">
        <v>0</v>
      </c>
      <c r="AC217" s="21">
        <v>0</v>
      </c>
      <c r="AD217" s="13">
        <f>VLOOKUP(A217,'ARCHIVO DE TRABAJO'!$A$1:$AC$1046,29,0)</f>
        <v>0</v>
      </c>
      <c r="AE217" s="32">
        <f>VLOOKUP(A217,'ARCHIVO DE TRABAJO'!$A$1:$AD$1046,30,0)</f>
        <v>0</v>
      </c>
      <c r="AF217" s="21">
        <v>0</v>
      </c>
      <c r="AG217" s="21">
        <v>0</v>
      </c>
      <c r="AH217" s="21">
        <v>0</v>
      </c>
      <c r="AI217" s="21">
        <f t="shared" si="7"/>
        <v>0</v>
      </c>
      <c r="AJ217">
        <v>0</v>
      </c>
      <c r="AK217">
        <v>0</v>
      </c>
      <c r="AL217">
        <v>0</v>
      </c>
      <c r="AM217" s="1">
        <v>200000</v>
      </c>
      <c r="AN217" s="1">
        <v>-200000</v>
      </c>
    </row>
    <row r="218" spans="1:40" x14ac:dyDescent="0.25">
      <c r="A218" t="str">
        <f t="shared" si="6"/>
        <v>1.1-00-1907_20642019_2024210</v>
      </c>
      <c r="B218" t="s">
        <v>50</v>
      </c>
      <c r="C218" s="17" t="s">
        <v>555</v>
      </c>
      <c r="D218" t="s">
        <v>31</v>
      </c>
      <c r="E218" t="s">
        <v>52</v>
      </c>
      <c r="F218" t="s">
        <v>193</v>
      </c>
      <c r="G218">
        <v>6</v>
      </c>
      <c r="H218">
        <v>42</v>
      </c>
      <c r="I218" t="s">
        <v>245</v>
      </c>
      <c r="J218">
        <v>2421</v>
      </c>
      <c r="K218" t="s">
        <v>161</v>
      </c>
      <c r="L218">
        <v>0</v>
      </c>
      <c r="M218" t="s">
        <v>36</v>
      </c>
      <c r="N218">
        <v>2000</v>
      </c>
      <c r="O218" s="17" t="s">
        <v>699</v>
      </c>
      <c r="P218" t="s">
        <v>56</v>
      </c>
      <c r="Q218" t="s">
        <v>195</v>
      </c>
      <c r="R218" t="s">
        <v>102</v>
      </c>
      <c r="S218" t="s">
        <v>248</v>
      </c>
      <c r="T218" t="s">
        <v>247</v>
      </c>
      <c r="U218" s="17" t="e">
        <v>#N/A</v>
      </c>
      <c r="V218" s="13">
        <v>0</v>
      </c>
      <c r="W218" s="1">
        <v>400000</v>
      </c>
      <c r="X218">
        <v>0</v>
      </c>
      <c r="Y218">
        <v>0</v>
      </c>
      <c r="Z218">
        <v>0</v>
      </c>
      <c r="AA218">
        <v>0</v>
      </c>
      <c r="AB218">
        <v>0</v>
      </c>
      <c r="AC218" s="21">
        <v>0</v>
      </c>
      <c r="AD218" s="13">
        <f>VLOOKUP(A218,'ARCHIVO DE TRABAJO'!$A$1:$AC$1046,29,0)</f>
        <v>0</v>
      </c>
      <c r="AE218" s="32">
        <f>VLOOKUP(A218,'ARCHIVO DE TRABAJO'!$A$1:$AD$1046,30,0)</f>
        <v>0</v>
      </c>
      <c r="AF218" s="21">
        <v>0</v>
      </c>
      <c r="AG218" s="21">
        <v>0</v>
      </c>
      <c r="AH218" s="21">
        <v>0</v>
      </c>
      <c r="AI218" s="21">
        <f t="shared" si="7"/>
        <v>0</v>
      </c>
      <c r="AJ218">
        <v>0</v>
      </c>
      <c r="AK218">
        <v>0</v>
      </c>
      <c r="AL218">
        <v>0</v>
      </c>
      <c r="AM218" s="1">
        <v>400000</v>
      </c>
      <c r="AN218" s="1">
        <v>-400000</v>
      </c>
    </row>
    <row r="219" spans="1:40" x14ac:dyDescent="0.25">
      <c r="A219" t="str">
        <f t="shared" si="6"/>
        <v>1.1-00-1907_20642019_2024310</v>
      </c>
      <c r="B219" t="s">
        <v>50</v>
      </c>
      <c r="C219" s="17" t="s">
        <v>555</v>
      </c>
      <c r="D219" t="s">
        <v>31</v>
      </c>
      <c r="E219" t="s">
        <v>52</v>
      </c>
      <c r="F219" t="s">
        <v>193</v>
      </c>
      <c r="G219">
        <v>6</v>
      </c>
      <c r="H219">
        <v>42</v>
      </c>
      <c r="I219" t="s">
        <v>245</v>
      </c>
      <c r="J219">
        <v>2431</v>
      </c>
      <c r="K219" t="s">
        <v>166</v>
      </c>
      <c r="L219">
        <v>0</v>
      </c>
      <c r="M219" t="s">
        <v>36</v>
      </c>
      <c r="N219">
        <v>2000</v>
      </c>
      <c r="O219" s="17" t="s">
        <v>699</v>
      </c>
      <c r="P219" t="s">
        <v>56</v>
      </c>
      <c r="Q219" t="s">
        <v>195</v>
      </c>
      <c r="R219" t="s">
        <v>102</v>
      </c>
      <c r="S219" t="s">
        <v>248</v>
      </c>
      <c r="T219" t="s">
        <v>247</v>
      </c>
      <c r="U219" s="17" t="e">
        <v>#N/A</v>
      </c>
      <c r="V219" s="13">
        <v>0</v>
      </c>
      <c r="W219" s="1">
        <v>15000</v>
      </c>
      <c r="X219">
        <v>0</v>
      </c>
      <c r="Y219">
        <v>0</v>
      </c>
      <c r="Z219">
        <v>0</v>
      </c>
      <c r="AA219">
        <v>0</v>
      </c>
      <c r="AB219">
        <v>0</v>
      </c>
      <c r="AC219" s="21">
        <v>0</v>
      </c>
      <c r="AD219" s="13">
        <f>VLOOKUP(A219,'ARCHIVO DE TRABAJO'!$A$1:$AC$1046,29,0)</f>
        <v>0</v>
      </c>
      <c r="AE219" s="32">
        <f>VLOOKUP(A219,'ARCHIVO DE TRABAJO'!$A$1:$AD$1046,30,0)</f>
        <v>0</v>
      </c>
      <c r="AF219" s="21">
        <v>0</v>
      </c>
      <c r="AG219" s="21">
        <v>0</v>
      </c>
      <c r="AH219" s="21">
        <v>0</v>
      </c>
      <c r="AI219" s="21">
        <f t="shared" si="7"/>
        <v>0</v>
      </c>
      <c r="AJ219">
        <v>0</v>
      </c>
      <c r="AK219">
        <v>0</v>
      </c>
      <c r="AL219">
        <v>0</v>
      </c>
      <c r="AM219" s="1">
        <v>15000</v>
      </c>
      <c r="AN219" s="1">
        <v>-15000</v>
      </c>
    </row>
    <row r="220" spans="1:40" x14ac:dyDescent="0.25">
      <c r="A220" t="str">
        <f t="shared" si="6"/>
        <v>1.1-00-1907_20642019_2024610</v>
      </c>
      <c r="B220" t="s">
        <v>50</v>
      </c>
      <c r="C220" s="17" t="s">
        <v>555</v>
      </c>
      <c r="D220" t="s">
        <v>31</v>
      </c>
      <c r="E220" t="s">
        <v>52</v>
      </c>
      <c r="F220" t="s">
        <v>193</v>
      </c>
      <c r="G220">
        <v>6</v>
      </c>
      <c r="H220">
        <v>42</v>
      </c>
      <c r="I220" t="s">
        <v>245</v>
      </c>
      <c r="J220">
        <v>2461</v>
      </c>
      <c r="K220" t="s">
        <v>168</v>
      </c>
      <c r="L220">
        <v>0</v>
      </c>
      <c r="M220" t="s">
        <v>36</v>
      </c>
      <c r="N220">
        <v>2000</v>
      </c>
      <c r="O220" s="17" t="s">
        <v>699</v>
      </c>
      <c r="P220" t="s">
        <v>56</v>
      </c>
      <c r="Q220" t="s">
        <v>195</v>
      </c>
      <c r="R220" t="s">
        <v>102</v>
      </c>
      <c r="S220" t="s">
        <v>248</v>
      </c>
      <c r="T220" t="s">
        <v>247</v>
      </c>
      <c r="U220" s="17" t="e">
        <v>#N/A</v>
      </c>
      <c r="V220" s="13">
        <v>0</v>
      </c>
      <c r="W220" s="1">
        <v>180000</v>
      </c>
      <c r="X220">
        <v>0</v>
      </c>
      <c r="Y220">
        <v>0</v>
      </c>
      <c r="Z220">
        <v>0</v>
      </c>
      <c r="AA220">
        <v>0</v>
      </c>
      <c r="AB220">
        <v>0</v>
      </c>
      <c r="AC220" s="21">
        <v>0</v>
      </c>
      <c r="AD220" s="13">
        <f>VLOOKUP(A220,'ARCHIVO DE TRABAJO'!$A$1:$AC$1046,29,0)</f>
        <v>0</v>
      </c>
      <c r="AE220" s="32">
        <f>VLOOKUP(A220,'ARCHIVO DE TRABAJO'!$A$1:$AD$1046,30,0)</f>
        <v>0</v>
      </c>
      <c r="AF220" s="21">
        <v>0</v>
      </c>
      <c r="AG220" s="21">
        <v>0</v>
      </c>
      <c r="AH220" s="21">
        <v>0</v>
      </c>
      <c r="AI220" s="21">
        <f t="shared" si="7"/>
        <v>0</v>
      </c>
      <c r="AJ220">
        <v>0</v>
      </c>
      <c r="AK220">
        <v>0</v>
      </c>
      <c r="AL220">
        <v>0</v>
      </c>
      <c r="AM220" s="1">
        <v>180000</v>
      </c>
      <c r="AN220" s="1">
        <v>-180000</v>
      </c>
    </row>
    <row r="221" spans="1:40" x14ac:dyDescent="0.25">
      <c r="A221" t="str">
        <f t="shared" si="6"/>
        <v>1.1-00-1907_20642019_2024710</v>
      </c>
      <c r="B221" t="s">
        <v>50</v>
      </c>
      <c r="C221" s="17" t="s">
        <v>555</v>
      </c>
      <c r="D221" t="s">
        <v>31</v>
      </c>
      <c r="E221" t="s">
        <v>52</v>
      </c>
      <c r="F221" t="s">
        <v>193</v>
      </c>
      <c r="G221">
        <v>6</v>
      </c>
      <c r="H221">
        <v>42</v>
      </c>
      <c r="I221" t="s">
        <v>245</v>
      </c>
      <c r="J221">
        <v>2471</v>
      </c>
      <c r="K221" t="s">
        <v>169</v>
      </c>
      <c r="L221">
        <v>0</v>
      </c>
      <c r="M221" t="s">
        <v>36</v>
      </c>
      <c r="N221">
        <v>2000</v>
      </c>
      <c r="O221" s="17" t="s">
        <v>699</v>
      </c>
      <c r="P221" t="s">
        <v>56</v>
      </c>
      <c r="Q221" t="s">
        <v>195</v>
      </c>
      <c r="R221" t="s">
        <v>102</v>
      </c>
      <c r="S221" t="s">
        <v>248</v>
      </c>
      <c r="T221" t="s">
        <v>247</v>
      </c>
      <c r="U221" s="17" t="e">
        <v>#N/A</v>
      </c>
      <c r="V221" s="13">
        <v>0</v>
      </c>
      <c r="W221" s="1">
        <v>2000000</v>
      </c>
      <c r="X221">
        <v>0</v>
      </c>
      <c r="Y221">
        <v>0</v>
      </c>
      <c r="Z221">
        <v>0</v>
      </c>
      <c r="AA221">
        <v>0</v>
      </c>
      <c r="AB221">
        <v>0</v>
      </c>
      <c r="AC221" s="21">
        <v>0</v>
      </c>
      <c r="AD221" s="13">
        <f>VLOOKUP(A221,'ARCHIVO DE TRABAJO'!$A$1:$AC$1046,29,0)</f>
        <v>0</v>
      </c>
      <c r="AE221" s="32">
        <f>VLOOKUP(A221,'ARCHIVO DE TRABAJO'!$A$1:$AD$1046,30,0)</f>
        <v>0</v>
      </c>
      <c r="AF221" s="21">
        <v>0</v>
      </c>
      <c r="AG221" s="21">
        <v>0</v>
      </c>
      <c r="AH221" s="21">
        <v>0</v>
      </c>
      <c r="AI221" s="21">
        <f t="shared" si="7"/>
        <v>0</v>
      </c>
      <c r="AJ221">
        <v>0</v>
      </c>
      <c r="AK221">
        <v>0</v>
      </c>
      <c r="AL221">
        <v>0</v>
      </c>
      <c r="AM221" s="1">
        <v>2000000</v>
      </c>
      <c r="AN221" s="1">
        <v>-2000000</v>
      </c>
    </row>
    <row r="222" spans="1:40" x14ac:dyDescent="0.25">
      <c r="A222" t="str">
        <f t="shared" si="6"/>
        <v>1.1-00-1907_20642019_2024910</v>
      </c>
      <c r="B222" t="s">
        <v>50</v>
      </c>
      <c r="C222" s="17" t="s">
        <v>555</v>
      </c>
      <c r="D222" t="s">
        <v>31</v>
      </c>
      <c r="E222" t="s">
        <v>52</v>
      </c>
      <c r="F222" t="s">
        <v>193</v>
      </c>
      <c r="G222">
        <v>6</v>
      </c>
      <c r="H222">
        <v>42</v>
      </c>
      <c r="I222" t="s">
        <v>245</v>
      </c>
      <c r="J222">
        <v>2491</v>
      </c>
      <c r="K222" t="s">
        <v>62</v>
      </c>
      <c r="L222">
        <v>0</v>
      </c>
      <c r="M222" t="s">
        <v>36</v>
      </c>
      <c r="N222">
        <v>2000</v>
      </c>
      <c r="O222" s="17" t="s">
        <v>699</v>
      </c>
      <c r="P222" t="s">
        <v>56</v>
      </c>
      <c r="Q222" t="s">
        <v>195</v>
      </c>
      <c r="R222" t="s">
        <v>102</v>
      </c>
      <c r="S222" t="s">
        <v>248</v>
      </c>
      <c r="T222" t="s">
        <v>247</v>
      </c>
      <c r="U222" s="17" t="e">
        <v>#N/A</v>
      </c>
      <c r="V222" s="13">
        <v>0</v>
      </c>
      <c r="W222" s="1">
        <v>5000000</v>
      </c>
      <c r="X222">
        <v>0</v>
      </c>
      <c r="Y222">
        <v>0</v>
      </c>
      <c r="Z222">
        <v>0</v>
      </c>
      <c r="AA222">
        <v>0</v>
      </c>
      <c r="AB222">
        <v>0</v>
      </c>
      <c r="AC222" s="21">
        <v>0</v>
      </c>
      <c r="AD222" s="13">
        <f>VLOOKUP(A222,'ARCHIVO DE TRABAJO'!$A$1:$AC$1046,29,0)</f>
        <v>0</v>
      </c>
      <c r="AE222" s="32">
        <f>VLOOKUP(A222,'ARCHIVO DE TRABAJO'!$A$1:$AD$1046,30,0)</f>
        <v>0</v>
      </c>
      <c r="AF222" s="21">
        <v>0</v>
      </c>
      <c r="AG222" s="21">
        <v>0</v>
      </c>
      <c r="AH222" s="21">
        <v>0</v>
      </c>
      <c r="AI222" s="21">
        <f t="shared" si="7"/>
        <v>0</v>
      </c>
      <c r="AJ222">
        <v>0</v>
      </c>
      <c r="AK222">
        <v>0</v>
      </c>
      <c r="AL222">
        <v>0</v>
      </c>
      <c r="AM222" s="1">
        <v>5000000</v>
      </c>
      <c r="AN222" s="1">
        <v>-5000000</v>
      </c>
    </row>
    <row r="223" spans="1:40" x14ac:dyDescent="0.25">
      <c r="A223" t="str">
        <f t="shared" si="6"/>
        <v>1.1-00-1907_20642019_2025110</v>
      </c>
      <c r="B223" t="s">
        <v>50</v>
      </c>
      <c r="C223" s="17" t="s">
        <v>555</v>
      </c>
      <c r="D223" t="s">
        <v>31</v>
      </c>
      <c r="E223" t="s">
        <v>52</v>
      </c>
      <c r="F223" t="s">
        <v>193</v>
      </c>
      <c r="G223">
        <v>6</v>
      </c>
      <c r="H223">
        <v>42</v>
      </c>
      <c r="I223" t="s">
        <v>245</v>
      </c>
      <c r="J223">
        <v>2511</v>
      </c>
      <c r="K223" t="s">
        <v>171</v>
      </c>
      <c r="L223">
        <v>0</v>
      </c>
      <c r="M223" t="s">
        <v>36</v>
      </c>
      <c r="N223">
        <v>2000</v>
      </c>
      <c r="O223" s="17" t="s">
        <v>699</v>
      </c>
      <c r="P223" t="s">
        <v>56</v>
      </c>
      <c r="Q223" t="s">
        <v>195</v>
      </c>
      <c r="R223" t="s">
        <v>102</v>
      </c>
      <c r="S223" t="s">
        <v>248</v>
      </c>
      <c r="T223" t="s">
        <v>247</v>
      </c>
      <c r="U223" s="17" t="e">
        <v>#N/A</v>
      </c>
      <c r="V223" s="13">
        <v>0</v>
      </c>
      <c r="W223" s="1">
        <v>80000</v>
      </c>
      <c r="X223">
        <v>0</v>
      </c>
      <c r="Y223">
        <v>0</v>
      </c>
      <c r="Z223">
        <v>0</v>
      </c>
      <c r="AA223">
        <v>0</v>
      </c>
      <c r="AB223">
        <v>0</v>
      </c>
      <c r="AC223" s="21">
        <v>0</v>
      </c>
      <c r="AD223" s="13">
        <f>VLOOKUP(A223,'ARCHIVO DE TRABAJO'!$A$1:$AC$1046,29,0)</f>
        <v>0</v>
      </c>
      <c r="AE223" s="32">
        <f>VLOOKUP(A223,'ARCHIVO DE TRABAJO'!$A$1:$AD$1046,30,0)</f>
        <v>0</v>
      </c>
      <c r="AF223" s="21">
        <v>0</v>
      </c>
      <c r="AG223" s="21">
        <v>0</v>
      </c>
      <c r="AH223" s="21">
        <v>0</v>
      </c>
      <c r="AI223" s="21">
        <f t="shared" si="7"/>
        <v>0</v>
      </c>
      <c r="AJ223">
        <v>0</v>
      </c>
      <c r="AK223">
        <v>0</v>
      </c>
      <c r="AL223">
        <v>0</v>
      </c>
      <c r="AM223" s="1">
        <v>80000</v>
      </c>
      <c r="AN223" s="1">
        <v>-80000</v>
      </c>
    </row>
    <row r="224" spans="1:40" x14ac:dyDescent="0.25">
      <c r="A224" t="str">
        <f t="shared" si="6"/>
        <v>1.1-00-1907_20642019_2027210</v>
      </c>
      <c r="B224" t="s">
        <v>50</v>
      </c>
      <c r="C224" s="17" t="s">
        <v>555</v>
      </c>
      <c r="D224" t="s">
        <v>31</v>
      </c>
      <c r="E224" t="s">
        <v>52</v>
      </c>
      <c r="F224" t="s">
        <v>193</v>
      </c>
      <c r="G224">
        <v>6</v>
      </c>
      <c r="H224">
        <v>42</v>
      </c>
      <c r="I224" t="s">
        <v>245</v>
      </c>
      <c r="J224">
        <v>2721</v>
      </c>
      <c r="K224" t="s">
        <v>124</v>
      </c>
      <c r="L224">
        <v>0</v>
      </c>
      <c r="M224" t="s">
        <v>36</v>
      </c>
      <c r="N224">
        <v>2000</v>
      </c>
      <c r="O224" s="17" t="s">
        <v>699</v>
      </c>
      <c r="P224" t="s">
        <v>56</v>
      </c>
      <c r="Q224" t="s">
        <v>195</v>
      </c>
      <c r="R224" t="s">
        <v>102</v>
      </c>
      <c r="S224" t="s">
        <v>248</v>
      </c>
      <c r="T224" t="s">
        <v>247</v>
      </c>
      <c r="U224" s="17" t="e">
        <v>#N/A</v>
      </c>
      <c r="V224" s="13">
        <v>0</v>
      </c>
      <c r="W224" s="1">
        <v>180000</v>
      </c>
      <c r="X224">
        <v>0</v>
      </c>
      <c r="Y224">
        <v>0</v>
      </c>
      <c r="Z224">
        <v>0</v>
      </c>
      <c r="AA224">
        <v>0</v>
      </c>
      <c r="AB224">
        <v>0</v>
      </c>
      <c r="AC224" s="21">
        <v>0</v>
      </c>
      <c r="AD224" s="13">
        <f>VLOOKUP(A224,'ARCHIVO DE TRABAJO'!$A$1:$AC$1046,29,0)</f>
        <v>0</v>
      </c>
      <c r="AE224" s="32">
        <f>VLOOKUP(A224,'ARCHIVO DE TRABAJO'!$A$1:$AD$1046,30,0)</f>
        <v>0</v>
      </c>
      <c r="AF224" s="21">
        <v>0</v>
      </c>
      <c r="AG224" s="21">
        <v>0</v>
      </c>
      <c r="AH224" s="21">
        <v>0</v>
      </c>
      <c r="AI224" s="21">
        <f t="shared" si="7"/>
        <v>0</v>
      </c>
      <c r="AJ224">
        <v>0</v>
      </c>
      <c r="AK224">
        <v>0</v>
      </c>
      <c r="AL224">
        <v>0</v>
      </c>
      <c r="AM224" s="1">
        <v>180000</v>
      </c>
      <c r="AN224" s="1">
        <v>-180000</v>
      </c>
    </row>
    <row r="225" spans="1:40" x14ac:dyDescent="0.25">
      <c r="A225" t="str">
        <f t="shared" si="6"/>
        <v>1.1-00-1907_20642019_2029110</v>
      </c>
      <c r="B225" t="s">
        <v>50</v>
      </c>
      <c r="C225" s="17" t="s">
        <v>555</v>
      </c>
      <c r="D225" t="s">
        <v>31</v>
      </c>
      <c r="E225" t="s">
        <v>52</v>
      </c>
      <c r="F225" t="s">
        <v>193</v>
      </c>
      <c r="G225">
        <v>6</v>
      </c>
      <c r="H225">
        <v>42</v>
      </c>
      <c r="I225" t="s">
        <v>245</v>
      </c>
      <c r="J225">
        <v>2911</v>
      </c>
      <c r="K225" t="s">
        <v>118</v>
      </c>
      <c r="L225">
        <v>0</v>
      </c>
      <c r="M225" t="s">
        <v>36</v>
      </c>
      <c r="N225">
        <v>2000</v>
      </c>
      <c r="O225" s="17" t="s">
        <v>699</v>
      </c>
      <c r="P225" t="s">
        <v>56</v>
      </c>
      <c r="Q225" t="s">
        <v>195</v>
      </c>
      <c r="R225" t="s">
        <v>102</v>
      </c>
      <c r="S225" t="s">
        <v>248</v>
      </c>
      <c r="T225" t="s">
        <v>247</v>
      </c>
      <c r="U225" s="17" t="e">
        <v>#N/A</v>
      </c>
      <c r="V225" s="13">
        <v>0</v>
      </c>
      <c r="W225" s="1">
        <v>1000000</v>
      </c>
      <c r="X225">
        <v>0</v>
      </c>
      <c r="Y225">
        <v>0</v>
      </c>
      <c r="Z225">
        <v>0</v>
      </c>
      <c r="AA225">
        <v>0</v>
      </c>
      <c r="AB225">
        <v>0</v>
      </c>
      <c r="AC225" s="21">
        <v>0</v>
      </c>
      <c r="AD225" s="13">
        <f>VLOOKUP(A225,'ARCHIVO DE TRABAJO'!$A$1:$AC$1046,29,0)</f>
        <v>0</v>
      </c>
      <c r="AE225" s="32">
        <f>VLOOKUP(A225,'ARCHIVO DE TRABAJO'!$A$1:$AD$1046,30,0)</f>
        <v>0</v>
      </c>
      <c r="AF225" s="21">
        <v>0</v>
      </c>
      <c r="AG225" s="21">
        <v>0</v>
      </c>
      <c r="AH225" s="21">
        <v>0</v>
      </c>
      <c r="AI225" s="21">
        <f t="shared" si="7"/>
        <v>0</v>
      </c>
      <c r="AJ225">
        <v>0</v>
      </c>
      <c r="AK225">
        <v>0</v>
      </c>
      <c r="AL225">
        <v>0</v>
      </c>
      <c r="AM225" s="1">
        <v>1000000</v>
      </c>
      <c r="AN225" s="1">
        <v>-1000000</v>
      </c>
    </row>
    <row r="226" spans="1:40" x14ac:dyDescent="0.25">
      <c r="A226" t="str">
        <f t="shared" si="6"/>
        <v>1.1-00-1907_20642019_2029910</v>
      </c>
      <c r="B226" t="s">
        <v>50</v>
      </c>
      <c r="C226" s="17" t="s">
        <v>555</v>
      </c>
      <c r="D226" t="s">
        <v>31</v>
      </c>
      <c r="E226" t="s">
        <v>52</v>
      </c>
      <c r="F226" t="s">
        <v>193</v>
      </c>
      <c r="G226">
        <v>6</v>
      </c>
      <c r="H226">
        <v>42</v>
      </c>
      <c r="I226" t="s">
        <v>245</v>
      </c>
      <c r="J226">
        <v>2991</v>
      </c>
      <c r="K226" t="s">
        <v>249</v>
      </c>
      <c r="L226">
        <v>0</v>
      </c>
      <c r="M226" t="s">
        <v>36</v>
      </c>
      <c r="N226">
        <v>2000</v>
      </c>
      <c r="O226" s="17" t="s">
        <v>699</v>
      </c>
      <c r="P226" t="s">
        <v>56</v>
      </c>
      <c r="Q226" t="s">
        <v>195</v>
      </c>
      <c r="R226" t="s">
        <v>102</v>
      </c>
      <c r="S226" t="s">
        <v>248</v>
      </c>
      <c r="T226" t="s">
        <v>247</v>
      </c>
      <c r="U226" s="17" t="e">
        <v>#N/A</v>
      </c>
      <c r="V226" s="13">
        <v>0</v>
      </c>
      <c r="W226" s="1">
        <v>250000</v>
      </c>
      <c r="X226">
        <v>0</v>
      </c>
      <c r="Y226">
        <v>0</v>
      </c>
      <c r="Z226">
        <v>0</v>
      </c>
      <c r="AA226">
        <v>0</v>
      </c>
      <c r="AB226">
        <v>0</v>
      </c>
      <c r="AC226" s="21">
        <v>0</v>
      </c>
      <c r="AD226" s="13">
        <f>VLOOKUP(A226,'ARCHIVO DE TRABAJO'!$A$1:$AC$1046,29,0)</f>
        <v>0</v>
      </c>
      <c r="AE226" s="32">
        <f>VLOOKUP(A226,'ARCHIVO DE TRABAJO'!$A$1:$AD$1046,30,0)</f>
        <v>0</v>
      </c>
      <c r="AF226" s="21">
        <v>0</v>
      </c>
      <c r="AG226" s="21">
        <v>0</v>
      </c>
      <c r="AH226" s="21">
        <v>0</v>
      </c>
      <c r="AI226" s="21">
        <f t="shared" si="7"/>
        <v>0</v>
      </c>
      <c r="AJ226">
        <v>0</v>
      </c>
      <c r="AK226">
        <v>0</v>
      </c>
      <c r="AL226">
        <v>0</v>
      </c>
      <c r="AM226" s="1">
        <v>250000</v>
      </c>
      <c r="AN226" s="1">
        <v>-250000</v>
      </c>
    </row>
    <row r="227" spans="1:40" x14ac:dyDescent="0.25">
      <c r="A227" t="str">
        <f t="shared" si="6"/>
        <v>1.1-00-1907_20642019_2032610</v>
      </c>
      <c r="B227" t="s">
        <v>50</v>
      </c>
      <c r="C227" s="17" t="s">
        <v>555</v>
      </c>
      <c r="D227" t="s">
        <v>31</v>
      </c>
      <c r="E227" t="s">
        <v>52</v>
      </c>
      <c r="F227" t="s">
        <v>193</v>
      </c>
      <c r="G227">
        <v>6</v>
      </c>
      <c r="H227">
        <v>42</v>
      </c>
      <c r="I227" t="s">
        <v>245</v>
      </c>
      <c r="J227">
        <v>3261</v>
      </c>
      <c r="K227" t="s">
        <v>67</v>
      </c>
      <c r="L227">
        <v>0</v>
      </c>
      <c r="M227" t="s">
        <v>36</v>
      </c>
      <c r="N227">
        <v>3000</v>
      </c>
      <c r="O227" s="17" t="s">
        <v>699</v>
      </c>
      <c r="P227" t="s">
        <v>56</v>
      </c>
      <c r="Q227" t="s">
        <v>195</v>
      </c>
      <c r="R227" t="s">
        <v>102</v>
      </c>
      <c r="S227" t="s">
        <v>248</v>
      </c>
      <c r="T227" t="s">
        <v>247</v>
      </c>
      <c r="U227" s="17" t="e">
        <v>#N/A</v>
      </c>
      <c r="V227" s="13">
        <v>0</v>
      </c>
      <c r="W227" s="1">
        <v>5000000</v>
      </c>
      <c r="X227">
        <v>0</v>
      </c>
      <c r="Y227">
        <v>0</v>
      </c>
      <c r="Z227">
        <v>0</v>
      </c>
      <c r="AA227">
        <v>0</v>
      </c>
      <c r="AB227">
        <v>0</v>
      </c>
      <c r="AC227" s="21">
        <v>0</v>
      </c>
      <c r="AD227" s="13">
        <f>VLOOKUP(A227,'ARCHIVO DE TRABAJO'!$A$1:$AC$1046,29,0)</f>
        <v>0</v>
      </c>
      <c r="AE227" s="32">
        <f>VLOOKUP(A227,'ARCHIVO DE TRABAJO'!$A$1:$AD$1046,30,0)</f>
        <v>0</v>
      </c>
      <c r="AF227" s="21">
        <v>0</v>
      </c>
      <c r="AG227" s="21">
        <v>0</v>
      </c>
      <c r="AH227" s="21">
        <v>0</v>
      </c>
      <c r="AI227" s="21">
        <f t="shared" si="7"/>
        <v>0</v>
      </c>
      <c r="AJ227">
        <v>0</v>
      </c>
      <c r="AK227">
        <v>0</v>
      </c>
      <c r="AL227">
        <v>0</v>
      </c>
      <c r="AM227" s="1">
        <v>5000000</v>
      </c>
      <c r="AN227" s="1">
        <v>-5000000</v>
      </c>
    </row>
    <row r="228" spans="1:40" x14ac:dyDescent="0.25">
      <c r="A228" t="str">
        <f t="shared" si="6"/>
        <v>1.1-00-1907_20642019_2054210</v>
      </c>
      <c r="B228" t="s">
        <v>50</v>
      </c>
      <c r="C228" s="17" t="s">
        <v>555</v>
      </c>
      <c r="D228" t="s">
        <v>31</v>
      </c>
      <c r="E228" t="s">
        <v>52</v>
      </c>
      <c r="F228" t="s">
        <v>193</v>
      </c>
      <c r="G228">
        <v>6</v>
      </c>
      <c r="H228">
        <v>42</v>
      </c>
      <c r="I228" t="s">
        <v>245</v>
      </c>
      <c r="J228">
        <v>5421</v>
      </c>
      <c r="K228" t="s">
        <v>204</v>
      </c>
      <c r="L228">
        <v>0</v>
      </c>
      <c r="M228" t="s">
        <v>36</v>
      </c>
      <c r="N228">
        <v>5000</v>
      </c>
      <c r="O228" s="17" t="s">
        <v>700</v>
      </c>
      <c r="P228" t="s">
        <v>56</v>
      </c>
      <c r="Q228" t="s">
        <v>195</v>
      </c>
      <c r="R228" t="s">
        <v>102</v>
      </c>
      <c r="S228" t="s">
        <v>248</v>
      </c>
      <c r="T228" t="s">
        <v>247</v>
      </c>
      <c r="U228" s="17" t="e">
        <v>#N/A</v>
      </c>
      <c r="V228" s="13">
        <v>0</v>
      </c>
      <c r="W228" s="1">
        <v>400000</v>
      </c>
      <c r="X228">
        <v>0</v>
      </c>
      <c r="Y228">
        <v>0</v>
      </c>
      <c r="Z228">
        <v>0</v>
      </c>
      <c r="AA228">
        <v>0</v>
      </c>
      <c r="AB228">
        <v>0</v>
      </c>
      <c r="AC228" s="21">
        <v>0</v>
      </c>
      <c r="AD228" s="13">
        <f>VLOOKUP(A228,'ARCHIVO DE TRABAJO'!$A$1:$AC$1046,29,0)</f>
        <v>0</v>
      </c>
      <c r="AE228" s="32">
        <f>VLOOKUP(A228,'ARCHIVO DE TRABAJO'!$A$1:$AD$1046,30,0)</f>
        <v>0</v>
      </c>
      <c r="AF228" s="21">
        <v>0</v>
      </c>
      <c r="AG228" s="21">
        <v>0</v>
      </c>
      <c r="AH228" s="21">
        <v>0</v>
      </c>
      <c r="AI228" s="21">
        <f t="shared" si="7"/>
        <v>0</v>
      </c>
      <c r="AJ228">
        <v>0</v>
      </c>
      <c r="AK228">
        <v>0</v>
      </c>
      <c r="AL228">
        <v>0</v>
      </c>
      <c r="AM228" s="1">
        <v>400000</v>
      </c>
      <c r="AN228" s="1">
        <v>-400000</v>
      </c>
    </row>
    <row r="229" spans="1:40" x14ac:dyDescent="0.25">
      <c r="A229" t="str">
        <f t="shared" si="6"/>
        <v>1.1-00-1907_20643020_2033910</v>
      </c>
      <c r="B229" t="s">
        <v>50</v>
      </c>
      <c r="C229" s="17" t="s">
        <v>555</v>
      </c>
      <c r="D229" t="s">
        <v>31</v>
      </c>
      <c r="E229" t="s">
        <v>52</v>
      </c>
      <c r="F229" t="s">
        <v>193</v>
      </c>
      <c r="G229">
        <v>6</v>
      </c>
      <c r="H229">
        <v>43</v>
      </c>
      <c r="I229" t="s">
        <v>250</v>
      </c>
      <c r="J229">
        <v>3391</v>
      </c>
      <c r="K229" t="s">
        <v>137</v>
      </c>
      <c r="L229">
        <v>0</v>
      </c>
      <c r="M229" t="s">
        <v>36</v>
      </c>
      <c r="N229">
        <v>3000</v>
      </c>
      <c r="O229" s="17" t="s">
        <v>699</v>
      </c>
      <c r="P229" t="s">
        <v>56</v>
      </c>
      <c r="Q229" t="s">
        <v>195</v>
      </c>
      <c r="R229" t="s">
        <v>102</v>
      </c>
      <c r="S229" t="s">
        <v>251</v>
      </c>
      <c r="T229" t="s">
        <v>252</v>
      </c>
      <c r="U229" s="17" t="e">
        <v>#N/A</v>
      </c>
      <c r="V229" s="13">
        <v>0</v>
      </c>
      <c r="W229" s="1">
        <v>1000000</v>
      </c>
      <c r="X229">
        <v>0</v>
      </c>
      <c r="Y229">
        <v>0</v>
      </c>
      <c r="Z229">
        <v>0</v>
      </c>
      <c r="AA229">
        <v>0</v>
      </c>
      <c r="AB229">
        <v>0</v>
      </c>
      <c r="AC229" s="21">
        <v>0</v>
      </c>
      <c r="AD229" s="13">
        <f>VLOOKUP(A229,'ARCHIVO DE TRABAJO'!$A$1:$AC$1046,29,0)</f>
        <v>0</v>
      </c>
      <c r="AE229" s="32">
        <f>VLOOKUP(A229,'ARCHIVO DE TRABAJO'!$A$1:$AD$1046,30,0)</f>
        <v>0</v>
      </c>
      <c r="AF229" s="21">
        <v>0</v>
      </c>
      <c r="AG229" s="21">
        <v>0</v>
      </c>
      <c r="AH229" s="21">
        <v>0</v>
      </c>
      <c r="AI229" s="21">
        <f t="shared" si="7"/>
        <v>0</v>
      </c>
      <c r="AJ229">
        <v>0</v>
      </c>
      <c r="AK229">
        <v>0</v>
      </c>
      <c r="AL229">
        <v>0</v>
      </c>
      <c r="AM229" s="1">
        <v>1000000</v>
      </c>
      <c r="AN229" s="1">
        <v>-1000000</v>
      </c>
    </row>
    <row r="230" spans="1:40" x14ac:dyDescent="0.25">
      <c r="A230" t="str">
        <f t="shared" si="6"/>
        <v>1.1-00-1907_20643020_2053110</v>
      </c>
      <c r="B230" t="s">
        <v>50</v>
      </c>
      <c r="C230" s="17" t="s">
        <v>555</v>
      </c>
      <c r="D230" t="s">
        <v>31</v>
      </c>
      <c r="E230" t="s">
        <v>52</v>
      </c>
      <c r="F230" t="s">
        <v>193</v>
      </c>
      <c r="G230">
        <v>6</v>
      </c>
      <c r="H230">
        <v>43</v>
      </c>
      <c r="I230" t="s">
        <v>250</v>
      </c>
      <c r="J230">
        <v>5311</v>
      </c>
      <c r="K230" t="s">
        <v>203</v>
      </c>
      <c r="L230">
        <v>0</v>
      </c>
      <c r="M230" t="s">
        <v>36</v>
      </c>
      <c r="N230">
        <v>5000</v>
      </c>
      <c r="O230" s="17" t="s">
        <v>700</v>
      </c>
      <c r="P230" t="s">
        <v>56</v>
      </c>
      <c r="Q230" t="s">
        <v>195</v>
      </c>
      <c r="R230" t="s">
        <v>102</v>
      </c>
      <c r="S230" t="s">
        <v>251</v>
      </c>
      <c r="T230" t="s">
        <v>252</v>
      </c>
      <c r="U230" s="17" t="e">
        <v>#N/A</v>
      </c>
      <c r="V230" s="13">
        <v>0</v>
      </c>
      <c r="W230" s="1">
        <v>300000</v>
      </c>
      <c r="X230">
        <v>0</v>
      </c>
      <c r="Y230">
        <v>0</v>
      </c>
      <c r="Z230">
        <v>0</v>
      </c>
      <c r="AA230">
        <v>0</v>
      </c>
      <c r="AB230">
        <v>0</v>
      </c>
      <c r="AC230" s="21">
        <v>0</v>
      </c>
      <c r="AD230" s="13">
        <f>VLOOKUP(A230,'ARCHIVO DE TRABAJO'!$A$1:$AC$1046,29,0)</f>
        <v>0</v>
      </c>
      <c r="AE230" s="32">
        <f>VLOOKUP(A230,'ARCHIVO DE TRABAJO'!$A$1:$AD$1046,30,0)</f>
        <v>0</v>
      </c>
      <c r="AF230" s="21">
        <v>0</v>
      </c>
      <c r="AG230" s="21">
        <v>0</v>
      </c>
      <c r="AH230" s="21">
        <v>0</v>
      </c>
      <c r="AI230" s="21">
        <f t="shared" si="7"/>
        <v>0</v>
      </c>
      <c r="AJ230">
        <v>0</v>
      </c>
      <c r="AK230">
        <v>0</v>
      </c>
      <c r="AL230">
        <v>0</v>
      </c>
      <c r="AM230" s="1">
        <v>300000</v>
      </c>
      <c r="AN230" s="1">
        <v>-300000</v>
      </c>
    </row>
    <row r="231" spans="1:40" x14ac:dyDescent="0.25">
      <c r="A231" t="str">
        <f t="shared" si="6"/>
        <v>1.1-00-1907_20644021_2024110</v>
      </c>
      <c r="B231" t="s">
        <v>50</v>
      </c>
      <c r="C231" s="17" t="s">
        <v>555</v>
      </c>
      <c r="D231" t="s">
        <v>31</v>
      </c>
      <c r="E231" t="s">
        <v>52</v>
      </c>
      <c r="F231" t="s">
        <v>193</v>
      </c>
      <c r="G231">
        <v>6</v>
      </c>
      <c r="H231">
        <v>44</v>
      </c>
      <c r="I231" t="s">
        <v>253</v>
      </c>
      <c r="J231">
        <v>2411</v>
      </c>
      <c r="K231" t="s">
        <v>254</v>
      </c>
      <c r="L231">
        <v>0</v>
      </c>
      <c r="M231" t="s">
        <v>36</v>
      </c>
      <c r="N231">
        <v>2000</v>
      </c>
      <c r="O231" s="17" t="s">
        <v>699</v>
      </c>
      <c r="P231" t="s">
        <v>56</v>
      </c>
      <c r="Q231" t="s">
        <v>195</v>
      </c>
      <c r="R231" t="s">
        <v>102</v>
      </c>
      <c r="S231" t="s">
        <v>255</v>
      </c>
      <c r="T231" t="s">
        <v>256</v>
      </c>
      <c r="U231" s="17" t="e">
        <v>#N/A</v>
      </c>
      <c r="V231" s="13">
        <v>0</v>
      </c>
      <c r="W231" s="1">
        <v>6000</v>
      </c>
      <c r="X231">
        <v>0</v>
      </c>
      <c r="Y231">
        <v>0</v>
      </c>
      <c r="Z231">
        <v>0</v>
      </c>
      <c r="AA231">
        <v>0</v>
      </c>
      <c r="AB231">
        <v>0</v>
      </c>
      <c r="AC231" s="21">
        <v>0</v>
      </c>
      <c r="AD231" s="13">
        <f>VLOOKUP(A231,'ARCHIVO DE TRABAJO'!$A$1:$AC$1046,29,0)</f>
        <v>0</v>
      </c>
      <c r="AE231" s="32">
        <f>VLOOKUP(A231,'ARCHIVO DE TRABAJO'!$A$1:$AD$1046,30,0)</f>
        <v>0</v>
      </c>
      <c r="AF231" s="21">
        <v>0</v>
      </c>
      <c r="AG231" s="21">
        <v>0</v>
      </c>
      <c r="AH231" s="21">
        <v>0</v>
      </c>
      <c r="AI231" s="21">
        <f t="shared" si="7"/>
        <v>0</v>
      </c>
      <c r="AJ231">
        <v>0</v>
      </c>
      <c r="AK231">
        <v>0</v>
      </c>
      <c r="AL231">
        <v>0</v>
      </c>
      <c r="AM231" s="1">
        <v>6000</v>
      </c>
      <c r="AN231" s="1">
        <v>-6000</v>
      </c>
    </row>
    <row r="232" spans="1:40" x14ac:dyDescent="0.25">
      <c r="A232" t="str">
        <f t="shared" si="6"/>
        <v>1.1-00-1907_20644021_2024210</v>
      </c>
      <c r="B232" t="s">
        <v>50</v>
      </c>
      <c r="C232" s="17" t="s">
        <v>555</v>
      </c>
      <c r="D232" t="s">
        <v>31</v>
      </c>
      <c r="E232" t="s">
        <v>52</v>
      </c>
      <c r="F232" t="s">
        <v>193</v>
      </c>
      <c r="G232">
        <v>6</v>
      </c>
      <c r="H232">
        <v>44</v>
      </c>
      <c r="I232" t="s">
        <v>253</v>
      </c>
      <c r="J232">
        <v>2421</v>
      </c>
      <c r="K232" t="s">
        <v>161</v>
      </c>
      <c r="L232">
        <v>0</v>
      </c>
      <c r="M232" t="s">
        <v>36</v>
      </c>
      <c r="N232">
        <v>2000</v>
      </c>
      <c r="O232" s="17" t="s">
        <v>699</v>
      </c>
      <c r="P232" t="s">
        <v>56</v>
      </c>
      <c r="Q232" t="s">
        <v>195</v>
      </c>
      <c r="R232" t="s">
        <v>102</v>
      </c>
      <c r="S232" t="s">
        <v>255</v>
      </c>
      <c r="T232" t="s">
        <v>256</v>
      </c>
      <c r="U232" s="17" t="e">
        <v>#N/A</v>
      </c>
      <c r="V232" s="13">
        <v>0</v>
      </c>
      <c r="W232" s="1">
        <v>6000</v>
      </c>
      <c r="X232">
        <v>0</v>
      </c>
      <c r="Y232">
        <v>0</v>
      </c>
      <c r="Z232">
        <v>0</v>
      </c>
      <c r="AA232">
        <v>0</v>
      </c>
      <c r="AB232">
        <v>0</v>
      </c>
      <c r="AC232" s="21">
        <v>0</v>
      </c>
      <c r="AD232" s="13">
        <f>VLOOKUP(A232,'ARCHIVO DE TRABAJO'!$A$1:$AC$1046,29,0)</f>
        <v>0</v>
      </c>
      <c r="AE232" s="32">
        <f>VLOOKUP(A232,'ARCHIVO DE TRABAJO'!$A$1:$AD$1046,30,0)</f>
        <v>0</v>
      </c>
      <c r="AF232" s="21">
        <v>0</v>
      </c>
      <c r="AG232" s="21">
        <v>0</v>
      </c>
      <c r="AH232" s="21">
        <v>0</v>
      </c>
      <c r="AI232" s="21">
        <f t="shared" si="7"/>
        <v>0</v>
      </c>
      <c r="AJ232">
        <v>0</v>
      </c>
      <c r="AK232">
        <v>0</v>
      </c>
      <c r="AL232">
        <v>0</v>
      </c>
      <c r="AM232" s="1">
        <v>6000</v>
      </c>
      <c r="AN232" s="1">
        <v>-6000</v>
      </c>
    </row>
    <row r="233" spans="1:40" x14ac:dyDescent="0.25">
      <c r="A233" t="str">
        <f t="shared" si="6"/>
        <v>1.1-00-1907_20644021_2024310</v>
      </c>
      <c r="B233" t="s">
        <v>50</v>
      </c>
      <c r="C233" s="17" t="s">
        <v>555</v>
      </c>
      <c r="D233" t="s">
        <v>31</v>
      </c>
      <c r="E233" t="s">
        <v>52</v>
      </c>
      <c r="F233" t="s">
        <v>193</v>
      </c>
      <c r="G233">
        <v>6</v>
      </c>
      <c r="H233">
        <v>44</v>
      </c>
      <c r="I233" t="s">
        <v>253</v>
      </c>
      <c r="J233">
        <v>2431</v>
      </c>
      <c r="K233" t="s">
        <v>166</v>
      </c>
      <c r="L233">
        <v>0</v>
      </c>
      <c r="M233" t="s">
        <v>36</v>
      </c>
      <c r="N233">
        <v>2000</v>
      </c>
      <c r="O233" s="17" t="s">
        <v>699</v>
      </c>
      <c r="P233" t="s">
        <v>56</v>
      </c>
      <c r="Q233" t="s">
        <v>195</v>
      </c>
      <c r="R233" t="s">
        <v>102</v>
      </c>
      <c r="S233" t="s">
        <v>255</v>
      </c>
      <c r="T233" t="s">
        <v>256</v>
      </c>
      <c r="U233" s="17" t="e">
        <v>#N/A</v>
      </c>
      <c r="V233" s="13">
        <v>0</v>
      </c>
      <c r="W233" s="1">
        <v>6000</v>
      </c>
      <c r="X233">
        <v>0</v>
      </c>
      <c r="Y233">
        <v>0</v>
      </c>
      <c r="Z233">
        <v>0</v>
      </c>
      <c r="AA233">
        <v>0</v>
      </c>
      <c r="AB233">
        <v>0</v>
      </c>
      <c r="AC233" s="21">
        <v>0</v>
      </c>
      <c r="AD233" s="13">
        <f>VLOOKUP(A233,'ARCHIVO DE TRABAJO'!$A$1:$AC$1046,29,0)</f>
        <v>0</v>
      </c>
      <c r="AE233" s="32">
        <f>VLOOKUP(A233,'ARCHIVO DE TRABAJO'!$A$1:$AD$1046,30,0)</f>
        <v>0</v>
      </c>
      <c r="AF233" s="21">
        <v>0</v>
      </c>
      <c r="AG233" s="21">
        <v>0</v>
      </c>
      <c r="AH233" s="21">
        <v>0</v>
      </c>
      <c r="AI233" s="21">
        <f t="shared" si="7"/>
        <v>0</v>
      </c>
      <c r="AJ233">
        <v>0</v>
      </c>
      <c r="AK233">
        <v>0</v>
      </c>
      <c r="AL233">
        <v>0</v>
      </c>
      <c r="AM233" s="1">
        <v>6000</v>
      </c>
      <c r="AN233" s="1">
        <v>-6000</v>
      </c>
    </row>
    <row r="234" spans="1:40" x14ac:dyDescent="0.25">
      <c r="A234" t="str">
        <f t="shared" si="6"/>
        <v>1.1-00-1907_20644021_2024610</v>
      </c>
      <c r="B234" t="s">
        <v>50</v>
      </c>
      <c r="C234" s="17" t="s">
        <v>555</v>
      </c>
      <c r="D234" t="s">
        <v>31</v>
      </c>
      <c r="E234" t="s">
        <v>52</v>
      </c>
      <c r="F234" t="s">
        <v>193</v>
      </c>
      <c r="G234">
        <v>6</v>
      </c>
      <c r="H234">
        <v>44</v>
      </c>
      <c r="I234" t="s">
        <v>253</v>
      </c>
      <c r="J234">
        <v>2461</v>
      </c>
      <c r="K234" t="s">
        <v>168</v>
      </c>
      <c r="L234">
        <v>0</v>
      </c>
      <c r="M234" t="s">
        <v>36</v>
      </c>
      <c r="N234">
        <v>2000</v>
      </c>
      <c r="O234" s="17" t="s">
        <v>699</v>
      </c>
      <c r="P234" t="s">
        <v>56</v>
      </c>
      <c r="Q234" t="s">
        <v>195</v>
      </c>
      <c r="R234" t="s">
        <v>102</v>
      </c>
      <c r="S234" t="s">
        <v>255</v>
      </c>
      <c r="T234" t="s">
        <v>256</v>
      </c>
      <c r="U234" s="17" t="e">
        <v>#N/A</v>
      </c>
      <c r="V234" s="13">
        <v>0</v>
      </c>
      <c r="W234" s="1">
        <v>18000</v>
      </c>
      <c r="X234">
        <v>0</v>
      </c>
      <c r="Y234">
        <v>0</v>
      </c>
      <c r="Z234">
        <v>0</v>
      </c>
      <c r="AA234">
        <v>0</v>
      </c>
      <c r="AB234">
        <v>0</v>
      </c>
      <c r="AC234" s="21">
        <v>0</v>
      </c>
      <c r="AD234" s="13">
        <f>VLOOKUP(A234,'ARCHIVO DE TRABAJO'!$A$1:$AC$1046,29,0)</f>
        <v>0</v>
      </c>
      <c r="AE234" s="32">
        <f>VLOOKUP(A234,'ARCHIVO DE TRABAJO'!$A$1:$AD$1046,30,0)</f>
        <v>0</v>
      </c>
      <c r="AF234" s="21">
        <v>0</v>
      </c>
      <c r="AG234" s="21">
        <v>0</v>
      </c>
      <c r="AH234" s="21">
        <v>0</v>
      </c>
      <c r="AI234" s="21">
        <f t="shared" si="7"/>
        <v>0</v>
      </c>
      <c r="AJ234">
        <v>0</v>
      </c>
      <c r="AK234">
        <v>0</v>
      </c>
      <c r="AL234">
        <v>0</v>
      </c>
      <c r="AM234" s="1">
        <v>18000</v>
      </c>
      <c r="AN234" s="1">
        <v>-18000</v>
      </c>
    </row>
    <row r="235" spans="1:40" x14ac:dyDescent="0.25">
      <c r="A235" t="str">
        <f t="shared" si="6"/>
        <v>1.1-00-1907_20644021_2024710</v>
      </c>
      <c r="B235" t="s">
        <v>50</v>
      </c>
      <c r="C235" s="17" t="s">
        <v>555</v>
      </c>
      <c r="D235" t="s">
        <v>31</v>
      </c>
      <c r="E235" t="s">
        <v>52</v>
      </c>
      <c r="F235" t="s">
        <v>193</v>
      </c>
      <c r="G235">
        <v>6</v>
      </c>
      <c r="H235">
        <v>44</v>
      </c>
      <c r="I235" t="s">
        <v>253</v>
      </c>
      <c r="J235">
        <v>2471</v>
      </c>
      <c r="K235" t="s">
        <v>169</v>
      </c>
      <c r="L235">
        <v>0</v>
      </c>
      <c r="M235" t="s">
        <v>36</v>
      </c>
      <c r="N235">
        <v>2000</v>
      </c>
      <c r="O235" s="17" t="s">
        <v>699</v>
      </c>
      <c r="P235" t="s">
        <v>56</v>
      </c>
      <c r="Q235" t="s">
        <v>195</v>
      </c>
      <c r="R235" t="s">
        <v>102</v>
      </c>
      <c r="S235" t="s">
        <v>255</v>
      </c>
      <c r="T235" t="s">
        <v>256</v>
      </c>
      <c r="U235" s="17" t="e">
        <v>#N/A</v>
      </c>
      <c r="V235" s="13">
        <v>0</v>
      </c>
      <c r="W235" s="1">
        <v>6000</v>
      </c>
      <c r="X235">
        <v>0</v>
      </c>
      <c r="Y235">
        <v>0</v>
      </c>
      <c r="Z235">
        <v>0</v>
      </c>
      <c r="AA235">
        <v>0</v>
      </c>
      <c r="AB235">
        <v>0</v>
      </c>
      <c r="AC235" s="21">
        <v>0</v>
      </c>
      <c r="AD235" s="13">
        <f>VLOOKUP(A235,'ARCHIVO DE TRABAJO'!$A$1:$AC$1046,29,0)</f>
        <v>0</v>
      </c>
      <c r="AE235" s="32">
        <f>VLOOKUP(A235,'ARCHIVO DE TRABAJO'!$A$1:$AD$1046,30,0)</f>
        <v>0</v>
      </c>
      <c r="AF235" s="21">
        <v>0</v>
      </c>
      <c r="AG235" s="21">
        <v>0</v>
      </c>
      <c r="AH235" s="21">
        <v>0</v>
      </c>
      <c r="AI235" s="21">
        <f t="shared" si="7"/>
        <v>0</v>
      </c>
      <c r="AJ235">
        <v>0</v>
      </c>
      <c r="AK235">
        <v>0</v>
      </c>
      <c r="AL235">
        <v>0</v>
      </c>
      <c r="AM235" s="1">
        <v>6000</v>
      </c>
      <c r="AN235" s="1">
        <v>-6000</v>
      </c>
    </row>
    <row r="236" spans="1:40" x14ac:dyDescent="0.25">
      <c r="A236" t="str">
        <f t="shared" si="6"/>
        <v>1.1-00-1907_20644021_2024810</v>
      </c>
      <c r="B236" t="s">
        <v>50</v>
      </c>
      <c r="C236" s="17" t="s">
        <v>555</v>
      </c>
      <c r="D236" t="s">
        <v>31</v>
      </c>
      <c r="E236" t="s">
        <v>52</v>
      </c>
      <c r="F236" t="s">
        <v>193</v>
      </c>
      <c r="G236">
        <v>6</v>
      </c>
      <c r="H236">
        <v>44</v>
      </c>
      <c r="I236" t="s">
        <v>253</v>
      </c>
      <c r="J236">
        <v>2481</v>
      </c>
      <c r="K236" t="s">
        <v>170</v>
      </c>
      <c r="L236">
        <v>0</v>
      </c>
      <c r="M236" t="s">
        <v>36</v>
      </c>
      <c r="N236">
        <v>2000</v>
      </c>
      <c r="O236" s="17" t="s">
        <v>699</v>
      </c>
      <c r="P236" t="s">
        <v>56</v>
      </c>
      <c r="Q236" t="s">
        <v>195</v>
      </c>
      <c r="R236" t="s">
        <v>102</v>
      </c>
      <c r="S236" t="s">
        <v>255</v>
      </c>
      <c r="T236" t="s">
        <v>256</v>
      </c>
      <c r="U236" s="17" t="e">
        <v>#N/A</v>
      </c>
      <c r="V236" s="13">
        <v>0</v>
      </c>
      <c r="W236" s="1">
        <v>20000</v>
      </c>
      <c r="X236">
        <v>0</v>
      </c>
      <c r="Y236">
        <v>0</v>
      </c>
      <c r="Z236">
        <v>0</v>
      </c>
      <c r="AA236">
        <v>0</v>
      </c>
      <c r="AB236">
        <v>0</v>
      </c>
      <c r="AC236" s="21">
        <v>0</v>
      </c>
      <c r="AD236" s="13">
        <f>VLOOKUP(A236,'ARCHIVO DE TRABAJO'!$A$1:$AC$1046,29,0)</f>
        <v>0</v>
      </c>
      <c r="AE236" s="32">
        <f>VLOOKUP(A236,'ARCHIVO DE TRABAJO'!$A$1:$AD$1046,30,0)</f>
        <v>0</v>
      </c>
      <c r="AF236" s="21">
        <v>0</v>
      </c>
      <c r="AG236" s="21">
        <v>0</v>
      </c>
      <c r="AH236" s="21">
        <v>0</v>
      </c>
      <c r="AI236" s="21">
        <f t="shared" si="7"/>
        <v>0</v>
      </c>
      <c r="AJ236">
        <v>0</v>
      </c>
      <c r="AK236">
        <v>0</v>
      </c>
      <c r="AL236">
        <v>0</v>
      </c>
      <c r="AM236" s="1">
        <v>20000</v>
      </c>
      <c r="AN236" s="1">
        <v>-20000</v>
      </c>
    </row>
    <row r="237" spans="1:40" x14ac:dyDescent="0.25">
      <c r="A237" t="str">
        <f t="shared" si="6"/>
        <v>1.1-00-1907_20644021_2024910</v>
      </c>
      <c r="B237" t="s">
        <v>50</v>
      </c>
      <c r="C237" s="17" t="s">
        <v>555</v>
      </c>
      <c r="D237" t="s">
        <v>31</v>
      </c>
      <c r="E237" t="s">
        <v>52</v>
      </c>
      <c r="F237" t="s">
        <v>193</v>
      </c>
      <c r="G237">
        <v>6</v>
      </c>
      <c r="H237">
        <v>44</v>
      </c>
      <c r="I237" t="s">
        <v>253</v>
      </c>
      <c r="J237">
        <v>2491</v>
      </c>
      <c r="K237" t="s">
        <v>62</v>
      </c>
      <c r="L237">
        <v>0</v>
      </c>
      <c r="M237" t="s">
        <v>36</v>
      </c>
      <c r="N237">
        <v>2000</v>
      </c>
      <c r="O237" s="17" t="s">
        <v>699</v>
      </c>
      <c r="P237" t="s">
        <v>56</v>
      </c>
      <c r="Q237" t="s">
        <v>195</v>
      </c>
      <c r="R237" t="s">
        <v>102</v>
      </c>
      <c r="S237" t="s">
        <v>255</v>
      </c>
      <c r="T237" t="s">
        <v>256</v>
      </c>
      <c r="U237" s="17" t="e">
        <v>#N/A</v>
      </c>
      <c r="V237" s="13">
        <v>0</v>
      </c>
      <c r="W237" s="1">
        <v>20000</v>
      </c>
      <c r="X237">
        <v>0</v>
      </c>
      <c r="Y237">
        <v>0</v>
      </c>
      <c r="Z237">
        <v>0</v>
      </c>
      <c r="AA237">
        <v>0</v>
      </c>
      <c r="AB237">
        <v>0</v>
      </c>
      <c r="AC237" s="21">
        <v>0</v>
      </c>
      <c r="AD237" s="13">
        <f>VLOOKUP(A237,'ARCHIVO DE TRABAJO'!$A$1:$AC$1046,29,0)</f>
        <v>0</v>
      </c>
      <c r="AE237" s="32">
        <f>VLOOKUP(A237,'ARCHIVO DE TRABAJO'!$A$1:$AD$1046,30,0)</f>
        <v>0</v>
      </c>
      <c r="AF237" s="21">
        <v>0</v>
      </c>
      <c r="AG237" s="21">
        <v>0</v>
      </c>
      <c r="AH237" s="21">
        <v>0</v>
      </c>
      <c r="AI237" s="21">
        <f t="shared" si="7"/>
        <v>0</v>
      </c>
      <c r="AJ237">
        <v>0</v>
      </c>
      <c r="AK237">
        <v>0</v>
      </c>
      <c r="AL237">
        <v>0</v>
      </c>
      <c r="AM237" s="1">
        <v>20000</v>
      </c>
      <c r="AN237" s="1">
        <v>-20000</v>
      </c>
    </row>
    <row r="238" spans="1:40" x14ac:dyDescent="0.25">
      <c r="A238" t="str">
        <f t="shared" si="6"/>
        <v>1.1-00-1907_20644021_2025210</v>
      </c>
      <c r="B238" t="s">
        <v>50</v>
      </c>
      <c r="C238" s="17" t="s">
        <v>555</v>
      </c>
      <c r="D238" t="s">
        <v>31</v>
      </c>
      <c r="E238" t="s">
        <v>52</v>
      </c>
      <c r="F238" t="s">
        <v>193</v>
      </c>
      <c r="G238">
        <v>6</v>
      </c>
      <c r="H238">
        <v>44</v>
      </c>
      <c r="I238" t="s">
        <v>253</v>
      </c>
      <c r="J238">
        <v>2521</v>
      </c>
      <c r="K238" t="s">
        <v>87</v>
      </c>
      <c r="L238">
        <v>0</v>
      </c>
      <c r="M238" t="s">
        <v>36</v>
      </c>
      <c r="N238">
        <v>2000</v>
      </c>
      <c r="O238" s="17" t="s">
        <v>699</v>
      </c>
      <c r="P238" t="s">
        <v>56</v>
      </c>
      <c r="Q238" t="s">
        <v>195</v>
      </c>
      <c r="R238" t="s">
        <v>102</v>
      </c>
      <c r="S238" t="s">
        <v>255</v>
      </c>
      <c r="T238" t="s">
        <v>256</v>
      </c>
      <c r="U238" s="17" t="e">
        <v>#N/A</v>
      </c>
      <c r="V238" s="13">
        <v>0</v>
      </c>
      <c r="W238" s="1">
        <v>280000</v>
      </c>
      <c r="X238">
        <v>0</v>
      </c>
      <c r="Y238">
        <v>0</v>
      </c>
      <c r="Z238">
        <v>0</v>
      </c>
      <c r="AA238">
        <v>0</v>
      </c>
      <c r="AB238">
        <v>0</v>
      </c>
      <c r="AC238" s="21">
        <v>0</v>
      </c>
      <c r="AD238" s="13">
        <f>VLOOKUP(A238,'ARCHIVO DE TRABAJO'!$A$1:$AC$1046,29,0)</f>
        <v>0</v>
      </c>
      <c r="AE238" s="32">
        <f>VLOOKUP(A238,'ARCHIVO DE TRABAJO'!$A$1:$AD$1046,30,0)</f>
        <v>0</v>
      </c>
      <c r="AF238" s="21">
        <v>0</v>
      </c>
      <c r="AG238" s="21">
        <v>0</v>
      </c>
      <c r="AH238" s="21">
        <v>0</v>
      </c>
      <c r="AI238" s="21">
        <f t="shared" si="7"/>
        <v>0</v>
      </c>
      <c r="AJ238">
        <v>0</v>
      </c>
      <c r="AK238">
        <v>0</v>
      </c>
      <c r="AL238">
        <v>0</v>
      </c>
      <c r="AM238" s="1">
        <v>280000</v>
      </c>
      <c r="AN238" s="1">
        <v>-280000</v>
      </c>
    </row>
    <row r="239" spans="1:40" x14ac:dyDescent="0.25">
      <c r="A239" t="str">
        <f t="shared" si="6"/>
        <v>1.1-00-1907_20644021_2025310</v>
      </c>
      <c r="B239" t="s">
        <v>50</v>
      </c>
      <c r="C239" s="17" t="s">
        <v>555</v>
      </c>
      <c r="D239" t="s">
        <v>31</v>
      </c>
      <c r="E239" t="s">
        <v>52</v>
      </c>
      <c r="F239" t="s">
        <v>193</v>
      </c>
      <c r="G239">
        <v>6</v>
      </c>
      <c r="H239">
        <v>44</v>
      </c>
      <c r="I239" t="s">
        <v>253</v>
      </c>
      <c r="J239">
        <v>2531</v>
      </c>
      <c r="K239" t="s">
        <v>114</v>
      </c>
      <c r="L239">
        <v>0</v>
      </c>
      <c r="M239" t="s">
        <v>36</v>
      </c>
      <c r="N239">
        <v>2000</v>
      </c>
      <c r="O239" s="17" t="s">
        <v>699</v>
      </c>
      <c r="P239" t="s">
        <v>56</v>
      </c>
      <c r="Q239" t="s">
        <v>195</v>
      </c>
      <c r="R239" t="s">
        <v>102</v>
      </c>
      <c r="S239" t="s">
        <v>255</v>
      </c>
      <c r="T239" t="s">
        <v>256</v>
      </c>
      <c r="U239" s="17" t="e">
        <v>#N/A</v>
      </c>
      <c r="V239" s="13">
        <v>0</v>
      </c>
      <c r="W239" s="1">
        <v>4000000</v>
      </c>
      <c r="X239">
        <v>0</v>
      </c>
      <c r="Y239">
        <v>0</v>
      </c>
      <c r="Z239">
        <v>0</v>
      </c>
      <c r="AA239">
        <v>0</v>
      </c>
      <c r="AB239">
        <v>0</v>
      </c>
      <c r="AC239" s="21">
        <v>0</v>
      </c>
      <c r="AD239" s="13">
        <f>VLOOKUP(A239,'ARCHIVO DE TRABAJO'!$A$1:$AC$1046,29,0)</f>
        <v>0</v>
      </c>
      <c r="AE239" s="32">
        <f>VLOOKUP(A239,'ARCHIVO DE TRABAJO'!$A$1:$AD$1046,30,0)</f>
        <v>0</v>
      </c>
      <c r="AF239" s="21">
        <v>0</v>
      </c>
      <c r="AG239" s="21">
        <v>0</v>
      </c>
      <c r="AH239" s="21">
        <v>0</v>
      </c>
      <c r="AI239" s="21">
        <f t="shared" si="7"/>
        <v>0</v>
      </c>
      <c r="AJ239">
        <v>0</v>
      </c>
      <c r="AK239">
        <v>0</v>
      </c>
      <c r="AL239">
        <v>0</v>
      </c>
      <c r="AM239" s="1">
        <v>4000000</v>
      </c>
      <c r="AN239" s="1">
        <v>-4000000</v>
      </c>
    </row>
    <row r="240" spans="1:40" x14ac:dyDescent="0.25">
      <c r="A240" t="str">
        <f t="shared" si="6"/>
        <v>1.1-00-1907_20644021_2025410</v>
      </c>
      <c r="B240" t="s">
        <v>50</v>
      </c>
      <c r="C240" s="17" t="s">
        <v>555</v>
      </c>
      <c r="D240" t="s">
        <v>31</v>
      </c>
      <c r="E240" t="s">
        <v>52</v>
      </c>
      <c r="F240" t="s">
        <v>193</v>
      </c>
      <c r="G240">
        <v>6</v>
      </c>
      <c r="H240">
        <v>44</v>
      </c>
      <c r="I240" t="s">
        <v>253</v>
      </c>
      <c r="J240">
        <v>2541</v>
      </c>
      <c r="K240" t="s">
        <v>116</v>
      </c>
      <c r="L240">
        <v>0</v>
      </c>
      <c r="M240" t="s">
        <v>36</v>
      </c>
      <c r="N240">
        <v>2000</v>
      </c>
      <c r="O240" s="17" t="s">
        <v>699</v>
      </c>
      <c r="P240" t="s">
        <v>56</v>
      </c>
      <c r="Q240" t="s">
        <v>195</v>
      </c>
      <c r="R240" t="s">
        <v>102</v>
      </c>
      <c r="S240" t="s">
        <v>255</v>
      </c>
      <c r="T240" t="s">
        <v>256</v>
      </c>
      <c r="U240" s="17" t="e">
        <v>#N/A</v>
      </c>
      <c r="V240" s="13">
        <v>0</v>
      </c>
      <c r="W240" s="1">
        <v>4000000</v>
      </c>
      <c r="X240" s="1">
        <v>150800</v>
      </c>
      <c r="Y240" s="1">
        <v>150800</v>
      </c>
      <c r="Z240" s="1">
        <v>150800</v>
      </c>
      <c r="AA240">
        <v>0</v>
      </c>
      <c r="AB240">
        <v>0</v>
      </c>
      <c r="AC240" s="21">
        <v>-150800</v>
      </c>
      <c r="AD240" s="13">
        <f>VLOOKUP(A240,'ARCHIVO DE TRABAJO'!$A$1:$AC$1046,29,0)</f>
        <v>150800</v>
      </c>
      <c r="AE240" s="32" t="str">
        <f>VLOOKUP(A240,'ARCHIVO DE TRABAJO'!$A$1:$AD$1046,30,0)</f>
        <v>Verde</v>
      </c>
      <c r="AF240" s="21">
        <v>0</v>
      </c>
      <c r="AG240" s="21">
        <v>0</v>
      </c>
      <c r="AH240" s="21">
        <v>0</v>
      </c>
      <c r="AI240" s="21">
        <f t="shared" si="7"/>
        <v>0</v>
      </c>
      <c r="AJ240">
        <v>0</v>
      </c>
      <c r="AK240">
        <v>0</v>
      </c>
      <c r="AL240">
        <v>0</v>
      </c>
      <c r="AM240" s="1">
        <v>4000000</v>
      </c>
      <c r="AN240" s="1">
        <v>-4000000</v>
      </c>
    </row>
    <row r="241" spans="1:40" x14ac:dyDescent="0.25">
      <c r="A241" t="str">
        <f t="shared" si="6"/>
        <v>1.1-00-1907_20644021_2027210</v>
      </c>
      <c r="B241" t="s">
        <v>50</v>
      </c>
      <c r="C241" s="17" t="s">
        <v>555</v>
      </c>
      <c r="D241" t="s">
        <v>31</v>
      </c>
      <c r="E241" t="s">
        <v>52</v>
      </c>
      <c r="F241" t="s">
        <v>193</v>
      </c>
      <c r="G241">
        <v>6</v>
      </c>
      <c r="H241">
        <v>44</v>
      </c>
      <c r="I241" t="s">
        <v>253</v>
      </c>
      <c r="J241">
        <v>2721</v>
      </c>
      <c r="K241" t="s">
        <v>124</v>
      </c>
      <c r="L241">
        <v>0</v>
      </c>
      <c r="M241" t="s">
        <v>36</v>
      </c>
      <c r="N241">
        <v>2000</v>
      </c>
      <c r="O241" s="17" t="s">
        <v>699</v>
      </c>
      <c r="P241" t="s">
        <v>56</v>
      </c>
      <c r="Q241" t="s">
        <v>195</v>
      </c>
      <c r="R241" t="s">
        <v>102</v>
      </c>
      <c r="S241" t="s">
        <v>255</v>
      </c>
      <c r="T241" t="s">
        <v>256</v>
      </c>
      <c r="U241" s="17" t="e">
        <v>#N/A</v>
      </c>
      <c r="V241" s="13">
        <v>0</v>
      </c>
      <c r="W241" s="1">
        <v>100000</v>
      </c>
      <c r="X241">
        <v>0</v>
      </c>
      <c r="Y241">
        <v>0</v>
      </c>
      <c r="Z241">
        <v>0</v>
      </c>
      <c r="AA241">
        <v>0</v>
      </c>
      <c r="AB241">
        <v>0</v>
      </c>
      <c r="AC241" s="21">
        <v>0</v>
      </c>
      <c r="AD241" s="13">
        <f>VLOOKUP(A241,'ARCHIVO DE TRABAJO'!$A$1:$AC$1046,29,0)</f>
        <v>0</v>
      </c>
      <c r="AE241" s="32">
        <f>VLOOKUP(A241,'ARCHIVO DE TRABAJO'!$A$1:$AD$1046,30,0)</f>
        <v>0</v>
      </c>
      <c r="AF241" s="21">
        <v>0</v>
      </c>
      <c r="AG241" s="21">
        <v>0</v>
      </c>
      <c r="AH241" s="21">
        <v>0</v>
      </c>
      <c r="AI241" s="21">
        <f t="shared" si="7"/>
        <v>0</v>
      </c>
      <c r="AJ241">
        <v>0</v>
      </c>
      <c r="AK241">
        <v>0</v>
      </c>
      <c r="AL241">
        <v>0</v>
      </c>
      <c r="AM241" s="1">
        <v>100000</v>
      </c>
      <c r="AN241" s="1">
        <v>-100000</v>
      </c>
    </row>
    <row r="242" spans="1:40" x14ac:dyDescent="0.25">
      <c r="A242" t="str">
        <f t="shared" si="6"/>
        <v>1.1-00-1907_20644021_2029110</v>
      </c>
      <c r="B242" t="s">
        <v>50</v>
      </c>
      <c r="C242" s="17" t="s">
        <v>555</v>
      </c>
      <c r="D242" t="s">
        <v>31</v>
      </c>
      <c r="E242" t="s">
        <v>52</v>
      </c>
      <c r="F242" t="s">
        <v>193</v>
      </c>
      <c r="G242">
        <v>6</v>
      </c>
      <c r="H242">
        <v>44</v>
      </c>
      <c r="I242" t="s">
        <v>253</v>
      </c>
      <c r="J242">
        <v>2911</v>
      </c>
      <c r="K242" t="s">
        <v>118</v>
      </c>
      <c r="L242">
        <v>0</v>
      </c>
      <c r="M242" t="s">
        <v>36</v>
      </c>
      <c r="N242">
        <v>2000</v>
      </c>
      <c r="O242" s="17" t="s">
        <v>699</v>
      </c>
      <c r="P242" t="s">
        <v>56</v>
      </c>
      <c r="Q242" t="s">
        <v>195</v>
      </c>
      <c r="R242" t="s">
        <v>102</v>
      </c>
      <c r="S242" t="s">
        <v>255</v>
      </c>
      <c r="T242" t="s">
        <v>256</v>
      </c>
      <c r="U242" s="17" t="e">
        <v>#N/A</v>
      </c>
      <c r="V242" s="13">
        <v>0</v>
      </c>
      <c r="W242" s="1">
        <v>110740</v>
      </c>
      <c r="X242">
        <v>0</v>
      </c>
      <c r="Y242">
        <v>0</v>
      </c>
      <c r="Z242">
        <v>0</v>
      </c>
      <c r="AA242">
        <v>0</v>
      </c>
      <c r="AB242">
        <v>0</v>
      </c>
      <c r="AC242" s="21">
        <v>0</v>
      </c>
      <c r="AD242" s="13">
        <f>VLOOKUP(A242,'ARCHIVO DE TRABAJO'!$A$1:$AC$1046,29,0)</f>
        <v>0</v>
      </c>
      <c r="AE242" s="32">
        <f>VLOOKUP(A242,'ARCHIVO DE TRABAJO'!$A$1:$AD$1046,30,0)</f>
        <v>0</v>
      </c>
      <c r="AF242" s="21">
        <v>0</v>
      </c>
      <c r="AG242" s="21">
        <v>0</v>
      </c>
      <c r="AH242" s="21">
        <v>0</v>
      </c>
      <c r="AI242" s="21">
        <f t="shared" si="7"/>
        <v>0</v>
      </c>
      <c r="AJ242">
        <v>0</v>
      </c>
      <c r="AK242">
        <v>0</v>
      </c>
      <c r="AL242">
        <v>0</v>
      </c>
      <c r="AM242" s="1">
        <v>110740</v>
      </c>
      <c r="AN242" s="1">
        <v>-110740</v>
      </c>
    </row>
    <row r="243" spans="1:40" x14ac:dyDescent="0.25">
      <c r="A243" t="str">
        <f t="shared" si="6"/>
        <v>1.1-00-1907_20644021_2029210</v>
      </c>
      <c r="B243" t="s">
        <v>50</v>
      </c>
      <c r="C243" s="17" t="s">
        <v>555</v>
      </c>
      <c r="D243" t="s">
        <v>31</v>
      </c>
      <c r="E243" t="s">
        <v>52</v>
      </c>
      <c r="F243" t="s">
        <v>193</v>
      </c>
      <c r="G243">
        <v>6</v>
      </c>
      <c r="H243">
        <v>44</v>
      </c>
      <c r="I243" t="s">
        <v>253</v>
      </c>
      <c r="J243">
        <v>2921</v>
      </c>
      <c r="K243" t="s">
        <v>257</v>
      </c>
      <c r="L243">
        <v>0</v>
      </c>
      <c r="M243" t="s">
        <v>36</v>
      </c>
      <c r="N243">
        <v>2000</v>
      </c>
      <c r="O243" s="17" t="s">
        <v>699</v>
      </c>
      <c r="P243" t="s">
        <v>56</v>
      </c>
      <c r="Q243" t="s">
        <v>195</v>
      </c>
      <c r="R243" t="s">
        <v>102</v>
      </c>
      <c r="S243" t="s">
        <v>255</v>
      </c>
      <c r="T243" t="s">
        <v>256</v>
      </c>
      <c r="U243" s="17" t="e">
        <v>#N/A</v>
      </c>
      <c r="V243" s="13">
        <v>0</v>
      </c>
      <c r="W243" s="1">
        <v>20000</v>
      </c>
      <c r="X243">
        <v>0</v>
      </c>
      <c r="Y243">
        <v>0</v>
      </c>
      <c r="Z243">
        <v>0</v>
      </c>
      <c r="AA243">
        <v>0</v>
      </c>
      <c r="AB243">
        <v>0</v>
      </c>
      <c r="AC243" s="21">
        <v>0</v>
      </c>
      <c r="AD243" s="13">
        <f>VLOOKUP(A243,'ARCHIVO DE TRABAJO'!$A$1:$AC$1046,29,0)</f>
        <v>0</v>
      </c>
      <c r="AE243" s="32">
        <f>VLOOKUP(A243,'ARCHIVO DE TRABAJO'!$A$1:$AD$1046,30,0)</f>
        <v>0</v>
      </c>
      <c r="AF243" s="21">
        <v>0</v>
      </c>
      <c r="AG243" s="21">
        <v>0</v>
      </c>
      <c r="AH243" s="21">
        <v>0</v>
      </c>
      <c r="AI243" s="21">
        <f t="shared" si="7"/>
        <v>0</v>
      </c>
      <c r="AJ243">
        <v>0</v>
      </c>
      <c r="AK243">
        <v>0</v>
      </c>
      <c r="AL243">
        <v>0</v>
      </c>
      <c r="AM243" s="1">
        <v>20000</v>
      </c>
      <c r="AN243" s="1">
        <v>-20000</v>
      </c>
    </row>
    <row r="244" spans="1:40" x14ac:dyDescent="0.25">
      <c r="A244" t="str">
        <f t="shared" si="6"/>
        <v>1.1-00-1907_20644021_2033910</v>
      </c>
      <c r="B244" t="s">
        <v>50</v>
      </c>
      <c r="C244" s="17" t="s">
        <v>555</v>
      </c>
      <c r="D244" t="s">
        <v>31</v>
      </c>
      <c r="E244" t="s">
        <v>52</v>
      </c>
      <c r="F244" t="s">
        <v>193</v>
      </c>
      <c r="G244">
        <v>6</v>
      </c>
      <c r="H244">
        <v>44</v>
      </c>
      <c r="I244" t="s">
        <v>253</v>
      </c>
      <c r="J244">
        <v>3391</v>
      </c>
      <c r="K244" t="s">
        <v>137</v>
      </c>
      <c r="L244">
        <v>0</v>
      </c>
      <c r="M244" t="s">
        <v>36</v>
      </c>
      <c r="N244">
        <v>3000</v>
      </c>
      <c r="O244" s="17" t="s">
        <v>699</v>
      </c>
      <c r="P244" t="s">
        <v>56</v>
      </c>
      <c r="Q244" t="s">
        <v>195</v>
      </c>
      <c r="R244" t="s">
        <v>102</v>
      </c>
      <c r="S244" t="s">
        <v>255</v>
      </c>
      <c r="T244" t="s">
        <v>256</v>
      </c>
      <c r="U244" s="17" t="e">
        <v>#N/A</v>
      </c>
      <c r="V244" s="13">
        <v>0</v>
      </c>
      <c r="W244" s="1">
        <v>5000000</v>
      </c>
      <c r="X244">
        <v>0</v>
      </c>
      <c r="Y244">
        <v>0</v>
      </c>
      <c r="Z244">
        <v>0</v>
      </c>
      <c r="AA244">
        <v>0</v>
      </c>
      <c r="AB244">
        <v>0</v>
      </c>
      <c r="AC244" s="21">
        <v>0</v>
      </c>
      <c r="AD244" s="13">
        <f>VLOOKUP(A244,'ARCHIVO DE TRABAJO'!$A$1:$AC$1046,29,0)</f>
        <v>0</v>
      </c>
      <c r="AE244" s="32">
        <f>VLOOKUP(A244,'ARCHIVO DE TRABAJO'!$A$1:$AD$1046,30,0)</f>
        <v>0</v>
      </c>
      <c r="AF244" s="21">
        <v>0</v>
      </c>
      <c r="AG244" s="21">
        <v>0</v>
      </c>
      <c r="AH244" s="21">
        <v>0</v>
      </c>
      <c r="AI244" s="21">
        <f t="shared" si="7"/>
        <v>0</v>
      </c>
      <c r="AJ244">
        <v>0</v>
      </c>
      <c r="AK244">
        <v>0</v>
      </c>
      <c r="AL244">
        <v>0</v>
      </c>
      <c r="AM244" s="1">
        <v>5000000</v>
      </c>
      <c r="AN244" s="1">
        <v>-5000000</v>
      </c>
    </row>
    <row r="245" spans="1:40" x14ac:dyDescent="0.25">
      <c r="A245" t="str">
        <f t="shared" si="6"/>
        <v>1.1-00-1907_20644021_2035410</v>
      </c>
      <c r="B245" t="s">
        <v>50</v>
      </c>
      <c r="C245" s="17" t="s">
        <v>555</v>
      </c>
      <c r="D245" t="s">
        <v>31</v>
      </c>
      <c r="E245" t="s">
        <v>52</v>
      </c>
      <c r="F245" t="s">
        <v>193</v>
      </c>
      <c r="G245">
        <v>6</v>
      </c>
      <c r="H245">
        <v>44</v>
      </c>
      <c r="I245" t="s">
        <v>253</v>
      </c>
      <c r="J245">
        <v>3541</v>
      </c>
      <c r="K245" t="s">
        <v>69</v>
      </c>
      <c r="L245">
        <v>0</v>
      </c>
      <c r="M245" t="s">
        <v>36</v>
      </c>
      <c r="N245">
        <v>3000</v>
      </c>
      <c r="O245" s="17" t="s">
        <v>699</v>
      </c>
      <c r="P245" t="s">
        <v>56</v>
      </c>
      <c r="Q245" t="s">
        <v>195</v>
      </c>
      <c r="R245" t="s">
        <v>102</v>
      </c>
      <c r="S245" t="s">
        <v>255</v>
      </c>
      <c r="T245" t="s">
        <v>256</v>
      </c>
      <c r="U245" s="17" t="e">
        <v>#N/A</v>
      </c>
      <c r="V245" s="13">
        <v>0</v>
      </c>
      <c r="W245" s="1">
        <v>400000</v>
      </c>
      <c r="X245">
        <v>0</v>
      </c>
      <c r="Y245">
        <v>0</v>
      </c>
      <c r="Z245">
        <v>0</v>
      </c>
      <c r="AA245">
        <v>0</v>
      </c>
      <c r="AB245">
        <v>0</v>
      </c>
      <c r="AC245" s="21">
        <v>0</v>
      </c>
      <c r="AD245" s="13">
        <f>VLOOKUP(A245,'ARCHIVO DE TRABAJO'!$A$1:$AC$1046,29,0)</f>
        <v>0</v>
      </c>
      <c r="AE245" s="32">
        <f>VLOOKUP(A245,'ARCHIVO DE TRABAJO'!$A$1:$AD$1046,30,0)</f>
        <v>0</v>
      </c>
      <c r="AF245" s="21">
        <v>0</v>
      </c>
      <c r="AG245" s="21">
        <v>0</v>
      </c>
      <c r="AH245" s="21">
        <v>0</v>
      </c>
      <c r="AI245" s="21">
        <f t="shared" si="7"/>
        <v>0</v>
      </c>
      <c r="AJ245">
        <v>0</v>
      </c>
      <c r="AK245">
        <v>0</v>
      </c>
      <c r="AL245">
        <v>0</v>
      </c>
      <c r="AM245" s="1">
        <v>400000</v>
      </c>
      <c r="AN245" s="1">
        <v>-400000</v>
      </c>
    </row>
    <row r="246" spans="1:40" x14ac:dyDescent="0.25">
      <c r="A246" t="str">
        <f t="shared" si="6"/>
        <v>1.1-00-1907_20644021_2035810</v>
      </c>
      <c r="B246" t="s">
        <v>50</v>
      </c>
      <c r="C246" s="17" t="s">
        <v>555</v>
      </c>
      <c r="D246" t="s">
        <v>31</v>
      </c>
      <c r="E246" t="s">
        <v>52</v>
      </c>
      <c r="F246" t="s">
        <v>193</v>
      </c>
      <c r="G246">
        <v>6</v>
      </c>
      <c r="H246">
        <v>44</v>
      </c>
      <c r="I246" t="s">
        <v>253</v>
      </c>
      <c r="J246">
        <v>3581</v>
      </c>
      <c r="K246" t="s">
        <v>178</v>
      </c>
      <c r="L246">
        <v>0</v>
      </c>
      <c r="M246" t="s">
        <v>36</v>
      </c>
      <c r="N246">
        <v>3000</v>
      </c>
      <c r="O246" s="17" t="s">
        <v>699</v>
      </c>
      <c r="P246" t="s">
        <v>56</v>
      </c>
      <c r="Q246" t="s">
        <v>195</v>
      </c>
      <c r="R246" t="s">
        <v>102</v>
      </c>
      <c r="S246" t="s">
        <v>255</v>
      </c>
      <c r="T246" t="s">
        <v>256</v>
      </c>
      <c r="U246" s="17" t="e">
        <v>#N/A</v>
      </c>
      <c r="V246" s="13">
        <v>0</v>
      </c>
      <c r="W246" s="1">
        <v>300000</v>
      </c>
      <c r="X246">
        <v>0</v>
      </c>
      <c r="Y246">
        <v>0</v>
      </c>
      <c r="Z246">
        <v>0</v>
      </c>
      <c r="AA246">
        <v>0</v>
      </c>
      <c r="AB246">
        <v>0</v>
      </c>
      <c r="AC246" s="21">
        <v>0</v>
      </c>
      <c r="AD246" s="13">
        <f>VLOOKUP(A246,'ARCHIVO DE TRABAJO'!$A$1:$AC$1046,29,0)</f>
        <v>0</v>
      </c>
      <c r="AE246" s="32">
        <f>VLOOKUP(A246,'ARCHIVO DE TRABAJO'!$A$1:$AD$1046,30,0)</f>
        <v>0</v>
      </c>
      <c r="AF246" s="21">
        <v>0</v>
      </c>
      <c r="AG246" s="21">
        <v>0</v>
      </c>
      <c r="AH246" s="21">
        <v>0</v>
      </c>
      <c r="AI246" s="21">
        <f t="shared" si="7"/>
        <v>0</v>
      </c>
      <c r="AJ246">
        <v>0</v>
      </c>
      <c r="AK246">
        <v>0</v>
      </c>
      <c r="AL246">
        <v>0</v>
      </c>
      <c r="AM246" s="1">
        <v>300000</v>
      </c>
      <c r="AN246" s="1">
        <v>-300000</v>
      </c>
    </row>
    <row r="247" spans="1:40" x14ac:dyDescent="0.25">
      <c r="A247" t="str">
        <f t="shared" si="6"/>
        <v>1.1-00-1907_20644021_2053110</v>
      </c>
      <c r="B247" t="s">
        <v>50</v>
      </c>
      <c r="C247" s="17" t="s">
        <v>555</v>
      </c>
      <c r="D247" t="s">
        <v>31</v>
      </c>
      <c r="E247" t="s">
        <v>52</v>
      </c>
      <c r="F247" t="s">
        <v>193</v>
      </c>
      <c r="G247">
        <v>6</v>
      </c>
      <c r="H247">
        <v>44</v>
      </c>
      <c r="I247" t="s">
        <v>253</v>
      </c>
      <c r="J247">
        <v>5311</v>
      </c>
      <c r="K247" t="s">
        <v>203</v>
      </c>
      <c r="L247">
        <v>0</v>
      </c>
      <c r="M247" t="s">
        <v>36</v>
      </c>
      <c r="N247">
        <v>5000</v>
      </c>
      <c r="O247" s="17" t="s">
        <v>700</v>
      </c>
      <c r="P247" t="s">
        <v>56</v>
      </c>
      <c r="Q247" t="s">
        <v>195</v>
      </c>
      <c r="R247" t="s">
        <v>102</v>
      </c>
      <c r="S247" t="s">
        <v>255</v>
      </c>
      <c r="T247" t="s">
        <v>256</v>
      </c>
      <c r="U247" s="17" t="e">
        <v>#N/A</v>
      </c>
      <c r="V247" s="13">
        <v>0</v>
      </c>
      <c r="W247" s="1">
        <v>3500000</v>
      </c>
      <c r="X247">
        <v>0</v>
      </c>
      <c r="Y247">
        <v>0</v>
      </c>
      <c r="Z247">
        <v>0</v>
      </c>
      <c r="AA247">
        <v>0</v>
      </c>
      <c r="AB247">
        <v>0</v>
      </c>
      <c r="AC247" s="21">
        <v>0</v>
      </c>
      <c r="AD247" s="13">
        <f>VLOOKUP(A247,'ARCHIVO DE TRABAJO'!$A$1:$AC$1046,29,0)</f>
        <v>0</v>
      </c>
      <c r="AE247" s="32">
        <f>VLOOKUP(A247,'ARCHIVO DE TRABAJO'!$A$1:$AD$1046,30,0)</f>
        <v>0</v>
      </c>
      <c r="AF247" s="21">
        <v>0</v>
      </c>
      <c r="AG247" s="21">
        <v>0</v>
      </c>
      <c r="AH247" s="21">
        <v>0</v>
      </c>
      <c r="AI247" s="21">
        <f t="shared" si="7"/>
        <v>0</v>
      </c>
      <c r="AJ247">
        <v>0</v>
      </c>
      <c r="AK247">
        <v>0</v>
      </c>
      <c r="AL247">
        <v>0</v>
      </c>
      <c r="AM247" s="1">
        <v>3500000</v>
      </c>
      <c r="AN247" s="1">
        <v>-3500000</v>
      </c>
    </row>
    <row r="248" spans="1:40" x14ac:dyDescent="0.25">
      <c r="A248" t="str">
        <f t="shared" si="6"/>
        <v>1.1-00-1907_20644021_2053210</v>
      </c>
      <c r="B248" t="s">
        <v>50</v>
      </c>
      <c r="C248" s="17" t="s">
        <v>555</v>
      </c>
      <c r="D248" t="s">
        <v>31</v>
      </c>
      <c r="E248" t="s">
        <v>52</v>
      </c>
      <c r="F248" t="s">
        <v>193</v>
      </c>
      <c r="G248">
        <v>6</v>
      </c>
      <c r="H248">
        <v>44</v>
      </c>
      <c r="I248" t="s">
        <v>253</v>
      </c>
      <c r="J248">
        <v>5321</v>
      </c>
      <c r="K248" t="s">
        <v>113</v>
      </c>
      <c r="L248">
        <v>0</v>
      </c>
      <c r="M248" t="s">
        <v>36</v>
      </c>
      <c r="N248">
        <v>5000</v>
      </c>
      <c r="O248" s="17" t="s">
        <v>700</v>
      </c>
      <c r="P248" t="s">
        <v>56</v>
      </c>
      <c r="Q248" t="s">
        <v>195</v>
      </c>
      <c r="R248" t="s">
        <v>102</v>
      </c>
      <c r="S248" t="s">
        <v>255</v>
      </c>
      <c r="T248" t="s">
        <v>256</v>
      </c>
      <c r="U248" s="17" t="e">
        <v>#N/A</v>
      </c>
      <c r="V248" s="13">
        <v>0</v>
      </c>
      <c r="W248" s="1">
        <v>100000</v>
      </c>
      <c r="X248">
        <v>0</v>
      </c>
      <c r="Y248">
        <v>0</v>
      </c>
      <c r="Z248">
        <v>0</v>
      </c>
      <c r="AA248">
        <v>0</v>
      </c>
      <c r="AB248">
        <v>0</v>
      </c>
      <c r="AC248" s="21">
        <v>0</v>
      </c>
      <c r="AD248" s="13">
        <f>VLOOKUP(A248,'ARCHIVO DE TRABAJO'!$A$1:$AC$1046,29,0)</f>
        <v>0</v>
      </c>
      <c r="AE248" s="32">
        <f>VLOOKUP(A248,'ARCHIVO DE TRABAJO'!$A$1:$AD$1046,30,0)</f>
        <v>0</v>
      </c>
      <c r="AF248" s="21">
        <v>0</v>
      </c>
      <c r="AG248" s="21">
        <v>0</v>
      </c>
      <c r="AH248" s="21">
        <v>0</v>
      </c>
      <c r="AI248" s="21">
        <f t="shared" si="7"/>
        <v>0</v>
      </c>
      <c r="AJ248">
        <v>0</v>
      </c>
      <c r="AK248">
        <v>0</v>
      </c>
      <c r="AL248">
        <v>0</v>
      </c>
      <c r="AM248" s="1">
        <v>100000</v>
      </c>
      <c r="AN248" s="1">
        <v>-100000</v>
      </c>
    </row>
    <row r="249" spans="1:40" x14ac:dyDescent="0.25">
      <c r="A249" t="str">
        <f t="shared" si="6"/>
        <v>1.1-00-1912_20266032_2033910</v>
      </c>
      <c r="B249" t="s">
        <v>50</v>
      </c>
      <c r="C249" s="17" t="s">
        <v>555</v>
      </c>
      <c r="D249" t="s">
        <v>31</v>
      </c>
      <c r="E249" t="s">
        <v>52</v>
      </c>
      <c r="F249" t="s">
        <v>258</v>
      </c>
      <c r="G249">
        <v>2</v>
      </c>
      <c r="H249">
        <v>66</v>
      </c>
      <c r="I249" t="s">
        <v>259</v>
      </c>
      <c r="J249">
        <v>3391</v>
      </c>
      <c r="K249" t="s">
        <v>137</v>
      </c>
      <c r="L249">
        <v>0</v>
      </c>
      <c r="M249" t="s">
        <v>36</v>
      </c>
      <c r="N249">
        <v>3000</v>
      </c>
      <c r="O249" s="17" t="s">
        <v>699</v>
      </c>
      <c r="P249" t="s">
        <v>56</v>
      </c>
      <c r="Q249" t="s">
        <v>260</v>
      </c>
      <c r="R249" t="s">
        <v>261</v>
      </c>
      <c r="S249" t="s">
        <v>262</v>
      </c>
      <c r="T249" t="s">
        <v>263</v>
      </c>
      <c r="U249" s="17" t="e">
        <v>#N/A</v>
      </c>
      <c r="V249" s="13">
        <v>0</v>
      </c>
      <c r="W249" s="1">
        <v>100000</v>
      </c>
      <c r="X249">
        <v>0</v>
      </c>
      <c r="Y249">
        <v>0</v>
      </c>
      <c r="Z249">
        <v>0</v>
      </c>
      <c r="AA249">
        <v>0</v>
      </c>
      <c r="AB249">
        <v>0</v>
      </c>
      <c r="AC249" s="21">
        <v>0</v>
      </c>
      <c r="AD249" s="13">
        <f>VLOOKUP(A249,'ARCHIVO DE TRABAJO'!$A$1:$AC$1046,29,0)</f>
        <v>0</v>
      </c>
      <c r="AE249" s="32">
        <f>VLOOKUP(A249,'ARCHIVO DE TRABAJO'!$A$1:$AD$1046,30,0)</f>
        <v>0</v>
      </c>
      <c r="AF249" s="21">
        <v>0</v>
      </c>
      <c r="AG249" s="21">
        <v>0</v>
      </c>
      <c r="AH249" s="21">
        <v>0</v>
      </c>
      <c r="AI249" s="21">
        <f t="shared" si="7"/>
        <v>0</v>
      </c>
      <c r="AJ249">
        <v>0</v>
      </c>
      <c r="AK249">
        <v>0</v>
      </c>
      <c r="AL249">
        <v>0</v>
      </c>
      <c r="AM249" s="1">
        <v>100000</v>
      </c>
      <c r="AN249" s="1">
        <v>-100000</v>
      </c>
    </row>
    <row r="250" spans="1:40" x14ac:dyDescent="0.25">
      <c r="A250" t="str">
        <f t="shared" si="6"/>
        <v>1.1-00-1912_20266032_2053110</v>
      </c>
      <c r="B250" t="s">
        <v>50</v>
      </c>
      <c r="C250" s="17" t="s">
        <v>555</v>
      </c>
      <c r="D250" t="s">
        <v>31</v>
      </c>
      <c r="E250" t="s">
        <v>52</v>
      </c>
      <c r="F250" t="s">
        <v>258</v>
      </c>
      <c r="G250">
        <v>2</v>
      </c>
      <c r="H250">
        <v>66</v>
      </c>
      <c r="I250" t="s">
        <v>259</v>
      </c>
      <c r="J250">
        <v>5311</v>
      </c>
      <c r="K250" t="s">
        <v>203</v>
      </c>
      <c r="L250">
        <v>0</v>
      </c>
      <c r="M250" t="s">
        <v>36</v>
      </c>
      <c r="N250">
        <v>5000</v>
      </c>
      <c r="O250" s="17" t="s">
        <v>700</v>
      </c>
      <c r="P250" t="s">
        <v>56</v>
      </c>
      <c r="Q250" t="s">
        <v>260</v>
      </c>
      <c r="R250" t="s">
        <v>261</v>
      </c>
      <c r="S250" t="s">
        <v>262</v>
      </c>
      <c r="T250" t="s">
        <v>263</v>
      </c>
      <c r="U250" s="17" t="e">
        <v>#N/A</v>
      </c>
      <c r="V250" s="13">
        <v>0</v>
      </c>
      <c r="W250" s="1">
        <v>3000000</v>
      </c>
      <c r="X250">
        <v>0</v>
      </c>
      <c r="Y250">
        <v>0</v>
      </c>
      <c r="Z250">
        <v>0</v>
      </c>
      <c r="AA250">
        <v>0</v>
      </c>
      <c r="AB250">
        <v>0</v>
      </c>
      <c r="AC250" s="21">
        <v>0</v>
      </c>
      <c r="AD250" s="13">
        <f>VLOOKUP(A250,'ARCHIVO DE TRABAJO'!$A$1:$AC$1046,29,0)</f>
        <v>0</v>
      </c>
      <c r="AE250" s="32">
        <f>VLOOKUP(A250,'ARCHIVO DE TRABAJO'!$A$1:$AD$1046,30,0)</f>
        <v>0</v>
      </c>
      <c r="AF250" s="21">
        <v>0</v>
      </c>
      <c r="AG250" s="21">
        <v>0</v>
      </c>
      <c r="AH250" s="21">
        <v>0</v>
      </c>
      <c r="AI250" s="21">
        <f t="shared" si="7"/>
        <v>0</v>
      </c>
      <c r="AJ250">
        <v>0</v>
      </c>
      <c r="AK250">
        <v>0</v>
      </c>
      <c r="AL250">
        <v>0</v>
      </c>
      <c r="AM250" s="1">
        <v>3000000</v>
      </c>
      <c r="AN250" s="1">
        <v>-3000000</v>
      </c>
    </row>
    <row r="251" spans="1:40" x14ac:dyDescent="0.25">
      <c r="A251" t="str">
        <f t="shared" si="6"/>
        <v>1.1-00-1912_20266032_2056710</v>
      </c>
      <c r="B251" t="s">
        <v>50</v>
      </c>
      <c r="C251" s="17" t="s">
        <v>555</v>
      </c>
      <c r="D251" t="s">
        <v>31</v>
      </c>
      <c r="E251" t="s">
        <v>52</v>
      </c>
      <c r="F251" t="s">
        <v>258</v>
      </c>
      <c r="G251">
        <v>2</v>
      </c>
      <c r="H251">
        <v>66</v>
      </c>
      <c r="I251" t="s">
        <v>259</v>
      </c>
      <c r="J251">
        <v>5671</v>
      </c>
      <c r="K251" t="s">
        <v>122</v>
      </c>
      <c r="L251">
        <v>0</v>
      </c>
      <c r="M251" t="s">
        <v>36</v>
      </c>
      <c r="N251">
        <v>5000</v>
      </c>
      <c r="O251" s="17" t="s">
        <v>700</v>
      </c>
      <c r="P251" t="s">
        <v>56</v>
      </c>
      <c r="Q251" t="s">
        <v>260</v>
      </c>
      <c r="R251" t="s">
        <v>261</v>
      </c>
      <c r="S251" t="s">
        <v>262</v>
      </c>
      <c r="T251" t="s">
        <v>263</v>
      </c>
      <c r="U251" s="17" t="e">
        <v>#N/A</v>
      </c>
      <c r="V251" s="13">
        <v>0</v>
      </c>
      <c r="W251" s="1">
        <v>100000</v>
      </c>
      <c r="X251">
        <v>0</v>
      </c>
      <c r="Y251">
        <v>0</v>
      </c>
      <c r="Z251">
        <v>0</v>
      </c>
      <c r="AA251">
        <v>0</v>
      </c>
      <c r="AB251">
        <v>0</v>
      </c>
      <c r="AC251" s="21">
        <v>0</v>
      </c>
      <c r="AD251" s="13">
        <f>VLOOKUP(A251,'ARCHIVO DE TRABAJO'!$A$1:$AC$1046,29,0)</f>
        <v>0</v>
      </c>
      <c r="AE251" s="32">
        <f>VLOOKUP(A251,'ARCHIVO DE TRABAJO'!$A$1:$AD$1046,30,0)</f>
        <v>0</v>
      </c>
      <c r="AF251" s="21">
        <v>0</v>
      </c>
      <c r="AG251" s="21">
        <v>0</v>
      </c>
      <c r="AH251" s="21">
        <v>0</v>
      </c>
      <c r="AI251" s="21">
        <f t="shared" si="7"/>
        <v>0</v>
      </c>
      <c r="AJ251">
        <v>0</v>
      </c>
      <c r="AK251">
        <v>0</v>
      </c>
      <c r="AL251">
        <v>0</v>
      </c>
      <c r="AM251" s="1">
        <v>100000</v>
      </c>
      <c r="AN251" s="1">
        <v>-100000</v>
      </c>
    </row>
    <row r="252" spans="1:40" x14ac:dyDescent="0.25">
      <c r="A252" t="str">
        <f t="shared" si="6"/>
        <v>1.1-00-1912_20268034_2022110</v>
      </c>
      <c r="B252" t="s">
        <v>50</v>
      </c>
      <c r="C252" s="17" t="s">
        <v>555</v>
      </c>
      <c r="D252" t="s">
        <v>31</v>
      </c>
      <c r="E252" t="s">
        <v>52</v>
      </c>
      <c r="F252" t="s">
        <v>258</v>
      </c>
      <c r="G252">
        <v>2</v>
      </c>
      <c r="H252">
        <v>68</v>
      </c>
      <c r="I252" t="s">
        <v>264</v>
      </c>
      <c r="J252">
        <v>2211</v>
      </c>
      <c r="K252" t="s">
        <v>55</v>
      </c>
      <c r="L252">
        <v>0</v>
      </c>
      <c r="M252" t="s">
        <v>36</v>
      </c>
      <c r="N252">
        <v>2000</v>
      </c>
      <c r="O252" s="17" t="s">
        <v>699</v>
      </c>
      <c r="P252" t="s">
        <v>56</v>
      </c>
      <c r="Q252" t="s">
        <v>260</v>
      </c>
      <c r="R252" t="s">
        <v>261</v>
      </c>
      <c r="S252" t="s">
        <v>265</v>
      </c>
      <c r="T252" t="s">
        <v>266</v>
      </c>
      <c r="U252" s="17" t="e">
        <v>#N/A</v>
      </c>
      <c r="V252" s="13">
        <v>0</v>
      </c>
      <c r="W252" s="1">
        <v>40000</v>
      </c>
      <c r="X252">
        <v>0</v>
      </c>
      <c r="Y252">
        <v>0</v>
      </c>
      <c r="Z252">
        <v>0</v>
      </c>
      <c r="AA252">
        <v>0</v>
      </c>
      <c r="AB252">
        <v>0</v>
      </c>
      <c r="AC252" s="21">
        <v>0</v>
      </c>
      <c r="AD252" s="13">
        <f>VLOOKUP(A252,'ARCHIVO DE TRABAJO'!$A$1:$AC$1046,29,0)</f>
        <v>0</v>
      </c>
      <c r="AE252" s="32">
        <f>VLOOKUP(A252,'ARCHIVO DE TRABAJO'!$A$1:$AD$1046,30,0)</f>
        <v>0</v>
      </c>
      <c r="AF252" s="21">
        <v>0</v>
      </c>
      <c r="AG252" s="21">
        <v>0</v>
      </c>
      <c r="AH252" s="21">
        <v>0</v>
      </c>
      <c r="AI252" s="21">
        <f t="shared" si="7"/>
        <v>0</v>
      </c>
      <c r="AJ252">
        <v>0</v>
      </c>
      <c r="AK252">
        <v>0</v>
      </c>
      <c r="AL252">
        <v>0</v>
      </c>
      <c r="AM252" s="1">
        <v>40000</v>
      </c>
      <c r="AN252" s="1">
        <v>-40000</v>
      </c>
    </row>
    <row r="253" spans="1:40" x14ac:dyDescent="0.25">
      <c r="A253" t="str">
        <f t="shared" si="6"/>
        <v>1.1-00-1912_20268034_2023510</v>
      </c>
      <c r="B253" t="s">
        <v>50</v>
      </c>
      <c r="C253" s="17" t="s">
        <v>555</v>
      </c>
      <c r="D253" t="s">
        <v>31</v>
      </c>
      <c r="E253" t="s">
        <v>52</v>
      </c>
      <c r="F253" t="s">
        <v>258</v>
      </c>
      <c r="G253">
        <v>2</v>
      </c>
      <c r="H253">
        <v>68</v>
      </c>
      <c r="I253" t="s">
        <v>264</v>
      </c>
      <c r="J253">
        <v>2351</v>
      </c>
      <c r="K253" t="s">
        <v>267</v>
      </c>
      <c r="L253">
        <v>0</v>
      </c>
      <c r="M253" t="s">
        <v>36</v>
      </c>
      <c r="N253">
        <v>2000</v>
      </c>
      <c r="O253" s="17" t="s">
        <v>699</v>
      </c>
      <c r="P253" t="s">
        <v>56</v>
      </c>
      <c r="Q253" t="s">
        <v>260</v>
      </c>
      <c r="R253" t="s">
        <v>261</v>
      </c>
      <c r="S253" t="s">
        <v>265</v>
      </c>
      <c r="T253" t="s">
        <v>266</v>
      </c>
      <c r="U253" s="17" t="e">
        <v>#N/A</v>
      </c>
      <c r="V253" s="13">
        <v>0</v>
      </c>
      <c r="W253" s="1">
        <v>15000</v>
      </c>
      <c r="X253">
        <v>0</v>
      </c>
      <c r="Y253">
        <v>0</v>
      </c>
      <c r="Z253">
        <v>0</v>
      </c>
      <c r="AA253">
        <v>0</v>
      </c>
      <c r="AB253">
        <v>0</v>
      </c>
      <c r="AC253" s="21">
        <v>0</v>
      </c>
      <c r="AD253" s="13">
        <f>VLOOKUP(A253,'ARCHIVO DE TRABAJO'!$A$1:$AC$1046,29,0)</f>
        <v>0</v>
      </c>
      <c r="AE253" s="32">
        <f>VLOOKUP(A253,'ARCHIVO DE TRABAJO'!$A$1:$AD$1046,30,0)</f>
        <v>0</v>
      </c>
      <c r="AF253" s="21">
        <v>0</v>
      </c>
      <c r="AG253" s="21">
        <v>0</v>
      </c>
      <c r="AH253" s="21">
        <v>0</v>
      </c>
      <c r="AI253" s="21">
        <f t="shared" si="7"/>
        <v>0</v>
      </c>
      <c r="AJ253">
        <v>0</v>
      </c>
      <c r="AK253">
        <v>0</v>
      </c>
      <c r="AL253">
        <v>0</v>
      </c>
      <c r="AM253" s="1">
        <v>15000</v>
      </c>
      <c r="AN253" s="1">
        <v>-15000</v>
      </c>
    </row>
    <row r="254" spans="1:40" x14ac:dyDescent="0.25">
      <c r="A254" t="str">
        <f t="shared" si="6"/>
        <v>1.1-00-1912_20268034_2025210</v>
      </c>
      <c r="B254" t="s">
        <v>50</v>
      </c>
      <c r="C254" s="17" t="s">
        <v>555</v>
      </c>
      <c r="D254" t="s">
        <v>31</v>
      </c>
      <c r="E254" t="s">
        <v>52</v>
      </c>
      <c r="F254" t="s">
        <v>258</v>
      </c>
      <c r="G254">
        <v>2</v>
      </c>
      <c r="H254">
        <v>68</v>
      </c>
      <c r="I254" t="s">
        <v>264</v>
      </c>
      <c r="J254">
        <v>2521</v>
      </c>
      <c r="K254" t="s">
        <v>87</v>
      </c>
      <c r="L254">
        <v>0</v>
      </c>
      <c r="M254" t="s">
        <v>36</v>
      </c>
      <c r="N254">
        <v>2000</v>
      </c>
      <c r="O254" s="17" t="s">
        <v>699</v>
      </c>
      <c r="P254" t="s">
        <v>56</v>
      </c>
      <c r="Q254" t="s">
        <v>260</v>
      </c>
      <c r="R254" t="s">
        <v>261</v>
      </c>
      <c r="S254" t="s">
        <v>265</v>
      </c>
      <c r="T254" t="s">
        <v>266</v>
      </c>
      <c r="U254" s="17" t="e">
        <v>#N/A</v>
      </c>
      <c r="V254" s="13">
        <v>0</v>
      </c>
      <c r="W254" s="1">
        <v>80000</v>
      </c>
      <c r="X254">
        <v>0</v>
      </c>
      <c r="Y254">
        <v>0</v>
      </c>
      <c r="Z254">
        <v>0</v>
      </c>
      <c r="AA254">
        <v>0</v>
      </c>
      <c r="AB254">
        <v>0</v>
      </c>
      <c r="AC254" s="21">
        <v>0</v>
      </c>
      <c r="AD254" s="13">
        <f>VLOOKUP(A254,'ARCHIVO DE TRABAJO'!$A$1:$AC$1046,29,0)</f>
        <v>0</v>
      </c>
      <c r="AE254" s="32">
        <f>VLOOKUP(A254,'ARCHIVO DE TRABAJO'!$A$1:$AD$1046,30,0)</f>
        <v>0</v>
      </c>
      <c r="AF254" s="21">
        <v>0</v>
      </c>
      <c r="AG254" s="21">
        <v>0</v>
      </c>
      <c r="AH254" s="21">
        <v>0</v>
      </c>
      <c r="AI254" s="21">
        <f t="shared" si="7"/>
        <v>0</v>
      </c>
      <c r="AJ254">
        <v>0</v>
      </c>
      <c r="AK254">
        <v>0</v>
      </c>
      <c r="AL254">
        <v>0</v>
      </c>
      <c r="AM254" s="1">
        <v>80000</v>
      </c>
      <c r="AN254" s="1">
        <v>-80000</v>
      </c>
    </row>
    <row r="255" spans="1:40" x14ac:dyDescent="0.25">
      <c r="A255" t="str">
        <f t="shared" si="6"/>
        <v>1.1-00-1912_20268034_2025610</v>
      </c>
      <c r="B255" t="s">
        <v>50</v>
      </c>
      <c r="C255" s="17" t="s">
        <v>555</v>
      </c>
      <c r="D255" t="s">
        <v>31</v>
      </c>
      <c r="E255" t="s">
        <v>52</v>
      </c>
      <c r="F255" t="s">
        <v>258</v>
      </c>
      <c r="G255">
        <v>2</v>
      </c>
      <c r="H255">
        <v>68</v>
      </c>
      <c r="I255" t="s">
        <v>264</v>
      </c>
      <c r="J255">
        <v>2561</v>
      </c>
      <c r="K255" t="s">
        <v>64</v>
      </c>
      <c r="L255">
        <v>0</v>
      </c>
      <c r="M255" t="s">
        <v>36</v>
      </c>
      <c r="N255">
        <v>2000</v>
      </c>
      <c r="O255" s="17" t="s">
        <v>699</v>
      </c>
      <c r="P255" t="s">
        <v>56</v>
      </c>
      <c r="Q255" t="s">
        <v>260</v>
      </c>
      <c r="R255" t="s">
        <v>261</v>
      </c>
      <c r="S255" t="s">
        <v>265</v>
      </c>
      <c r="T255" t="s">
        <v>266</v>
      </c>
      <c r="U255" s="17" t="e">
        <v>#N/A</v>
      </c>
      <c r="V255" s="13">
        <v>0</v>
      </c>
      <c r="W255" s="1">
        <v>20000</v>
      </c>
      <c r="X255">
        <v>0</v>
      </c>
      <c r="Y255">
        <v>0</v>
      </c>
      <c r="Z255">
        <v>0</v>
      </c>
      <c r="AA255">
        <v>0</v>
      </c>
      <c r="AB255">
        <v>0</v>
      </c>
      <c r="AC255" s="21">
        <v>0</v>
      </c>
      <c r="AD255" s="13">
        <f>VLOOKUP(A255,'ARCHIVO DE TRABAJO'!$A$1:$AC$1046,29,0)</f>
        <v>0</v>
      </c>
      <c r="AE255" s="32">
        <f>VLOOKUP(A255,'ARCHIVO DE TRABAJO'!$A$1:$AD$1046,30,0)</f>
        <v>0</v>
      </c>
      <c r="AF255" s="21">
        <v>0</v>
      </c>
      <c r="AG255" s="21">
        <v>0</v>
      </c>
      <c r="AH255" s="21">
        <v>0</v>
      </c>
      <c r="AI255" s="21">
        <f t="shared" si="7"/>
        <v>0</v>
      </c>
      <c r="AJ255">
        <v>0</v>
      </c>
      <c r="AK255">
        <v>0</v>
      </c>
      <c r="AL255">
        <v>0</v>
      </c>
      <c r="AM255" s="1">
        <v>20000</v>
      </c>
      <c r="AN255" s="1">
        <v>-20000</v>
      </c>
    </row>
    <row r="256" spans="1:40" x14ac:dyDescent="0.25">
      <c r="A256" t="str">
        <f t="shared" si="6"/>
        <v>1.1-00-1912_20268034_2027210</v>
      </c>
      <c r="B256" t="s">
        <v>50</v>
      </c>
      <c r="C256" s="17" t="s">
        <v>555</v>
      </c>
      <c r="D256" t="s">
        <v>31</v>
      </c>
      <c r="E256" t="s">
        <v>52</v>
      </c>
      <c r="F256" t="s">
        <v>258</v>
      </c>
      <c r="G256">
        <v>2</v>
      </c>
      <c r="H256">
        <v>68</v>
      </c>
      <c r="I256" t="s">
        <v>264</v>
      </c>
      <c r="J256">
        <v>2721</v>
      </c>
      <c r="K256" t="s">
        <v>124</v>
      </c>
      <c r="L256">
        <v>0</v>
      </c>
      <c r="M256" t="s">
        <v>36</v>
      </c>
      <c r="N256">
        <v>2000</v>
      </c>
      <c r="O256" s="17" t="s">
        <v>699</v>
      </c>
      <c r="P256" t="s">
        <v>56</v>
      </c>
      <c r="Q256" t="s">
        <v>260</v>
      </c>
      <c r="R256" t="s">
        <v>261</v>
      </c>
      <c r="S256" t="s">
        <v>265</v>
      </c>
      <c r="T256" t="s">
        <v>266</v>
      </c>
      <c r="U256" s="17" t="e">
        <v>#N/A</v>
      </c>
      <c r="V256" s="13">
        <v>0</v>
      </c>
      <c r="W256" s="1">
        <v>80000</v>
      </c>
      <c r="X256">
        <v>0</v>
      </c>
      <c r="Y256">
        <v>0</v>
      </c>
      <c r="Z256">
        <v>0</v>
      </c>
      <c r="AA256">
        <v>0</v>
      </c>
      <c r="AB256">
        <v>0</v>
      </c>
      <c r="AC256" s="21">
        <v>0</v>
      </c>
      <c r="AD256" s="13">
        <f>VLOOKUP(A256,'ARCHIVO DE TRABAJO'!$A$1:$AC$1046,29,0)</f>
        <v>0</v>
      </c>
      <c r="AE256" s="32">
        <f>VLOOKUP(A256,'ARCHIVO DE TRABAJO'!$A$1:$AD$1046,30,0)</f>
        <v>0</v>
      </c>
      <c r="AF256" s="21">
        <v>0</v>
      </c>
      <c r="AG256" s="21">
        <v>0</v>
      </c>
      <c r="AH256" s="21">
        <v>0</v>
      </c>
      <c r="AI256" s="21">
        <f t="shared" si="7"/>
        <v>0</v>
      </c>
      <c r="AJ256">
        <v>0</v>
      </c>
      <c r="AK256">
        <v>0</v>
      </c>
      <c r="AL256">
        <v>0</v>
      </c>
      <c r="AM256" s="1">
        <v>80000</v>
      </c>
      <c r="AN256" s="1">
        <v>-80000</v>
      </c>
    </row>
    <row r="257" spans="1:40" x14ac:dyDescent="0.25">
      <c r="A257" t="str">
        <f t="shared" si="6"/>
        <v>1.1-00-1912_20268034_2029110</v>
      </c>
      <c r="B257" t="s">
        <v>50</v>
      </c>
      <c r="C257" s="17" t="s">
        <v>555</v>
      </c>
      <c r="D257" t="s">
        <v>31</v>
      </c>
      <c r="E257" t="s">
        <v>52</v>
      </c>
      <c r="F257" t="s">
        <v>258</v>
      </c>
      <c r="G257">
        <v>2</v>
      </c>
      <c r="H257">
        <v>68</v>
      </c>
      <c r="I257" t="s">
        <v>264</v>
      </c>
      <c r="J257">
        <v>2911</v>
      </c>
      <c r="K257" t="s">
        <v>118</v>
      </c>
      <c r="L257">
        <v>0</v>
      </c>
      <c r="M257" t="s">
        <v>36</v>
      </c>
      <c r="N257">
        <v>2000</v>
      </c>
      <c r="O257" s="17" t="s">
        <v>699</v>
      </c>
      <c r="P257" t="s">
        <v>56</v>
      </c>
      <c r="Q257" t="s">
        <v>260</v>
      </c>
      <c r="R257" t="s">
        <v>261</v>
      </c>
      <c r="S257" t="s">
        <v>265</v>
      </c>
      <c r="T257" t="s">
        <v>266</v>
      </c>
      <c r="U257" s="17" t="e">
        <v>#N/A</v>
      </c>
      <c r="V257" s="13">
        <v>0</v>
      </c>
      <c r="W257" s="1">
        <v>50000</v>
      </c>
      <c r="X257">
        <v>0</v>
      </c>
      <c r="Y257">
        <v>0</v>
      </c>
      <c r="Z257">
        <v>0</v>
      </c>
      <c r="AA257">
        <v>0</v>
      </c>
      <c r="AB257">
        <v>0</v>
      </c>
      <c r="AC257" s="21">
        <v>0</v>
      </c>
      <c r="AD257" s="13">
        <f>VLOOKUP(A257,'ARCHIVO DE TRABAJO'!$A$1:$AC$1046,29,0)</f>
        <v>0</v>
      </c>
      <c r="AE257" s="32">
        <f>VLOOKUP(A257,'ARCHIVO DE TRABAJO'!$A$1:$AD$1046,30,0)</f>
        <v>0</v>
      </c>
      <c r="AF257" s="21">
        <v>0</v>
      </c>
      <c r="AG257" s="21">
        <v>0</v>
      </c>
      <c r="AH257" s="21">
        <v>0</v>
      </c>
      <c r="AI257" s="21">
        <f t="shared" si="7"/>
        <v>0</v>
      </c>
      <c r="AJ257">
        <v>0</v>
      </c>
      <c r="AK257">
        <v>0</v>
      </c>
      <c r="AL257">
        <v>0</v>
      </c>
      <c r="AM257" s="1">
        <v>50000</v>
      </c>
      <c r="AN257" s="1">
        <v>-50000</v>
      </c>
    </row>
    <row r="258" spans="1:40" x14ac:dyDescent="0.25">
      <c r="A258" t="str">
        <f t="shared" si="6"/>
        <v>1.1-00-1912_20268034_2032510</v>
      </c>
      <c r="B258" t="s">
        <v>50</v>
      </c>
      <c r="C258" s="17" t="s">
        <v>555</v>
      </c>
      <c r="D258" t="s">
        <v>31</v>
      </c>
      <c r="E258" t="s">
        <v>52</v>
      </c>
      <c r="F258" t="s">
        <v>258</v>
      </c>
      <c r="G258">
        <v>2</v>
      </c>
      <c r="H258">
        <v>68</v>
      </c>
      <c r="I258" t="s">
        <v>264</v>
      </c>
      <c r="J258">
        <v>3251</v>
      </c>
      <c r="K258" t="s">
        <v>65</v>
      </c>
      <c r="L258">
        <v>0</v>
      </c>
      <c r="M258" t="s">
        <v>36</v>
      </c>
      <c r="N258">
        <v>3000</v>
      </c>
      <c r="O258" s="17" t="s">
        <v>699</v>
      </c>
      <c r="P258" t="s">
        <v>56</v>
      </c>
      <c r="Q258" t="s">
        <v>260</v>
      </c>
      <c r="R258" t="s">
        <v>261</v>
      </c>
      <c r="S258" t="s">
        <v>265</v>
      </c>
      <c r="T258" t="s">
        <v>266</v>
      </c>
      <c r="U258" s="17" t="e">
        <v>#N/A</v>
      </c>
      <c r="V258" s="13">
        <v>0</v>
      </c>
      <c r="W258" s="1">
        <v>40000</v>
      </c>
      <c r="X258">
        <v>0</v>
      </c>
      <c r="Y258">
        <v>0</v>
      </c>
      <c r="Z258">
        <v>0</v>
      </c>
      <c r="AA258">
        <v>0</v>
      </c>
      <c r="AB258">
        <v>0</v>
      </c>
      <c r="AC258" s="21">
        <v>0</v>
      </c>
      <c r="AD258" s="13">
        <f>VLOOKUP(A258,'ARCHIVO DE TRABAJO'!$A$1:$AC$1046,29,0)</f>
        <v>0</v>
      </c>
      <c r="AE258" s="32">
        <f>VLOOKUP(A258,'ARCHIVO DE TRABAJO'!$A$1:$AD$1046,30,0)</f>
        <v>0</v>
      </c>
      <c r="AF258" s="21">
        <v>0</v>
      </c>
      <c r="AG258" s="21">
        <v>0</v>
      </c>
      <c r="AH258" s="21">
        <v>0</v>
      </c>
      <c r="AI258" s="21">
        <f t="shared" si="7"/>
        <v>0</v>
      </c>
      <c r="AJ258">
        <v>0</v>
      </c>
      <c r="AK258">
        <v>0</v>
      </c>
      <c r="AL258">
        <v>0</v>
      </c>
      <c r="AM258" s="1">
        <v>40000</v>
      </c>
      <c r="AN258" s="1">
        <v>-40000</v>
      </c>
    </row>
    <row r="259" spans="1:40" x14ac:dyDescent="0.25">
      <c r="A259" t="str">
        <f t="shared" ref="A259:A322" si="8">+CONCATENATE(B259,F259,G259,H259,I259,J259,L259)</f>
        <v>1.1-00-1912_20268034_2033210</v>
      </c>
      <c r="B259" t="s">
        <v>50</v>
      </c>
      <c r="C259" s="17" t="s">
        <v>555</v>
      </c>
      <c r="D259" t="s">
        <v>31</v>
      </c>
      <c r="E259" t="s">
        <v>52</v>
      </c>
      <c r="F259" t="s">
        <v>258</v>
      </c>
      <c r="G259">
        <v>2</v>
      </c>
      <c r="H259">
        <v>68</v>
      </c>
      <c r="I259" t="s">
        <v>264</v>
      </c>
      <c r="J259">
        <v>3321</v>
      </c>
      <c r="K259" t="s">
        <v>174</v>
      </c>
      <c r="L259">
        <v>0</v>
      </c>
      <c r="M259" t="s">
        <v>36</v>
      </c>
      <c r="N259">
        <v>3000</v>
      </c>
      <c r="O259" s="17" t="s">
        <v>699</v>
      </c>
      <c r="P259" t="s">
        <v>56</v>
      </c>
      <c r="Q259" t="s">
        <v>260</v>
      </c>
      <c r="R259" t="s">
        <v>261</v>
      </c>
      <c r="S259" t="s">
        <v>265</v>
      </c>
      <c r="T259" t="s">
        <v>266</v>
      </c>
      <c r="U259" s="17" t="e">
        <v>#N/A</v>
      </c>
      <c r="V259" s="13">
        <v>0</v>
      </c>
      <c r="W259" s="1">
        <v>80000</v>
      </c>
      <c r="X259">
        <v>0</v>
      </c>
      <c r="Y259">
        <v>0</v>
      </c>
      <c r="Z259">
        <v>0</v>
      </c>
      <c r="AA259">
        <v>0</v>
      </c>
      <c r="AB259">
        <v>0</v>
      </c>
      <c r="AC259" s="21">
        <v>0</v>
      </c>
      <c r="AD259" s="13">
        <f>VLOOKUP(A259,'ARCHIVO DE TRABAJO'!$A$1:$AC$1046,29,0)</f>
        <v>0</v>
      </c>
      <c r="AE259" s="32">
        <f>VLOOKUP(A259,'ARCHIVO DE TRABAJO'!$A$1:$AD$1046,30,0)</f>
        <v>0</v>
      </c>
      <c r="AF259" s="21">
        <v>0</v>
      </c>
      <c r="AG259" s="21">
        <v>0</v>
      </c>
      <c r="AH259" s="21">
        <v>0</v>
      </c>
      <c r="AI259" s="21">
        <f t="shared" ref="AI259:AI322" si="9">V259-AF259+AG259+AH259</f>
        <v>0</v>
      </c>
      <c r="AJ259">
        <v>0</v>
      </c>
      <c r="AK259">
        <v>0</v>
      </c>
      <c r="AL259">
        <v>0</v>
      </c>
      <c r="AM259" s="1">
        <v>80000</v>
      </c>
      <c r="AN259" s="1">
        <v>-80000</v>
      </c>
    </row>
    <row r="260" spans="1:40" x14ac:dyDescent="0.25">
      <c r="A260" t="str">
        <f t="shared" si="8"/>
        <v>1.1-00-1912_20268034_2033510</v>
      </c>
      <c r="B260" t="s">
        <v>50</v>
      </c>
      <c r="C260" s="17" t="s">
        <v>555</v>
      </c>
      <c r="D260" t="s">
        <v>31</v>
      </c>
      <c r="E260" t="s">
        <v>52</v>
      </c>
      <c r="F260" t="s">
        <v>258</v>
      </c>
      <c r="G260">
        <v>2</v>
      </c>
      <c r="H260">
        <v>68</v>
      </c>
      <c r="I260" t="s">
        <v>264</v>
      </c>
      <c r="J260">
        <v>3351</v>
      </c>
      <c r="K260" t="s">
        <v>175</v>
      </c>
      <c r="L260">
        <v>0</v>
      </c>
      <c r="M260" t="s">
        <v>36</v>
      </c>
      <c r="N260">
        <v>3000</v>
      </c>
      <c r="O260" s="17" t="s">
        <v>699</v>
      </c>
      <c r="P260" t="s">
        <v>56</v>
      </c>
      <c r="Q260" t="s">
        <v>260</v>
      </c>
      <c r="R260" t="s">
        <v>261</v>
      </c>
      <c r="S260" t="s">
        <v>265</v>
      </c>
      <c r="T260" t="s">
        <v>266</v>
      </c>
      <c r="U260" s="17" t="e">
        <v>#N/A</v>
      </c>
      <c r="V260" s="13">
        <v>0</v>
      </c>
      <c r="W260" s="1">
        <v>80000</v>
      </c>
      <c r="X260">
        <v>0</v>
      </c>
      <c r="Y260">
        <v>0</v>
      </c>
      <c r="Z260">
        <v>0</v>
      </c>
      <c r="AA260">
        <v>0</v>
      </c>
      <c r="AB260">
        <v>0</v>
      </c>
      <c r="AC260" s="21">
        <v>0</v>
      </c>
      <c r="AD260" s="13">
        <f>VLOOKUP(A260,'ARCHIVO DE TRABAJO'!$A$1:$AC$1046,29,0)</f>
        <v>0</v>
      </c>
      <c r="AE260" s="32">
        <f>VLOOKUP(A260,'ARCHIVO DE TRABAJO'!$A$1:$AD$1046,30,0)</f>
        <v>0</v>
      </c>
      <c r="AF260" s="21">
        <v>0</v>
      </c>
      <c r="AG260" s="21">
        <v>0</v>
      </c>
      <c r="AH260" s="21">
        <v>0</v>
      </c>
      <c r="AI260" s="21">
        <f t="shared" si="9"/>
        <v>0</v>
      </c>
      <c r="AJ260">
        <v>0</v>
      </c>
      <c r="AK260">
        <v>0</v>
      </c>
      <c r="AL260">
        <v>0</v>
      </c>
      <c r="AM260" s="1">
        <v>80000</v>
      </c>
      <c r="AN260" s="1">
        <v>-80000</v>
      </c>
    </row>
    <row r="261" spans="1:40" x14ac:dyDescent="0.25">
      <c r="A261" t="str">
        <f t="shared" si="8"/>
        <v>1.1-00-1912_20268034_2033910</v>
      </c>
      <c r="B261" t="s">
        <v>50</v>
      </c>
      <c r="C261" s="17" t="s">
        <v>555</v>
      </c>
      <c r="D261" t="s">
        <v>31</v>
      </c>
      <c r="E261" t="s">
        <v>52</v>
      </c>
      <c r="F261" t="s">
        <v>258</v>
      </c>
      <c r="G261">
        <v>2</v>
      </c>
      <c r="H261">
        <v>68</v>
      </c>
      <c r="I261" t="s">
        <v>264</v>
      </c>
      <c r="J261">
        <v>3391</v>
      </c>
      <c r="K261" t="s">
        <v>137</v>
      </c>
      <c r="L261">
        <v>0</v>
      </c>
      <c r="M261" t="s">
        <v>36</v>
      </c>
      <c r="N261">
        <v>3000</v>
      </c>
      <c r="O261" s="17" t="s">
        <v>699</v>
      </c>
      <c r="P261" t="s">
        <v>56</v>
      </c>
      <c r="Q261" t="s">
        <v>260</v>
      </c>
      <c r="R261" t="s">
        <v>261</v>
      </c>
      <c r="S261" t="s">
        <v>265</v>
      </c>
      <c r="T261" t="s">
        <v>266</v>
      </c>
      <c r="U261" s="17" t="e">
        <v>#N/A</v>
      </c>
      <c r="V261" s="13">
        <v>0</v>
      </c>
      <c r="W261" s="1">
        <v>300000</v>
      </c>
      <c r="X261">
        <v>0</v>
      </c>
      <c r="Y261">
        <v>0</v>
      </c>
      <c r="Z261">
        <v>0</v>
      </c>
      <c r="AA261">
        <v>0</v>
      </c>
      <c r="AB261">
        <v>0</v>
      </c>
      <c r="AC261" s="21">
        <v>0</v>
      </c>
      <c r="AD261" s="13">
        <f>VLOOKUP(A261,'ARCHIVO DE TRABAJO'!$A$1:$AC$1046,29,0)</f>
        <v>0</v>
      </c>
      <c r="AE261" s="32">
        <f>VLOOKUP(A261,'ARCHIVO DE TRABAJO'!$A$1:$AD$1046,30,0)</f>
        <v>0</v>
      </c>
      <c r="AF261" s="21">
        <v>0</v>
      </c>
      <c r="AG261" s="21">
        <v>0</v>
      </c>
      <c r="AH261" s="21">
        <v>0</v>
      </c>
      <c r="AI261" s="21">
        <f t="shared" si="9"/>
        <v>0</v>
      </c>
      <c r="AJ261">
        <v>0</v>
      </c>
      <c r="AK261">
        <v>0</v>
      </c>
      <c r="AL261">
        <v>0</v>
      </c>
      <c r="AM261" s="1">
        <v>300000</v>
      </c>
      <c r="AN261" s="1">
        <v>-300000</v>
      </c>
    </row>
    <row r="262" spans="1:40" x14ac:dyDescent="0.25">
      <c r="A262" t="str">
        <f t="shared" si="8"/>
        <v>1.1-00-1912_20268034_2035810</v>
      </c>
      <c r="B262" t="s">
        <v>50</v>
      </c>
      <c r="C262" s="17" t="s">
        <v>555</v>
      </c>
      <c r="D262" t="s">
        <v>31</v>
      </c>
      <c r="E262" t="s">
        <v>52</v>
      </c>
      <c r="F262" t="s">
        <v>258</v>
      </c>
      <c r="G262">
        <v>2</v>
      </c>
      <c r="H262">
        <v>68</v>
      </c>
      <c r="I262" t="s">
        <v>264</v>
      </c>
      <c r="J262">
        <v>3581</v>
      </c>
      <c r="K262" t="s">
        <v>178</v>
      </c>
      <c r="L262">
        <v>0</v>
      </c>
      <c r="M262" t="s">
        <v>36</v>
      </c>
      <c r="N262">
        <v>3000</v>
      </c>
      <c r="O262" s="17" t="s">
        <v>699</v>
      </c>
      <c r="P262" t="s">
        <v>56</v>
      </c>
      <c r="Q262" t="s">
        <v>260</v>
      </c>
      <c r="R262" t="s">
        <v>261</v>
      </c>
      <c r="S262" t="s">
        <v>265</v>
      </c>
      <c r="T262" t="s">
        <v>266</v>
      </c>
      <c r="U262" s="17" t="e">
        <v>#N/A</v>
      </c>
      <c r="V262" s="13">
        <v>0</v>
      </c>
      <c r="W262" s="1">
        <v>200000</v>
      </c>
      <c r="X262">
        <v>0</v>
      </c>
      <c r="Y262">
        <v>0</v>
      </c>
      <c r="Z262">
        <v>0</v>
      </c>
      <c r="AA262">
        <v>0</v>
      </c>
      <c r="AB262">
        <v>0</v>
      </c>
      <c r="AC262" s="21">
        <v>0</v>
      </c>
      <c r="AD262" s="13">
        <f>VLOOKUP(A262,'ARCHIVO DE TRABAJO'!$A$1:$AC$1046,29,0)</f>
        <v>0</v>
      </c>
      <c r="AE262" s="32">
        <f>VLOOKUP(A262,'ARCHIVO DE TRABAJO'!$A$1:$AD$1046,30,0)</f>
        <v>0</v>
      </c>
      <c r="AF262" s="21">
        <v>0</v>
      </c>
      <c r="AG262" s="21">
        <v>0</v>
      </c>
      <c r="AH262" s="21">
        <v>0</v>
      </c>
      <c r="AI262" s="21">
        <f t="shared" si="9"/>
        <v>0</v>
      </c>
      <c r="AJ262">
        <v>0</v>
      </c>
      <c r="AK262">
        <v>0</v>
      </c>
      <c r="AL262">
        <v>0</v>
      </c>
      <c r="AM262" s="1">
        <v>200000</v>
      </c>
      <c r="AN262" s="1">
        <v>-200000</v>
      </c>
    </row>
    <row r="263" spans="1:40" x14ac:dyDescent="0.25">
      <c r="A263" t="str">
        <f t="shared" si="8"/>
        <v>1.1-00-1912_20268034_2039220</v>
      </c>
      <c r="B263" t="s">
        <v>50</v>
      </c>
      <c r="C263" s="17" t="s">
        <v>555</v>
      </c>
      <c r="D263" t="s">
        <v>31</v>
      </c>
      <c r="E263" t="s">
        <v>52</v>
      </c>
      <c r="F263" t="s">
        <v>258</v>
      </c>
      <c r="G263">
        <v>2</v>
      </c>
      <c r="H263">
        <v>68</v>
      </c>
      <c r="I263" t="s">
        <v>264</v>
      </c>
      <c r="J263">
        <v>3922</v>
      </c>
      <c r="K263" t="s">
        <v>179</v>
      </c>
      <c r="L263">
        <v>0</v>
      </c>
      <c r="M263" t="s">
        <v>36</v>
      </c>
      <c r="N263">
        <v>3000</v>
      </c>
      <c r="O263" s="17" t="s">
        <v>699</v>
      </c>
      <c r="P263" t="s">
        <v>56</v>
      </c>
      <c r="Q263" t="s">
        <v>260</v>
      </c>
      <c r="R263" t="s">
        <v>261</v>
      </c>
      <c r="S263" t="s">
        <v>265</v>
      </c>
      <c r="T263" t="s">
        <v>266</v>
      </c>
      <c r="U263" s="17" t="e">
        <v>#N/A</v>
      </c>
      <c r="V263" s="13">
        <v>0</v>
      </c>
      <c r="W263" s="1">
        <v>60000</v>
      </c>
      <c r="X263">
        <v>0</v>
      </c>
      <c r="Y263">
        <v>0</v>
      </c>
      <c r="Z263">
        <v>0</v>
      </c>
      <c r="AA263">
        <v>0</v>
      </c>
      <c r="AB263">
        <v>0</v>
      </c>
      <c r="AC263" s="21">
        <v>0</v>
      </c>
      <c r="AD263" s="13">
        <f>VLOOKUP(A263,'ARCHIVO DE TRABAJO'!$A$1:$AC$1046,29,0)</f>
        <v>0</v>
      </c>
      <c r="AE263" s="32">
        <f>VLOOKUP(A263,'ARCHIVO DE TRABAJO'!$A$1:$AD$1046,30,0)</f>
        <v>0</v>
      </c>
      <c r="AF263" s="21">
        <v>0</v>
      </c>
      <c r="AG263" s="21">
        <v>0</v>
      </c>
      <c r="AH263" s="21">
        <v>0</v>
      </c>
      <c r="AI263" s="21">
        <f t="shared" si="9"/>
        <v>0</v>
      </c>
      <c r="AJ263">
        <v>0</v>
      </c>
      <c r="AK263">
        <v>0</v>
      </c>
      <c r="AL263">
        <v>0</v>
      </c>
      <c r="AM263" s="1">
        <v>60000</v>
      </c>
      <c r="AN263" s="1">
        <v>-60000</v>
      </c>
    </row>
    <row r="264" spans="1:40" x14ac:dyDescent="0.25">
      <c r="A264" t="str">
        <f t="shared" si="8"/>
        <v>1.1-00-1912_20268034_2042110</v>
      </c>
      <c r="B264" t="s">
        <v>50</v>
      </c>
      <c r="C264" s="17" t="s">
        <v>555</v>
      </c>
      <c r="D264" t="s">
        <v>31</v>
      </c>
      <c r="E264" t="s">
        <v>52</v>
      </c>
      <c r="F264" t="s">
        <v>258</v>
      </c>
      <c r="G264">
        <v>2</v>
      </c>
      <c r="H264">
        <v>68</v>
      </c>
      <c r="I264" t="s">
        <v>264</v>
      </c>
      <c r="J264">
        <v>4211</v>
      </c>
      <c r="K264" t="s">
        <v>219</v>
      </c>
      <c r="L264">
        <v>0</v>
      </c>
      <c r="M264" t="s">
        <v>36</v>
      </c>
      <c r="N264">
        <v>4000</v>
      </c>
      <c r="O264" s="17" t="s">
        <v>699</v>
      </c>
      <c r="P264" t="s">
        <v>56</v>
      </c>
      <c r="Q264" t="s">
        <v>260</v>
      </c>
      <c r="R264" t="s">
        <v>261</v>
      </c>
      <c r="S264" t="s">
        <v>265</v>
      </c>
      <c r="T264" t="s">
        <v>266</v>
      </c>
      <c r="U264" s="17" t="e">
        <v>#N/A</v>
      </c>
      <c r="V264" s="13">
        <v>0</v>
      </c>
      <c r="W264" s="1">
        <v>1300000</v>
      </c>
      <c r="X264">
        <v>0</v>
      </c>
      <c r="Y264">
        <v>0</v>
      </c>
      <c r="Z264">
        <v>0</v>
      </c>
      <c r="AA264">
        <v>0</v>
      </c>
      <c r="AB264">
        <v>0</v>
      </c>
      <c r="AC264" s="21">
        <v>0</v>
      </c>
      <c r="AD264" s="13">
        <f>VLOOKUP(A264,'ARCHIVO DE TRABAJO'!$A$1:$AC$1046,29,0)</f>
        <v>0</v>
      </c>
      <c r="AE264" s="32">
        <f>VLOOKUP(A264,'ARCHIVO DE TRABAJO'!$A$1:$AD$1046,30,0)</f>
        <v>0</v>
      </c>
      <c r="AF264" s="21">
        <v>0</v>
      </c>
      <c r="AG264" s="21">
        <v>0</v>
      </c>
      <c r="AH264" s="21">
        <v>0</v>
      </c>
      <c r="AI264" s="21">
        <f t="shared" si="9"/>
        <v>0</v>
      </c>
      <c r="AJ264">
        <v>0</v>
      </c>
      <c r="AK264">
        <v>0</v>
      </c>
      <c r="AL264">
        <v>0</v>
      </c>
      <c r="AM264" s="1">
        <v>1300000</v>
      </c>
      <c r="AN264" s="1">
        <v>-1300000</v>
      </c>
    </row>
    <row r="265" spans="1:40" x14ac:dyDescent="0.25">
      <c r="A265" t="str">
        <f t="shared" si="8"/>
        <v>1.1-00-1912_20268034_2043110</v>
      </c>
      <c r="B265" t="s">
        <v>50</v>
      </c>
      <c r="C265" s="17" t="s">
        <v>555</v>
      </c>
      <c r="D265" t="s">
        <v>31</v>
      </c>
      <c r="E265" t="s">
        <v>52</v>
      </c>
      <c r="F265" t="s">
        <v>258</v>
      </c>
      <c r="G265">
        <v>2</v>
      </c>
      <c r="H265">
        <v>68</v>
      </c>
      <c r="I265" t="s">
        <v>264</v>
      </c>
      <c r="J265">
        <v>4311</v>
      </c>
      <c r="K265" t="s">
        <v>80</v>
      </c>
      <c r="L265">
        <v>0</v>
      </c>
      <c r="M265" t="s">
        <v>36</v>
      </c>
      <c r="N265">
        <v>4000</v>
      </c>
      <c r="O265" s="17" t="s">
        <v>699</v>
      </c>
      <c r="P265" t="s">
        <v>56</v>
      </c>
      <c r="Q265" t="s">
        <v>260</v>
      </c>
      <c r="R265" t="s">
        <v>261</v>
      </c>
      <c r="S265" t="s">
        <v>265</v>
      </c>
      <c r="T265" t="s">
        <v>266</v>
      </c>
      <c r="U265" s="17" t="e">
        <v>#N/A</v>
      </c>
      <c r="V265" s="13">
        <v>0</v>
      </c>
      <c r="W265" s="1">
        <v>1800000</v>
      </c>
      <c r="X265">
        <v>0</v>
      </c>
      <c r="Y265">
        <v>0</v>
      </c>
      <c r="Z265">
        <v>0</v>
      </c>
      <c r="AA265">
        <v>0</v>
      </c>
      <c r="AB265">
        <v>0</v>
      </c>
      <c r="AC265" s="21">
        <v>0</v>
      </c>
      <c r="AD265" s="13">
        <f>VLOOKUP(A265,'ARCHIVO DE TRABAJO'!$A$1:$AC$1046,29,0)</f>
        <v>0</v>
      </c>
      <c r="AE265" s="32">
        <f>VLOOKUP(A265,'ARCHIVO DE TRABAJO'!$A$1:$AD$1046,30,0)</f>
        <v>0</v>
      </c>
      <c r="AF265" s="21">
        <v>0</v>
      </c>
      <c r="AG265" s="21">
        <v>0</v>
      </c>
      <c r="AH265" s="21">
        <v>0</v>
      </c>
      <c r="AI265" s="21">
        <f t="shared" si="9"/>
        <v>0</v>
      </c>
      <c r="AJ265">
        <v>0</v>
      </c>
      <c r="AK265">
        <v>0</v>
      </c>
      <c r="AL265">
        <v>0</v>
      </c>
      <c r="AM265" s="1">
        <v>1800000</v>
      </c>
      <c r="AN265" s="1">
        <v>-1800000</v>
      </c>
    </row>
    <row r="266" spans="1:40" x14ac:dyDescent="0.25">
      <c r="A266" t="str">
        <f t="shared" si="8"/>
        <v>1.1-00-1912_20268034_2044110</v>
      </c>
      <c r="B266" t="s">
        <v>50</v>
      </c>
      <c r="C266" s="17" t="s">
        <v>555</v>
      </c>
      <c r="D266" t="s">
        <v>31</v>
      </c>
      <c r="E266" t="s">
        <v>52</v>
      </c>
      <c r="F266" t="s">
        <v>258</v>
      </c>
      <c r="G266">
        <v>2</v>
      </c>
      <c r="H266">
        <v>68</v>
      </c>
      <c r="I266" t="s">
        <v>264</v>
      </c>
      <c r="J266">
        <v>4411</v>
      </c>
      <c r="K266" t="s">
        <v>76</v>
      </c>
      <c r="L266">
        <v>0</v>
      </c>
      <c r="M266" t="s">
        <v>36</v>
      </c>
      <c r="N266">
        <v>4000</v>
      </c>
      <c r="O266" s="17" t="s">
        <v>699</v>
      </c>
      <c r="P266" t="s">
        <v>56</v>
      </c>
      <c r="Q266" t="s">
        <v>260</v>
      </c>
      <c r="R266" t="s">
        <v>261</v>
      </c>
      <c r="S266" t="s">
        <v>265</v>
      </c>
      <c r="T266" t="s">
        <v>266</v>
      </c>
      <c r="U266" s="17" t="e">
        <v>#N/A</v>
      </c>
      <c r="V266" s="13">
        <v>0</v>
      </c>
      <c r="W266" s="1">
        <v>300000</v>
      </c>
      <c r="X266">
        <v>0</v>
      </c>
      <c r="Y266">
        <v>0</v>
      </c>
      <c r="Z266">
        <v>0</v>
      </c>
      <c r="AA266">
        <v>0</v>
      </c>
      <c r="AB266">
        <v>0</v>
      </c>
      <c r="AC266" s="21">
        <v>0</v>
      </c>
      <c r="AD266" s="13">
        <f>VLOOKUP(A266,'ARCHIVO DE TRABAJO'!$A$1:$AC$1046,29,0)</f>
        <v>0</v>
      </c>
      <c r="AE266" s="32">
        <f>VLOOKUP(A266,'ARCHIVO DE TRABAJO'!$A$1:$AD$1046,30,0)</f>
        <v>0</v>
      </c>
      <c r="AF266" s="21">
        <v>0</v>
      </c>
      <c r="AG266" s="21">
        <v>0</v>
      </c>
      <c r="AH266" s="21">
        <v>0</v>
      </c>
      <c r="AI266" s="21">
        <f t="shared" si="9"/>
        <v>0</v>
      </c>
      <c r="AJ266">
        <v>0</v>
      </c>
      <c r="AK266">
        <v>0</v>
      </c>
      <c r="AL266">
        <v>0</v>
      </c>
      <c r="AM266" s="1">
        <v>300000</v>
      </c>
      <c r="AN266" s="1">
        <v>-300000</v>
      </c>
    </row>
    <row r="267" spans="1:40" x14ac:dyDescent="0.25">
      <c r="A267" t="str">
        <f t="shared" si="8"/>
        <v>1.1-00-1912_20268034_2052110</v>
      </c>
      <c r="B267" t="s">
        <v>50</v>
      </c>
      <c r="C267" s="17" t="s">
        <v>555</v>
      </c>
      <c r="D267" t="s">
        <v>31</v>
      </c>
      <c r="E267" t="s">
        <v>52</v>
      </c>
      <c r="F267" t="s">
        <v>258</v>
      </c>
      <c r="G267">
        <v>2</v>
      </c>
      <c r="H267">
        <v>68</v>
      </c>
      <c r="I267" t="s">
        <v>264</v>
      </c>
      <c r="J267">
        <v>5211</v>
      </c>
      <c r="K267" t="s">
        <v>155</v>
      </c>
      <c r="L267">
        <v>0</v>
      </c>
      <c r="M267" t="s">
        <v>36</v>
      </c>
      <c r="N267">
        <v>5000</v>
      </c>
      <c r="O267" s="17" t="s">
        <v>700</v>
      </c>
      <c r="P267" t="s">
        <v>56</v>
      </c>
      <c r="Q267" t="s">
        <v>260</v>
      </c>
      <c r="R267" t="s">
        <v>261</v>
      </c>
      <c r="S267" t="s">
        <v>265</v>
      </c>
      <c r="T267" t="s">
        <v>266</v>
      </c>
      <c r="U267" s="17" t="e">
        <v>#N/A</v>
      </c>
      <c r="V267" s="13">
        <v>0</v>
      </c>
      <c r="W267" s="1">
        <v>50000</v>
      </c>
      <c r="X267">
        <v>0</v>
      </c>
      <c r="Y267">
        <v>0</v>
      </c>
      <c r="Z267">
        <v>0</v>
      </c>
      <c r="AA267">
        <v>0</v>
      </c>
      <c r="AB267">
        <v>0</v>
      </c>
      <c r="AC267" s="21">
        <v>0</v>
      </c>
      <c r="AD267" s="13">
        <f>VLOOKUP(A267,'ARCHIVO DE TRABAJO'!$A$1:$AC$1046,29,0)</f>
        <v>0</v>
      </c>
      <c r="AE267" s="32">
        <f>VLOOKUP(A267,'ARCHIVO DE TRABAJO'!$A$1:$AD$1046,30,0)</f>
        <v>0</v>
      </c>
      <c r="AF267" s="21">
        <v>0</v>
      </c>
      <c r="AG267" s="21">
        <v>0</v>
      </c>
      <c r="AH267" s="21">
        <v>0</v>
      </c>
      <c r="AI267" s="21">
        <f t="shared" si="9"/>
        <v>0</v>
      </c>
      <c r="AJ267">
        <v>0</v>
      </c>
      <c r="AK267">
        <v>0</v>
      </c>
      <c r="AL267">
        <v>0</v>
      </c>
      <c r="AM267" s="1">
        <v>50000</v>
      </c>
      <c r="AN267" s="1">
        <v>-50000</v>
      </c>
    </row>
    <row r="268" spans="1:40" x14ac:dyDescent="0.25">
      <c r="A268" t="str">
        <f t="shared" si="8"/>
        <v>1.1-00-1902_2019006_2038210</v>
      </c>
      <c r="B268" t="s">
        <v>50</v>
      </c>
      <c r="C268" s="17" t="s">
        <v>555</v>
      </c>
      <c r="D268" t="s">
        <v>31</v>
      </c>
      <c r="E268" t="s">
        <v>207</v>
      </c>
      <c r="F268" t="s">
        <v>98</v>
      </c>
      <c r="G268">
        <v>1</v>
      </c>
      <c r="H268">
        <v>9</v>
      </c>
      <c r="I268" t="s">
        <v>268</v>
      </c>
      <c r="J268">
        <v>3821</v>
      </c>
      <c r="K268" t="s">
        <v>70</v>
      </c>
      <c r="L268">
        <v>0</v>
      </c>
      <c r="M268" t="s">
        <v>36</v>
      </c>
      <c r="N268">
        <v>3000</v>
      </c>
      <c r="O268" s="17" t="s">
        <v>699</v>
      </c>
      <c r="P268" t="s">
        <v>56</v>
      </c>
      <c r="Q268" t="s">
        <v>101</v>
      </c>
      <c r="R268" t="s">
        <v>212</v>
      </c>
      <c r="S268" t="s">
        <v>269</v>
      </c>
      <c r="T268" t="s">
        <v>270</v>
      </c>
      <c r="U268" s="17" t="e">
        <v>#N/A</v>
      </c>
      <c r="V268" s="13">
        <v>0</v>
      </c>
      <c r="W268" s="1">
        <v>110000</v>
      </c>
      <c r="X268">
        <v>0</v>
      </c>
      <c r="Y268">
        <v>0</v>
      </c>
      <c r="Z268">
        <v>0</v>
      </c>
      <c r="AA268">
        <v>0</v>
      </c>
      <c r="AB268">
        <v>0</v>
      </c>
      <c r="AC268" s="21">
        <v>0</v>
      </c>
      <c r="AD268" s="13">
        <f>VLOOKUP(A268,'ARCHIVO DE TRABAJO'!$A$1:$AC$1046,29,0)</f>
        <v>0</v>
      </c>
      <c r="AE268" s="32">
        <f>VLOOKUP(A268,'ARCHIVO DE TRABAJO'!$A$1:$AD$1046,30,0)</f>
        <v>0</v>
      </c>
      <c r="AF268" s="21">
        <v>0</v>
      </c>
      <c r="AG268" s="21">
        <v>0</v>
      </c>
      <c r="AH268" s="21">
        <v>0</v>
      </c>
      <c r="AI268" s="21">
        <f t="shared" si="9"/>
        <v>0</v>
      </c>
      <c r="AJ268">
        <v>0</v>
      </c>
      <c r="AK268">
        <v>0</v>
      </c>
      <c r="AL268">
        <v>0</v>
      </c>
      <c r="AM268" s="1">
        <v>110000</v>
      </c>
      <c r="AN268" s="1">
        <v>-110000</v>
      </c>
    </row>
    <row r="269" spans="1:40" x14ac:dyDescent="0.25">
      <c r="A269" t="str">
        <f t="shared" si="8"/>
        <v>1.1-00-1902_2019006_2038310</v>
      </c>
      <c r="B269" t="s">
        <v>50</v>
      </c>
      <c r="C269" s="17" t="s">
        <v>555</v>
      </c>
      <c r="D269" t="s">
        <v>31</v>
      </c>
      <c r="E269" t="s">
        <v>207</v>
      </c>
      <c r="F269" t="s">
        <v>98</v>
      </c>
      <c r="G269">
        <v>1</v>
      </c>
      <c r="H269">
        <v>9</v>
      </c>
      <c r="I269" t="s">
        <v>268</v>
      </c>
      <c r="J269">
        <v>3831</v>
      </c>
      <c r="K269" t="s">
        <v>108</v>
      </c>
      <c r="L269">
        <v>0</v>
      </c>
      <c r="M269" t="s">
        <v>36</v>
      </c>
      <c r="N269">
        <v>3000</v>
      </c>
      <c r="O269" s="17" t="s">
        <v>699</v>
      </c>
      <c r="P269" t="s">
        <v>56</v>
      </c>
      <c r="Q269" t="s">
        <v>101</v>
      </c>
      <c r="R269" t="s">
        <v>212</v>
      </c>
      <c r="S269" t="s">
        <v>269</v>
      </c>
      <c r="T269" t="s">
        <v>270</v>
      </c>
      <c r="U269" s="17" t="e">
        <v>#N/A</v>
      </c>
      <c r="V269" s="13">
        <v>0</v>
      </c>
      <c r="W269" s="1">
        <v>240000</v>
      </c>
      <c r="X269">
        <v>0</v>
      </c>
      <c r="Y269">
        <v>0</v>
      </c>
      <c r="Z269">
        <v>0</v>
      </c>
      <c r="AA269">
        <v>0</v>
      </c>
      <c r="AB269">
        <v>0</v>
      </c>
      <c r="AC269" s="21">
        <v>0</v>
      </c>
      <c r="AD269" s="13">
        <f>VLOOKUP(A269,'ARCHIVO DE TRABAJO'!$A$1:$AC$1046,29,0)</f>
        <v>0</v>
      </c>
      <c r="AE269" s="32">
        <f>VLOOKUP(A269,'ARCHIVO DE TRABAJO'!$A$1:$AD$1046,30,0)</f>
        <v>0</v>
      </c>
      <c r="AF269" s="21">
        <v>0</v>
      </c>
      <c r="AG269" s="21">
        <v>0</v>
      </c>
      <c r="AH269" s="21">
        <v>0</v>
      </c>
      <c r="AI269" s="21">
        <f t="shared" si="9"/>
        <v>0</v>
      </c>
      <c r="AJ269">
        <v>0</v>
      </c>
      <c r="AK269">
        <v>0</v>
      </c>
      <c r="AL269">
        <v>0</v>
      </c>
      <c r="AM269" s="1">
        <v>240000</v>
      </c>
      <c r="AN269" s="1">
        <v>-240000</v>
      </c>
    </row>
    <row r="270" spans="1:40" x14ac:dyDescent="0.25">
      <c r="A270" t="str">
        <f t="shared" si="8"/>
        <v>1.1-00-1902_2019006_2058110</v>
      </c>
      <c r="B270" t="s">
        <v>50</v>
      </c>
      <c r="C270" s="17" t="s">
        <v>555</v>
      </c>
      <c r="D270" t="s">
        <v>31</v>
      </c>
      <c r="E270" t="s">
        <v>207</v>
      </c>
      <c r="F270" t="s">
        <v>98</v>
      </c>
      <c r="G270">
        <v>1</v>
      </c>
      <c r="H270">
        <v>9</v>
      </c>
      <c r="I270" t="s">
        <v>268</v>
      </c>
      <c r="J270">
        <v>5811</v>
      </c>
      <c r="K270" t="s">
        <v>271</v>
      </c>
      <c r="L270">
        <v>0</v>
      </c>
      <c r="M270" t="s">
        <v>36</v>
      </c>
      <c r="N270">
        <v>5000</v>
      </c>
      <c r="O270" s="17" t="s">
        <v>700</v>
      </c>
      <c r="P270" t="s">
        <v>56</v>
      </c>
      <c r="Q270" t="s">
        <v>101</v>
      </c>
      <c r="R270" t="s">
        <v>212</v>
      </c>
      <c r="S270" t="s">
        <v>269</v>
      </c>
      <c r="T270" t="s">
        <v>270</v>
      </c>
      <c r="U270" s="17" t="e">
        <v>#N/A</v>
      </c>
      <c r="V270" s="13">
        <v>0</v>
      </c>
      <c r="W270" s="1">
        <v>20000000</v>
      </c>
      <c r="X270">
        <v>0</v>
      </c>
      <c r="Y270">
        <v>0</v>
      </c>
      <c r="Z270">
        <v>0</v>
      </c>
      <c r="AA270">
        <v>0</v>
      </c>
      <c r="AB270">
        <v>0</v>
      </c>
      <c r="AC270" s="21">
        <v>0</v>
      </c>
      <c r="AD270" s="13">
        <f>VLOOKUP(A270,'ARCHIVO DE TRABAJO'!$A$1:$AC$1046,29,0)</f>
        <v>462081.48</v>
      </c>
      <c r="AE270" s="32" t="str">
        <f>VLOOKUP(A270,'ARCHIVO DE TRABAJO'!$A$1:$AD$1046,30,0)</f>
        <v>Amarillo</v>
      </c>
      <c r="AF270" s="21">
        <v>0</v>
      </c>
      <c r="AG270" s="21">
        <v>0</v>
      </c>
      <c r="AH270" s="21">
        <v>0</v>
      </c>
      <c r="AI270" s="21">
        <f t="shared" si="9"/>
        <v>0</v>
      </c>
      <c r="AJ270">
        <v>0</v>
      </c>
      <c r="AK270">
        <v>0</v>
      </c>
      <c r="AL270">
        <v>0</v>
      </c>
      <c r="AM270" s="1">
        <v>20000000</v>
      </c>
      <c r="AN270" s="1">
        <v>-20000000</v>
      </c>
    </row>
    <row r="271" spans="1:40" x14ac:dyDescent="0.25">
      <c r="A271" t="str">
        <f t="shared" si="8"/>
        <v>1.1-00-1902_20110007_2033510</v>
      </c>
      <c r="B271" t="s">
        <v>50</v>
      </c>
      <c r="C271" s="17" t="s">
        <v>555</v>
      </c>
      <c r="D271" t="s">
        <v>31</v>
      </c>
      <c r="E271" t="s">
        <v>207</v>
      </c>
      <c r="F271" t="s">
        <v>98</v>
      </c>
      <c r="G271">
        <v>1</v>
      </c>
      <c r="H271">
        <v>10</v>
      </c>
      <c r="I271" t="s">
        <v>272</v>
      </c>
      <c r="J271">
        <v>3351</v>
      </c>
      <c r="K271" t="s">
        <v>175</v>
      </c>
      <c r="L271">
        <v>0</v>
      </c>
      <c r="M271" t="s">
        <v>36</v>
      </c>
      <c r="N271">
        <v>3000</v>
      </c>
      <c r="O271" s="17" t="s">
        <v>699</v>
      </c>
      <c r="P271" t="s">
        <v>56</v>
      </c>
      <c r="Q271" t="s">
        <v>101</v>
      </c>
      <c r="R271" t="s">
        <v>212</v>
      </c>
      <c r="S271" t="s">
        <v>273</v>
      </c>
      <c r="T271" t="s">
        <v>274</v>
      </c>
      <c r="U271" s="17" t="e">
        <v>#N/A</v>
      </c>
      <c r="V271" s="13">
        <v>0</v>
      </c>
      <c r="W271" s="1">
        <v>100000</v>
      </c>
      <c r="X271">
        <v>0</v>
      </c>
      <c r="Y271">
        <v>0</v>
      </c>
      <c r="Z271">
        <v>0</v>
      </c>
      <c r="AA271">
        <v>0</v>
      </c>
      <c r="AB271">
        <v>0</v>
      </c>
      <c r="AC271" s="21">
        <v>0</v>
      </c>
      <c r="AD271" s="13">
        <f>VLOOKUP(A271,'ARCHIVO DE TRABAJO'!$A$1:$AC$1046,29,0)</f>
        <v>0</v>
      </c>
      <c r="AE271" s="32">
        <f>VLOOKUP(A271,'ARCHIVO DE TRABAJO'!$A$1:$AD$1046,30,0)</f>
        <v>0</v>
      </c>
      <c r="AF271" s="21">
        <v>0</v>
      </c>
      <c r="AG271" s="21">
        <v>0</v>
      </c>
      <c r="AH271" s="21">
        <v>0</v>
      </c>
      <c r="AI271" s="21">
        <f t="shared" si="9"/>
        <v>0</v>
      </c>
      <c r="AJ271">
        <v>0</v>
      </c>
      <c r="AK271">
        <v>0</v>
      </c>
      <c r="AL271">
        <v>0</v>
      </c>
      <c r="AM271" s="1">
        <v>100000</v>
      </c>
      <c r="AN271" s="1">
        <v>-100000</v>
      </c>
    </row>
    <row r="272" spans="1:40" x14ac:dyDescent="0.25">
      <c r="A272" t="str">
        <f t="shared" si="8"/>
        <v>1.1-00-1902_20110007_2033910</v>
      </c>
      <c r="B272" t="s">
        <v>50</v>
      </c>
      <c r="C272" s="17" t="s">
        <v>555</v>
      </c>
      <c r="D272" t="s">
        <v>31</v>
      </c>
      <c r="E272" t="s">
        <v>207</v>
      </c>
      <c r="F272" t="s">
        <v>98</v>
      </c>
      <c r="G272">
        <v>1</v>
      </c>
      <c r="H272">
        <v>10</v>
      </c>
      <c r="I272" t="s">
        <v>272</v>
      </c>
      <c r="J272">
        <v>3391</v>
      </c>
      <c r="K272" t="s">
        <v>137</v>
      </c>
      <c r="L272">
        <v>0</v>
      </c>
      <c r="M272" t="s">
        <v>36</v>
      </c>
      <c r="N272">
        <v>3000</v>
      </c>
      <c r="O272" s="17" t="s">
        <v>699</v>
      </c>
      <c r="P272" t="s">
        <v>56</v>
      </c>
      <c r="Q272" t="s">
        <v>101</v>
      </c>
      <c r="R272" t="s">
        <v>212</v>
      </c>
      <c r="S272" t="s">
        <v>273</v>
      </c>
      <c r="T272" t="s">
        <v>274</v>
      </c>
      <c r="U272" s="17" t="e">
        <v>#N/A</v>
      </c>
      <c r="V272" s="13">
        <v>0</v>
      </c>
      <c r="W272" s="1">
        <v>300000</v>
      </c>
      <c r="X272">
        <v>0</v>
      </c>
      <c r="Y272">
        <v>0</v>
      </c>
      <c r="Z272">
        <v>0</v>
      </c>
      <c r="AA272">
        <v>0</v>
      </c>
      <c r="AB272">
        <v>0</v>
      </c>
      <c r="AC272" s="21">
        <v>0</v>
      </c>
      <c r="AD272" s="13">
        <f>VLOOKUP(A272,'ARCHIVO DE TRABAJO'!$A$1:$AC$1046,29,0)</f>
        <v>0</v>
      </c>
      <c r="AE272" s="32">
        <f>VLOOKUP(A272,'ARCHIVO DE TRABAJO'!$A$1:$AD$1046,30,0)</f>
        <v>0</v>
      </c>
      <c r="AF272" s="21">
        <v>0</v>
      </c>
      <c r="AG272" s="21">
        <v>0</v>
      </c>
      <c r="AH272" s="21">
        <v>0</v>
      </c>
      <c r="AI272" s="21">
        <f t="shared" si="9"/>
        <v>0</v>
      </c>
      <c r="AJ272">
        <v>0</v>
      </c>
      <c r="AK272">
        <v>0</v>
      </c>
      <c r="AL272">
        <v>0</v>
      </c>
      <c r="AM272" s="1">
        <v>300000</v>
      </c>
      <c r="AN272" s="1">
        <v>-300000</v>
      </c>
    </row>
    <row r="273" spans="1:40" x14ac:dyDescent="0.25">
      <c r="A273" t="str">
        <f t="shared" si="8"/>
        <v>1.1-00-1902_20110007_2038110</v>
      </c>
      <c r="B273" t="s">
        <v>50</v>
      </c>
      <c r="C273" s="17" t="s">
        <v>555</v>
      </c>
      <c r="D273" t="s">
        <v>31</v>
      </c>
      <c r="E273" t="s">
        <v>207</v>
      </c>
      <c r="F273" t="s">
        <v>98</v>
      </c>
      <c r="G273">
        <v>1</v>
      </c>
      <c r="H273">
        <v>10</v>
      </c>
      <c r="I273" t="s">
        <v>272</v>
      </c>
      <c r="J273">
        <v>3811</v>
      </c>
      <c r="K273" t="s">
        <v>230</v>
      </c>
      <c r="L273">
        <v>0</v>
      </c>
      <c r="M273" t="s">
        <v>36</v>
      </c>
      <c r="N273">
        <v>3000</v>
      </c>
      <c r="O273" s="17" t="s">
        <v>699</v>
      </c>
      <c r="P273" t="s">
        <v>56</v>
      </c>
      <c r="Q273" t="s">
        <v>101</v>
      </c>
      <c r="R273" t="s">
        <v>212</v>
      </c>
      <c r="S273" t="s">
        <v>273</v>
      </c>
      <c r="T273" t="s">
        <v>274</v>
      </c>
      <c r="U273" s="17" t="e">
        <v>#N/A</v>
      </c>
      <c r="V273" s="13">
        <v>0</v>
      </c>
      <c r="W273" s="1">
        <v>300000</v>
      </c>
      <c r="X273">
        <v>0</v>
      </c>
      <c r="Y273">
        <v>0</v>
      </c>
      <c r="Z273">
        <v>0</v>
      </c>
      <c r="AA273">
        <v>0</v>
      </c>
      <c r="AB273">
        <v>0</v>
      </c>
      <c r="AC273" s="21">
        <v>0</v>
      </c>
      <c r="AD273" s="13">
        <f>VLOOKUP(A273,'ARCHIVO DE TRABAJO'!$A$1:$AC$1046,29,0)</f>
        <v>0</v>
      </c>
      <c r="AE273" s="32">
        <f>VLOOKUP(A273,'ARCHIVO DE TRABAJO'!$A$1:$AD$1046,30,0)</f>
        <v>0</v>
      </c>
      <c r="AF273" s="21">
        <v>0</v>
      </c>
      <c r="AG273" s="21">
        <v>0</v>
      </c>
      <c r="AH273" s="21">
        <v>0</v>
      </c>
      <c r="AI273" s="21">
        <f t="shared" si="9"/>
        <v>0</v>
      </c>
      <c r="AJ273">
        <v>0</v>
      </c>
      <c r="AK273">
        <v>0</v>
      </c>
      <c r="AL273">
        <v>0</v>
      </c>
      <c r="AM273" s="1">
        <v>300000</v>
      </c>
      <c r="AN273" s="1">
        <v>-300000</v>
      </c>
    </row>
    <row r="274" spans="1:40" x14ac:dyDescent="0.25">
      <c r="A274" t="str">
        <f t="shared" si="8"/>
        <v>1.1-00-1902_20110007_2038210</v>
      </c>
      <c r="B274" t="s">
        <v>50</v>
      </c>
      <c r="C274" s="17" t="s">
        <v>555</v>
      </c>
      <c r="D274" t="s">
        <v>31</v>
      </c>
      <c r="E274" t="s">
        <v>207</v>
      </c>
      <c r="F274" t="s">
        <v>98</v>
      </c>
      <c r="G274">
        <v>1</v>
      </c>
      <c r="H274">
        <v>10</v>
      </c>
      <c r="I274" t="s">
        <v>272</v>
      </c>
      <c r="J274">
        <v>3821</v>
      </c>
      <c r="K274" t="s">
        <v>70</v>
      </c>
      <c r="L274">
        <v>0</v>
      </c>
      <c r="M274" t="s">
        <v>36</v>
      </c>
      <c r="N274">
        <v>3000</v>
      </c>
      <c r="O274" s="17" t="s">
        <v>699</v>
      </c>
      <c r="P274" t="s">
        <v>56</v>
      </c>
      <c r="Q274" t="s">
        <v>101</v>
      </c>
      <c r="R274" t="s">
        <v>212</v>
      </c>
      <c r="S274" t="s">
        <v>273</v>
      </c>
      <c r="T274" t="s">
        <v>274</v>
      </c>
      <c r="U274" s="17" t="e">
        <v>#N/A</v>
      </c>
      <c r="V274" s="13">
        <v>0</v>
      </c>
      <c r="W274" s="1">
        <v>250000</v>
      </c>
      <c r="X274">
        <v>0</v>
      </c>
      <c r="Y274">
        <v>0</v>
      </c>
      <c r="Z274">
        <v>0</v>
      </c>
      <c r="AA274">
        <v>0</v>
      </c>
      <c r="AB274">
        <v>0</v>
      </c>
      <c r="AC274" s="21">
        <v>0</v>
      </c>
      <c r="AD274" s="13">
        <f>VLOOKUP(A274,'ARCHIVO DE TRABAJO'!$A$1:$AC$1046,29,0)</f>
        <v>0</v>
      </c>
      <c r="AE274" s="32">
        <f>VLOOKUP(A274,'ARCHIVO DE TRABAJO'!$A$1:$AD$1046,30,0)</f>
        <v>0</v>
      </c>
      <c r="AF274" s="21">
        <v>0</v>
      </c>
      <c r="AG274" s="21">
        <v>0</v>
      </c>
      <c r="AH274" s="21">
        <v>0</v>
      </c>
      <c r="AI274" s="21">
        <f t="shared" si="9"/>
        <v>0</v>
      </c>
      <c r="AJ274">
        <v>0</v>
      </c>
      <c r="AK274">
        <v>0</v>
      </c>
      <c r="AL274">
        <v>0</v>
      </c>
      <c r="AM274" s="1">
        <v>250000</v>
      </c>
      <c r="AN274" s="1">
        <v>-250000</v>
      </c>
    </row>
    <row r="275" spans="1:40" x14ac:dyDescent="0.25">
      <c r="A275" t="str">
        <f t="shared" si="8"/>
        <v>1.1-00-1902_20110007_2038310</v>
      </c>
      <c r="B275" t="s">
        <v>50</v>
      </c>
      <c r="C275" s="17" t="s">
        <v>555</v>
      </c>
      <c r="D275" t="s">
        <v>31</v>
      </c>
      <c r="E275" t="s">
        <v>207</v>
      </c>
      <c r="F275" t="s">
        <v>98</v>
      </c>
      <c r="G275">
        <v>1</v>
      </c>
      <c r="H275">
        <v>10</v>
      </c>
      <c r="I275" t="s">
        <v>272</v>
      </c>
      <c r="J275">
        <v>3831</v>
      </c>
      <c r="K275" t="s">
        <v>108</v>
      </c>
      <c r="L275">
        <v>0</v>
      </c>
      <c r="M275" t="s">
        <v>36</v>
      </c>
      <c r="N275">
        <v>3000</v>
      </c>
      <c r="O275" s="17" t="s">
        <v>699</v>
      </c>
      <c r="P275" t="s">
        <v>56</v>
      </c>
      <c r="Q275" t="s">
        <v>101</v>
      </c>
      <c r="R275" t="s">
        <v>212</v>
      </c>
      <c r="S275" t="s">
        <v>273</v>
      </c>
      <c r="T275" t="s">
        <v>274</v>
      </c>
      <c r="U275" s="17" t="e">
        <v>#N/A</v>
      </c>
      <c r="V275" s="13">
        <v>0</v>
      </c>
      <c r="W275" s="1">
        <v>300000</v>
      </c>
      <c r="X275">
        <v>0</v>
      </c>
      <c r="Y275">
        <v>0</v>
      </c>
      <c r="Z275">
        <v>0</v>
      </c>
      <c r="AA275">
        <v>0</v>
      </c>
      <c r="AB275">
        <v>0</v>
      </c>
      <c r="AC275" s="21">
        <v>0</v>
      </c>
      <c r="AD275" s="13">
        <f>VLOOKUP(A275,'ARCHIVO DE TRABAJO'!$A$1:$AC$1046,29,0)</f>
        <v>0</v>
      </c>
      <c r="AE275" s="32">
        <f>VLOOKUP(A275,'ARCHIVO DE TRABAJO'!$A$1:$AD$1046,30,0)</f>
        <v>0</v>
      </c>
      <c r="AF275" s="21">
        <v>0</v>
      </c>
      <c r="AG275" s="21">
        <v>0</v>
      </c>
      <c r="AH275" s="21">
        <v>0</v>
      </c>
      <c r="AI275" s="21">
        <f t="shared" si="9"/>
        <v>0</v>
      </c>
      <c r="AJ275">
        <v>0</v>
      </c>
      <c r="AK275">
        <v>0</v>
      </c>
      <c r="AL275">
        <v>0</v>
      </c>
      <c r="AM275" s="1">
        <v>300000</v>
      </c>
      <c r="AN275" s="1">
        <v>-300000</v>
      </c>
    </row>
    <row r="276" spans="1:40" x14ac:dyDescent="0.25">
      <c r="A276" t="str">
        <f t="shared" si="8"/>
        <v>1.1-00-1902_20110007_2038410</v>
      </c>
      <c r="B276" t="s">
        <v>50</v>
      </c>
      <c r="C276" s="17" t="s">
        <v>555</v>
      </c>
      <c r="D276" t="s">
        <v>31</v>
      </c>
      <c r="E276" t="s">
        <v>207</v>
      </c>
      <c r="F276" t="s">
        <v>98</v>
      </c>
      <c r="G276">
        <v>1</v>
      </c>
      <c r="H276">
        <v>10</v>
      </c>
      <c r="I276" t="s">
        <v>272</v>
      </c>
      <c r="J276">
        <v>3841</v>
      </c>
      <c r="K276" t="s">
        <v>275</v>
      </c>
      <c r="L276">
        <v>0</v>
      </c>
      <c r="M276" t="s">
        <v>36</v>
      </c>
      <c r="N276">
        <v>3000</v>
      </c>
      <c r="O276" s="17" t="s">
        <v>699</v>
      </c>
      <c r="P276" t="s">
        <v>56</v>
      </c>
      <c r="Q276" t="s">
        <v>101</v>
      </c>
      <c r="R276" t="s">
        <v>212</v>
      </c>
      <c r="S276" t="s">
        <v>273</v>
      </c>
      <c r="T276" t="s">
        <v>274</v>
      </c>
      <c r="U276" s="17" t="e">
        <v>#N/A</v>
      </c>
      <c r="V276" s="13">
        <v>0</v>
      </c>
      <c r="W276" s="1">
        <v>150000</v>
      </c>
      <c r="X276">
        <v>0</v>
      </c>
      <c r="Y276">
        <v>0</v>
      </c>
      <c r="Z276">
        <v>0</v>
      </c>
      <c r="AA276">
        <v>0</v>
      </c>
      <c r="AB276">
        <v>0</v>
      </c>
      <c r="AC276" s="21">
        <v>0</v>
      </c>
      <c r="AD276" s="13">
        <f>VLOOKUP(A276,'ARCHIVO DE TRABAJO'!$A$1:$AC$1046,29,0)</f>
        <v>0</v>
      </c>
      <c r="AE276" s="32">
        <f>VLOOKUP(A276,'ARCHIVO DE TRABAJO'!$A$1:$AD$1046,30,0)</f>
        <v>0</v>
      </c>
      <c r="AF276" s="21">
        <v>0</v>
      </c>
      <c r="AG276" s="21">
        <v>0</v>
      </c>
      <c r="AH276" s="21">
        <v>0</v>
      </c>
      <c r="AI276" s="21">
        <f t="shared" si="9"/>
        <v>0</v>
      </c>
      <c r="AJ276">
        <v>0</v>
      </c>
      <c r="AK276">
        <v>0</v>
      </c>
      <c r="AL276">
        <v>0</v>
      </c>
      <c r="AM276" s="1">
        <v>150000</v>
      </c>
      <c r="AN276" s="1">
        <v>-150000</v>
      </c>
    </row>
    <row r="277" spans="1:40" x14ac:dyDescent="0.25">
      <c r="A277" t="str">
        <f t="shared" si="8"/>
        <v>1.1-00-1902_20110007_2044310</v>
      </c>
      <c r="B277" t="s">
        <v>50</v>
      </c>
      <c r="C277" s="17" t="s">
        <v>555</v>
      </c>
      <c r="D277" t="s">
        <v>31</v>
      </c>
      <c r="E277" t="s">
        <v>207</v>
      </c>
      <c r="F277" t="s">
        <v>98</v>
      </c>
      <c r="G277">
        <v>1</v>
      </c>
      <c r="H277">
        <v>10</v>
      </c>
      <c r="I277" t="s">
        <v>272</v>
      </c>
      <c r="J277">
        <v>4431</v>
      </c>
      <c r="K277" t="s">
        <v>276</v>
      </c>
      <c r="L277">
        <v>0</v>
      </c>
      <c r="M277" t="s">
        <v>36</v>
      </c>
      <c r="N277">
        <v>4000</v>
      </c>
      <c r="O277" s="17" t="s">
        <v>699</v>
      </c>
      <c r="P277" t="s">
        <v>56</v>
      </c>
      <c r="Q277" t="s">
        <v>101</v>
      </c>
      <c r="R277" t="s">
        <v>212</v>
      </c>
      <c r="S277" t="s">
        <v>273</v>
      </c>
      <c r="T277" t="s">
        <v>274</v>
      </c>
      <c r="U277" s="17" t="e">
        <v>#N/A</v>
      </c>
      <c r="V277" s="13">
        <v>0</v>
      </c>
      <c r="W277" s="1">
        <v>50000</v>
      </c>
      <c r="X277">
        <v>0</v>
      </c>
      <c r="Y277">
        <v>0</v>
      </c>
      <c r="Z277">
        <v>0</v>
      </c>
      <c r="AA277">
        <v>0</v>
      </c>
      <c r="AB277">
        <v>0</v>
      </c>
      <c r="AC277" s="21">
        <v>0</v>
      </c>
      <c r="AD277" s="13">
        <f>VLOOKUP(A277,'ARCHIVO DE TRABAJO'!$A$1:$AC$1046,29,0)</f>
        <v>0</v>
      </c>
      <c r="AE277" s="32">
        <f>VLOOKUP(A277,'ARCHIVO DE TRABAJO'!$A$1:$AD$1046,30,0)</f>
        <v>0</v>
      </c>
      <c r="AF277" s="21">
        <v>0</v>
      </c>
      <c r="AG277" s="21">
        <v>0</v>
      </c>
      <c r="AH277" s="21">
        <v>0</v>
      </c>
      <c r="AI277" s="21">
        <f t="shared" si="9"/>
        <v>0</v>
      </c>
      <c r="AJ277">
        <v>0</v>
      </c>
      <c r="AK277">
        <v>0</v>
      </c>
      <c r="AL277">
        <v>0</v>
      </c>
      <c r="AM277" s="1">
        <v>50000</v>
      </c>
      <c r="AN277" s="1">
        <v>-50000</v>
      </c>
    </row>
    <row r="278" spans="1:40" x14ac:dyDescent="0.25">
      <c r="A278" t="str">
        <f t="shared" si="8"/>
        <v>1.1-00-1902_20110007_2044510</v>
      </c>
      <c r="B278" t="s">
        <v>50</v>
      </c>
      <c r="C278" s="17" t="s">
        <v>555</v>
      </c>
      <c r="D278" t="s">
        <v>31</v>
      </c>
      <c r="E278" t="s">
        <v>207</v>
      </c>
      <c r="F278" t="s">
        <v>98</v>
      </c>
      <c r="G278">
        <v>1</v>
      </c>
      <c r="H278">
        <v>10</v>
      </c>
      <c r="I278" t="s">
        <v>272</v>
      </c>
      <c r="J278">
        <v>4451</v>
      </c>
      <c r="K278" t="s">
        <v>188</v>
      </c>
      <c r="L278">
        <v>0</v>
      </c>
      <c r="M278" t="s">
        <v>36</v>
      </c>
      <c r="N278">
        <v>4000</v>
      </c>
      <c r="O278" s="17" t="s">
        <v>699</v>
      </c>
      <c r="P278" t="s">
        <v>56</v>
      </c>
      <c r="Q278" t="s">
        <v>101</v>
      </c>
      <c r="R278" t="s">
        <v>212</v>
      </c>
      <c r="S278" t="s">
        <v>273</v>
      </c>
      <c r="T278" t="s">
        <v>274</v>
      </c>
      <c r="U278" s="17" t="e">
        <v>#N/A</v>
      </c>
      <c r="V278" s="13">
        <v>0</v>
      </c>
      <c r="W278" s="1">
        <v>250000</v>
      </c>
      <c r="X278">
        <v>0</v>
      </c>
      <c r="Y278">
        <v>0</v>
      </c>
      <c r="Z278">
        <v>0</v>
      </c>
      <c r="AA278">
        <v>0</v>
      </c>
      <c r="AB278">
        <v>0</v>
      </c>
      <c r="AC278" s="21">
        <v>0</v>
      </c>
      <c r="AD278" s="13">
        <f>VLOOKUP(A278,'ARCHIVO DE TRABAJO'!$A$1:$AC$1046,29,0)</f>
        <v>0</v>
      </c>
      <c r="AE278" s="32">
        <f>VLOOKUP(A278,'ARCHIVO DE TRABAJO'!$A$1:$AD$1046,30,0)</f>
        <v>0</v>
      </c>
      <c r="AF278" s="21">
        <v>0</v>
      </c>
      <c r="AG278" s="21">
        <v>0</v>
      </c>
      <c r="AH278" s="21">
        <v>0</v>
      </c>
      <c r="AI278" s="21">
        <f t="shared" si="9"/>
        <v>0</v>
      </c>
      <c r="AJ278">
        <v>0</v>
      </c>
      <c r="AK278">
        <v>0</v>
      </c>
      <c r="AL278">
        <v>0</v>
      </c>
      <c r="AM278" s="1">
        <v>250000</v>
      </c>
      <c r="AN278" s="1">
        <v>-250000</v>
      </c>
    </row>
    <row r="279" spans="1:40" x14ac:dyDescent="0.25">
      <c r="A279" t="str">
        <f t="shared" si="8"/>
        <v>1.1-00-1902_20110007_2059110</v>
      </c>
      <c r="B279" t="s">
        <v>50</v>
      </c>
      <c r="C279" s="17" t="s">
        <v>555</v>
      </c>
      <c r="D279" t="s">
        <v>31</v>
      </c>
      <c r="E279" t="s">
        <v>207</v>
      </c>
      <c r="F279" t="s">
        <v>98</v>
      </c>
      <c r="G279">
        <v>1</v>
      </c>
      <c r="H279">
        <v>10</v>
      </c>
      <c r="I279" t="s">
        <v>272</v>
      </c>
      <c r="J279">
        <v>5911</v>
      </c>
      <c r="K279" t="s">
        <v>157</v>
      </c>
      <c r="L279">
        <v>0</v>
      </c>
      <c r="M279" t="s">
        <v>36</v>
      </c>
      <c r="N279">
        <v>5000</v>
      </c>
      <c r="O279" s="17" t="s">
        <v>700</v>
      </c>
      <c r="P279" t="s">
        <v>56</v>
      </c>
      <c r="Q279" t="s">
        <v>101</v>
      </c>
      <c r="R279" t="s">
        <v>212</v>
      </c>
      <c r="S279" t="s">
        <v>273</v>
      </c>
      <c r="T279" t="s">
        <v>274</v>
      </c>
      <c r="U279" s="17" t="e">
        <v>#N/A</v>
      </c>
      <c r="V279" s="13">
        <v>0</v>
      </c>
      <c r="W279" s="1">
        <v>50000</v>
      </c>
      <c r="X279">
        <v>0</v>
      </c>
      <c r="Y279">
        <v>0</v>
      </c>
      <c r="Z279">
        <v>0</v>
      </c>
      <c r="AA279">
        <v>0</v>
      </c>
      <c r="AB279">
        <v>0</v>
      </c>
      <c r="AC279" s="21">
        <v>0</v>
      </c>
      <c r="AD279" s="13">
        <f>VLOOKUP(A279,'ARCHIVO DE TRABAJO'!$A$1:$AC$1046,29,0)</f>
        <v>0</v>
      </c>
      <c r="AE279" s="32">
        <f>VLOOKUP(A279,'ARCHIVO DE TRABAJO'!$A$1:$AD$1046,30,0)</f>
        <v>0</v>
      </c>
      <c r="AF279" s="21">
        <v>0</v>
      </c>
      <c r="AG279" s="21">
        <v>0</v>
      </c>
      <c r="AH279" s="21">
        <v>0</v>
      </c>
      <c r="AI279" s="21">
        <f t="shared" si="9"/>
        <v>0</v>
      </c>
      <c r="AJ279">
        <v>0</v>
      </c>
      <c r="AK279">
        <v>0</v>
      </c>
      <c r="AL279">
        <v>0</v>
      </c>
      <c r="AM279" s="1">
        <v>50000</v>
      </c>
      <c r="AN279" s="1">
        <v>-50000</v>
      </c>
    </row>
    <row r="280" spans="1:40" x14ac:dyDescent="0.25">
      <c r="A280" t="str">
        <f t="shared" si="8"/>
        <v>1.1-00-1902_20111007_2033310</v>
      </c>
      <c r="B280" t="s">
        <v>50</v>
      </c>
      <c r="C280" s="17" t="s">
        <v>555</v>
      </c>
      <c r="D280" t="s">
        <v>31</v>
      </c>
      <c r="E280" t="s">
        <v>207</v>
      </c>
      <c r="F280" t="s">
        <v>98</v>
      </c>
      <c r="G280">
        <v>1</v>
      </c>
      <c r="H280">
        <v>11</v>
      </c>
      <c r="I280" t="s">
        <v>272</v>
      </c>
      <c r="J280">
        <v>3331</v>
      </c>
      <c r="K280" t="s">
        <v>148</v>
      </c>
      <c r="L280">
        <v>0</v>
      </c>
      <c r="M280" t="s">
        <v>36</v>
      </c>
      <c r="N280">
        <v>3000</v>
      </c>
      <c r="O280" s="17" t="s">
        <v>699</v>
      </c>
      <c r="P280" t="s">
        <v>56</v>
      </c>
      <c r="Q280" t="s">
        <v>101</v>
      </c>
      <c r="R280" t="s">
        <v>212</v>
      </c>
      <c r="S280" t="s">
        <v>277</v>
      </c>
      <c r="T280" t="s">
        <v>274</v>
      </c>
      <c r="U280" s="17" t="e">
        <v>#N/A</v>
      </c>
      <c r="V280" s="13">
        <v>0</v>
      </c>
      <c r="W280" s="1">
        <v>200000</v>
      </c>
      <c r="X280">
        <v>0</v>
      </c>
      <c r="Y280">
        <v>0</v>
      </c>
      <c r="Z280">
        <v>0</v>
      </c>
      <c r="AA280">
        <v>0</v>
      </c>
      <c r="AB280">
        <v>0</v>
      </c>
      <c r="AC280" s="21">
        <v>0</v>
      </c>
      <c r="AD280" s="13">
        <f>VLOOKUP(A280,'ARCHIVO DE TRABAJO'!$A$1:$AC$1046,29,0)</f>
        <v>0</v>
      </c>
      <c r="AE280" s="32">
        <f>VLOOKUP(A280,'ARCHIVO DE TRABAJO'!$A$1:$AD$1046,30,0)</f>
        <v>0</v>
      </c>
      <c r="AF280" s="21">
        <v>0</v>
      </c>
      <c r="AG280" s="21">
        <v>0</v>
      </c>
      <c r="AH280" s="21">
        <v>0</v>
      </c>
      <c r="AI280" s="21">
        <f t="shared" si="9"/>
        <v>0</v>
      </c>
      <c r="AJ280">
        <v>0</v>
      </c>
      <c r="AK280">
        <v>0</v>
      </c>
      <c r="AL280">
        <v>0</v>
      </c>
      <c r="AM280" s="1">
        <v>200000</v>
      </c>
      <c r="AN280" s="1">
        <v>-200000</v>
      </c>
    </row>
    <row r="281" spans="1:40" x14ac:dyDescent="0.25">
      <c r="A281" t="str">
        <f t="shared" si="8"/>
        <v>1.1-00-1902_20111007_2051510</v>
      </c>
      <c r="B281" t="s">
        <v>50</v>
      </c>
      <c r="C281" s="17" t="s">
        <v>555</v>
      </c>
      <c r="D281" t="s">
        <v>31</v>
      </c>
      <c r="E281" t="s">
        <v>207</v>
      </c>
      <c r="F281" t="s">
        <v>98</v>
      </c>
      <c r="G281">
        <v>1</v>
      </c>
      <c r="H281">
        <v>11</v>
      </c>
      <c r="I281" t="s">
        <v>272</v>
      </c>
      <c r="J281">
        <v>5151</v>
      </c>
      <c r="K281" t="s">
        <v>112</v>
      </c>
      <c r="L281">
        <v>0</v>
      </c>
      <c r="M281" t="s">
        <v>36</v>
      </c>
      <c r="N281">
        <v>5000</v>
      </c>
      <c r="O281" s="17" t="s">
        <v>700</v>
      </c>
      <c r="P281" t="s">
        <v>56</v>
      </c>
      <c r="Q281" t="s">
        <v>101</v>
      </c>
      <c r="R281" t="s">
        <v>212</v>
      </c>
      <c r="S281" t="s">
        <v>277</v>
      </c>
      <c r="T281" t="s">
        <v>274</v>
      </c>
      <c r="U281" s="17" t="e">
        <v>#N/A</v>
      </c>
      <c r="V281" s="13">
        <v>0</v>
      </c>
      <c r="W281" s="1">
        <v>100000</v>
      </c>
      <c r="X281">
        <v>0</v>
      </c>
      <c r="Y281">
        <v>0</v>
      </c>
      <c r="Z281">
        <v>0</v>
      </c>
      <c r="AA281">
        <v>0</v>
      </c>
      <c r="AB281">
        <v>0</v>
      </c>
      <c r="AC281" s="21">
        <v>0</v>
      </c>
      <c r="AD281" s="13">
        <f>VLOOKUP(A281,'ARCHIVO DE TRABAJO'!$A$1:$AC$1046,29,0)</f>
        <v>0</v>
      </c>
      <c r="AE281" s="32">
        <f>VLOOKUP(A281,'ARCHIVO DE TRABAJO'!$A$1:$AD$1046,30,0)</f>
        <v>0</v>
      </c>
      <c r="AF281" s="21">
        <v>0</v>
      </c>
      <c r="AG281" s="21">
        <v>0</v>
      </c>
      <c r="AH281" s="21">
        <v>0</v>
      </c>
      <c r="AI281" s="21">
        <f t="shared" si="9"/>
        <v>0</v>
      </c>
      <c r="AJ281">
        <v>0</v>
      </c>
      <c r="AK281">
        <v>0</v>
      </c>
      <c r="AL281">
        <v>0</v>
      </c>
      <c r="AM281" s="1">
        <v>100000</v>
      </c>
      <c r="AN281" s="1">
        <v>-100000</v>
      </c>
    </row>
    <row r="282" spans="1:40" x14ac:dyDescent="0.25">
      <c r="A282" t="str">
        <f t="shared" si="8"/>
        <v>1.1-00-1902_20116009_2033110</v>
      </c>
      <c r="B282" t="s">
        <v>50</v>
      </c>
      <c r="C282" s="17" t="s">
        <v>555</v>
      </c>
      <c r="D282" t="s">
        <v>31</v>
      </c>
      <c r="E282" t="s">
        <v>207</v>
      </c>
      <c r="F282" t="s">
        <v>98</v>
      </c>
      <c r="G282">
        <v>1</v>
      </c>
      <c r="H282">
        <v>16</v>
      </c>
      <c r="I282" t="s">
        <v>278</v>
      </c>
      <c r="J282">
        <v>3311</v>
      </c>
      <c r="K282" t="s">
        <v>216</v>
      </c>
      <c r="L282">
        <v>0</v>
      </c>
      <c r="M282" t="s">
        <v>36</v>
      </c>
      <c r="N282">
        <v>3000</v>
      </c>
      <c r="O282" s="17" t="s">
        <v>699</v>
      </c>
      <c r="P282" t="s">
        <v>56</v>
      </c>
      <c r="Q282" t="s">
        <v>101</v>
      </c>
      <c r="R282" t="s">
        <v>212</v>
      </c>
      <c r="S282" t="s">
        <v>279</v>
      </c>
      <c r="T282" t="s">
        <v>280</v>
      </c>
      <c r="U282" s="17" t="e">
        <v>#N/A</v>
      </c>
      <c r="V282" s="13">
        <v>0</v>
      </c>
      <c r="W282" s="1">
        <v>300000</v>
      </c>
      <c r="X282">
        <v>0</v>
      </c>
      <c r="Y282">
        <v>0</v>
      </c>
      <c r="Z282">
        <v>0</v>
      </c>
      <c r="AA282">
        <v>0</v>
      </c>
      <c r="AB282">
        <v>0</v>
      </c>
      <c r="AC282" s="21">
        <v>0</v>
      </c>
      <c r="AD282" s="13">
        <f>VLOOKUP(A282,'ARCHIVO DE TRABAJO'!$A$1:$AC$1046,29,0)</f>
        <v>0</v>
      </c>
      <c r="AE282" s="32">
        <f>VLOOKUP(A282,'ARCHIVO DE TRABAJO'!$A$1:$AD$1046,30,0)</f>
        <v>0</v>
      </c>
      <c r="AF282" s="21">
        <v>0</v>
      </c>
      <c r="AG282" s="21">
        <v>0</v>
      </c>
      <c r="AH282" s="21">
        <v>0</v>
      </c>
      <c r="AI282" s="21">
        <f t="shared" si="9"/>
        <v>0</v>
      </c>
      <c r="AJ282">
        <v>0</v>
      </c>
      <c r="AK282">
        <v>0</v>
      </c>
      <c r="AL282">
        <v>0</v>
      </c>
      <c r="AM282" s="1">
        <v>300000</v>
      </c>
      <c r="AN282" s="1">
        <v>-300000</v>
      </c>
    </row>
    <row r="283" spans="1:40" x14ac:dyDescent="0.25">
      <c r="A283" t="str">
        <f t="shared" si="8"/>
        <v>1.1-00-1902_20116009_2034110</v>
      </c>
      <c r="B283" t="s">
        <v>50</v>
      </c>
      <c r="C283" s="17" t="s">
        <v>555</v>
      </c>
      <c r="D283" t="s">
        <v>31</v>
      </c>
      <c r="E283" t="s">
        <v>207</v>
      </c>
      <c r="F283" t="s">
        <v>98</v>
      </c>
      <c r="G283">
        <v>1</v>
      </c>
      <c r="H283">
        <v>16</v>
      </c>
      <c r="I283" t="s">
        <v>278</v>
      </c>
      <c r="J283">
        <v>3411</v>
      </c>
      <c r="K283" t="s">
        <v>281</v>
      </c>
      <c r="L283">
        <v>0</v>
      </c>
      <c r="M283" t="s">
        <v>36</v>
      </c>
      <c r="N283">
        <v>3000</v>
      </c>
      <c r="O283" s="17" t="s">
        <v>699</v>
      </c>
      <c r="P283" t="s">
        <v>56</v>
      </c>
      <c r="Q283" t="s">
        <v>101</v>
      </c>
      <c r="R283" t="s">
        <v>212</v>
      </c>
      <c r="S283" t="s">
        <v>279</v>
      </c>
      <c r="T283" t="s">
        <v>280</v>
      </c>
      <c r="U283" s="17" t="e">
        <v>#N/A</v>
      </c>
      <c r="V283" s="13">
        <v>0</v>
      </c>
      <c r="W283" s="1">
        <v>1000000</v>
      </c>
      <c r="X283">
        <v>0</v>
      </c>
      <c r="Y283">
        <v>0</v>
      </c>
      <c r="Z283">
        <v>0</v>
      </c>
      <c r="AA283">
        <v>0</v>
      </c>
      <c r="AB283">
        <v>0</v>
      </c>
      <c r="AC283" s="21">
        <v>0</v>
      </c>
      <c r="AD283" s="13">
        <f>VLOOKUP(A283,'ARCHIVO DE TRABAJO'!$A$1:$AC$1046,29,0)</f>
        <v>0</v>
      </c>
      <c r="AE283" s="32">
        <f>VLOOKUP(A283,'ARCHIVO DE TRABAJO'!$A$1:$AD$1046,30,0)</f>
        <v>0</v>
      </c>
      <c r="AF283" s="21">
        <v>0</v>
      </c>
      <c r="AG283" s="21">
        <v>0</v>
      </c>
      <c r="AH283" s="21">
        <v>0</v>
      </c>
      <c r="AI283" s="21">
        <f t="shared" si="9"/>
        <v>0</v>
      </c>
      <c r="AJ283">
        <v>0</v>
      </c>
      <c r="AK283">
        <v>0</v>
      </c>
      <c r="AL283">
        <v>0</v>
      </c>
      <c r="AM283" s="1">
        <v>1000000</v>
      </c>
      <c r="AN283" s="1">
        <v>-1000000</v>
      </c>
    </row>
    <row r="284" spans="1:40" x14ac:dyDescent="0.25">
      <c r="A284" t="str">
        <f t="shared" si="8"/>
        <v>1.1-00-1902_20116009_2039220</v>
      </c>
      <c r="B284" t="s">
        <v>50</v>
      </c>
      <c r="C284" s="17" t="s">
        <v>555</v>
      </c>
      <c r="D284" t="s">
        <v>31</v>
      </c>
      <c r="E284" t="s">
        <v>207</v>
      </c>
      <c r="F284" t="s">
        <v>98</v>
      </c>
      <c r="G284">
        <v>1</v>
      </c>
      <c r="H284">
        <v>16</v>
      </c>
      <c r="I284" t="s">
        <v>278</v>
      </c>
      <c r="J284">
        <v>3922</v>
      </c>
      <c r="K284" t="s">
        <v>179</v>
      </c>
      <c r="L284">
        <v>0</v>
      </c>
      <c r="M284" t="s">
        <v>36</v>
      </c>
      <c r="N284">
        <v>3000</v>
      </c>
      <c r="O284" s="17" t="s">
        <v>699</v>
      </c>
      <c r="P284" t="s">
        <v>56</v>
      </c>
      <c r="Q284" t="s">
        <v>101</v>
      </c>
      <c r="R284" t="s">
        <v>212</v>
      </c>
      <c r="S284" t="s">
        <v>279</v>
      </c>
      <c r="T284" t="s">
        <v>280</v>
      </c>
      <c r="U284" s="17" t="e">
        <v>#N/A</v>
      </c>
      <c r="V284" s="13">
        <v>0</v>
      </c>
      <c r="W284" s="1">
        <v>400000</v>
      </c>
      <c r="X284">
        <v>0</v>
      </c>
      <c r="Y284">
        <v>0</v>
      </c>
      <c r="Z284">
        <v>0</v>
      </c>
      <c r="AA284">
        <v>0</v>
      </c>
      <c r="AB284">
        <v>0</v>
      </c>
      <c r="AC284" s="21">
        <v>0</v>
      </c>
      <c r="AD284" s="13">
        <f>VLOOKUP(A284,'ARCHIVO DE TRABAJO'!$A$1:$AC$1046,29,0)</f>
        <v>0</v>
      </c>
      <c r="AE284" s="32">
        <f>VLOOKUP(A284,'ARCHIVO DE TRABAJO'!$A$1:$AD$1046,30,0)</f>
        <v>0</v>
      </c>
      <c r="AF284" s="21">
        <v>0</v>
      </c>
      <c r="AG284" s="21">
        <v>0</v>
      </c>
      <c r="AH284" s="21">
        <v>0</v>
      </c>
      <c r="AI284" s="21">
        <f t="shared" si="9"/>
        <v>0</v>
      </c>
      <c r="AJ284">
        <v>0</v>
      </c>
      <c r="AK284">
        <v>0</v>
      </c>
      <c r="AL284">
        <v>0</v>
      </c>
      <c r="AM284" s="1">
        <v>400000</v>
      </c>
      <c r="AN284" s="1">
        <v>-400000</v>
      </c>
    </row>
    <row r="285" spans="1:40" x14ac:dyDescent="0.25">
      <c r="A285" t="str">
        <f t="shared" si="8"/>
        <v>1.1-00-1911_20864030_2037510</v>
      </c>
      <c r="B285" t="s">
        <v>50</v>
      </c>
      <c r="C285" s="17" t="s">
        <v>555</v>
      </c>
      <c r="D285" t="s">
        <v>31</v>
      </c>
      <c r="E285" t="s">
        <v>207</v>
      </c>
      <c r="F285" t="s">
        <v>282</v>
      </c>
      <c r="G285">
        <v>8</v>
      </c>
      <c r="H285">
        <v>64</v>
      </c>
      <c r="I285" t="s">
        <v>283</v>
      </c>
      <c r="J285">
        <v>3751</v>
      </c>
      <c r="K285" t="s">
        <v>139</v>
      </c>
      <c r="L285">
        <v>0</v>
      </c>
      <c r="M285" t="s">
        <v>36</v>
      </c>
      <c r="N285">
        <v>3000</v>
      </c>
      <c r="O285" s="17" t="s">
        <v>699</v>
      </c>
      <c r="P285" t="s">
        <v>56</v>
      </c>
      <c r="Q285" t="s">
        <v>284</v>
      </c>
      <c r="R285" t="s">
        <v>39</v>
      </c>
      <c r="S285" t="s">
        <v>285</v>
      </c>
      <c r="T285" t="s">
        <v>284</v>
      </c>
      <c r="U285" s="17" t="e">
        <v>#N/A</v>
      </c>
      <c r="V285" s="13">
        <v>0</v>
      </c>
      <c r="W285" s="1">
        <v>50000</v>
      </c>
      <c r="X285">
        <v>0</v>
      </c>
      <c r="Y285">
        <v>0</v>
      </c>
      <c r="Z285">
        <v>0</v>
      </c>
      <c r="AA285">
        <v>0</v>
      </c>
      <c r="AB285">
        <v>0</v>
      </c>
      <c r="AC285" s="21">
        <v>0</v>
      </c>
      <c r="AD285" s="13">
        <f>VLOOKUP(A285,'ARCHIVO DE TRABAJO'!$A$1:$AC$1046,29,0)</f>
        <v>0</v>
      </c>
      <c r="AE285" s="32">
        <f>VLOOKUP(A285,'ARCHIVO DE TRABAJO'!$A$1:$AD$1046,30,0)</f>
        <v>0</v>
      </c>
      <c r="AF285" s="21">
        <v>0</v>
      </c>
      <c r="AG285" s="21">
        <v>0</v>
      </c>
      <c r="AH285" s="21">
        <v>0</v>
      </c>
      <c r="AI285" s="21">
        <f t="shared" si="9"/>
        <v>0</v>
      </c>
      <c r="AJ285">
        <v>0</v>
      </c>
      <c r="AK285">
        <v>0</v>
      </c>
      <c r="AL285">
        <v>0</v>
      </c>
      <c r="AM285" s="1">
        <v>50000</v>
      </c>
      <c r="AN285" s="1">
        <v>-50000</v>
      </c>
    </row>
    <row r="286" spans="1:40" x14ac:dyDescent="0.25">
      <c r="A286" t="str">
        <f t="shared" si="8"/>
        <v>1.1-00-1901_2081001_2022110</v>
      </c>
      <c r="B286" t="s">
        <v>50</v>
      </c>
      <c r="C286" s="17" t="s">
        <v>555</v>
      </c>
      <c r="D286" t="s">
        <v>31</v>
      </c>
      <c r="E286" t="s">
        <v>286</v>
      </c>
      <c r="F286" t="s">
        <v>146</v>
      </c>
      <c r="G286">
        <v>8</v>
      </c>
      <c r="H286">
        <v>1</v>
      </c>
      <c r="I286" t="s">
        <v>287</v>
      </c>
      <c r="J286">
        <v>2211</v>
      </c>
      <c r="K286" t="s">
        <v>55</v>
      </c>
      <c r="L286">
        <v>0</v>
      </c>
      <c r="M286" t="s">
        <v>36</v>
      </c>
      <c r="N286">
        <v>2000</v>
      </c>
      <c r="O286" s="17" t="s">
        <v>699</v>
      </c>
      <c r="P286" t="s">
        <v>56</v>
      </c>
      <c r="Q286" t="s">
        <v>149</v>
      </c>
      <c r="R286" t="s">
        <v>39</v>
      </c>
      <c r="S286" t="s">
        <v>288</v>
      </c>
      <c r="T286" t="s">
        <v>289</v>
      </c>
      <c r="U286" s="17" t="e">
        <v>#N/A</v>
      </c>
      <c r="V286" s="13">
        <v>0</v>
      </c>
      <c r="W286" s="1">
        <v>50000</v>
      </c>
      <c r="X286">
        <v>0</v>
      </c>
      <c r="Y286">
        <v>0</v>
      </c>
      <c r="Z286">
        <v>0</v>
      </c>
      <c r="AA286">
        <v>0</v>
      </c>
      <c r="AB286">
        <v>0</v>
      </c>
      <c r="AC286" s="21">
        <v>0</v>
      </c>
      <c r="AD286" s="13">
        <f>VLOOKUP(A286,'ARCHIVO DE TRABAJO'!$A$1:$AC$1046,29,0)</f>
        <v>0</v>
      </c>
      <c r="AE286" s="32">
        <f>VLOOKUP(A286,'ARCHIVO DE TRABAJO'!$A$1:$AD$1046,30,0)</f>
        <v>0</v>
      </c>
      <c r="AF286" s="21">
        <v>0</v>
      </c>
      <c r="AG286" s="21">
        <v>0</v>
      </c>
      <c r="AH286" s="21">
        <v>0</v>
      </c>
      <c r="AI286" s="21">
        <f t="shared" si="9"/>
        <v>0</v>
      </c>
      <c r="AJ286">
        <v>0</v>
      </c>
      <c r="AK286">
        <v>0</v>
      </c>
      <c r="AL286">
        <v>0</v>
      </c>
      <c r="AM286" s="1">
        <v>50000</v>
      </c>
      <c r="AN286" s="1">
        <v>-50000</v>
      </c>
    </row>
    <row r="287" spans="1:40" x14ac:dyDescent="0.25">
      <c r="A287" t="str">
        <f t="shared" si="8"/>
        <v>1.1-00-1901_2081001_2033610</v>
      </c>
      <c r="B287" t="s">
        <v>50</v>
      </c>
      <c r="C287" s="17" t="s">
        <v>555</v>
      </c>
      <c r="D287" t="s">
        <v>31</v>
      </c>
      <c r="E287" t="s">
        <v>286</v>
      </c>
      <c r="F287" t="s">
        <v>146</v>
      </c>
      <c r="G287">
        <v>8</v>
      </c>
      <c r="H287">
        <v>1</v>
      </c>
      <c r="I287" t="s">
        <v>287</v>
      </c>
      <c r="J287">
        <v>3361</v>
      </c>
      <c r="K287" t="s">
        <v>290</v>
      </c>
      <c r="L287">
        <v>0</v>
      </c>
      <c r="M287" t="s">
        <v>36</v>
      </c>
      <c r="N287">
        <v>3000</v>
      </c>
      <c r="O287" s="17" t="s">
        <v>699</v>
      </c>
      <c r="P287" t="s">
        <v>56</v>
      </c>
      <c r="Q287" t="s">
        <v>149</v>
      </c>
      <c r="R287" t="s">
        <v>39</v>
      </c>
      <c r="S287" t="s">
        <v>288</v>
      </c>
      <c r="T287" t="s">
        <v>289</v>
      </c>
      <c r="U287" s="17" t="e">
        <v>#N/A</v>
      </c>
      <c r="V287" s="13">
        <v>0</v>
      </c>
      <c r="W287" s="1">
        <v>15000000</v>
      </c>
      <c r="X287">
        <v>0</v>
      </c>
      <c r="Y287">
        <v>0</v>
      </c>
      <c r="Z287">
        <v>0</v>
      </c>
      <c r="AA287">
        <v>0</v>
      </c>
      <c r="AB287">
        <v>0</v>
      </c>
      <c r="AC287" s="21">
        <v>0</v>
      </c>
      <c r="AD287" s="13">
        <f>VLOOKUP(A287,'ARCHIVO DE TRABAJO'!$A$1:$AC$1046,29,0)</f>
        <v>0</v>
      </c>
      <c r="AE287" s="32">
        <f>VLOOKUP(A287,'ARCHIVO DE TRABAJO'!$A$1:$AD$1046,30,0)</f>
        <v>0</v>
      </c>
      <c r="AF287" s="21">
        <v>0</v>
      </c>
      <c r="AG287" s="21">
        <v>0</v>
      </c>
      <c r="AH287" s="21">
        <v>0</v>
      </c>
      <c r="AI287" s="21">
        <f t="shared" si="9"/>
        <v>0</v>
      </c>
      <c r="AJ287">
        <v>0</v>
      </c>
      <c r="AK287">
        <v>0</v>
      </c>
      <c r="AL287">
        <v>0</v>
      </c>
      <c r="AM287" s="1">
        <v>15000000</v>
      </c>
      <c r="AN287" s="1">
        <v>-15000000</v>
      </c>
    </row>
    <row r="288" spans="1:40" x14ac:dyDescent="0.25">
      <c r="A288" t="str">
        <f t="shared" si="8"/>
        <v>1.1-00-1901_2081001_2033910</v>
      </c>
      <c r="B288" t="s">
        <v>50</v>
      </c>
      <c r="C288" s="17" t="s">
        <v>555</v>
      </c>
      <c r="D288" t="s">
        <v>31</v>
      </c>
      <c r="E288" t="s">
        <v>286</v>
      </c>
      <c r="F288" t="s">
        <v>146</v>
      </c>
      <c r="G288">
        <v>8</v>
      </c>
      <c r="H288">
        <v>1</v>
      </c>
      <c r="I288" t="s">
        <v>287</v>
      </c>
      <c r="J288">
        <v>3391</v>
      </c>
      <c r="K288" t="s">
        <v>137</v>
      </c>
      <c r="L288">
        <v>0</v>
      </c>
      <c r="M288" t="s">
        <v>36</v>
      </c>
      <c r="N288">
        <v>3000</v>
      </c>
      <c r="O288" s="17" t="s">
        <v>699</v>
      </c>
      <c r="P288" t="s">
        <v>56</v>
      </c>
      <c r="Q288" t="s">
        <v>149</v>
      </c>
      <c r="R288" t="s">
        <v>39</v>
      </c>
      <c r="S288" t="s">
        <v>288</v>
      </c>
      <c r="T288" t="s">
        <v>289</v>
      </c>
      <c r="U288" s="17" t="e">
        <v>#N/A</v>
      </c>
      <c r="V288" s="13">
        <v>0</v>
      </c>
      <c r="W288" s="1">
        <v>2000000</v>
      </c>
      <c r="X288">
        <v>0</v>
      </c>
      <c r="Y288">
        <v>0</v>
      </c>
      <c r="Z288">
        <v>0</v>
      </c>
      <c r="AA288">
        <v>0</v>
      </c>
      <c r="AB288">
        <v>0</v>
      </c>
      <c r="AC288" s="21">
        <v>0</v>
      </c>
      <c r="AD288" s="13">
        <f>VLOOKUP(A288,'ARCHIVO DE TRABAJO'!$A$1:$AC$1046,29,0)</f>
        <v>0</v>
      </c>
      <c r="AE288" s="32">
        <f>VLOOKUP(A288,'ARCHIVO DE TRABAJO'!$A$1:$AD$1046,30,0)</f>
        <v>0</v>
      </c>
      <c r="AF288" s="21">
        <v>0</v>
      </c>
      <c r="AG288" s="21">
        <v>0</v>
      </c>
      <c r="AH288" s="21">
        <v>0</v>
      </c>
      <c r="AI288" s="21">
        <f t="shared" si="9"/>
        <v>0</v>
      </c>
      <c r="AJ288">
        <v>0</v>
      </c>
      <c r="AK288">
        <v>0</v>
      </c>
      <c r="AL288">
        <v>0</v>
      </c>
      <c r="AM288" s="1">
        <v>2000000</v>
      </c>
      <c r="AN288" s="1">
        <v>-2000000</v>
      </c>
    </row>
    <row r="289" spans="1:40" x14ac:dyDescent="0.25">
      <c r="A289" t="str">
        <f t="shared" si="8"/>
        <v>1.1-00-1901_2081001_2038210</v>
      </c>
      <c r="B289" t="s">
        <v>50</v>
      </c>
      <c r="C289" s="17" t="s">
        <v>555</v>
      </c>
      <c r="D289" t="s">
        <v>31</v>
      </c>
      <c r="E289" t="s">
        <v>286</v>
      </c>
      <c r="F289" t="s">
        <v>146</v>
      </c>
      <c r="G289">
        <v>8</v>
      </c>
      <c r="H289">
        <v>1</v>
      </c>
      <c r="I289" t="s">
        <v>287</v>
      </c>
      <c r="J289">
        <v>3821</v>
      </c>
      <c r="K289" t="s">
        <v>70</v>
      </c>
      <c r="L289">
        <v>0</v>
      </c>
      <c r="M289" t="s">
        <v>36</v>
      </c>
      <c r="N289">
        <v>3000</v>
      </c>
      <c r="O289" s="17" t="s">
        <v>699</v>
      </c>
      <c r="P289" t="s">
        <v>56</v>
      </c>
      <c r="Q289" t="s">
        <v>149</v>
      </c>
      <c r="R289" t="s">
        <v>39</v>
      </c>
      <c r="S289" t="s">
        <v>288</v>
      </c>
      <c r="T289" t="s">
        <v>289</v>
      </c>
      <c r="U289" s="17" t="e">
        <v>#N/A</v>
      </c>
      <c r="V289" s="13">
        <v>0</v>
      </c>
      <c r="W289" s="1">
        <v>250000</v>
      </c>
      <c r="X289">
        <v>0</v>
      </c>
      <c r="Y289">
        <v>0</v>
      </c>
      <c r="Z289">
        <v>0</v>
      </c>
      <c r="AA289">
        <v>0</v>
      </c>
      <c r="AB289">
        <v>0</v>
      </c>
      <c r="AC289" s="21">
        <v>0</v>
      </c>
      <c r="AD289" s="13">
        <f>VLOOKUP(A289,'ARCHIVO DE TRABAJO'!$A$1:$AC$1046,29,0)</f>
        <v>0</v>
      </c>
      <c r="AE289" s="32">
        <f>VLOOKUP(A289,'ARCHIVO DE TRABAJO'!$A$1:$AD$1046,30,0)</f>
        <v>0</v>
      </c>
      <c r="AF289" s="21">
        <v>0</v>
      </c>
      <c r="AG289" s="21">
        <v>0</v>
      </c>
      <c r="AH289" s="21">
        <v>0</v>
      </c>
      <c r="AI289" s="21">
        <f t="shared" si="9"/>
        <v>0</v>
      </c>
      <c r="AJ289">
        <v>0</v>
      </c>
      <c r="AK289">
        <v>0</v>
      </c>
      <c r="AL289">
        <v>0</v>
      </c>
      <c r="AM289" s="1">
        <v>250000</v>
      </c>
      <c r="AN289" s="1">
        <v>-250000</v>
      </c>
    </row>
    <row r="290" spans="1:40" x14ac:dyDescent="0.25">
      <c r="A290" t="str">
        <f t="shared" si="8"/>
        <v>1.1-00-1901_2081001_2059110</v>
      </c>
      <c r="B290" t="s">
        <v>50</v>
      </c>
      <c r="C290" s="17" t="s">
        <v>555</v>
      </c>
      <c r="D290" t="s">
        <v>31</v>
      </c>
      <c r="E290" t="s">
        <v>286</v>
      </c>
      <c r="F290" t="s">
        <v>146</v>
      </c>
      <c r="G290">
        <v>8</v>
      </c>
      <c r="H290">
        <v>1</v>
      </c>
      <c r="I290" t="s">
        <v>287</v>
      </c>
      <c r="J290">
        <v>5911</v>
      </c>
      <c r="K290" t="s">
        <v>157</v>
      </c>
      <c r="L290">
        <v>0</v>
      </c>
      <c r="M290" t="s">
        <v>36</v>
      </c>
      <c r="N290">
        <v>5000</v>
      </c>
      <c r="O290" s="17" t="s">
        <v>700</v>
      </c>
      <c r="P290" t="s">
        <v>56</v>
      </c>
      <c r="Q290" t="s">
        <v>149</v>
      </c>
      <c r="R290" t="s">
        <v>39</v>
      </c>
      <c r="S290" t="s">
        <v>288</v>
      </c>
      <c r="T290" t="s">
        <v>289</v>
      </c>
      <c r="U290" s="17" t="e">
        <v>#N/A</v>
      </c>
      <c r="V290" s="13">
        <v>0</v>
      </c>
      <c r="W290" s="1">
        <v>3000000</v>
      </c>
      <c r="X290">
        <v>0</v>
      </c>
      <c r="Y290">
        <v>0</v>
      </c>
      <c r="Z290">
        <v>0</v>
      </c>
      <c r="AA290">
        <v>0</v>
      </c>
      <c r="AB290">
        <v>0</v>
      </c>
      <c r="AC290" s="21">
        <v>0</v>
      </c>
      <c r="AD290" s="13">
        <f>VLOOKUP(A290,'ARCHIVO DE TRABAJO'!$A$1:$AC$1046,29,0)</f>
        <v>0</v>
      </c>
      <c r="AE290" s="32">
        <f>VLOOKUP(A290,'ARCHIVO DE TRABAJO'!$A$1:$AD$1046,30,0)</f>
        <v>0</v>
      </c>
      <c r="AF290" s="21">
        <v>0</v>
      </c>
      <c r="AG290" s="21">
        <v>0</v>
      </c>
      <c r="AH290" s="21">
        <v>0</v>
      </c>
      <c r="AI290" s="21">
        <f t="shared" si="9"/>
        <v>0</v>
      </c>
      <c r="AJ290">
        <v>0</v>
      </c>
      <c r="AK290">
        <v>0</v>
      </c>
      <c r="AL290">
        <v>0</v>
      </c>
      <c r="AM290" s="1">
        <v>3000000</v>
      </c>
      <c r="AN290" s="1">
        <v>-3000000</v>
      </c>
    </row>
    <row r="291" spans="1:40" x14ac:dyDescent="0.25">
      <c r="A291" t="str">
        <f t="shared" si="8"/>
        <v>1.1-00-1901_2082001_2036510</v>
      </c>
      <c r="B291" t="s">
        <v>50</v>
      </c>
      <c r="C291" s="17" t="s">
        <v>555</v>
      </c>
      <c r="D291" t="s">
        <v>31</v>
      </c>
      <c r="E291" t="s">
        <v>286</v>
      </c>
      <c r="F291" t="s">
        <v>146</v>
      </c>
      <c r="G291">
        <v>8</v>
      </c>
      <c r="H291">
        <v>2</v>
      </c>
      <c r="I291" t="s">
        <v>287</v>
      </c>
      <c r="J291">
        <v>3651</v>
      </c>
      <c r="K291" t="s">
        <v>291</v>
      </c>
      <c r="L291">
        <v>0</v>
      </c>
      <c r="M291" t="s">
        <v>36</v>
      </c>
      <c r="N291">
        <v>3000</v>
      </c>
      <c r="O291" s="17" t="s">
        <v>699</v>
      </c>
      <c r="P291" t="s">
        <v>56</v>
      </c>
      <c r="Q291" t="s">
        <v>149</v>
      </c>
      <c r="R291" t="s">
        <v>39</v>
      </c>
      <c r="S291" t="s">
        <v>292</v>
      </c>
      <c r="T291" t="s">
        <v>289</v>
      </c>
      <c r="U291" s="17" t="e">
        <v>#N/A</v>
      </c>
      <c r="V291" s="13">
        <v>0</v>
      </c>
      <c r="W291" s="1">
        <v>2000000</v>
      </c>
      <c r="X291">
        <v>0</v>
      </c>
      <c r="Y291">
        <v>0</v>
      </c>
      <c r="Z291">
        <v>0</v>
      </c>
      <c r="AA291">
        <v>0</v>
      </c>
      <c r="AB291">
        <v>0</v>
      </c>
      <c r="AC291" s="21">
        <v>0</v>
      </c>
      <c r="AD291" s="13">
        <f>VLOOKUP(A291,'ARCHIVO DE TRABAJO'!$A$1:$AC$1046,29,0)</f>
        <v>0</v>
      </c>
      <c r="AE291" s="32">
        <f>VLOOKUP(A291,'ARCHIVO DE TRABAJO'!$A$1:$AD$1046,30,0)</f>
        <v>0</v>
      </c>
      <c r="AF291" s="21">
        <v>0</v>
      </c>
      <c r="AG291" s="21">
        <v>0</v>
      </c>
      <c r="AH291" s="21">
        <v>0</v>
      </c>
      <c r="AI291" s="21">
        <f t="shared" si="9"/>
        <v>0</v>
      </c>
      <c r="AJ291">
        <v>0</v>
      </c>
      <c r="AK291">
        <v>0</v>
      </c>
      <c r="AL291">
        <v>0</v>
      </c>
      <c r="AM291" s="1">
        <v>2000000</v>
      </c>
      <c r="AN291" s="1">
        <v>-2000000</v>
      </c>
    </row>
    <row r="292" spans="1:40" x14ac:dyDescent="0.25">
      <c r="A292" t="str">
        <f t="shared" si="8"/>
        <v>1.1-00-1901_2082001_2036610</v>
      </c>
      <c r="B292" t="s">
        <v>50</v>
      </c>
      <c r="C292" s="17" t="s">
        <v>555</v>
      </c>
      <c r="D292" t="s">
        <v>31</v>
      </c>
      <c r="E292" t="s">
        <v>286</v>
      </c>
      <c r="F292" t="s">
        <v>146</v>
      </c>
      <c r="G292">
        <v>8</v>
      </c>
      <c r="H292">
        <v>2</v>
      </c>
      <c r="I292" t="s">
        <v>287</v>
      </c>
      <c r="J292">
        <v>3661</v>
      </c>
      <c r="K292" t="s">
        <v>293</v>
      </c>
      <c r="L292">
        <v>0</v>
      </c>
      <c r="M292" t="s">
        <v>36</v>
      </c>
      <c r="N292">
        <v>3000</v>
      </c>
      <c r="O292" s="17" t="s">
        <v>699</v>
      </c>
      <c r="P292" t="s">
        <v>56</v>
      </c>
      <c r="Q292" t="s">
        <v>149</v>
      </c>
      <c r="R292" t="s">
        <v>39</v>
      </c>
      <c r="S292" t="s">
        <v>292</v>
      </c>
      <c r="T292" t="s">
        <v>289</v>
      </c>
      <c r="U292" s="17" t="e">
        <v>#N/A</v>
      </c>
      <c r="V292" s="13">
        <v>0</v>
      </c>
      <c r="W292" s="1">
        <v>5000000</v>
      </c>
      <c r="X292">
        <v>0</v>
      </c>
      <c r="Y292">
        <v>0</v>
      </c>
      <c r="Z292">
        <v>0</v>
      </c>
      <c r="AA292">
        <v>0</v>
      </c>
      <c r="AB292">
        <v>0</v>
      </c>
      <c r="AC292" s="21">
        <v>0</v>
      </c>
      <c r="AD292" s="13">
        <f>VLOOKUP(A292,'ARCHIVO DE TRABAJO'!$A$1:$AC$1046,29,0)</f>
        <v>0</v>
      </c>
      <c r="AE292" s="32">
        <f>VLOOKUP(A292,'ARCHIVO DE TRABAJO'!$A$1:$AD$1046,30,0)</f>
        <v>0</v>
      </c>
      <c r="AF292" s="21">
        <v>0</v>
      </c>
      <c r="AG292" s="21">
        <v>0</v>
      </c>
      <c r="AH292" s="21">
        <v>0</v>
      </c>
      <c r="AI292" s="21">
        <f t="shared" si="9"/>
        <v>0</v>
      </c>
      <c r="AJ292">
        <v>0</v>
      </c>
      <c r="AK292">
        <v>0</v>
      </c>
      <c r="AL292">
        <v>0</v>
      </c>
      <c r="AM292" s="1">
        <v>5000000</v>
      </c>
      <c r="AN292" s="1">
        <v>-5000000</v>
      </c>
    </row>
    <row r="293" spans="1:40" x14ac:dyDescent="0.25">
      <c r="A293" t="str">
        <f t="shared" si="8"/>
        <v>1.1-00-1901_2083002_2033910</v>
      </c>
      <c r="B293" t="s">
        <v>50</v>
      </c>
      <c r="C293" s="17" t="s">
        <v>555</v>
      </c>
      <c r="D293" t="s">
        <v>31</v>
      </c>
      <c r="E293" t="s">
        <v>286</v>
      </c>
      <c r="F293" t="s">
        <v>146</v>
      </c>
      <c r="G293">
        <v>8</v>
      </c>
      <c r="H293">
        <v>3</v>
      </c>
      <c r="I293" t="s">
        <v>294</v>
      </c>
      <c r="J293">
        <v>3391</v>
      </c>
      <c r="K293" t="s">
        <v>137</v>
      </c>
      <c r="L293">
        <v>0</v>
      </c>
      <c r="M293" t="s">
        <v>36</v>
      </c>
      <c r="N293">
        <v>3000</v>
      </c>
      <c r="O293" s="17" t="s">
        <v>699</v>
      </c>
      <c r="P293" t="s">
        <v>56</v>
      </c>
      <c r="Q293" t="s">
        <v>149</v>
      </c>
      <c r="R293" t="s">
        <v>39</v>
      </c>
      <c r="S293" t="s">
        <v>295</v>
      </c>
      <c r="T293" t="s">
        <v>296</v>
      </c>
      <c r="U293" s="17" t="e">
        <v>#N/A</v>
      </c>
      <c r="V293" s="13">
        <v>0</v>
      </c>
      <c r="W293" s="1">
        <v>360000</v>
      </c>
      <c r="X293">
        <v>0</v>
      </c>
      <c r="Y293">
        <v>0</v>
      </c>
      <c r="Z293">
        <v>0</v>
      </c>
      <c r="AA293">
        <v>0</v>
      </c>
      <c r="AB293">
        <v>0</v>
      </c>
      <c r="AC293" s="21">
        <v>0</v>
      </c>
      <c r="AD293" s="13">
        <f>VLOOKUP(A293,'ARCHIVO DE TRABAJO'!$A$1:$AC$1046,29,0)</f>
        <v>0</v>
      </c>
      <c r="AE293" s="32">
        <f>VLOOKUP(A293,'ARCHIVO DE TRABAJO'!$A$1:$AD$1046,30,0)</f>
        <v>0</v>
      </c>
      <c r="AF293" s="21">
        <v>0</v>
      </c>
      <c r="AG293" s="21">
        <v>0</v>
      </c>
      <c r="AH293" s="21">
        <v>0</v>
      </c>
      <c r="AI293" s="21">
        <f t="shared" si="9"/>
        <v>0</v>
      </c>
      <c r="AJ293">
        <v>0</v>
      </c>
      <c r="AK293">
        <v>0</v>
      </c>
      <c r="AL293">
        <v>0</v>
      </c>
      <c r="AM293" s="1">
        <v>360000</v>
      </c>
      <c r="AN293" s="1">
        <v>-360000</v>
      </c>
    </row>
    <row r="294" spans="1:40" x14ac:dyDescent="0.25">
      <c r="A294" t="str">
        <f t="shared" si="8"/>
        <v>1.1-00-1901_2083002_2036110</v>
      </c>
      <c r="B294" t="s">
        <v>50</v>
      </c>
      <c r="C294" s="17" t="s">
        <v>555</v>
      </c>
      <c r="D294" t="s">
        <v>31</v>
      </c>
      <c r="E294" t="s">
        <v>286</v>
      </c>
      <c r="F294" t="s">
        <v>146</v>
      </c>
      <c r="G294">
        <v>8</v>
      </c>
      <c r="H294">
        <v>3</v>
      </c>
      <c r="I294" t="s">
        <v>294</v>
      </c>
      <c r="J294">
        <v>3611</v>
      </c>
      <c r="K294" t="s">
        <v>297</v>
      </c>
      <c r="L294">
        <v>0</v>
      </c>
      <c r="M294" t="s">
        <v>36</v>
      </c>
      <c r="N294">
        <v>3000</v>
      </c>
      <c r="O294" s="17" t="s">
        <v>699</v>
      </c>
      <c r="P294" t="s">
        <v>56</v>
      </c>
      <c r="Q294" t="s">
        <v>149</v>
      </c>
      <c r="R294" t="s">
        <v>39</v>
      </c>
      <c r="S294" t="s">
        <v>295</v>
      </c>
      <c r="T294" t="s">
        <v>296</v>
      </c>
      <c r="U294" s="17" t="e">
        <v>#N/A</v>
      </c>
      <c r="V294" s="13">
        <v>0</v>
      </c>
      <c r="W294" s="1">
        <v>12000000</v>
      </c>
      <c r="X294">
        <v>0</v>
      </c>
      <c r="Y294">
        <v>0</v>
      </c>
      <c r="Z294">
        <v>0</v>
      </c>
      <c r="AA294">
        <v>0</v>
      </c>
      <c r="AB294">
        <v>0</v>
      </c>
      <c r="AC294" s="21">
        <v>0</v>
      </c>
      <c r="AD294" s="13">
        <f>VLOOKUP(A294,'ARCHIVO DE TRABAJO'!$A$1:$AC$1046,29,0)</f>
        <v>0</v>
      </c>
      <c r="AE294" s="32">
        <f>VLOOKUP(A294,'ARCHIVO DE TRABAJO'!$A$1:$AD$1046,30,0)</f>
        <v>0</v>
      </c>
      <c r="AF294" s="21">
        <v>0</v>
      </c>
      <c r="AG294" s="21">
        <v>0</v>
      </c>
      <c r="AH294" s="21">
        <v>0</v>
      </c>
      <c r="AI294" s="21">
        <f t="shared" si="9"/>
        <v>0</v>
      </c>
      <c r="AJ294">
        <v>0</v>
      </c>
      <c r="AK294">
        <v>0</v>
      </c>
      <c r="AL294">
        <v>0</v>
      </c>
      <c r="AM294" s="1">
        <v>12000000</v>
      </c>
      <c r="AN294" s="1">
        <v>-12000000</v>
      </c>
    </row>
    <row r="295" spans="1:40" x14ac:dyDescent="0.25">
      <c r="A295" t="str">
        <f t="shared" si="8"/>
        <v>1.1-00-1901_2083002_2052110</v>
      </c>
      <c r="B295" t="s">
        <v>50</v>
      </c>
      <c r="C295" s="17" t="s">
        <v>555</v>
      </c>
      <c r="D295" t="s">
        <v>31</v>
      </c>
      <c r="E295" t="s">
        <v>286</v>
      </c>
      <c r="F295" t="s">
        <v>146</v>
      </c>
      <c r="G295">
        <v>8</v>
      </c>
      <c r="H295">
        <v>3</v>
      </c>
      <c r="I295" t="s">
        <v>294</v>
      </c>
      <c r="J295">
        <v>5211</v>
      </c>
      <c r="K295" t="s">
        <v>155</v>
      </c>
      <c r="L295">
        <v>0</v>
      </c>
      <c r="M295" t="s">
        <v>36</v>
      </c>
      <c r="N295">
        <v>5000</v>
      </c>
      <c r="O295" s="17" t="s">
        <v>700</v>
      </c>
      <c r="P295" t="s">
        <v>56</v>
      </c>
      <c r="Q295" t="s">
        <v>149</v>
      </c>
      <c r="R295" t="s">
        <v>39</v>
      </c>
      <c r="S295" t="s">
        <v>295</v>
      </c>
      <c r="T295" t="s">
        <v>296</v>
      </c>
      <c r="U295" s="17" t="e">
        <v>#N/A</v>
      </c>
      <c r="V295" s="13">
        <v>0</v>
      </c>
      <c r="W295" s="1">
        <v>100000</v>
      </c>
      <c r="X295">
        <v>0</v>
      </c>
      <c r="Y295">
        <v>0</v>
      </c>
      <c r="Z295">
        <v>0</v>
      </c>
      <c r="AA295">
        <v>0</v>
      </c>
      <c r="AB295">
        <v>0</v>
      </c>
      <c r="AC295" s="21">
        <v>0</v>
      </c>
      <c r="AD295" s="13">
        <f>VLOOKUP(A295,'ARCHIVO DE TRABAJO'!$A$1:$AC$1046,29,0)</f>
        <v>0</v>
      </c>
      <c r="AE295" s="32">
        <f>VLOOKUP(A295,'ARCHIVO DE TRABAJO'!$A$1:$AD$1046,30,0)</f>
        <v>0</v>
      </c>
      <c r="AF295" s="21">
        <v>0</v>
      </c>
      <c r="AG295" s="21">
        <v>0</v>
      </c>
      <c r="AH295" s="21">
        <v>0</v>
      </c>
      <c r="AI295" s="21">
        <f t="shared" si="9"/>
        <v>0</v>
      </c>
      <c r="AJ295">
        <v>0</v>
      </c>
      <c r="AK295">
        <v>0</v>
      </c>
      <c r="AL295">
        <v>0</v>
      </c>
      <c r="AM295" s="1">
        <v>100000</v>
      </c>
      <c r="AN295" s="1">
        <v>-100000</v>
      </c>
    </row>
    <row r="296" spans="1:40" x14ac:dyDescent="0.25">
      <c r="A296" t="str">
        <f t="shared" si="8"/>
        <v>1.1-00-1901_2083002_2052310</v>
      </c>
      <c r="B296" t="s">
        <v>50</v>
      </c>
      <c r="C296" s="17" t="s">
        <v>555</v>
      </c>
      <c r="D296" t="s">
        <v>31</v>
      </c>
      <c r="E296" t="s">
        <v>286</v>
      </c>
      <c r="F296" t="s">
        <v>146</v>
      </c>
      <c r="G296">
        <v>8</v>
      </c>
      <c r="H296">
        <v>3</v>
      </c>
      <c r="I296" t="s">
        <v>294</v>
      </c>
      <c r="J296">
        <v>5231</v>
      </c>
      <c r="K296" t="s">
        <v>185</v>
      </c>
      <c r="L296">
        <v>0</v>
      </c>
      <c r="M296" t="s">
        <v>36</v>
      </c>
      <c r="N296">
        <v>5000</v>
      </c>
      <c r="O296" s="17" t="s">
        <v>700</v>
      </c>
      <c r="P296" t="s">
        <v>56</v>
      </c>
      <c r="Q296" t="s">
        <v>149</v>
      </c>
      <c r="R296" t="s">
        <v>39</v>
      </c>
      <c r="S296" t="s">
        <v>295</v>
      </c>
      <c r="T296" t="s">
        <v>296</v>
      </c>
      <c r="U296" s="17" t="e">
        <v>#N/A</v>
      </c>
      <c r="V296" s="13">
        <v>0</v>
      </c>
      <c r="W296" s="1">
        <v>200000</v>
      </c>
      <c r="X296">
        <v>0</v>
      </c>
      <c r="Y296">
        <v>0</v>
      </c>
      <c r="Z296">
        <v>0</v>
      </c>
      <c r="AA296">
        <v>0</v>
      </c>
      <c r="AB296">
        <v>0</v>
      </c>
      <c r="AC296" s="21">
        <v>0</v>
      </c>
      <c r="AD296" s="13">
        <f>VLOOKUP(A296,'ARCHIVO DE TRABAJO'!$A$1:$AC$1046,29,0)</f>
        <v>0</v>
      </c>
      <c r="AE296" s="32">
        <f>VLOOKUP(A296,'ARCHIVO DE TRABAJO'!$A$1:$AD$1046,30,0)</f>
        <v>0</v>
      </c>
      <c r="AF296" s="21">
        <v>0</v>
      </c>
      <c r="AG296" s="21">
        <v>0</v>
      </c>
      <c r="AH296" s="21">
        <v>0</v>
      </c>
      <c r="AI296" s="21">
        <f t="shared" si="9"/>
        <v>0</v>
      </c>
      <c r="AJ296">
        <v>0</v>
      </c>
      <c r="AK296">
        <v>0</v>
      </c>
      <c r="AL296">
        <v>0</v>
      </c>
      <c r="AM296" s="1">
        <v>200000</v>
      </c>
      <c r="AN296" s="1">
        <v>-200000</v>
      </c>
    </row>
    <row r="297" spans="1:40" x14ac:dyDescent="0.25">
      <c r="A297" t="str">
        <f t="shared" si="8"/>
        <v>1.1-00-1912_20267033_2027210</v>
      </c>
      <c r="B297" t="s">
        <v>50</v>
      </c>
      <c r="C297" s="17" t="s">
        <v>555</v>
      </c>
      <c r="D297" t="s">
        <v>31</v>
      </c>
      <c r="E297" t="s">
        <v>298</v>
      </c>
      <c r="F297" t="s">
        <v>258</v>
      </c>
      <c r="G297">
        <v>2</v>
      </c>
      <c r="H297">
        <v>67</v>
      </c>
      <c r="I297" t="s">
        <v>299</v>
      </c>
      <c r="J297">
        <v>2721</v>
      </c>
      <c r="K297" t="s">
        <v>124</v>
      </c>
      <c r="L297">
        <v>0</v>
      </c>
      <c r="M297" t="s">
        <v>36</v>
      </c>
      <c r="N297">
        <v>2000</v>
      </c>
      <c r="O297" s="17" t="s">
        <v>699</v>
      </c>
      <c r="P297" t="s">
        <v>56</v>
      </c>
      <c r="Q297" t="s">
        <v>260</v>
      </c>
      <c r="R297" t="s">
        <v>261</v>
      </c>
      <c r="S297" t="s">
        <v>300</v>
      </c>
      <c r="T297" t="s">
        <v>301</v>
      </c>
      <c r="U297" s="17" t="e">
        <v>#N/A</v>
      </c>
      <c r="V297" s="13">
        <v>0</v>
      </c>
      <c r="W297" s="1">
        <v>65000</v>
      </c>
      <c r="X297">
        <v>0</v>
      </c>
      <c r="Y297">
        <v>0</v>
      </c>
      <c r="Z297">
        <v>0</v>
      </c>
      <c r="AA297">
        <v>0</v>
      </c>
      <c r="AB297">
        <v>0</v>
      </c>
      <c r="AC297" s="21">
        <v>0</v>
      </c>
      <c r="AD297" s="13">
        <f>VLOOKUP(A297,'ARCHIVO DE TRABAJO'!$A$1:$AC$1046,29,0)</f>
        <v>0</v>
      </c>
      <c r="AE297" s="32">
        <f>VLOOKUP(A297,'ARCHIVO DE TRABAJO'!$A$1:$AD$1046,30,0)</f>
        <v>0</v>
      </c>
      <c r="AF297" s="21">
        <v>0</v>
      </c>
      <c r="AG297" s="21">
        <v>0</v>
      </c>
      <c r="AH297" s="21">
        <v>0</v>
      </c>
      <c r="AI297" s="21">
        <f t="shared" si="9"/>
        <v>0</v>
      </c>
      <c r="AJ297">
        <v>0</v>
      </c>
      <c r="AK297">
        <v>0</v>
      </c>
      <c r="AL297">
        <v>0</v>
      </c>
      <c r="AM297" s="1">
        <v>65000</v>
      </c>
      <c r="AN297" s="1">
        <v>-65000</v>
      </c>
    </row>
    <row r="298" spans="1:40" x14ac:dyDescent="0.25">
      <c r="A298" t="str">
        <f t="shared" si="8"/>
        <v>1.1-00-1912_20267033_2033210</v>
      </c>
      <c r="B298" t="s">
        <v>50</v>
      </c>
      <c r="C298" s="17" t="s">
        <v>555</v>
      </c>
      <c r="D298" t="s">
        <v>31</v>
      </c>
      <c r="E298" t="s">
        <v>298</v>
      </c>
      <c r="F298" t="s">
        <v>258</v>
      </c>
      <c r="G298">
        <v>2</v>
      </c>
      <c r="H298">
        <v>67</v>
      </c>
      <c r="I298" t="s">
        <v>299</v>
      </c>
      <c r="J298">
        <v>3321</v>
      </c>
      <c r="K298" t="s">
        <v>174</v>
      </c>
      <c r="L298">
        <v>0</v>
      </c>
      <c r="M298" t="s">
        <v>36</v>
      </c>
      <c r="N298">
        <v>3000</v>
      </c>
      <c r="O298" s="17" t="s">
        <v>699</v>
      </c>
      <c r="P298" t="s">
        <v>56</v>
      </c>
      <c r="Q298" t="s">
        <v>260</v>
      </c>
      <c r="R298" t="s">
        <v>261</v>
      </c>
      <c r="S298" t="s">
        <v>300</v>
      </c>
      <c r="T298" t="s">
        <v>301</v>
      </c>
      <c r="U298" s="17" t="e">
        <v>#N/A</v>
      </c>
      <c r="V298" s="13">
        <v>0</v>
      </c>
      <c r="W298" s="1">
        <v>2500000</v>
      </c>
      <c r="X298">
        <v>0</v>
      </c>
      <c r="Y298">
        <v>0</v>
      </c>
      <c r="Z298">
        <v>0</v>
      </c>
      <c r="AA298">
        <v>0</v>
      </c>
      <c r="AB298">
        <v>0</v>
      </c>
      <c r="AC298" s="21">
        <v>0</v>
      </c>
      <c r="AD298" s="13">
        <f>VLOOKUP(A298,'ARCHIVO DE TRABAJO'!$A$1:$AC$1046,29,0)</f>
        <v>0</v>
      </c>
      <c r="AE298" s="32">
        <f>VLOOKUP(A298,'ARCHIVO DE TRABAJO'!$A$1:$AD$1046,30,0)</f>
        <v>0</v>
      </c>
      <c r="AF298" s="21">
        <v>0</v>
      </c>
      <c r="AG298" s="21">
        <v>0</v>
      </c>
      <c r="AH298" s="21">
        <v>0</v>
      </c>
      <c r="AI298" s="21">
        <f t="shared" si="9"/>
        <v>0</v>
      </c>
      <c r="AJ298">
        <v>0</v>
      </c>
      <c r="AK298">
        <v>0</v>
      </c>
      <c r="AL298">
        <v>0</v>
      </c>
      <c r="AM298" s="1">
        <v>2500000</v>
      </c>
      <c r="AN298" s="1">
        <v>-2500000</v>
      </c>
    </row>
    <row r="299" spans="1:40" x14ac:dyDescent="0.25">
      <c r="A299" t="str">
        <f t="shared" si="8"/>
        <v>1.1-00-1912_20267033_2033310</v>
      </c>
      <c r="B299" t="s">
        <v>50</v>
      </c>
      <c r="C299" s="17" t="s">
        <v>555</v>
      </c>
      <c r="D299" t="s">
        <v>31</v>
      </c>
      <c r="E299" t="s">
        <v>298</v>
      </c>
      <c r="F299" t="s">
        <v>258</v>
      </c>
      <c r="G299">
        <v>2</v>
      </c>
      <c r="H299">
        <v>67</v>
      </c>
      <c r="I299" t="s">
        <v>299</v>
      </c>
      <c r="J299">
        <v>3331</v>
      </c>
      <c r="K299" t="s">
        <v>148</v>
      </c>
      <c r="L299">
        <v>0</v>
      </c>
      <c r="M299" t="s">
        <v>36</v>
      </c>
      <c r="N299">
        <v>3000</v>
      </c>
      <c r="O299" s="17" t="s">
        <v>699</v>
      </c>
      <c r="P299" t="s">
        <v>56</v>
      </c>
      <c r="Q299" t="s">
        <v>260</v>
      </c>
      <c r="R299" t="s">
        <v>261</v>
      </c>
      <c r="S299" t="s">
        <v>300</v>
      </c>
      <c r="T299" t="s">
        <v>301</v>
      </c>
      <c r="U299" s="17" t="e">
        <v>#N/A</v>
      </c>
      <c r="V299" s="13">
        <v>0</v>
      </c>
      <c r="W299" s="1">
        <v>300000</v>
      </c>
      <c r="X299">
        <v>0</v>
      </c>
      <c r="Y299">
        <v>0</v>
      </c>
      <c r="Z299">
        <v>0</v>
      </c>
      <c r="AA299">
        <v>0</v>
      </c>
      <c r="AB299">
        <v>0</v>
      </c>
      <c r="AC299" s="21">
        <v>0</v>
      </c>
      <c r="AD299" s="13">
        <f>VLOOKUP(A299,'ARCHIVO DE TRABAJO'!$A$1:$AC$1046,29,0)</f>
        <v>0</v>
      </c>
      <c r="AE299" s="32">
        <f>VLOOKUP(A299,'ARCHIVO DE TRABAJO'!$A$1:$AD$1046,30,0)</f>
        <v>0</v>
      </c>
      <c r="AF299" s="21">
        <v>0</v>
      </c>
      <c r="AG299" s="21">
        <v>0</v>
      </c>
      <c r="AH299" s="21">
        <v>0</v>
      </c>
      <c r="AI299" s="21">
        <f t="shared" si="9"/>
        <v>0</v>
      </c>
      <c r="AJ299">
        <v>0</v>
      </c>
      <c r="AK299">
        <v>0</v>
      </c>
      <c r="AL299">
        <v>0</v>
      </c>
      <c r="AM299" s="1">
        <v>300000</v>
      </c>
      <c r="AN299" s="1">
        <v>-300000</v>
      </c>
    </row>
    <row r="300" spans="1:40" x14ac:dyDescent="0.25">
      <c r="A300" t="str">
        <f t="shared" si="8"/>
        <v>1.1-00-1912_20267033_2052310</v>
      </c>
      <c r="B300" t="s">
        <v>50</v>
      </c>
      <c r="C300" s="17" t="s">
        <v>555</v>
      </c>
      <c r="D300" t="s">
        <v>31</v>
      </c>
      <c r="E300" t="s">
        <v>298</v>
      </c>
      <c r="F300" t="s">
        <v>258</v>
      </c>
      <c r="G300">
        <v>2</v>
      </c>
      <c r="H300">
        <v>67</v>
      </c>
      <c r="I300" t="s">
        <v>299</v>
      </c>
      <c r="J300">
        <v>5231</v>
      </c>
      <c r="K300" t="s">
        <v>185</v>
      </c>
      <c r="L300">
        <v>0</v>
      </c>
      <c r="M300" t="s">
        <v>36</v>
      </c>
      <c r="N300">
        <v>5000</v>
      </c>
      <c r="O300" s="17" t="s">
        <v>700</v>
      </c>
      <c r="P300" t="s">
        <v>56</v>
      </c>
      <c r="Q300" t="s">
        <v>260</v>
      </c>
      <c r="R300" t="s">
        <v>261</v>
      </c>
      <c r="S300" t="s">
        <v>300</v>
      </c>
      <c r="T300" t="s">
        <v>301</v>
      </c>
      <c r="U300" s="17" t="e">
        <v>#N/A</v>
      </c>
      <c r="V300" s="13">
        <v>0</v>
      </c>
      <c r="W300" s="1">
        <v>25000</v>
      </c>
      <c r="X300">
        <v>0</v>
      </c>
      <c r="Y300">
        <v>0</v>
      </c>
      <c r="Z300">
        <v>0</v>
      </c>
      <c r="AA300">
        <v>0</v>
      </c>
      <c r="AB300">
        <v>0</v>
      </c>
      <c r="AC300" s="21">
        <v>0</v>
      </c>
      <c r="AD300" s="13">
        <f>VLOOKUP(A300,'ARCHIVO DE TRABAJO'!$A$1:$AC$1046,29,0)</f>
        <v>0</v>
      </c>
      <c r="AE300" s="32">
        <f>VLOOKUP(A300,'ARCHIVO DE TRABAJO'!$A$1:$AD$1046,30,0)</f>
        <v>0</v>
      </c>
      <c r="AF300" s="21">
        <v>0</v>
      </c>
      <c r="AG300" s="21">
        <v>0</v>
      </c>
      <c r="AH300" s="21">
        <v>0</v>
      </c>
      <c r="AI300" s="21">
        <f t="shared" si="9"/>
        <v>0</v>
      </c>
      <c r="AJ300">
        <v>0</v>
      </c>
      <c r="AK300">
        <v>0</v>
      </c>
      <c r="AL300">
        <v>0</v>
      </c>
      <c r="AM300" s="1">
        <v>25000</v>
      </c>
      <c r="AN300" s="1">
        <v>-25000</v>
      </c>
    </row>
    <row r="301" spans="1:40" x14ac:dyDescent="0.25">
      <c r="A301" t="str">
        <f t="shared" si="8"/>
        <v>1.1-00-1912_20267033_2056710</v>
      </c>
      <c r="B301" t="s">
        <v>50</v>
      </c>
      <c r="C301" s="17" t="s">
        <v>555</v>
      </c>
      <c r="D301" t="s">
        <v>31</v>
      </c>
      <c r="E301" t="s">
        <v>298</v>
      </c>
      <c r="F301" t="s">
        <v>258</v>
      </c>
      <c r="G301">
        <v>2</v>
      </c>
      <c r="H301">
        <v>67</v>
      </c>
      <c r="I301" t="s">
        <v>299</v>
      </c>
      <c r="J301">
        <v>5671</v>
      </c>
      <c r="K301" t="s">
        <v>122</v>
      </c>
      <c r="L301">
        <v>0</v>
      </c>
      <c r="M301" t="s">
        <v>36</v>
      </c>
      <c r="N301">
        <v>5000</v>
      </c>
      <c r="O301" s="17" t="s">
        <v>700</v>
      </c>
      <c r="P301" t="s">
        <v>56</v>
      </c>
      <c r="Q301" t="s">
        <v>260</v>
      </c>
      <c r="R301" t="s">
        <v>261</v>
      </c>
      <c r="S301" t="s">
        <v>300</v>
      </c>
      <c r="T301" t="s">
        <v>301</v>
      </c>
      <c r="U301" s="17" t="e">
        <v>#N/A</v>
      </c>
      <c r="V301" s="13">
        <v>0</v>
      </c>
      <c r="W301" s="1">
        <v>1000000</v>
      </c>
      <c r="X301">
        <v>0</v>
      </c>
      <c r="Y301">
        <v>0</v>
      </c>
      <c r="Z301">
        <v>0</v>
      </c>
      <c r="AA301">
        <v>0</v>
      </c>
      <c r="AB301">
        <v>0</v>
      </c>
      <c r="AC301" s="21">
        <v>0</v>
      </c>
      <c r="AD301" s="13">
        <f>VLOOKUP(A301,'ARCHIVO DE TRABAJO'!$A$1:$AC$1046,29,0)</f>
        <v>0</v>
      </c>
      <c r="AE301" s="32">
        <f>VLOOKUP(A301,'ARCHIVO DE TRABAJO'!$A$1:$AD$1046,30,0)</f>
        <v>0</v>
      </c>
      <c r="AF301" s="21">
        <v>0</v>
      </c>
      <c r="AG301" s="21">
        <v>0</v>
      </c>
      <c r="AH301" s="21">
        <v>0</v>
      </c>
      <c r="AI301" s="21">
        <f t="shared" si="9"/>
        <v>0</v>
      </c>
      <c r="AJ301">
        <v>0</v>
      </c>
      <c r="AK301">
        <v>0</v>
      </c>
      <c r="AL301">
        <v>0</v>
      </c>
      <c r="AM301" s="1">
        <v>1000000</v>
      </c>
      <c r="AN301" s="1">
        <v>-1000000</v>
      </c>
    </row>
    <row r="302" spans="1:40" x14ac:dyDescent="0.25">
      <c r="A302" t="str">
        <f t="shared" si="8"/>
        <v>1.1-00-1912_20267033_2061510</v>
      </c>
      <c r="B302" t="s">
        <v>50</v>
      </c>
      <c r="C302" s="17" t="s">
        <v>555</v>
      </c>
      <c r="D302" t="s">
        <v>31</v>
      </c>
      <c r="E302" t="s">
        <v>298</v>
      </c>
      <c r="F302" t="s">
        <v>258</v>
      </c>
      <c r="G302">
        <v>2</v>
      </c>
      <c r="H302">
        <v>67</v>
      </c>
      <c r="I302" t="s">
        <v>299</v>
      </c>
      <c r="J302">
        <v>6151</v>
      </c>
      <c r="K302" t="s">
        <v>302</v>
      </c>
      <c r="L302">
        <v>0</v>
      </c>
      <c r="M302" t="s">
        <v>36</v>
      </c>
      <c r="N302">
        <v>6000</v>
      </c>
      <c r="O302" s="17" t="s">
        <v>700</v>
      </c>
      <c r="P302" t="s">
        <v>56</v>
      </c>
      <c r="Q302" t="s">
        <v>260</v>
      </c>
      <c r="R302" t="s">
        <v>261</v>
      </c>
      <c r="S302" t="s">
        <v>300</v>
      </c>
      <c r="T302" t="s">
        <v>301</v>
      </c>
      <c r="U302" s="17" t="e">
        <v>#N/A</v>
      </c>
      <c r="V302" s="13">
        <v>0</v>
      </c>
      <c r="W302" s="1">
        <v>28750000.02</v>
      </c>
      <c r="X302">
        <v>0</v>
      </c>
      <c r="Y302">
        <v>0</v>
      </c>
      <c r="Z302">
        <v>0</v>
      </c>
      <c r="AA302">
        <v>0</v>
      </c>
      <c r="AB302">
        <v>0</v>
      </c>
      <c r="AC302" s="21">
        <v>0</v>
      </c>
      <c r="AD302" s="13">
        <f>VLOOKUP(A302,'ARCHIVO DE TRABAJO'!$A$1:$AC$1046,29,0)</f>
        <v>0</v>
      </c>
      <c r="AE302" s="32">
        <f>VLOOKUP(A302,'ARCHIVO DE TRABAJO'!$A$1:$AD$1046,30,0)</f>
        <v>0</v>
      </c>
      <c r="AF302" s="21">
        <v>0</v>
      </c>
      <c r="AG302" s="21">
        <v>0</v>
      </c>
      <c r="AH302" s="21">
        <v>0</v>
      </c>
      <c r="AI302" s="21">
        <f t="shared" si="9"/>
        <v>0</v>
      </c>
      <c r="AJ302">
        <v>0</v>
      </c>
      <c r="AK302">
        <v>0</v>
      </c>
      <c r="AL302">
        <v>0</v>
      </c>
      <c r="AM302" s="1">
        <v>28750000.02</v>
      </c>
      <c r="AN302" s="1">
        <v>-28750000.02</v>
      </c>
    </row>
    <row r="303" spans="1:40" x14ac:dyDescent="0.25">
      <c r="A303" t="str">
        <f t="shared" si="8"/>
        <v>1.1-00-1901_2018005_2022110</v>
      </c>
      <c r="B303" t="s">
        <v>50</v>
      </c>
      <c r="C303" s="17" t="s">
        <v>555</v>
      </c>
      <c r="D303" t="s">
        <v>31</v>
      </c>
      <c r="E303" t="s">
        <v>32</v>
      </c>
      <c r="F303" t="s">
        <v>146</v>
      </c>
      <c r="G303">
        <v>1</v>
      </c>
      <c r="H303">
        <v>8</v>
      </c>
      <c r="I303" t="s">
        <v>303</v>
      </c>
      <c r="J303">
        <v>2211</v>
      </c>
      <c r="K303" t="s">
        <v>55</v>
      </c>
      <c r="L303">
        <v>0</v>
      </c>
      <c r="M303" t="s">
        <v>36</v>
      </c>
      <c r="N303">
        <v>2000</v>
      </c>
      <c r="O303" s="17" t="s">
        <v>699</v>
      </c>
      <c r="P303" t="s">
        <v>56</v>
      </c>
      <c r="Q303" t="s">
        <v>149</v>
      </c>
      <c r="R303" t="s">
        <v>212</v>
      </c>
      <c r="S303" t="s">
        <v>304</v>
      </c>
      <c r="T303" t="s">
        <v>305</v>
      </c>
      <c r="U303" s="17" t="e">
        <v>#N/A</v>
      </c>
      <c r="V303" s="13">
        <v>0</v>
      </c>
      <c r="W303" s="1">
        <v>50000</v>
      </c>
      <c r="X303">
        <v>0</v>
      </c>
      <c r="Y303">
        <v>0</v>
      </c>
      <c r="Z303">
        <v>0</v>
      </c>
      <c r="AA303">
        <v>0</v>
      </c>
      <c r="AB303">
        <v>0</v>
      </c>
      <c r="AC303" s="21">
        <v>0</v>
      </c>
      <c r="AD303" s="13">
        <f>VLOOKUP(A303,'ARCHIVO DE TRABAJO'!$A$1:$AC$1046,29,0)</f>
        <v>0</v>
      </c>
      <c r="AE303" s="32">
        <f>VLOOKUP(A303,'ARCHIVO DE TRABAJO'!$A$1:$AD$1046,30,0)</f>
        <v>0</v>
      </c>
      <c r="AF303" s="21">
        <v>0</v>
      </c>
      <c r="AG303" s="21">
        <v>0</v>
      </c>
      <c r="AH303" s="21">
        <v>0</v>
      </c>
      <c r="AI303" s="21">
        <f t="shared" si="9"/>
        <v>0</v>
      </c>
      <c r="AJ303">
        <v>0</v>
      </c>
      <c r="AK303">
        <v>0</v>
      </c>
      <c r="AL303">
        <v>0</v>
      </c>
      <c r="AM303" s="1">
        <v>50000</v>
      </c>
      <c r="AN303" s="1">
        <v>-50000</v>
      </c>
    </row>
    <row r="304" spans="1:40" x14ac:dyDescent="0.25">
      <c r="A304" t="str">
        <f t="shared" si="8"/>
        <v>1.1-00-1901_2018005_2037110</v>
      </c>
      <c r="B304" t="s">
        <v>50</v>
      </c>
      <c r="C304" s="17" t="s">
        <v>555</v>
      </c>
      <c r="D304" t="s">
        <v>31</v>
      </c>
      <c r="E304" t="s">
        <v>32</v>
      </c>
      <c r="F304" t="s">
        <v>146</v>
      </c>
      <c r="G304">
        <v>1</v>
      </c>
      <c r="H304">
        <v>8</v>
      </c>
      <c r="I304" t="s">
        <v>303</v>
      </c>
      <c r="J304">
        <v>3711</v>
      </c>
      <c r="K304" t="s">
        <v>138</v>
      </c>
      <c r="L304">
        <v>0</v>
      </c>
      <c r="M304" t="s">
        <v>36</v>
      </c>
      <c r="N304">
        <v>3000</v>
      </c>
      <c r="O304" s="17" t="s">
        <v>699</v>
      </c>
      <c r="P304" t="s">
        <v>56</v>
      </c>
      <c r="Q304" t="s">
        <v>149</v>
      </c>
      <c r="R304" t="s">
        <v>212</v>
      </c>
      <c r="S304" t="s">
        <v>304</v>
      </c>
      <c r="T304" t="s">
        <v>305</v>
      </c>
      <c r="U304" s="17" t="e">
        <v>#N/A</v>
      </c>
      <c r="V304" s="13">
        <v>0</v>
      </c>
      <c r="W304" s="1">
        <v>80000</v>
      </c>
      <c r="X304">
        <v>0</v>
      </c>
      <c r="Y304">
        <v>0</v>
      </c>
      <c r="Z304">
        <v>0</v>
      </c>
      <c r="AA304">
        <v>0</v>
      </c>
      <c r="AB304">
        <v>0</v>
      </c>
      <c r="AC304" s="21">
        <v>0</v>
      </c>
      <c r="AD304" s="13">
        <f>VLOOKUP(A304,'ARCHIVO DE TRABAJO'!$A$1:$AC$1046,29,0)</f>
        <v>0</v>
      </c>
      <c r="AE304" s="32">
        <f>VLOOKUP(A304,'ARCHIVO DE TRABAJO'!$A$1:$AD$1046,30,0)</f>
        <v>0</v>
      </c>
      <c r="AF304" s="21">
        <v>0</v>
      </c>
      <c r="AG304" s="21">
        <v>0</v>
      </c>
      <c r="AH304" s="21">
        <v>0</v>
      </c>
      <c r="AI304" s="21">
        <f t="shared" si="9"/>
        <v>0</v>
      </c>
      <c r="AJ304">
        <v>0</v>
      </c>
      <c r="AK304">
        <v>0</v>
      </c>
      <c r="AL304">
        <v>0</v>
      </c>
      <c r="AM304" s="1">
        <v>80000</v>
      </c>
      <c r="AN304" s="1">
        <v>-80000</v>
      </c>
    </row>
    <row r="305" spans="1:40" x14ac:dyDescent="0.25">
      <c r="A305" t="str">
        <f t="shared" si="8"/>
        <v>1.1-00-1901_2018005_2037510</v>
      </c>
      <c r="B305" t="s">
        <v>50</v>
      </c>
      <c r="C305" s="17" t="s">
        <v>555</v>
      </c>
      <c r="D305" t="s">
        <v>31</v>
      </c>
      <c r="E305" t="s">
        <v>32</v>
      </c>
      <c r="F305" t="s">
        <v>146</v>
      </c>
      <c r="G305">
        <v>1</v>
      </c>
      <c r="H305">
        <v>8</v>
      </c>
      <c r="I305" t="s">
        <v>303</v>
      </c>
      <c r="J305">
        <v>3751</v>
      </c>
      <c r="K305" t="s">
        <v>139</v>
      </c>
      <c r="L305">
        <v>0</v>
      </c>
      <c r="M305" t="s">
        <v>36</v>
      </c>
      <c r="N305">
        <v>3000</v>
      </c>
      <c r="O305" s="17" t="s">
        <v>699</v>
      </c>
      <c r="P305" t="s">
        <v>56</v>
      </c>
      <c r="Q305" t="s">
        <v>149</v>
      </c>
      <c r="R305" t="s">
        <v>212</v>
      </c>
      <c r="S305" t="s">
        <v>304</v>
      </c>
      <c r="T305" t="s">
        <v>305</v>
      </c>
      <c r="U305" s="17" t="e">
        <v>#N/A</v>
      </c>
      <c r="V305" s="13">
        <v>0</v>
      </c>
      <c r="W305" s="1">
        <v>40000</v>
      </c>
      <c r="X305">
        <v>0</v>
      </c>
      <c r="Y305">
        <v>0</v>
      </c>
      <c r="Z305">
        <v>0</v>
      </c>
      <c r="AA305">
        <v>0</v>
      </c>
      <c r="AB305">
        <v>0</v>
      </c>
      <c r="AC305" s="21">
        <v>0</v>
      </c>
      <c r="AD305" s="13">
        <f>VLOOKUP(A305,'ARCHIVO DE TRABAJO'!$A$1:$AC$1046,29,0)</f>
        <v>0</v>
      </c>
      <c r="AE305" s="32">
        <f>VLOOKUP(A305,'ARCHIVO DE TRABAJO'!$A$1:$AD$1046,30,0)</f>
        <v>0</v>
      </c>
      <c r="AF305" s="21">
        <v>0</v>
      </c>
      <c r="AG305" s="21">
        <v>0</v>
      </c>
      <c r="AH305" s="21">
        <v>0</v>
      </c>
      <c r="AI305" s="21">
        <f t="shared" si="9"/>
        <v>0</v>
      </c>
      <c r="AJ305">
        <v>0</v>
      </c>
      <c r="AK305">
        <v>0</v>
      </c>
      <c r="AL305">
        <v>0</v>
      </c>
      <c r="AM305" s="1">
        <v>40000</v>
      </c>
      <c r="AN305" s="1">
        <v>-40000</v>
      </c>
    </row>
    <row r="306" spans="1:40" x14ac:dyDescent="0.25">
      <c r="A306" t="str">
        <f t="shared" si="8"/>
        <v>1.1-00-1901_2018005_2044110</v>
      </c>
      <c r="B306" t="s">
        <v>50</v>
      </c>
      <c r="C306" s="17" t="s">
        <v>555</v>
      </c>
      <c r="D306" t="s">
        <v>31</v>
      </c>
      <c r="E306" t="s">
        <v>32</v>
      </c>
      <c r="F306" t="s">
        <v>146</v>
      </c>
      <c r="G306">
        <v>1</v>
      </c>
      <c r="H306">
        <v>8</v>
      </c>
      <c r="I306" t="s">
        <v>303</v>
      </c>
      <c r="J306">
        <v>4411</v>
      </c>
      <c r="K306" t="s">
        <v>76</v>
      </c>
      <c r="L306">
        <v>0</v>
      </c>
      <c r="M306" t="s">
        <v>36</v>
      </c>
      <c r="N306">
        <v>4000</v>
      </c>
      <c r="O306" s="17" t="s">
        <v>699</v>
      </c>
      <c r="P306" t="s">
        <v>56</v>
      </c>
      <c r="Q306" t="s">
        <v>149</v>
      </c>
      <c r="R306" t="s">
        <v>212</v>
      </c>
      <c r="S306" t="s">
        <v>304</v>
      </c>
      <c r="T306" t="s">
        <v>305</v>
      </c>
      <c r="U306" s="17" t="e">
        <v>#N/A</v>
      </c>
      <c r="V306" s="13">
        <v>0</v>
      </c>
      <c r="W306" s="1">
        <v>1800000</v>
      </c>
      <c r="X306">
        <v>0</v>
      </c>
      <c r="Y306">
        <v>0</v>
      </c>
      <c r="Z306">
        <v>0</v>
      </c>
      <c r="AA306">
        <v>0</v>
      </c>
      <c r="AB306">
        <v>0</v>
      </c>
      <c r="AC306" s="21">
        <v>0</v>
      </c>
      <c r="AD306" s="13">
        <f>VLOOKUP(A306,'ARCHIVO DE TRABAJO'!$A$1:$AC$1046,29,0)</f>
        <v>0</v>
      </c>
      <c r="AE306" s="32">
        <f>VLOOKUP(A306,'ARCHIVO DE TRABAJO'!$A$1:$AD$1046,30,0)</f>
        <v>0</v>
      </c>
      <c r="AF306" s="21">
        <v>0</v>
      </c>
      <c r="AG306" s="21">
        <v>0</v>
      </c>
      <c r="AH306" s="21">
        <v>0</v>
      </c>
      <c r="AI306" s="21">
        <f t="shared" si="9"/>
        <v>0</v>
      </c>
      <c r="AJ306">
        <v>0</v>
      </c>
      <c r="AK306">
        <v>0</v>
      </c>
      <c r="AL306">
        <v>0</v>
      </c>
      <c r="AM306" s="1">
        <v>1800000</v>
      </c>
      <c r="AN306" s="1">
        <v>-1800000</v>
      </c>
    </row>
    <row r="307" spans="1:40" x14ac:dyDescent="0.25">
      <c r="A307" t="str">
        <f t="shared" si="8"/>
        <v>1.1-00-1901_2018005_2044510</v>
      </c>
      <c r="B307" t="s">
        <v>50</v>
      </c>
      <c r="C307" s="17" t="s">
        <v>555</v>
      </c>
      <c r="D307" t="s">
        <v>31</v>
      </c>
      <c r="E307" t="s">
        <v>32</v>
      </c>
      <c r="F307" t="s">
        <v>146</v>
      </c>
      <c r="G307">
        <v>1</v>
      </c>
      <c r="H307">
        <v>8</v>
      </c>
      <c r="I307" t="s">
        <v>303</v>
      </c>
      <c r="J307">
        <v>4451</v>
      </c>
      <c r="K307" t="s">
        <v>188</v>
      </c>
      <c r="L307">
        <v>0</v>
      </c>
      <c r="M307" t="s">
        <v>36</v>
      </c>
      <c r="N307">
        <v>4000</v>
      </c>
      <c r="O307" s="17" t="s">
        <v>699</v>
      </c>
      <c r="P307" t="s">
        <v>56</v>
      </c>
      <c r="Q307" t="s">
        <v>149</v>
      </c>
      <c r="R307" t="s">
        <v>212</v>
      </c>
      <c r="S307" t="s">
        <v>304</v>
      </c>
      <c r="T307" t="s">
        <v>305</v>
      </c>
      <c r="U307" s="17" t="e">
        <v>#N/A</v>
      </c>
      <c r="V307" s="13">
        <v>0</v>
      </c>
      <c r="W307" s="1">
        <v>1800000</v>
      </c>
      <c r="X307">
        <v>0</v>
      </c>
      <c r="Y307">
        <v>0</v>
      </c>
      <c r="Z307">
        <v>0</v>
      </c>
      <c r="AA307">
        <v>0</v>
      </c>
      <c r="AB307">
        <v>0</v>
      </c>
      <c r="AC307" s="21">
        <v>0</v>
      </c>
      <c r="AD307" s="13">
        <f>VLOOKUP(A307,'ARCHIVO DE TRABAJO'!$A$1:$AC$1046,29,0)</f>
        <v>0</v>
      </c>
      <c r="AE307" s="32">
        <f>VLOOKUP(A307,'ARCHIVO DE TRABAJO'!$A$1:$AD$1046,30,0)</f>
        <v>0</v>
      </c>
      <c r="AF307" s="21">
        <v>0</v>
      </c>
      <c r="AG307" s="21">
        <v>0</v>
      </c>
      <c r="AH307" s="21">
        <v>0</v>
      </c>
      <c r="AI307" s="21">
        <f t="shared" si="9"/>
        <v>0</v>
      </c>
      <c r="AJ307">
        <v>0</v>
      </c>
      <c r="AK307">
        <v>0</v>
      </c>
      <c r="AL307">
        <v>0</v>
      </c>
      <c r="AM307" s="1">
        <v>1800000</v>
      </c>
      <c r="AN307" s="1">
        <v>-1800000</v>
      </c>
    </row>
    <row r="308" spans="1:40" x14ac:dyDescent="0.25">
      <c r="A308" t="str">
        <f t="shared" si="8"/>
        <v>1.1-00-1904_20818011_2021810</v>
      </c>
      <c r="B308" t="s">
        <v>50</v>
      </c>
      <c r="C308" s="17" t="s">
        <v>555</v>
      </c>
      <c r="D308" t="s">
        <v>31</v>
      </c>
      <c r="E308" t="s">
        <v>32</v>
      </c>
      <c r="F308" t="s">
        <v>33</v>
      </c>
      <c r="G308">
        <v>8</v>
      </c>
      <c r="H308">
        <v>18</v>
      </c>
      <c r="I308" t="s">
        <v>34</v>
      </c>
      <c r="J308">
        <v>2181</v>
      </c>
      <c r="K308" t="s">
        <v>210</v>
      </c>
      <c r="L308">
        <v>0</v>
      </c>
      <c r="M308" t="s">
        <v>36</v>
      </c>
      <c r="N308">
        <v>2000</v>
      </c>
      <c r="O308" s="17" t="s">
        <v>699</v>
      </c>
      <c r="P308" t="s">
        <v>56</v>
      </c>
      <c r="Q308" t="s">
        <v>38</v>
      </c>
      <c r="R308" t="s">
        <v>39</v>
      </c>
      <c r="S308" t="s">
        <v>306</v>
      </c>
      <c r="T308" t="s">
        <v>41</v>
      </c>
      <c r="U308" s="17" t="e">
        <v>#N/A</v>
      </c>
      <c r="V308" s="13">
        <v>0</v>
      </c>
      <c r="W308" s="1">
        <v>3000000</v>
      </c>
      <c r="X308">
        <v>0</v>
      </c>
      <c r="Y308">
        <v>0</v>
      </c>
      <c r="Z308">
        <v>0</v>
      </c>
      <c r="AA308">
        <v>0</v>
      </c>
      <c r="AB308">
        <v>0</v>
      </c>
      <c r="AC308" s="21">
        <v>0</v>
      </c>
      <c r="AD308" s="13">
        <f>VLOOKUP(A308,'ARCHIVO DE TRABAJO'!$A$1:$AC$1046,29,0)</f>
        <v>0</v>
      </c>
      <c r="AE308" s="32">
        <f>VLOOKUP(A308,'ARCHIVO DE TRABAJO'!$A$1:$AD$1046,30,0)</f>
        <v>0</v>
      </c>
      <c r="AF308" s="21">
        <v>0</v>
      </c>
      <c r="AG308" s="21">
        <v>0</v>
      </c>
      <c r="AH308" s="21">
        <v>0</v>
      </c>
      <c r="AI308" s="21">
        <f t="shared" si="9"/>
        <v>0</v>
      </c>
      <c r="AJ308">
        <v>0</v>
      </c>
      <c r="AK308">
        <v>0</v>
      </c>
      <c r="AL308">
        <v>0</v>
      </c>
      <c r="AM308" s="1">
        <v>3000000</v>
      </c>
      <c r="AN308" s="1">
        <v>-3000000</v>
      </c>
    </row>
    <row r="309" spans="1:40" x14ac:dyDescent="0.25">
      <c r="A309" t="str">
        <f t="shared" si="8"/>
        <v>1.1-00-1904_20818011_2024610</v>
      </c>
      <c r="B309" t="s">
        <v>50</v>
      </c>
      <c r="C309" s="17" t="s">
        <v>555</v>
      </c>
      <c r="D309" t="s">
        <v>31</v>
      </c>
      <c r="E309" t="s">
        <v>32</v>
      </c>
      <c r="F309" t="s">
        <v>33</v>
      </c>
      <c r="G309">
        <v>8</v>
      </c>
      <c r="H309">
        <v>18</v>
      </c>
      <c r="I309" t="s">
        <v>34</v>
      </c>
      <c r="J309">
        <v>2461</v>
      </c>
      <c r="K309" t="s">
        <v>168</v>
      </c>
      <c r="L309">
        <v>0</v>
      </c>
      <c r="M309" t="s">
        <v>36</v>
      </c>
      <c r="N309">
        <v>2000</v>
      </c>
      <c r="O309" s="17" t="s">
        <v>699</v>
      </c>
      <c r="P309" t="s">
        <v>56</v>
      </c>
      <c r="Q309" t="s">
        <v>38</v>
      </c>
      <c r="R309" t="s">
        <v>39</v>
      </c>
      <c r="S309" t="s">
        <v>306</v>
      </c>
      <c r="T309" t="s">
        <v>41</v>
      </c>
      <c r="U309" s="17" t="e">
        <v>#N/A</v>
      </c>
      <c r="V309" s="13">
        <v>0</v>
      </c>
      <c r="W309" s="1">
        <v>1000.17</v>
      </c>
      <c r="X309">
        <v>0</v>
      </c>
      <c r="Y309">
        <v>0</v>
      </c>
      <c r="Z309">
        <v>0</v>
      </c>
      <c r="AA309">
        <v>0</v>
      </c>
      <c r="AB309">
        <v>0</v>
      </c>
      <c r="AC309" s="21">
        <v>0</v>
      </c>
      <c r="AD309" s="13">
        <f>VLOOKUP(A309,'ARCHIVO DE TRABAJO'!$A$1:$AC$1046,29,0)</f>
        <v>0</v>
      </c>
      <c r="AE309" s="32">
        <f>VLOOKUP(A309,'ARCHIVO DE TRABAJO'!$A$1:$AD$1046,30,0)</f>
        <v>0</v>
      </c>
      <c r="AF309" s="21">
        <v>0</v>
      </c>
      <c r="AG309" s="21">
        <v>0</v>
      </c>
      <c r="AH309" s="21">
        <v>0</v>
      </c>
      <c r="AI309" s="21">
        <f t="shared" si="9"/>
        <v>0</v>
      </c>
      <c r="AJ309">
        <v>0</v>
      </c>
      <c r="AK309">
        <v>0</v>
      </c>
      <c r="AL309">
        <v>0</v>
      </c>
      <c r="AM309" s="1">
        <v>1000.17</v>
      </c>
      <c r="AN309" s="1">
        <v>-1000.17</v>
      </c>
    </row>
    <row r="310" spans="1:40" x14ac:dyDescent="0.25">
      <c r="A310" t="str">
        <f t="shared" si="8"/>
        <v>1.1-00-1904_20818011_2027210</v>
      </c>
      <c r="B310" t="s">
        <v>50</v>
      </c>
      <c r="C310" s="17" t="s">
        <v>555</v>
      </c>
      <c r="D310" t="s">
        <v>31</v>
      </c>
      <c r="E310" t="s">
        <v>32</v>
      </c>
      <c r="F310" t="s">
        <v>33</v>
      </c>
      <c r="G310">
        <v>8</v>
      </c>
      <c r="H310">
        <v>18</v>
      </c>
      <c r="I310" t="s">
        <v>34</v>
      </c>
      <c r="J310">
        <v>2721</v>
      </c>
      <c r="K310" t="s">
        <v>124</v>
      </c>
      <c r="L310">
        <v>0</v>
      </c>
      <c r="M310" t="s">
        <v>36</v>
      </c>
      <c r="N310">
        <v>2000</v>
      </c>
      <c r="O310" s="17" t="s">
        <v>699</v>
      </c>
      <c r="P310" t="s">
        <v>56</v>
      </c>
      <c r="Q310" t="s">
        <v>38</v>
      </c>
      <c r="R310" t="s">
        <v>39</v>
      </c>
      <c r="S310" t="s">
        <v>306</v>
      </c>
      <c r="T310" t="s">
        <v>41</v>
      </c>
      <c r="U310" s="17" t="e">
        <v>#N/A</v>
      </c>
      <c r="V310" s="13">
        <v>0</v>
      </c>
      <c r="W310" s="1">
        <v>5000</v>
      </c>
      <c r="X310">
        <v>0</v>
      </c>
      <c r="Y310">
        <v>0</v>
      </c>
      <c r="Z310">
        <v>0</v>
      </c>
      <c r="AA310">
        <v>0</v>
      </c>
      <c r="AB310">
        <v>0</v>
      </c>
      <c r="AC310" s="21">
        <v>0</v>
      </c>
      <c r="AD310" s="13">
        <f>VLOOKUP(A310,'ARCHIVO DE TRABAJO'!$A$1:$AC$1046,29,0)</f>
        <v>0</v>
      </c>
      <c r="AE310" s="32">
        <f>VLOOKUP(A310,'ARCHIVO DE TRABAJO'!$A$1:$AD$1046,30,0)</f>
        <v>0</v>
      </c>
      <c r="AF310" s="21">
        <v>0</v>
      </c>
      <c r="AG310" s="21">
        <v>0</v>
      </c>
      <c r="AH310" s="21">
        <v>0</v>
      </c>
      <c r="AI310" s="21">
        <f t="shared" si="9"/>
        <v>0</v>
      </c>
      <c r="AJ310">
        <v>0</v>
      </c>
      <c r="AK310">
        <v>0</v>
      </c>
      <c r="AL310">
        <v>0</v>
      </c>
      <c r="AM310" s="1">
        <v>5000</v>
      </c>
      <c r="AN310" s="1">
        <v>-5000</v>
      </c>
    </row>
    <row r="311" spans="1:40" x14ac:dyDescent="0.25">
      <c r="A311" t="str">
        <f t="shared" si="8"/>
        <v>1.1-00-1904_20819011_2031810</v>
      </c>
      <c r="B311" t="s">
        <v>50</v>
      </c>
      <c r="C311" s="17" t="s">
        <v>555</v>
      </c>
      <c r="D311" t="s">
        <v>31</v>
      </c>
      <c r="E311" t="s">
        <v>32</v>
      </c>
      <c r="F311" t="s">
        <v>33</v>
      </c>
      <c r="G311">
        <v>8</v>
      </c>
      <c r="H311">
        <v>19</v>
      </c>
      <c r="I311" t="s">
        <v>34</v>
      </c>
      <c r="J311">
        <v>3181</v>
      </c>
      <c r="K311" t="s">
        <v>132</v>
      </c>
      <c r="L311">
        <v>0</v>
      </c>
      <c r="M311" t="s">
        <v>36</v>
      </c>
      <c r="N311">
        <v>3000</v>
      </c>
      <c r="O311" s="17" t="s">
        <v>699</v>
      </c>
      <c r="P311" t="s">
        <v>56</v>
      </c>
      <c r="Q311" t="s">
        <v>38</v>
      </c>
      <c r="R311" t="s">
        <v>39</v>
      </c>
      <c r="S311" t="s">
        <v>40</v>
      </c>
      <c r="T311" t="s">
        <v>41</v>
      </c>
      <c r="U311" s="17" t="e">
        <v>#N/A</v>
      </c>
      <c r="V311" s="13">
        <v>0</v>
      </c>
      <c r="W311" s="1">
        <v>5000</v>
      </c>
      <c r="X311">
        <v>0</v>
      </c>
      <c r="Y311">
        <v>0</v>
      </c>
      <c r="Z311">
        <v>0</v>
      </c>
      <c r="AA311">
        <v>0</v>
      </c>
      <c r="AB311">
        <v>0</v>
      </c>
      <c r="AC311" s="21">
        <v>0</v>
      </c>
      <c r="AD311" s="13">
        <f>VLOOKUP(A311,'ARCHIVO DE TRABAJO'!$A$1:$AC$1046,29,0)</f>
        <v>0</v>
      </c>
      <c r="AE311" s="32">
        <f>VLOOKUP(A311,'ARCHIVO DE TRABAJO'!$A$1:$AD$1046,30,0)</f>
        <v>0</v>
      </c>
      <c r="AF311" s="21">
        <v>0</v>
      </c>
      <c r="AG311" s="21">
        <v>0</v>
      </c>
      <c r="AH311" s="21">
        <v>0</v>
      </c>
      <c r="AI311" s="21">
        <f t="shared" si="9"/>
        <v>0</v>
      </c>
      <c r="AJ311">
        <v>0</v>
      </c>
      <c r="AK311">
        <v>0</v>
      </c>
      <c r="AL311">
        <v>0</v>
      </c>
      <c r="AM311" s="1">
        <v>5000</v>
      </c>
      <c r="AN311" s="1">
        <v>-5000</v>
      </c>
    </row>
    <row r="312" spans="1:40" x14ac:dyDescent="0.25">
      <c r="A312" t="str">
        <f t="shared" si="8"/>
        <v>1.1-00-1904_20819011_2033110</v>
      </c>
      <c r="B312" t="s">
        <v>50</v>
      </c>
      <c r="C312" s="17" t="s">
        <v>555</v>
      </c>
      <c r="D312" t="s">
        <v>31</v>
      </c>
      <c r="E312" t="s">
        <v>32</v>
      </c>
      <c r="F312" t="s">
        <v>33</v>
      </c>
      <c r="G312">
        <v>8</v>
      </c>
      <c r="H312">
        <v>19</v>
      </c>
      <c r="I312" t="s">
        <v>34</v>
      </c>
      <c r="J312">
        <v>3311</v>
      </c>
      <c r="K312" t="s">
        <v>216</v>
      </c>
      <c r="L312">
        <v>0</v>
      </c>
      <c r="M312" t="s">
        <v>36</v>
      </c>
      <c r="N312">
        <v>3000</v>
      </c>
      <c r="O312" s="17" t="s">
        <v>699</v>
      </c>
      <c r="P312" t="s">
        <v>56</v>
      </c>
      <c r="Q312" t="s">
        <v>38</v>
      </c>
      <c r="R312" t="s">
        <v>39</v>
      </c>
      <c r="S312" t="s">
        <v>40</v>
      </c>
      <c r="T312" t="s">
        <v>41</v>
      </c>
      <c r="U312" s="17" t="e">
        <v>#N/A</v>
      </c>
      <c r="V312" s="13">
        <v>0</v>
      </c>
      <c r="W312" s="1">
        <v>6000000</v>
      </c>
      <c r="X312">
        <v>0</v>
      </c>
      <c r="Y312">
        <v>0</v>
      </c>
      <c r="Z312">
        <v>0</v>
      </c>
      <c r="AA312">
        <v>0</v>
      </c>
      <c r="AB312">
        <v>0</v>
      </c>
      <c r="AC312" s="21">
        <v>0</v>
      </c>
      <c r="AD312" s="13">
        <f>VLOOKUP(A312,'ARCHIVO DE TRABAJO'!$A$1:$AC$1046,29,0)</f>
        <v>0</v>
      </c>
      <c r="AE312" s="32">
        <f>VLOOKUP(A312,'ARCHIVO DE TRABAJO'!$A$1:$AD$1046,30,0)</f>
        <v>0</v>
      </c>
      <c r="AF312" s="21">
        <v>0</v>
      </c>
      <c r="AG312" s="21">
        <v>0</v>
      </c>
      <c r="AH312" s="21">
        <v>0</v>
      </c>
      <c r="AI312" s="21">
        <f t="shared" si="9"/>
        <v>0</v>
      </c>
      <c r="AJ312">
        <v>0</v>
      </c>
      <c r="AK312">
        <v>0</v>
      </c>
      <c r="AL312">
        <v>0</v>
      </c>
      <c r="AM312" s="1">
        <v>6000000</v>
      </c>
      <c r="AN312" s="1">
        <v>-6000000</v>
      </c>
    </row>
    <row r="313" spans="1:40" x14ac:dyDescent="0.25">
      <c r="A313" t="str">
        <f t="shared" si="8"/>
        <v>1.1-00-1904_20819011_2033310</v>
      </c>
      <c r="B313" t="s">
        <v>50</v>
      </c>
      <c r="C313" s="17" t="s">
        <v>555</v>
      </c>
      <c r="D313" t="s">
        <v>31</v>
      </c>
      <c r="E313" t="s">
        <v>32</v>
      </c>
      <c r="F313" t="s">
        <v>33</v>
      </c>
      <c r="G313">
        <v>8</v>
      </c>
      <c r="H313">
        <v>19</v>
      </c>
      <c r="I313" t="s">
        <v>34</v>
      </c>
      <c r="J313">
        <v>3331</v>
      </c>
      <c r="K313" t="s">
        <v>148</v>
      </c>
      <c r="L313">
        <v>0</v>
      </c>
      <c r="M313" t="s">
        <v>36</v>
      </c>
      <c r="N313">
        <v>3000</v>
      </c>
      <c r="O313" s="17" t="s">
        <v>699</v>
      </c>
      <c r="P313" t="s">
        <v>56</v>
      </c>
      <c r="Q313" t="s">
        <v>38</v>
      </c>
      <c r="R313" t="s">
        <v>39</v>
      </c>
      <c r="S313" t="s">
        <v>40</v>
      </c>
      <c r="T313" t="s">
        <v>41</v>
      </c>
      <c r="U313" s="17" t="e">
        <v>#N/A</v>
      </c>
      <c r="V313" s="13">
        <v>0</v>
      </c>
      <c r="W313" s="1">
        <v>700000</v>
      </c>
      <c r="X313">
        <v>0</v>
      </c>
      <c r="Y313">
        <v>0</v>
      </c>
      <c r="Z313">
        <v>0</v>
      </c>
      <c r="AA313">
        <v>0</v>
      </c>
      <c r="AB313">
        <v>0</v>
      </c>
      <c r="AC313" s="21">
        <v>0</v>
      </c>
      <c r="AD313" s="13">
        <f>VLOOKUP(A313,'ARCHIVO DE TRABAJO'!$A$1:$AC$1046,29,0)</f>
        <v>0</v>
      </c>
      <c r="AE313" s="32">
        <f>VLOOKUP(A313,'ARCHIVO DE TRABAJO'!$A$1:$AD$1046,30,0)</f>
        <v>0</v>
      </c>
      <c r="AF313" s="21">
        <v>0</v>
      </c>
      <c r="AG313" s="21">
        <v>0</v>
      </c>
      <c r="AH313" s="21">
        <v>0</v>
      </c>
      <c r="AI313" s="21">
        <f t="shared" si="9"/>
        <v>0</v>
      </c>
      <c r="AJ313">
        <v>0</v>
      </c>
      <c r="AK313">
        <v>0</v>
      </c>
      <c r="AL313">
        <v>0</v>
      </c>
      <c r="AM313" s="1">
        <v>700000</v>
      </c>
      <c r="AN313" s="1">
        <v>-700000</v>
      </c>
    </row>
    <row r="314" spans="1:40" x14ac:dyDescent="0.25">
      <c r="A314" t="str">
        <f t="shared" si="8"/>
        <v>1.1-00-1904_20820011_2032910</v>
      </c>
      <c r="B314" t="s">
        <v>50</v>
      </c>
      <c r="C314" s="17" t="s">
        <v>555</v>
      </c>
      <c r="D314" t="s">
        <v>31</v>
      </c>
      <c r="E314" t="s">
        <v>32</v>
      </c>
      <c r="F314" t="s">
        <v>33</v>
      </c>
      <c r="G314">
        <v>8</v>
      </c>
      <c r="H314">
        <v>20</v>
      </c>
      <c r="I314" t="s">
        <v>34</v>
      </c>
      <c r="J314">
        <v>3291</v>
      </c>
      <c r="K314" t="s">
        <v>127</v>
      </c>
      <c r="L314">
        <v>0</v>
      </c>
      <c r="M314" t="s">
        <v>36</v>
      </c>
      <c r="N314">
        <v>3000</v>
      </c>
      <c r="O314" s="17" t="s">
        <v>699</v>
      </c>
      <c r="P314" t="s">
        <v>56</v>
      </c>
      <c r="Q314" t="s">
        <v>38</v>
      </c>
      <c r="R314" t="s">
        <v>39</v>
      </c>
      <c r="S314" t="s">
        <v>307</v>
      </c>
      <c r="T314" t="s">
        <v>41</v>
      </c>
      <c r="U314" s="17" t="e">
        <v>#N/A</v>
      </c>
      <c r="V314" s="13">
        <v>0</v>
      </c>
      <c r="W314" s="1">
        <v>360000</v>
      </c>
      <c r="X314">
        <v>0</v>
      </c>
      <c r="Y314">
        <v>0</v>
      </c>
      <c r="Z314">
        <v>0</v>
      </c>
      <c r="AA314">
        <v>0</v>
      </c>
      <c r="AB314">
        <v>0</v>
      </c>
      <c r="AC314" s="21">
        <v>0</v>
      </c>
      <c r="AD314" s="13">
        <f>VLOOKUP(A314,'ARCHIVO DE TRABAJO'!$A$1:$AC$1046,29,0)</f>
        <v>0</v>
      </c>
      <c r="AE314" s="32">
        <f>VLOOKUP(A314,'ARCHIVO DE TRABAJO'!$A$1:$AD$1046,30,0)</f>
        <v>0</v>
      </c>
      <c r="AF314" s="21">
        <v>0</v>
      </c>
      <c r="AG314" s="21">
        <v>0</v>
      </c>
      <c r="AH314" s="21">
        <v>0</v>
      </c>
      <c r="AI314" s="21">
        <f t="shared" si="9"/>
        <v>0</v>
      </c>
      <c r="AJ314">
        <v>0</v>
      </c>
      <c r="AK314">
        <v>0</v>
      </c>
      <c r="AL314">
        <v>0</v>
      </c>
      <c r="AM314" s="1">
        <v>360000</v>
      </c>
      <c r="AN314" s="1">
        <v>-360000</v>
      </c>
    </row>
    <row r="315" spans="1:40" x14ac:dyDescent="0.25">
      <c r="A315" t="str">
        <f t="shared" si="8"/>
        <v>1.1-00-1904_20820011_2034110</v>
      </c>
      <c r="B315" t="s">
        <v>50</v>
      </c>
      <c r="C315" s="17" t="s">
        <v>555</v>
      </c>
      <c r="D315" t="s">
        <v>31</v>
      </c>
      <c r="E315" t="s">
        <v>32</v>
      </c>
      <c r="F315" t="s">
        <v>33</v>
      </c>
      <c r="G315">
        <v>8</v>
      </c>
      <c r="H315">
        <v>20</v>
      </c>
      <c r="I315" t="s">
        <v>34</v>
      </c>
      <c r="J315">
        <v>3411</v>
      </c>
      <c r="K315" t="s">
        <v>281</v>
      </c>
      <c r="L315">
        <v>0</v>
      </c>
      <c r="M315" t="s">
        <v>36</v>
      </c>
      <c r="N315">
        <v>3000</v>
      </c>
      <c r="O315" s="17" t="s">
        <v>699</v>
      </c>
      <c r="P315" t="s">
        <v>56</v>
      </c>
      <c r="Q315" t="s">
        <v>38</v>
      </c>
      <c r="R315" t="s">
        <v>39</v>
      </c>
      <c r="S315" t="s">
        <v>307</v>
      </c>
      <c r="T315" t="s">
        <v>41</v>
      </c>
      <c r="U315" s="17" t="e">
        <v>#N/A</v>
      </c>
      <c r="V315" s="13">
        <v>0</v>
      </c>
      <c r="W315" s="1">
        <v>3000000</v>
      </c>
      <c r="X315">
        <v>0</v>
      </c>
      <c r="Y315">
        <v>0</v>
      </c>
      <c r="Z315">
        <v>0</v>
      </c>
      <c r="AA315">
        <v>0</v>
      </c>
      <c r="AB315">
        <v>0</v>
      </c>
      <c r="AC315" s="21">
        <v>0</v>
      </c>
      <c r="AD315" s="13">
        <f>VLOOKUP(A315,'ARCHIVO DE TRABAJO'!$A$1:$AC$1046,29,0)</f>
        <v>0</v>
      </c>
      <c r="AE315" s="32">
        <f>VLOOKUP(A315,'ARCHIVO DE TRABAJO'!$A$1:$AD$1046,30,0)</f>
        <v>0</v>
      </c>
      <c r="AF315" s="21">
        <v>0</v>
      </c>
      <c r="AG315" s="21">
        <v>0</v>
      </c>
      <c r="AH315" s="21">
        <v>0</v>
      </c>
      <c r="AI315" s="21">
        <f t="shared" si="9"/>
        <v>0</v>
      </c>
      <c r="AJ315">
        <v>0</v>
      </c>
      <c r="AK315">
        <v>0</v>
      </c>
      <c r="AL315">
        <v>0</v>
      </c>
      <c r="AM315" s="1">
        <v>3000000</v>
      </c>
      <c r="AN315" s="1">
        <v>-3000000</v>
      </c>
    </row>
    <row r="316" spans="1:40" x14ac:dyDescent="0.25">
      <c r="A316" t="str">
        <f t="shared" si="8"/>
        <v>1.1-00-1904_20820011_2034210</v>
      </c>
      <c r="B316" t="s">
        <v>50</v>
      </c>
      <c r="C316" s="17" t="s">
        <v>555</v>
      </c>
      <c r="D316" t="s">
        <v>31</v>
      </c>
      <c r="E316" t="s">
        <v>32</v>
      </c>
      <c r="F316" t="s">
        <v>33</v>
      </c>
      <c r="G316">
        <v>8</v>
      </c>
      <c r="H316">
        <v>20</v>
      </c>
      <c r="I316" t="s">
        <v>34</v>
      </c>
      <c r="J316">
        <v>3421</v>
      </c>
      <c r="K316" t="s">
        <v>308</v>
      </c>
      <c r="L316">
        <v>0</v>
      </c>
      <c r="M316" t="s">
        <v>36</v>
      </c>
      <c r="N316">
        <v>3000</v>
      </c>
      <c r="O316" s="17" t="s">
        <v>699</v>
      </c>
      <c r="P316" t="s">
        <v>56</v>
      </c>
      <c r="Q316" t="s">
        <v>38</v>
      </c>
      <c r="R316" t="s">
        <v>39</v>
      </c>
      <c r="S316" t="s">
        <v>307</v>
      </c>
      <c r="T316" t="s">
        <v>41</v>
      </c>
      <c r="U316" s="17" t="e">
        <v>#N/A</v>
      </c>
      <c r="V316" s="13">
        <v>0</v>
      </c>
      <c r="W316" s="1">
        <v>30000000</v>
      </c>
      <c r="X316">
        <v>0</v>
      </c>
      <c r="Y316">
        <v>0</v>
      </c>
      <c r="Z316">
        <v>0</v>
      </c>
      <c r="AA316">
        <v>0</v>
      </c>
      <c r="AB316">
        <v>0</v>
      </c>
      <c r="AC316" s="21">
        <v>0</v>
      </c>
      <c r="AD316" s="13">
        <f>VLOOKUP(A316,'ARCHIVO DE TRABAJO'!$A$1:$AC$1046,29,0)</f>
        <v>0</v>
      </c>
      <c r="AE316" s="32">
        <f>VLOOKUP(A316,'ARCHIVO DE TRABAJO'!$A$1:$AD$1046,30,0)</f>
        <v>0</v>
      </c>
      <c r="AF316" s="21">
        <v>0</v>
      </c>
      <c r="AG316" s="21">
        <v>0</v>
      </c>
      <c r="AH316" s="21">
        <v>0</v>
      </c>
      <c r="AI316" s="21">
        <f t="shared" si="9"/>
        <v>0</v>
      </c>
      <c r="AJ316">
        <v>0</v>
      </c>
      <c r="AK316">
        <v>0</v>
      </c>
      <c r="AL316">
        <v>0</v>
      </c>
      <c r="AM316" s="1">
        <v>30000000</v>
      </c>
      <c r="AN316" s="1">
        <v>-30000000</v>
      </c>
    </row>
    <row r="317" spans="1:40" x14ac:dyDescent="0.25">
      <c r="A317" t="str">
        <f t="shared" si="8"/>
        <v>1.1-00-1904_20820011_2035110</v>
      </c>
      <c r="B317" t="s">
        <v>50</v>
      </c>
      <c r="C317" s="17" t="s">
        <v>555</v>
      </c>
      <c r="D317" t="s">
        <v>31</v>
      </c>
      <c r="E317" t="s">
        <v>32</v>
      </c>
      <c r="F317" t="s">
        <v>33</v>
      </c>
      <c r="G317">
        <v>8</v>
      </c>
      <c r="H317">
        <v>20</v>
      </c>
      <c r="I317" t="s">
        <v>34</v>
      </c>
      <c r="J317">
        <v>3511</v>
      </c>
      <c r="K317" t="s">
        <v>68</v>
      </c>
      <c r="L317">
        <v>0</v>
      </c>
      <c r="M317" t="s">
        <v>36</v>
      </c>
      <c r="N317">
        <v>3000</v>
      </c>
      <c r="O317" s="17" t="s">
        <v>699</v>
      </c>
      <c r="P317" t="s">
        <v>56</v>
      </c>
      <c r="Q317" t="s">
        <v>38</v>
      </c>
      <c r="R317" t="s">
        <v>39</v>
      </c>
      <c r="S317" t="s">
        <v>307</v>
      </c>
      <c r="T317" t="s">
        <v>41</v>
      </c>
      <c r="U317" s="17" t="e">
        <v>#N/A</v>
      </c>
      <c r="V317" s="13">
        <v>0</v>
      </c>
      <c r="W317" s="1">
        <v>10000000</v>
      </c>
      <c r="X317">
        <v>0</v>
      </c>
      <c r="Y317">
        <v>0</v>
      </c>
      <c r="Z317">
        <v>0</v>
      </c>
      <c r="AA317">
        <v>0</v>
      </c>
      <c r="AB317">
        <v>0</v>
      </c>
      <c r="AC317" s="21">
        <v>0</v>
      </c>
      <c r="AD317" s="13">
        <f>VLOOKUP(A317,'ARCHIVO DE TRABAJO'!$A$1:$AC$1046,29,0)</f>
        <v>0</v>
      </c>
      <c r="AE317" s="32">
        <f>VLOOKUP(A317,'ARCHIVO DE TRABAJO'!$A$1:$AD$1046,30,0)</f>
        <v>0</v>
      </c>
      <c r="AF317" s="21">
        <v>0</v>
      </c>
      <c r="AG317" s="21">
        <v>0</v>
      </c>
      <c r="AH317" s="21">
        <v>0</v>
      </c>
      <c r="AI317" s="21">
        <f t="shared" si="9"/>
        <v>0</v>
      </c>
      <c r="AJ317">
        <v>0</v>
      </c>
      <c r="AK317">
        <v>0</v>
      </c>
      <c r="AL317">
        <v>0</v>
      </c>
      <c r="AM317" s="1">
        <v>10000000</v>
      </c>
      <c r="AN317" s="1">
        <v>-10000000</v>
      </c>
    </row>
    <row r="318" spans="1:40" x14ac:dyDescent="0.25">
      <c r="A318" t="str">
        <f t="shared" si="8"/>
        <v>1.1-00-1904_20820011_2035310</v>
      </c>
      <c r="B318" t="s">
        <v>50</v>
      </c>
      <c r="C318" s="17" t="s">
        <v>555</v>
      </c>
      <c r="D318" t="s">
        <v>31</v>
      </c>
      <c r="E318" t="s">
        <v>32</v>
      </c>
      <c r="F318" t="s">
        <v>33</v>
      </c>
      <c r="G318">
        <v>8</v>
      </c>
      <c r="H318">
        <v>20</v>
      </c>
      <c r="I318" t="s">
        <v>34</v>
      </c>
      <c r="J318">
        <v>3531</v>
      </c>
      <c r="K318" t="s">
        <v>154</v>
      </c>
      <c r="L318">
        <v>0</v>
      </c>
      <c r="M318" t="s">
        <v>36</v>
      </c>
      <c r="N318">
        <v>3000</v>
      </c>
      <c r="O318" s="17" t="s">
        <v>699</v>
      </c>
      <c r="P318" t="s">
        <v>56</v>
      </c>
      <c r="Q318" t="s">
        <v>38</v>
      </c>
      <c r="R318" t="s">
        <v>39</v>
      </c>
      <c r="S318" t="s">
        <v>307</v>
      </c>
      <c r="T318" t="s">
        <v>41</v>
      </c>
      <c r="U318" s="17" t="e">
        <v>#N/A</v>
      </c>
      <c r="V318" s="13">
        <v>0</v>
      </c>
      <c r="W318" s="1">
        <v>10000</v>
      </c>
      <c r="X318">
        <v>0</v>
      </c>
      <c r="Y318">
        <v>0</v>
      </c>
      <c r="Z318">
        <v>0</v>
      </c>
      <c r="AA318">
        <v>0</v>
      </c>
      <c r="AB318">
        <v>0</v>
      </c>
      <c r="AC318" s="21">
        <v>0</v>
      </c>
      <c r="AD318" s="13">
        <f>VLOOKUP(A318,'ARCHIVO DE TRABAJO'!$A$1:$AC$1046,29,0)</f>
        <v>0</v>
      </c>
      <c r="AE318" s="32">
        <f>VLOOKUP(A318,'ARCHIVO DE TRABAJO'!$A$1:$AD$1046,30,0)</f>
        <v>0</v>
      </c>
      <c r="AF318" s="21">
        <v>0</v>
      </c>
      <c r="AG318" s="21">
        <v>0</v>
      </c>
      <c r="AH318" s="21">
        <v>0</v>
      </c>
      <c r="AI318" s="21">
        <f t="shared" si="9"/>
        <v>0</v>
      </c>
      <c r="AJ318">
        <v>0</v>
      </c>
      <c r="AK318">
        <v>0</v>
      </c>
      <c r="AL318">
        <v>0</v>
      </c>
      <c r="AM318" s="1">
        <v>10000</v>
      </c>
      <c r="AN318" s="1">
        <v>-10000</v>
      </c>
    </row>
    <row r="319" spans="1:40" x14ac:dyDescent="0.25">
      <c r="A319" t="str">
        <f t="shared" si="8"/>
        <v>1.1-00-1904_20820011_2038210</v>
      </c>
      <c r="B319" t="s">
        <v>50</v>
      </c>
      <c r="C319" s="17" t="s">
        <v>555</v>
      </c>
      <c r="D319" t="s">
        <v>31</v>
      </c>
      <c r="E319" t="s">
        <v>32</v>
      </c>
      <c r="F319" t="s">
        <v>33</v>
      </c>
      <c r="G319">
        <v>8</v>
      </c>
      <c r="H319">
        <v>20</v>
      </c>
      <c r="I319" t="s">
        <v>34</v>
      </c>
      <c r="J319">
        <v>3821</v>
      </c>
      <c r="K319" t="s">
        <v>70</v>
      </c>
      <c r="L319">
        <v>0</v>
      </c>
      <c r="M319" t="s">
        <v>36</v>
      </c>
      <c r="N319">
        <v>3000</v>
      </c>
      <c r="O319" s="17" t="s">
        <v>699</v>
      </c>
      <c r="P319" t="s">
        <v>56</v>
      </c>
      <c r="Q319" t="s">
        <v>38</v>
      </c>
      <c r="R319" t="s">
        <v>39</v>
      </c>
      <c r="S319" t="s">
        <v>307</v>
      </c>
      <c r="T319" t="s">
        <v>41</v>
      </c>
      <c r="U319" s="17" t="e">
        <v>#N/A</v>
      </c>
      <c r="V319" s="13">
        <v>0</v>
      </c>
      <c r="W319" s="1">
        <v>1200000</v>
      </c>
      <c r="X319">
        <v>0</v>
      </c>
      <c r="Y319">
        <v>0</v>
      </c>
      <c r="Z319">
        <v>0</v>
      </c>
      <c r="AA319">
        <v>0</v>
      </c>
      <c r="AB319">
        <v>0</v>
      </c>
      <c r="AC319" s="21">
        <v>0</v>
      </c>
      <c r="AD319" s="13">
        <f>VLOOKUP(A319,'ARCHIVO DE TRABAJO'!$A$1:$AC$1046,29,0)</f>
        <v>0</v>
      </c>
      <c r="AE319" s="32">
        <f>VLOOKUP(A319,'ARCHIVO DE TRABAJO'!$A$1:$AD$1046,30,0)</f>
        <v>0</v>
      </c>
      <c r="AF319" s="21">
        <v>0</v>
      </c>
      <c r="AG319" s="21">
        <v>0</v>
      </c>
      <c r="AH319" s="21">
        <v>0</v>
      </c>
      <c r="AI319" s="21">
        <f t="shared" si="9"/>
        <v>0</v>
      </c>
      <c r="AJ319">
        <v>0</v>
      </c>
      <c r="AK319">
        <v>0</v>
      </c>
      <c r="AL319">
        <v>0</v>
      </c>
      <c r="AM319" s="1">
        <v>1200000</v>
      </c>
      <c r="AN319" s="1">
        <v>-1200000</v>
      </c>
    </row>
    <row r="320" spans="1:40" x14ac:dyDescent="0.25">
      <c r="A320" t="str">
        <f t="shared" si="8"/>
        <v>1.1-00-1904_20820011_2039420</v>
      </c>
      <c r="B320" t="s">
        <v>50</v>
      </c>
      <c r="C320" s="17" t="s">
        <v>555</v>
      </c>
      <c r="D320" t="s">
        <v>31</v>
      </c>
      <c r="E320" t="s">
        <v>32</v>
      </c>
      <c r="F320" t="s">
        <v>33</v>
      </c>
      <c r="G320">
        <v>8</v>
      </c>
      <c r="H320">
        <v>20</v>
      </c>
      <c r="I320" t="s">
        <v>34</v>
      </c>
      <c r="J320">
        <v>3942</v>
      </c>
      <c r="K320" t="s">
        <v>309</v>
      </c>
      <c r="L320">
        <v>0</v>
      </c>
      <c r="M320" t="s">
        <v>36</v>
      </c>
      <c r="N320">
        <v>3000</v>
      </c>
      <c r="O320" s="17" t="s">
        <v>699</v>
      </c>
      <c r="P320" t="s">
        <v>56</v>
      </c>
      <c r="Q320" t="s">
        <v>38</v>
      </c>
      <c r="R320" t="s">
        <v>39</v>
      </c>
      <c r="S320" t="s">
        <v>307</v>
      </c>
      <c r="T320" t="s">
        <v>41</v>
      </c>
      <c r="U320" s="17" t="e">
        <v>#N/A</v>
      </c>
      <c r="V320" s="13">
        <v>0</v>
      </c>
      <c r="W320" s="1">
        <v>2000000</v>
      </c>
      <c r="X320">
        <v>0</v>
      </c>
      <c r="Y320">
        <v>0</v>
      </c>
      <c r="Z320">
        <v>0</v>
      </c>
      <c r="AA320">
        <v>0</v>
      </c>
      <c r="AB320">
        <v>0</v>
      </c>
      <c r="AC320" s="21">
        <v>0</v>
      </c>
      <c r="AD320" s="13">
        <f>VLOOKUP(A320,'ARCHIVO DE TRABAJO'!$A$1:$AC$1046,29,0)</f>
        <v>0</v>
      </c>
      <c r="AE320" s="32">
        <f>VLOOKUP(A320,'ARCHIVO DE TRABAJO'!$A$1:$AD$1046,30,0)</f>
        <v>0</v>
      </c>
      <c r="AF320" s="21">
        <v>0</v>
      </c>
      <c r="AG320" s="21">
        <v>0</v>
      </c>
      <c r="AH320" s="21">
        <v>0</v>
      </c>
      <c r="AI320" s="21">
        <f t="shared" si="9"/>
        <v>0</v>
      </c>
      <c r="AJ320">
        <v>0</v>
      </c>
      <c r="AK320">
        <v>0</v>
      </c>
      <c r="AL320">
        <v>0</v>
      </c>
      <c r="AM320" s="1">
        <v>2000000</v>
      </c>
      <c r="AN320" s="1">
        <v>-2000000</v>
      </c>
    </row>
    <row r="321" spans="1:40" x14ac:dyDescent="0.25">
      <c r="A321" t="str">
        <f t="shared" si="8"/>
        <v>1.1-00-1904_20820011_2039510</v>
      </c>
      <c r="B321" t="s">
        <v>50</v>
      </c>
      <c r="C321" s="17" t="s">
        <v>555</v>
      </c>
      <c r="D321" t="s">
        <v>31</v>
      </c>
      <c r="E321" t="s">
        <v>32</v>
      </c>
      <c r="F321" t="s">
        <v>33</v>
      </c>
      <c r="G321">
        <v>8</v>
      </c>
      <c r="H321">
        <v>20</v>
      </c>
      <c r="I321" t="s">
        <v>34</v>
      </c>
      <c r="J321">
        <v>3951</v>
      </c>
      <c r="K321" t="s">
        <v>310</v>
      </c>
      <c r="L321">
        <v>0</v>
      </c>
      <c r="M321" t="s">
        <v>36</v>
      </c>
      <c r="N321">
        <v>3000</v>
      </c>
      <c r="O321" s="17" t="s">
        <v>699</v>
      </c>
      <c r="P321" t="s">
        <v>56</v>
      </c>
      <c r="Q321" t="s">
        <v>38</v>
      </c>
      <c r="R321" t="s">
        <v>39</v>
      </c>
      <c r="S321" t="s">
        <v>307</v>
      </c>
      <c r="T321" t="s">
        <v>41</v>
      </c>
      <c r="U321" s="17" t="e">
        <v>#N/A</v>
      </c>
      <c r="V321" s="13">
        <v>0</v>
      </c>
      <c r="W321" s="1">
        <v>300000</v>
      </c>
      <c r="X321">
        <v>0</v>
      </c>
      <c r="Y321">
        <v>0</v>
      </c>
      <c r="Z321">
        <v>0</v>
      </c>
      <c r="AA321">
        <v>0</v>
      </c>
      <c r="AB321">
        <v>0</v>
      </c>
      <c r="AC321" s="21">
        <v>0</v>
      </c>
      <c r="AD321" s="13">
        <f>VLOOKUP(A321,'ARCHIVO DE TRABAJO'!$A$1:$AC$1046,29,0)</f>
        <v>0</v>
      </c>
      <c r="AE321" s="32">
        <f>VLOOKUP(A321,'ARCHIVO DE TRABAJO'!$A$1:$AD$1046,30,0)</f>
        <v>0</v>
      </c>
      <c r="AF321" s="21">
        <v>0</v>
      </c>
      <c r="AG321" s="21">
        <v>0</v>
      </c>
      <c r="AH321" s="21">
        <v>0</v>
      </c>
      <c r="AI321" s="21">
        <f t="shared" si="9"/>
        <v>0</v>
      </c>
      <c r="AJ321">
        <v>0</v>
      </c>
      <c r="AK321">
        <v>0</v>
      </c>
      <c r="AL321">
        <v>0</v>
      </c>
      <c r="AM321" s="1">
        <v>300000</v>
      </c>
      <c r="AN321" s="1">
        <v>-300000</v>
      </c>
    </row>
    <row r="322" spans="1:40" x14ac:dyDescent="0.25">
      <c r="A322" t="str">
        <f t="shared" si="8"/>
        <v>1.1-00-1904_20820011_2039610</v>
      </c>
      <c r="B322" t="s">
        <v>50</v>
      </c>
      <c r="C322" s="17" t="s">
        <v>555</v>
      </c>
      <c r="D322" t="s">
        <v>31</v>
      </c>
      <c r="E322" t="s">
        <v>32</v>
      </c>
      <c r="F322" t="s">
        <v>33</v>
      </c>
      <c r="G322">
        <v>8</v>
      </c>
      <c r="H322">
        <v>20</v>
      </c>
      <c r="I322" t="s">
        <v>34</v>
      </c>
      <c r="J322">
        <v>3961</v>
      </c>
      <c r="K322" t="s">
        <v>311</v>
      </c>
      <c r="L322">
        <v>0</v>
      </c>
      <c r="M322" t="s">
        <v>36</v>
      </c>
      <c r="N322">
        <v>3000</v>
      </c>
      <c r="O322" s="17" t="s">
        <v>699</v>
      </c>
      <c r="P322" t="s">
        <v>56</v>
      </c>
      <c r="Q322" t="s">
        <v>38</v>
      </c>
      <c r="R322" t="s">
        <v>39</v>
      </c>
      <c r="S322" t="s">
        <v>307</v>
      </c>
      <c r="T322" t="s">
        <v>41</v>
      </c>
      <c r="U322" s="17" t="e">
        <v>#N/A</v>
      </c>
      <c r="V322" s="13">
        <v>0</v>
      </c>
      <c r="W322" s="1">
        <v>300000</v>
      </c>
      <c r="X322">
        <v>0</v>
      </c>
      <c r="Y322">
        <v>0</v>
      </c>
      <c r="Z322">
        <v>0</v>
      </c>
      <c r="AA322">
        <v>0</v>
      </c>
      <c r="AB322">
        <v>0</v>
      </c>
      <c r="AC322" s="21">
        <v>0</v>
      </c>
      <c r="AD322" s="13">
        <f>VLOOKUP(A322,'ARCHIVO DE TRABAJO'!$A$1:$AC$1046,29,0)</f>
        <v>0</v>
      </c>
      <c r="AE322" s="32">
        <f>VLOOKUP(A322,'ARCHIVO DE TRABAJO'!$A$1:$AD$1046,30,0)</f>
        <v>0</v>
      </c>
      <c r="AF322" s="21">
        <v>0</v>
      </c>
      <c r="AG322" s="21">
        <v>0</v>
      </c>
      <c r="AH322" s="21">
        <v>0</v>
      </c>
      <c r="AI322" s="21">
        <f t="shared" si="9"/>
        <v>0</v>
      </c>
      <c r="AJ322">
        <v>0</v>
      </c>
      <c r="AK322">
        <v>0</v>
      </c>
      <c r="AL322">
        <v>0</v>
      </c>
      <c r="AM322" s="1">
        <v>300000</v>
      </c>
      <c r="AN322" s="1">
        <v>-300000</v>
      </c>
    </row>
    <row r="323" spans="1:40" x14ac:dyDescent="0.25">
      <c r="A323" t="str">
        <f t="shared" ref="A323:A386" si="10">+CONCATENATE(B323,F323,G323,H323,I323,J323,L323)</f>
        <v>1.1-00-1904_20820011_2039630</v>
      </c>
      <c r="B323" t="s">
        <v>50</v>
      </c>
      <c r="C323" s="17" t="s">
        <v>555</v>
      </c>
      <c r="D323" t="s">
        <v>31</v>
      </c>
      <c r="E323" t="s">
        <v>32</v>
      </c>
      <c r="F323" t="s">
        <v>33</v>
      </c>
      <c r="G323">
        <v>8</v>
      </c>
      <c r="H323">
        <v>20</v>
      </c>
      <c r="I323" t="s">
        <v>34</v>
      </c>
      <c r="J323">
        <v>3963</v>
      </c>
      <c r="K323" t="s">
        <v>312</v>
      </c>
      <c r="L323">
        <v>0</v>
      </c>
      <c r="M323" t="s">
        <v>36</v>
      </c>
      <c r="N323">
        <v>3000</v>
      </c>
      <c r="O323" s="17" t="s">
        <v>699</v>
      </c>
      <c r="P323" t="s">
        <v>56</v>
      </c>
      <c r="Q323" t="s">
        <v>38</v>
      </c>
      <c r="R323" t="s">
        <v>39</v>
      </c>
      <c r="S323" t="s">
        <v>307</v>
      </c>
      <c r="T323" t="s">
        <v>41</v>
      </c>
      <c r="U323" s="17" t="e">
        <v>#N/A</v>
      </c>
      <c r="V323" s="13">
        <v>0</v>
      </c>
      <c r="W323" s="1">
        <v>100000</v>
      </c>
      <c r="X323">
        <v>0</v>
      </c>
      <c r="Y323">
        <v>0</v>
      </c>
      <c r="Z323">
        <v>0</v>
      </c>
      <c r="AA323">
        <v>0</v>
      </c>
      <c r="AB323">
        <v>0</v>
      </c>
      <c r="AC323" s="21">
        <v>0</v>
      </c>
      <c r="AD323" s="13">
        <f>VLOOKUP(A323,'ARCHIVO DE TRABAJO'!$A$1:$AC$1046,29,0)</f>
        <v>0</v>
      </c>
      <c r="AE323" s="32">
        <f>VLOOKUP(A323,'ARCHIVO DE TRABAJO'!$A$1:$AD$1046,30,0)</f>
        <v>0</v>
      </c>
      <c r="AF323" s="21">
        <v>0</v>
      </c>
      <c r="AG323" s="21">
        <v>0</v>
      </c>
      <c r="AH323" s="21">
        <v>0</v>
      </c>
      <c r="AI323" s="21">
        <f t="shared" ref="AI323:AI386" si="11">V323-AF323+AG323+AH323</f>
        <v>0</v>
      </c>
      <c r="AJ323">
        <v>0</v>
      </c>
      <c r="AK323">
        <v>0</v>
      </c>
      <c r="AL323">
        <v>0</v>
      </c>
      <c r="AM323" s="1">
        <v>100000</v>
      </c>
      <c r="AN323" s="1">
        <v>-100000</v>
      </c>
    </row>
    <row r="324" spans="1:40" x14ac:dyDescent="0.25">
      <c r="A324" t="str">
        <f t="shared" si="10"/>
        <v>1.1-00-1904_20820011_2042110</v>
      </c>
      <c r="B324" t="s">
        <v>50</v>
      </c>
      <c r="C324" s="17" t="s">
        <v>555</v>
      </c>
      <c r="D324" t="s">
        <v>31</v>
      </c>
      <c r="E324" t="s">
        <v>32</v>
      </c>
      <c r="F324" t="s">
        <v>33</v>
      </c>
      <c r="G324">
        <v>8</v>
      </c>
      <c r="H324">
        <v>20</v>
      </c>
      <c r="I324" t="s">
        <v>34</v>
      </c>
      <c r="J324">
        <v>4211</v>
      </c>
      <c r="K324" t="s">
        <v>219</v>
      </c>
      <c r="L324">
        <v>0</v>
      </c>
      <c r="M324" t="s">
        <v>36</v>
      </c>
      <c r="N324">
        <v>4000</v>
      </c>
      <c r="O324" s="17" t="s">
        <v>699</v>
      </c>
      <c r="P324" t="s">
        <v>56</v>
      </c>
      <c r="Q324" t="s">
        <v>38</v>
      </c>
      <c r="R324" t="s">
        <v>39</v>
      </c>
      <c r="S324" t="s">
        <v>307</v>
      </c>
      <c r="T324" t="s">
        <v>41</v>
      </c>
      <c r="U324" s="17" t="e">
        <v>#N/A</v>
      </c>
      <c r="V324" s="13">
        <v>0</v>
      </c>
      <c r="W324" s="1">
        <v>2000000</v>
      </c>
      <c r="X324">
        <v>0</v>
      </c>
      <c r="Y324">
        <v>0</v>
      </c>
      <c r="Z324">
        <v>0</v>
      </c>
      <c r="AA324">
        <v>0</v>
      </c>
      <c r="AB324">
        <v>0</v>
      </c>
      <c r="AC324" s="21">
        <v>0</v>
      </c>
      <c r="AD324" s="13">
        <f>VLOOKUP(A324,'ARCHIVO DE TRABAJO'!$A$1:$AC$1046,29,0)</f>
        <v>0</v>
      </c>
      <c r="AE324" s="32">
        <f>VLOOKUP(A324,'ARCHIVO DE TRABAJO'!$A$1:$AD$1046,30,0)</f>
        <v>0</v>
      </c>
      <c r="AF324" s="21">
        <v>0</v>
      </c>
      <c r="AG324" s="21">
        <v>0</v>
      </c>
      <c r="AH324" s="21">
        <v>0</v>
      </c>
      <c r="AI324" s="21">
        <f t="shared" si="11"/>
        <v>0</v>
      </c>
      <c r="AJ324">
        <v>0</v>
      </c>
      <c r="AK324">
        <v>0</v>
      </c>
      <c r="AL324">
        <v>0</v>
      </c>
      <c r="AM324" s="1">
        <v>2000000</v>
      </c>
      <c r="AN324" s="1">
        <v>-2000000</v>
      </c>
    </row>
    <row r="325" spans="1:40" x14ac:dyDescent="0.25">
      <c r="A325" t="str">
        <f t="shared" si="10"/>
        <v>1.1-00-1904_20820011_2042510</v>
      </c>
      <c r="B325" t="s">
        <v>50</v>
      </c>
      <c r="C325" s="17" t="s">
        <v>555</v>
      </c>
      <c r="D325" t="s">
        <v>31</v>
      </c>
      <c r="E325" t="s">
        <v>32</v>
      </c>
      <c r="F325" t="s">
        <v>33</v>
      </c>
      <c r="G325">
        <v>8</v>
      </c>
      <c r="H325">
        <v>20</v>
      </c>
      <c r="I325" t="s">
        <v>34</v>
      </c>
      <c r="J325">
        <v>4251</v>
      </c>
      <c r="K325" t="s">
        <v>313</v>
      </c>
      <c r="L325">
        <v>0</v>
      </c>
      <c r="M325" t="s">
        <v>36</v>
      </c>
      <c r="N325">
        <v>4000</v>
      </c>
      <c r="O325" s="17" t="s">
        <v>699</v>
      </c>
      <c r="P325" t="s">
        <v>56</v>
      </c>
      <c r="Q325" t="s">
        <v>38</v>
      </c>
      <c r="R325" t="s">
        <v>39</v>
      </c>
      <c r="S325" t="s">
        <v>307</v>
      </c>
      <c r="T325" t="s">
        <v>41</v>
      </c>
      <c r="U325" s="17" t="e">
        <v>#N/A</v>
      </c>
      <c r="V325" s="13">
        <v>0</v>
      </c>
      <c r="W325" s="1">
        <v>2000000</v>
      </c>
      <c r="X325">
        <v>0</v>
      </c>
      <c r="Y325">
        <v>0</v>
      </c>
      <c r="Z325">
        <v>0</v>
      </c>
      <c r="AA325">
        <v>0</v>
      </c>
      <c r="AB325">
        <v>0</v>
      </c>
      <c r="AC325" s="21">
        <v>0</v>
      </c>
      <c r="AD325" s="13">
        <f>VLOOKUP(A325,'ARCHIVO DE TRABAJO'!$A$1:$AC$1046,29,0)</f>
        <v>0</v>
      </c>
      <c r="AE325" s="32">
        <f>VLOOKUP(A325,'ARCHIVO DE TRABAJO'!$A$1:$AD$1046,30,0)</f>
        <v>0</v>
      </c>
      <c r="AF325" s="21">
        <v>0</v>
      </c>
      <c r="AG325" s="21">
        <v>0</v>
      </c>
      <c r="AH325" s="21">
        <v>0</v>
      </c>
      <c r="AI325" s="21">
        <f t="shared" si="11"/>
        <v>0</v>
      </c>
      <c r="AJ325">
        <v>0</v>
      </c>
      <c r="AK325">
        <v>0</v>
      </c>
      <c r="AL325">
        <v>0</v>
      </c>
      <c r="AM325" s="1">
        <v>2000000</v>
      </c>
      <c r="AN325" s="1">
        <v>-2000000</v>
      </c>
    </row>
    <row r="326" spans="1:40" x14ac:dyDescent="0.25">
      <c r="A326" t="str">
        <f t="shared" si="10"/>
        <v>1.1-00-1904_20820011_2063210</v>
      </c>
      <c r="B326" t="s">
        <v>50</v>
      </c>
      <c r="C326" s="17" t="s">
        <v>555</v>
      </c>
      <c r="D326" t="s">
        <v>31</v>
      </c>
      <c r="E326" t="s">
        <v>32</v>
      </c>
      <c r="F326" t="s">
        <v>33</v>
      </c>
      <c r="G326">
        <v>8</v>
      </c>
      <c r="H326">
        <v>20</v>
      </c>
      <c r="I326" t="s">
        <v>34</v>
      </c>
      <c r="J326">
        <v>6321</v>
      </c>
      <c r="K326" t="s">
        <v>314</v>
      </c>
      <c r="L326">
        <v>0</v>
      </c>
      <c r="M326" t="s">
        <v>36</v>
      </c>
      <c r="N326">
        <v>6000</v>
      </c>
      <c r="O326" s="17" t="s">
        <v>700</v>
      </c>
      <c r="P326" t="s">
        <v>56</v>
      </c>
      <c r="Q326" t="s">
        <v>38</v>
      </c>
      <c r="R326" t="s">
        <v>39</v>
      </c>
      <c r="S326" t="s">
        <v>307</v>
      </c>
      <c r="T326" t="s">
        <v>41</v>
      </c>
      <c r="U326" s="17" t="e">
        <v>#N/A</v>
      </c>
      <c r="V326" s="13">
        <v>0</v>
      </c>
      <c r="W326" s="1">
        <v>2170719.02</v>
      </c>
      <c r="X326">
        <v>0</v>
      </c>
      <c r="Y326">
        <v>0</v>
      </c>
      <c r="Z326">
        <v>0</v>
      </c>
      <c r="AA326">
        <v>0</v>
      </c>
      <c r="AB326">
        <v>0</v>
      </c>
      <c r="AC326" s="21">
        <v>0</v>
      </c>
      <c r="AD326" s="13">
        <f>VLOOKUP(A326,'ARCHIVO DE TRABAJO'!$A$1:$AC$1046,29,0)</f>
        <v>0</v>
      </c>
      <c r="AE326" s="32">
        <f>VLOOKUP(A326,'ARCHIVO DE TRABAJO'!$A$1:$AD$1046,30,0)</f>
        <v>0</v>
      </c>
      <c r="AF326" s="21">
        <v>0</v>
      </c>
      <c r="AG326" s="21">
        <v>0</v>
      </c>
      <c r="AH326" s="21">
        <v>0</v>
      </c>
      <c r="AI326" s="21">
        <f t="shared" si="11"/>
        <v>0</v>
      </c>
      <c r="AJ326">
        <v>0</v>
      </c>
      <c r="AK326">
        <v>0</v>
      </c>
      <c r="AL326">
        <v>0</v>
      </c>
      <c r="AM326" s="1">
        <v>2170719.02</v>
      </c>
      <c r="AN326" s="1">
        <v>-2170719.02</v>
      </c>
    </row>
    <row r="327" spans="1:40" x14ac:dyDescent="0.25">
      <c r="A327" t="str">
        <f t="shared" si="10"/>
        <v>1.1-00-1905_20821012_2021410</v>
      </c>
      <c r="B327" t="s">
        <v>50</v>
      </c>
      <c r="C327" s="17" t="s">
        <v>555</v>
      </c>
      <c r="D327" t="s">
        <v>31</v>
      </c>
      <c r="E327" t="s">
        <v>32</v>
      </c>
      <c r="F327" t="s">
        <v>43</v>
      </c>
      <c r="G327">
        <v>8</v>
      </c>
      <c r="H327">
        <v>21</v>
      </c>
      <c r="I327" t="s">
        <v>44</v>
      </c>
      <c r="J327">
        <v>2141</v>
      </c>
      <c r="K327" t="s">
        <v>106</v>
      </c>
      <c r="L327">
        <v>0</v>
      </c>
      <c r="M327" t="s">
        <v>36</v>
      </c>
      <c r="N327">
        <v>2000</v>
      </c>
      <c r="O327" s="17" t="s">
        <v>699</v>
      </c>
      <c r="P327" t="s">
        <v>56</v>
      </c>
      <c r="Q327" t="s">
        <v>47</v>
      </c>
      <c r="R327" t="s">
        <v>39</v>
      </c>
      <c r="S327" t="s">
        <v>315</v>
      </c>
      <c r="T327" t="s">
        <v>49</v>
      </c>
      <c r="U327" s="17" t="e">
        <v>#N/A</v>
      </c>
      <c r="V327" s="13">
        <v>0</v>
      </c>
      <c r="W327" s="1">
        <v>400000</v>
      </c>
      <c r="X327">
        <v>0</v>
      </c>
      <c r="Y327">
        <v>0</v>
      </c>
      <c r="Z327">
        <v>0</v>
      </c>
      <c r="AA327">
        <v>0</v>
      </c>
      <c r="AB327">
        <v>0</v>
      </c>
      <c r="AC327" s="21">
        <v>0</v>
      </c>
      <c r="AD327" s="13">
        <f>VLOOKUP(A327,'ARCHIVO DE TRABAJO'!$A$1:$AC$1046,29,0)</f>
        <v>0</v>
      </c>
      <c r="AE327" s="32">
        <f>VLOOKUP(A327,'ARCHIVO DE TRABAJO'!$A$1:$AD$1046,30,0)</f>
        <v>0</v>
      </c>
      <c r="AF327" s="21">
        <v>0</v>
      </c>
      <c r="AG327" s="21">
        <v>0</v>
      </c>
      <c r="AH327" s="21">
        <v>0</v>
      </c>
      <c r="AI327" s="21">
        <f t="shared" si="11"/>
        <v>0</v>
      </c>
      <c r="AJ327">
        <v>0</v>
      </c>
      <c r="AK327">
        <v>0</v>
      </c>
      <c r="AL327">
        <v>0</v>
      </c>
      <c r="AM327" s="1">
        <v>400000</v>
      </c>
      <c r="AN327" s="1">
        <v>-400000</v>
      </c>
    </row>
    <row r="328" spans="1:40" x14ac:dyDescent="0.25">
      <c r="A328" t="str">
        <f t="shared" si="10"/>
        <v>1.1-00-1905_20821012_2021610</v>
      </c>
      <c r="B328" t="s">
        <v>50</v>
      </c>
      <c r="C328" s="17" t="s">
        <v>555</v>
      </c>
      <c r="D328" t="s">
        <v>31</v>
      </c>
      <c r="E328" t="s">
        <v>32</v>
      </c>
      <c r="F328" t="s">
        <v>43</v>
      </c>
      <c r="G328">
        <v>8</v>
      </c>
      <c r="H328">
        <v>21</v>
      </c>
      <c r="I328" t="s">
        <v>44</v>
      </c>
      <c r="J328">
        <v>2161</v>
      </c>
      <c r="K328" t="s">
        <v>316</v>
      </c>
      <c r="L328">
        <v>0</v>
      </c>
      <c r="M328" t="s">
        <v>36</v>
      </c>
      <c r="N328">
        <v>2000</v>
      </c>
      <c r="O328" s="17" t="s">
        <v>699</v>
      </c>
      <c r="P328" t="s">
        <v>56</v>
      </c>
      <c r="Q328" t="s">
        <v>47</v>
      </c>
      <c r="R328" t="s">
        <v>39</v>
      </c>
      <c r="S328" t="s">
        <v>315</v>
      </c>
      <c r="T328" t="s">
        <v>49</v>
      </c>
      <c r="U328" s="17" t="e">
        <v>#N/A</v>
      </c>
      <c r="V328" s="13">
        <v>0</v>
      </c>
      <c r="W328" s="1">
        <v>2500000</v>
      </c>
      <c r="X328">
        <v>0</v>
      </c>
      <c r="Y328">
        <v>0</v>
      </c>
      <c r="Z328">
        <v>0</v>
      </c>
      <c r="AA328">
        <v>0</v>
      </c>
      <c r="AB328">
        <v>0</v>
      </c>
      <c r="AC328" s="21">
        <v>0</v>
      </c>
      <c r="AD328" s="13">
        <f>VLOOKUP(A328,'ARCHIVO DE TRABAJO'!$A$1:$AC$1046,29,0)</f>
        <v>0</v>
      </c>
      <c r="AE328" s="32">
        <f>VLOOKUP(A328,'ARCHIVO DE TRABAJO'!$A$1:$AD$1046,30,0)</f>
        <v>0</v>
      </c>
      <c r="AF328" s="21">
        <v>0</v>
      </c>
      <c r="AG328" s="21">
        <v>0</v>
      </c>
      <c r="AH328" s="21">
        <v>0</v>
      </c>
      <c r="AI328" s="21">
        <f t="shared" si="11"/>
        <v>0</v>
      </c>
      <c r="AJ328">
        <v>0</v>
      </c>
      <c r="AK328">
        <v>0</v>
      </c>
      <c r="AL328">
        <v>0</v>
      </c>
      <c r="AM328" s="1">
        <v>2500000</v>
      </c>
      <c r="AN328" s="1">
        <v>-2500000</v>
      </c>
    </row>
    <row r="329" spans="1:40" x14ac:dyDescent="0.25">
      <c r="A329" t="str">
        <f t="shared" si="10"/>
        <v>1.1-00-1905_20821012_2022110</v>
      </c>
      <c r="B329" t="s">
        <v>50</v>
      </c>
      <c r="C329" s="17" t="s">
        <v>555</v>
      </c>
      <c r="D329" t="s">
        <v>31</v>
      </c>
      <c r="E329" t="s">
        <v>32</v>
      </c>
      <c r="F329" t="s">
        <v>43</v>
      </c>
      <c r="G329">
        <v>8</v>
      </c>
      <c r="H329">
        <v>21</v>
      </c>
      <c r="I329" t="s">
        <v>44</v>
      </c>
      <c r="J329">
        <v>2211</v>
      </c>
      <c r="K329" t="s">
        <v>55</v>
      </c>
      <c r="L329">
        <v>0</v>
      </c>
      <c r="M329" t="s">
        <v>36</v>
      </c>
      <c r="N329">
        <v>2000</v>
      </c>
      <c r="O329" s="17" t="s">
        <v>699</v>
      </c>
      <c r="P329" t="s">
        <v>56</v>
      </c>
      <c r="Q329" t="s">
        <v>47</v>
      </c>
      <c r="R329" t="s">
        <v>39</v>
      </c>
      <c r="S329" t="s">
        <v>315</v>
      </c>
      <c r="T329" t="s">
        <v>49</v>
      </c>
      <c r="U329" s="17" t="e">
        <v>#N/A</v>
      </c>
      <c r="V329" s="13">
        <v>0</v>
      </c>
      <c r="W329" s="1">
        <v>306000</v>
      </c>
      <c r="X329">
        <v>0</v>
      </c>
      <c r="Y329">
        <v>0</v>
      </c>
      <c r="Z329">
        <v>0</v>
      </c>
      <c r="AA329">
        <v>0</v>
      </c>
      <c r="AB329">
        <v>0</v>
      </c>
      <c r="AC329" s="21">
        <v>0</v>
      </c>
      <c r="AD329" s="13">
        <f>VLOOKUP(A329,'ARCHIVO DE TRABAJO'!$A$1:$AC$1046,29,0)</f>
        <v>0</v>
      </c>
      <c r="AE329" s="32">
        <f>VLOOKUP(A329,'ARCHIVO DE TRABAJO'!$A$1:$AD$1046,30,0)</f>
        <v>0</v>
      </c>
      <c r="AF329" s="21">
        <v>0</v>
      </c>
      <c r="AG329" s="21">
        <v>0</v>
      </c>
      <c r="AH329" s="21">
        <v>0</v>
      </c>
      <c r="AI329" s="21">
        <f t="shared" si="11"/>
        <v>0</v>
      </c>
      <c r="AJ329">
        <v>0</v>
      </c>
      <c r="AK329">
        <v>0</v>
      </c>
      <c r="AL329">
        <v>0</v>
      </c>
      <c r="AM329" s="1">
        <v>306000</v>
      </c>
      <c r="AN329" s="1">
        <v>-306000</v>
      </c>
    </row>
    <row r="330" spans="1:40" x14ac:dyDescent="0.25">
      <c r="A330" t="str">
        <f t="shared" si="10"/>
        <v>1.1-00-1905_20821012_2024110</v>
      </c>
      <c r="B330" t="s">
        <v>50</v>
      </c>
      <c r="C330" s="17" t="s">
        <v>555</v>
      </c>
      <c r="D330" t="s">
        <v>31</v>
      </c>
      <c r="E330" t="s">
        <v>32</v>
      </c>
      <c r="F330" t="s">
        <v>43</v>
      </c>
      <c r="G330">
        <v>8</v>
      </c>
      <c r="H330">
        <v>21</v>
      </c>
      <c r="I330" t="s">
        <v>44</v>
      </c>
      <c r="J330">
        <v>2411</v>
      </c>
      <c r="K330" t="s">
        <v>254</v>
      </c>
      <c r="L330">
        <v>0</v>
      </c>
      <c r="M330" t="s">
        <v>36</v>
      </c>
      <c r="N330">
        <v>2000</v>
      </c>
      <c r="O330" s="17" t="s">
        <v>699</v>
      </c>
      <c r="P330" t="s">
        <v>56</v>
      </c>
      <c r="Q330" t="s">
        <v>47</v>
      </c>
      <c r="R330" t="s">
        <v>39</v>
      </c>
      <c r="S330" t="s">
        <v>315</v>
      </c>
      <c r="T330" t="s">
        <v>49</v>
      </c>
      <c r="U330" s="17" t="e">
        <v>#N/A</v>
      </c>
      <c r="V330" s="13">
        <v>0</v>
      </c>
      <c r="W330" s="1">
        <v>1500000</v>
      </c>
      <c r="X330">
        <v>0</v>
      </c>
      <c r="Y330">
        <v>0</v>
      </c>
      <c r="Z330">
        <v>0</v>
      </c>
      <c r="AA330">
        <v>0</v>
      </c>
      <c r="AB330">
        <v>0</v>
      </c>
      <c r="AC330" s="21">
        <v>0</v>
      </c>
      <c r="AD330" s="13">
        <f>VLOOKUP(A330,'ARCHIVO DE TRABAJO'!$A$1:$AC$1046,29,0)</f>
        <v>0</v>
      </c>
      <c r="AE330" s="32">
        <f>VLOOKUP(A330,'ARCHIVO DE TRABAJO'!$A$1:$AD$1046,30,0)</f>
        <v>0</v>
      </c>
      <c r="AF330" s="21">
        <v>0</v>
      </c>
      <c r="AG330" s="21">
        <v>0</v>
      </c>
      <c r="AH330" s="21">
        <v>0</v>
      </c>
      <c r="AI330" s="21">
        <f t="shared" si="11"/>
        <v>0</v>
      </c>
      <c r="AJ330">
        <v>0</v>
      </c>
      <c r="AK330">
        <v>0</v>
      </c>
      <c r="AL330">
        <v>0</v>
      </c>
      <c r="AM330" s="1">
        <v>1500000</v>
      </c>
      <c r="AN330" s="1">
        <v>-1500000</v>
      </c>
    </row>
    <row r="331" spans="1:40" x14ac:dyDescent="0.25">
      <c r="A331" t="str">
        <f t="shared" si="10"/>
        <v>1.1-00-1905_20821012_2024210</v>
      </c>
      <c r="B331" t="s">
        <v>50</v>
      </c>
      <c r="C331" s="17" t="s">
        <v>555</v>
      </c>
      <c r="D331" t="s">
        <v>31</v>
      </c>
      <c r="E331" t="s">
        <v>32</v>
      </c>
      <c r="F331" t="s">
        <v>43</v>
      </c>
      <c r="G331">
        <v>8</v>
      </c>
      <c r="H331">
        <v>21</v>
      </c>
      <c r="I331" t="s">
        <v>44</v>
      </c>
      <c r="J331">
        <v>2421</v>
      </c>
      <c r="K331" t="s">
        <v>161</v>
      </c>
      <c r="L331">
        <v>0</v>
      </c>
      <c r="M331" t="s">
        <v>36</v>
      </c>
      <c r="N331">
        <v>2000</v>
      </c>
      <c r="O331" s="17" t="s">
        <v>699</v>
      </c>
      <c r="P331" t="s">
        <v>56</v>
      </c>
      <c r="Q331" t="s">
        <v>47</v>
      </c>
      <c r="R331" t="s">
        <v>39</v>
      </c>
      <c r="S331" t="s">
        <v>315</v>
      </c>
      <c r="T331" t="s">
        <v>49</v>
      </c>
      <c r="U331" s="17" t="e">
        <v>#N/A</v>
      </c>
      <c r="V331" s="13">
        <v>0</v>
      </c>
      <c r="W331" s="1">
        <v>300000</v>
      </c>
      <c r="X331">
        <v>0</v>
      </c>
      <c r="Y331">
        <v>0</v>
      </c>
      <c r="Z331">
        <v>0</v>
      </c>
      <c r="AA331">
        <v>0</v>
      </c>
      <c r="AB331">
        <v>0</v>
      </c>
      <c r="AC331" s="21">
        <v>0</v>
      </c>
      <c r="AD331" s="13">
        <f>VLOOKUP(A331,'ARCHIVO DE TRABAJO'!$A$1:$AC$1046,29,0)</f>
        <v>0</v>
      </c>
      <c r="AE331" s="32">
        <f>VLOOKUP(A331,'ARCHIVO DE TRABAJO'!$A$1:$AD$1046,30,0)</f>
        <v>0</v>
      </c>
      <c r="AF331" s="21">
        <v>0</v>
      </c>
      <c r="AG331" s="21">
        <v>0</v>
      </c>
      <c r="AH331" s="21">
        <v>0</v>
      </c>
      <c r="AI331" s="21">
        <f t="shared" si="11"/>
        <v>0</v>
      </c>
      <c r="AJ331">
        <v>0</v>
      </c>
      <c r="AK331">
        <v>0</v>
      </c>
      <c r="AL331">
        <v>0</v>
      </c>
      <c r="AM331" s="1">
        <v>300000</v>
      </c>
      <c r="AN331" s="1">
        <v>-300000</v>
      </c>
    </row>
    <row r="332" spans="1:40" x14ac:dyDescent="0.25">
      <c r="A332" t="str">
        <f t="shared" si="10"/>
        <v>1.1-00-1905_20821012_2024310</v>
      </c>
      <c r="B332" t="s">
        <v>50</v>
      </c>
      <c r="C332" s="17" t="s">
        <v>555</v>
      </c>
      <c r="D332" t="s">
        <v>31</v>
      </c>
      <c r="E332" t="s">
        <v>32</v>
      </c>
      <c r="F332" t="s">
        <v>43</v>
      </c>
      <c r="G332">
        <v>8</v>
      </c>
      <c r="H332">
        <v>21</v>
      </c>
      <c r="I332" t="s">
        <v>44</v>
      </c>
      <c r="J332">
        <v>2431</v>
      </c>
      <c r="K332" t="s">
        <v>166</v>
      </c>
      <c r="L332">
        <v>0</v>
      </c>
      <c r="M332" t="s">
        <v>36</v>
      </c>
      <c r="N332">
        <v>2000</v>
      </c>
      <c r="O332" s="17" t="s">
        <v>699</v>
      </c>
      <c r="P332" t="s">
        <v>56</v>
      </c>
      <c r="Q332" t="s">
        <v>47</v>
      </c>
      <c r="R332" t="s">
        <v>39</v>
      </c>
      <c r="S332" t="s">
        <v>315</v>
      </c>
      <c r="T332" t="s">
        <v>49</v>
      </c>
      <c r="U332" s="17" t="e">
        <v>#N/A</v>
      </c>
      <c r="V332" s="13">
        <v>0</v>
      </c>
      <c r="W332" s="1">
        <v>300000</v>
      </c>
      <c r="X332">
        <v>0</v>
      </c>
      <c r="Y332">
        <v>0</v>
      </c>
      <c r="Z332">
        <v>0</v>
      </c>
      <c r="AA332">
        <v>0</v>
      </c>
      <c r="AB332">
        <v>0</v>
      </c>
      <c r="AC332" s="21">
        <v>0</v>
      </c>
      <c r="AD332" s="13">
        <f>VLOOKUP(A332,'ARCHIVO DE TRABAJO'!$A$1:$AC$1046,29,0)</f>
        <v>0</v>
      </c>
      <c r="AE332" s="32">
        <f>VLOOKUP(A332,'ARCHIVO DE TRABAJO'!$A$1:$AD$1046,30,0)</f>
        <v>0</v>
      </c>
      <c r="AF332" s="21">
        <v>0</v>
      </c>
      <c r="AG332" s="21">
        <v>0</v>
      </c>
      <c r="AH332" s="21">
        <v>0</v>
      </c>
      <c r="AI332" s="21">
        <f t="shared" si="11"/>
        <v>0</v>
      </c>
      <c r="AJ332">
        <v>0</v>
      </c>
      <c r="AK332">
        <v>0</v>
      </c>
      <c r="AL332">
        <v>0</v>
      </c>
      <c r="AM332" s="1">
        <v>300000</v>
      </c>
      <c r="AN332" s="1">
        <v>-300000</v>
      </c>
    </row>
    <row r="333" spans="1:40" x14ac:dyDescent="0.25">
      <c r="A333" t="str">
        <f t="shared" si="10"/>
        <v>1.1-00-1905_20821012_2024510</v>
      </c>
      <c r="B333" t="s">
        <v>50</v>
      </c>
      <c r="C333" s="17" t="s">
        <v>555</v>
      </c>
      <c r="D333" t="s">
        <v>31</v>
      </c>
      <c r="E333" t="s">
        <v>32</v>
      </c>
      <c r="F333" t="s">
        <v>43</v>
      </c>
      <c r="G333">
        <v>8</v>
      </c>
      <c r="H333">
        <v>21</v>
      </c>
      <c r="I333" t="s">
        <v>44</v>
      </c>
      <c r="J333">
        <v>2451</v>
      </c>
      <c r="K333" t="s">
        <v>240</v>
      </c>
      <c r="L333">
        <v>0</v>
      </c>
      <c r="M333" t="s">
        <v>36</v>
      </c>
      <c r="N333">
        <v>2000</v>
      </c>
      <c r="O333" s="17" t="s">
        <v>699</v>
      </c>
      <c r="P333" t="s">
        <v>56</v>
      </c>
      <c r="Q333" t="s">
        <v>47</v>
      </c>
      <c r="R333" t="s">
        <v>39</v>
      </c>
      <c r="S333" t="s">
        <v>315</v>
      </c>
      <c r="T333" t="s">
        <v>49</v>
      </c>
      <c r="U333" s="17" t="e">
        <v>#N/A</v>
      </c>
      <c r="V333" s="13">
        <v>0</v>
      </c>
      <c r="W333" s="1">
        <v>300000</v>
      </c>
      <c r="X333">
        <v>0</v>
      </c>
      <c r="Y333">
        <v>0</v>
      </c>
      <c r="Z333">
        <v>0</v>
      </c>
      <c r="AA333">
        <v>0</v>
      </c>
      <c r="AB333">
        <v>0</v>
      </c>
      <c r="AC333" s="21">
        <v>0</v>
      </c>
      <c r="AD333" s="13">
        <f>VLOOKUP(A333,'ARCHIVO DE TRABAJO'!$A$1:$AC$1046,29,0)</f>
        <v>0</v>
      </c>
      <c r="AE333" s="32">
        <f>VLOOKUP(A333,'ARCHIVO DE TRABAJO'!$A$1:$AD$1046,30,0)</f>
        <v>0</v>
      </c>
      <c r="AF333" s="21">
        <v>0</v>
      </c>
      <c r="AG333" s="21">
        <v>0</v>
      </c>
      <c r="AH333" s="21">
        <v>0</v>
      </c>
      <c r="AI333" s="21">
        <f t="shared" si="11"/>
        <v>0</v>
      </c>
      <c r="AJ333">
        <v>0</v>
      </c>
      <c r="AK333">
        <v>0</v>
      </c>
      <c r="AL333">
        <v>0</v>
      </c>
      <c r="AM333" s="1">
        <v>300000</v>
      </c>
      <c r="AN333" s="1">
        <v>-300000</v>
      </c>
    </row>
    <row r="334" spans="1:40" x14ac:dyDescent="0.25">
      <c r="A334" t="str">
        <f t="shared" si="10"/>
        <v>1.1-00-1905_20821012_2024610</v>
      </c>
      <c r="B334" t="s">
        <v>50</v>
      </c>
      <c r="C334" s="17" t="s">
        <v>555</v>
      </c>
      <c r="D334" t="s">
        <v>31</v>
      </c>
      <c r="E334" t="s">
        <v>32</v>
      </c>
      <c r="F334" t="s">
        <v>43</v>
      </c>
      <c r="G334">
        <v>8</v>
      </c>
      <c r="H334">
        <v>21</v>
      </c>
      <c r="I334" t="s">
        <v>44</v>
      </c>
      <c r="J334">
        <v>2461</v>
      </c>
      <c r="K334" t="s">
        <v>168</v>
      </c>
      <c r="L334">
        <v>0</v>
      </c>
      <c r="M334" t="s">
        <v>36</v>
      </c>
      <c r="N334">
        <v>2000</v>
      </c>
      <c r="O334" s="17" t="s">
        <v>699</v>
      </c>
      <c r="P334" t="s">
        <v>56</v>
      </c>
      <c r="Q334" t="s">
        <v>47</v>
      </c>
      <c r="R334" t="s">
        <v>39</v>
      </c>
      <c r="S334" t="s">
        <v>315</v>
      </c>
      <c r="T334" t="s">
        <v>49</v>
      </c>
      <c r="U334" s="17" t="e">
        <v>#N/A</v>
      </c>
      <c r="V334" s="13">
        <v>0</v>
      </c>
      <c r="W334" s="1">
        <v>400000</v>
      </c>
      <c r="X334">
        <v>0</v>
      </c>
      <c r="Y334">
        <v>0</v>
      </c>
      <c r="Z334">
        <v>0</v>
      </c>
      <c r="AA334">
        <v>0</v>
      </c>
      <c r="AB334">
        <v>0</v>
      </c>
      <c r="AC334" s="21">
        <v>0</v>
      </c>
      <c r="AD334" s="13">
        <f>VLOOKUP(A334,'ARCHIVO DE TRABAJO'!$A$1:$AC$1046,29,0)</f>
        <v>0</v>
      </c>
      <c r="AE334" s="32">
        <f>VLOOKUP(A334,'ARCHIVO DE TRABAJO'!$A$1:$AD$1046,30,0)</f>
        <v>0</v>
      </c>
      <c r="AF334" s="21">
        <v>0</v>
      </c>
      <c r="AG334" s="21">
        <v>0</v>
      </c>
      <c r="AH334" s="21">
        <v>0</v>
      </c>
      <c r="AI334" s="21">
        <f t="shared" si="11"/>
        <v>0</v>
      </c>
      <c r="AJ334">
        <v>0</v>
      </c>
      <c r="AK334">
        <v>0</v>
      </c>
      <c r="AL334">
        <v>0</v>
      </c>
      <c r="AM334" s="1">
        <v>400000</v>
      </c>
      <c r="AN334" s="1">
        <v>-400000</v>
      </c>
    </row>
    <row r="335" spans="1:40" x14ac:dyDescent="0.25">
      <c r="A335" t="str">
        <f t="shared" si="10"/>
        <v>1.1-00-1905_20821012_2024710</v>
      </c>
      <c r="B335" t="s">
        <v>50</v>
      </c>
      <c r="C335" s="17" t="s">
        <v>555</v>
      </c>
      <c r="D335" t="s">
        <v>31</v>
      </c>
      <c r="E335" t="s">
        <v>32</v>
      </c>
      <c r="F335" t="s">
        <v>43</v>
      </c>
      <c r="G335">
        <v>8</v>
      </c>
      <c r="H335">
        <v>21</v>
      </c>
      <c r="I335" t="s">
        <v>44</v>
      </c>
      <c r="J335">
        <v>2471</v>
      </c>
      <c r="K335" t="s">
        <v>169</v>
      </c>
      <c r="L335">
        <v>0</v>
      </c>
      <c r="M335" t="s">
        <v>36</v>
      </c>
      <c r="N335">
        <v>2000</v>
      </c>
      <c r="O335" s="17" t="s">
        <v>699</v>
      </c>
      <c r="P335" t="s">
        <v>56</v>
      </c>
      <c r="Q335" t="s">
        <v>47</v>
      </c>
      <c r="R335" t="s">
        <v>39</v>
      </c>
      <c r="S335" t="s">
        <v>315</v>
      </c>
      <c r="T335" t="s">
        <v>49</v>
      </c>
      <c r="U335" s="17" t="e">
        <v>#N/A</v>
      </c>
      <c r="V335" s="13">
        <v>0</v>
      </c>
      <c r="W335" s="1">
        <v>300000</v>
      </c>
      <c r="X335">
        <v>0</v>
      </c>
      <c r="Y335">
        <v>0</v>
      </c>
      <c r="Z335">
        <v>0</v>
      </c>
      <c r="AA335">
        <v>0</v>
      </c>
      <c r="AB335">
        <v>0</v>
      </c>
      <c r="AC335" s="21">
        <v>0</v>
      </c>
      <c r="AD335" s="13">
        <f>VLOOKUP(A335,'ARCHIVO DE TRABAJO'!$A$1:$AC$1046,29,0)</f>
        <v>0</v>
      </c>
      <c r="AE335" s="32">
        <f>VLOOKUP(A335,'ARCHIVO DE TRABAJO'!$A$1:$AD$1046,30,0)</f>
        <v>0</v>
      </c>
      <c r="AF335" s="21">
        <v>0</v>
      </c>
      <c r="AG335" s="21">
        <v>0</v>
      </c>
      <c r="AH335" s="21">
        <v>0</v>
      </c>
      <c r="AI335" s="21">
        <f t="shared" si="11"/>
        <v>0</v>
      </c>
      <c r="AJ335">
        <v>0</v>
      </c>
      <c r="AK335">
        <v>0</v>
      </c>
      <c r="AL335">
        <v>0</v>
      </c>
      <c r="AM335" s="1">
        <v>300000</v>
      </c>
      <c r="AN335" s="1">
        <v>-300000</v>
      </c>
    </row>
    <row r="336" spans="1:40" x14ac:dyDescent="0.25">
      <c r="A336" t="str">
        <f t="shared" si="10"/>
        <v>1.1-00-1905_20821012_2024910</v>
      </c>
      <c r="B336" t="s">
        <v>50</v>
      </c>
      <c r="C336" s="17" t="s">
        <v>555</v>
      </c>
      <c r="D336" t="s">
        <v>31</v>
      </c>
      <c r="E336" t="s">
        <v>32</v>
      </c>
      <c r="F336" t="s">
        <v>43</v>
      </c>
      <c r="G336">
        <v>8</v>
      </c>
      <c r="H336">
        <v>21</v>
      </c>
      <c r="I336" t="s">
        <v>44</v>
      </c>
      <c r="J336">
        <v>2491</v>
      </c>
      <c r="K336" t="s">
        <v>62</v>
      </c>
      <c r="L336">
        <v>0</v>
      </c>
      <c r="M336" t="s">
        <v>36</v>
      </c>
      <c r="N336">
        <v>2000</v>
      </c>
      <c r="O336" s="17" t="s">
        <v>699</v>
      </c>
      <c r="P336" t="s">
        <v>56</v>
      </c>
      <c r="Q336" t="s">
        <v>47</v>
      </c>
      <c r="R336" t="s">
        <v>39</v>
      </c>
      <c r="S336" t="s">
        <v>315</v>
      </c>
      <c r="T336" t="s">
        <v>49</v>
      </c>
      <c r="U336" s="17" t="e">
        <v>#N/A</v>
      </c>
      <c r="V336" s="13">
        <v>0</v>
      </c>
      <c r="W336" s="1">
        <v>400000</v>
      </c>
      <c r="X336">
        <v>0</v>
      </c>
      <c r="Y336">
        <v>0</v>
      </c>
      <c r="Z336">
        <v>0</v>
      </c>
      <c r="AA336">
        <v>0</v>
      </c>
      <c r="AB336">
        <v>0</v>
      </c>
      <c r="AC336" s="21">
        <v>0</v>
      </c>
      <c r="AD336" s="13">
        <f>VLOOKUP(A336,'ARCHIVO DE TRABAJO'!$A$1:$AC$1046,29,0)</f>
        <v>0</v>
      </c>
      <c r="AE336" s="32">
        <f>VLOOKUP(A336,'ARCHIVO DE TRABAJO'!$A$1:$AD$1046,30,0)</f>
        <v>0</v>
      </c>
      <c r="AF336" s="21">
        <v>0</v>
      </c>
      <c r="AG336" s="21">
        <v>0</v>
      </c>
      <c r="AH336" s="21">
        <v>0</v>
      </c>
      <c r="AI336" s="21">
        <f t="shared" si="11"/>
        <v>0</v>
      </c>
      <c r="AJ336">
        <v>0</v>
      </c>
      <c r="AK336">
        <v>0</v>
      </c>
      <c r="AL336">
        <v>0</v>
      </c>
      <c r="AM336" s="1">
        <v>400000</v>
      </c>
      <c r="AN336" s="1">
        <v>-400000</v>
      </c>
    </row>
    <row r="337" spans="1:40" x14ac:dyDescent="0.25">
      <c r="A337" t="str">
        <f t="shared" si="10"/>
        <v>1.1-00-1905_20821012_2025210</v>
      </c>
      <c r="B337" t="s">
        <v>50</v>
      </c>
      <c r="C337" s="17" t="s">
        <v>555</v>
      </c>
      <c r="D337" t="s">
        <v>31</v>
      </c>
      <c r="E337" t="s">
        <v>32</v>
      </c>
      <c r="F337" t="s">
        <v>43</v>
      </c>
      <c r="G337">
        <v>8</v>
      </c>
      <c r="H337">
        <v>21</v>
      </c>
      <c r="I337" t="s">
        <v>44</v>
      </c>
      <c r="J337">
        <v>2521</v>
      </c>
      <c r="K337" t="s">
        <v>87</v>
      </c>
      <c r="L337">
        <v>0</v>
      </c>
      <c r="M337" t="s">
        <v>36</v>
      </c>
      <c r="N337">
        <v>2000</v>
      </c>
      <c r="O337" s="17" t="s">
        <v>699</v>
      </c>
      <c r="P337" t="s">
        <v>56</v>
      </c>
      <c r="Q337" t="s">
        <v>47</v>
      </c>
      <c r="R337" t="s">
        <v>39</v>
      </c>
      <c r="S337" t="s">
        <v>315</v>
      </c>
      <c r="T337" t="s">
        <v>49</v>
      </c>
      <c r="U337" s="17" t="e">
        <v>#N/A</v>
      </c>
      <c r="V337" s="13">
        <v>0</v>
      </c>
      <c r="W337" s="1">
        <v>300000</v>
      </c>
      <c r="X337">
        <v>0</v>
      </c>
      <c r="Y337">
        <v>0</v>
      </c>
      <c r="Z337">
        <v>0</v>
      </c>
      <c r="AA337">
        <v>0</v>
      </c>
      <c r="AB337">
        <v>0</v>
      </c>
      <c r="AC337" s="21">
        <v>0</v>
      </c>
      <c r="AD337" s="13">
        <f>VLOOKUP(A337,'ARCHIVO DE TRABAJO'!$A$1:$AC$1046,29,0)</f>
        <v>0</v>
      </c>
      <c r="AE337" s="32">
        <f>VLOOKUP(A337,'ARCHIVO DE TRABAJO'!$A$1:$AD$1046,30,0)</f>
        <v>0</v>
      </c>
      <c r="AF337" s="21">
        <v>0</v>
      </c>
      <c r="AG337" s="21">
        <v>0</v>
      </c>
      <c r="AH337" s="21">
        <v>0</v>
      </c>
      <c r="AI337" s="21">
        <f t="shared" si="11"/>
        <v>0</v>
      </c>
      <c r="AJ337">
        <v>0</v>
      </c>
      <c r="AK337">
        <v>0</v>
      </c>
      <c r="AL337">
        <v>0</v>
      </c>
      <c r="AM337" s="1">
        <v>300000</v>
      </c>
      <c r="AN337" s="1">
        <v>-300000</v>
      </c>
    </row>
    <row r="338" spans="1:40" x14ac:dyDescent="0.25">
      <c r="A338" t="str">
        <f t="shared" si="10"/>
        <v>1.1-00-1905_20821012_2026110</v>
      </c>
      <c r="B338" t="s">
        <v>50</v>
      </c>
      <c r="C338" s="17" t="s">
        <v>555</v>
      </c>
      <c r="D338" t="s">
        <v>31</v>
      </c>
      <c r="E338" t="s">
        <v>32</v>
      </c>
      <c r="F338" t="s">
        <v>43</v>
      </c>
      <c r="G338">
        <v>8</v>
      </c>
      <c r="H338">
        <v>21</v>
      </c>
      <c r="I338" t="s">
        <v>44</v>
      </c>
      <c r="J338">
        <v>2611</v>
      </c>
      <c r="K338" t="s">
        <v>317</v>
      </c>
      <c r="L338">
        <v>0</v>
      </c>
      <c r="M338" t="s">
        <v>36</v>
      </c>
      <c r="N338">
        <v>2000</v>
      </c>
      <c r="O338" s="17" t="s">
        <v>699</v>
      </c>
      <c r="P338" t="s">
        <v>56</v>
      </c>
      <c r="Q338" t="s">
        <v>47</v>
      </c>
      <c r="R338" t="s">
        <v>39</v>
      </c>
      <c r="S338" t="s">
        <v>315</v>
      </c>
      <c r="T338" t="s">
        <v>49</v>
      </c>
      <c r="U338" s="17" t="e">
        <v>#N/A</v>
      </c>
      <c r="V338" s="13">
        <v>0</v>
      </c>
      <c r="W338" s="1">
        <v>37762000</v>
      </c>
      <c r="X338">
        <v>0</v>
      </c>
      <c r="Y338">
        <v>0</v>
      </c>
      <c r="Z338">
        <v>0</v>
      </c>
      <c r="AA338">
        <v>0</v>
      </c>
      <c r="AB338">
        <v>0</v>
      </c>
      <c r="AC338" s="21">
        <v>0</v>
      </c>
      <c r="AD338" s="13">
        <f>VLOOKUP(A338,'ARCHIVO DE TRABAJO'!$A$1:$AC$1046,29,0)</f>
        <v>0</v>
      </c>
      <c r="AE338" s="32">
        <f>VLOOKUP(A338,'ARCHIVO DE TRABAJO'!$A$1:$AD$1046,30,0)</f>
        <v>0</v>
      </c>
      <c r="AF338" s="21">
        <v>0</v>
      </c>
      <c r="AG338" s="21">
        <v>0</v>
      </c>
      <c r="AH338" s="21">
        <v>0</v>
      </c>
      <c r="AI338" s="21">
        <f t="shared" si="11"/>
        <v>0</v>
      </c>
      <c r="AJ338">
        <v>0</v>
      </c>
      <c r="AK338" s="1">
        <v>238000</v>
      </c>
      <c r="AL338">
        <v>0</v>
      </c>
      <c r="AM338" s="1">
        <v>38000000</v>
      </c>
      <c r="AN338" s="1">
        <v>-37762000</v>
      </c>
    </row>
    <row r="339" spans="1:40" x14ac:dyDescent="0.25">
      <c r="A339" t="str">
        <f t="shared" si="10"/>
        <v>1.1-00-1905_20821012_2027210</v>
      </c>
      <c r="B339" t="s">
        <v>50</v>
      </c>
      <c r="C339" s="17" t="s">
        <v>555</v>
      </c>
      <c r="D339" t="s">
        <v>31</v>
      </c>
      <c r="E339" t="s">
        <v>32</v>
      </c>
      <c r="F339" t="s">
        <v>43</v>
      </c>
      <c r="G339">
        <v>8</v>
      </c>
      <c r="H339">
        <v>21</v>
      </c>
      <c r="I339" t="s">
        <v>44</v>
      </c>
      <c r="J339">
        <v>2721</v>
      </c>
      <c r="K339" t="s">
        <v>124</v>
      </c>
      <c r="L339">
        <v>0</v>
      </c>
      <c r="M339" t="s">
        <v>36</v>
      </c>
      <c r="N339">
        <v>2000</v>
      </c>
      <c r="O339" s="17" t="s">
        <v>699</v>
      </c>
      <c r="P339" t="s">
        <v>56</v>
      </c>
      <c r="Q339" t="s">
        <v>47</v>
      </c>
      <c r="R339" t="s">
        <v>39</v>
      </c>
      <c r="S339" t="s">
        <v>315</v>
      </c>
      <c r="T339" t="s">
        <v>49</v>
      </c>
      <c r="U339" s="17" t="e">
        <v>#N/A</v>
      </c>
      <c r="V339" s="13">
        <v>0</v>
      </c>
      <c r="W339" s="1">
        <v>189996</v>
      </c>
      <c r="X339">
        <v>0</v>
      </c>
      <c r="Y339">
        <v>0</v>
      </c>
      <c r="Z339">
        <v>0</v>
      </c>
      <c r="AA339">
        <v>0</v>
      </c>
      <c r="AB339">
        <v>0</v>
      </c>
      <c r="AC339" s="21">
        <v>0</v>
      </c>
      <c r="AD339" s="13">
        <f>VLOOKUP(A339,'ARCHIVO DE TRABAJO'!$A$1:$AC$1046,29,0)</f>
        <v>0</v>
      </c>
      <c r="AE339" s="32">
        <f>VLOOKUP(A339,'ARCHIVO DE TRABAJO'!$A$1:$AD$1046,30,0)</f>
        <v>0</v>
      </c>
      <c r="AF339" s="21">
        <v>0</v>
      </c>
      <c r="AG339" s="21">
        <v>0</v>
      </c>
      <c r="AH339" s="21">
        <v>0</v>
      </c>
      <c r="AI339" s="21">
        <f t="shared" si="11"/>
        <v>0</v>
      </c>
      <c r="AJ339">
        <v>0</v>
      </c>
      <c r="AK339">
        <v>0</v>
      </c>
      <c r="AL339">
        <v>0</v>
      </c>
      <c r="AM339" s="1">
        <v>189996</v>
      </c>
      <c r="AN339" s="1">
        <v>-189996</v>
      </c>
    </row>
    <row r="340" spans="1:40" x14ac:dyDescent="0.25">
      <c r="A340" t="str">
        <f t="shared" si="10"/>
        <v>1.1-00-1905_20821012_2029110</v>
      </c>
      <c r="B340" t="s">
        <v>50</v>
      </c>
      <c r="C340" s="17" t="s">
        <v>555</v>
      </c>
      <c r="D340" t="s">
        <v>31</v>
      </c>
      <c r="E340" t="s">
        <v>32</v>
      </c>
      <c r="F340" t="s">
        <v>43</v>
      </c>
      <c r="G340">
        <v>8</v>
      </c>
      <c r="H340">
        <v>21</v>
      </c>
      <c r="I340" t="s">
        <v>44</v>
      </c>
      <c r="J340">
        <v>2911</v>
      </c>
      <c r="K340" t="s">
        <v>118</v>
      </c>
      <c r="L340">
        <v>0</v>
      </c>
      <c r="M340" t="s">
        <v>36</v>
      </c>
      <c r="N340">
        <v>2000</v>
      </c>
      <c r="O340" s="17" t="s">
        <v>699</v>
      </c>
      <c r="P340" t="s">
        <v>56</v>
      </c>
      <c r="Q340" t="s">
        <v>47</v>
      </c>
      <c r="R340" t="s">
        <v>39</v>
      </c>
      <c r="S340" t="s">
        <v>315</v>
      </c>
      <c r="T340" t="s">
        <v>49</v>
      </c>
      <c r="U340" s="17" t="e">
        <v>#N/A</v>
      </c>
      <c r="V340" s="13">
        <v>0</v>
      </c>
      <c r="W340" s="1">
        <v>400000</v>
      </c>
      <c r="X340">
        <v>0</v>
      </c>
      <c r="Y340">
        <v>0</v>
      </c>
      <c r="Z340">
        <v>0</v>
      </c>
      <c r="AA340">
        <v>0</v>
      </c>
      <c r="AB340">
        <v>0</v>
      </c>
      <c r="AC340" s="21">
        <v>0</v>
      </c>
      <c r="AD340" s="13">
        <f>VLOOKUP(A340,'ARCHIVO DE TRABAJO'!$A$1:$AC$1046,29,0)</f>
        <v>0</v>
      </c>
      <c r="AE340" s="32">
        <f>VLOOKUP(A340,'ARCHIVO DE TRABAJO'!$A$1:$AD$1046,30,0)</f>
        <v>0</v>
      </c>
      <c r="AF340" s="21">
        <v>0</v>
      </c>
      <c r="AG340" s="21">
        <v>0</v>
      </c>
      <c r="AH340" s="21">
        <v>0</v>
      </c>
      <c r="AI340" s="21">
        <f t="shared" si="11"/>
        <v>0</v>
      </c>
      <c r="AJ340">
        <v>0</v>
      </c>
      <c r="AK340">
        <v>0</v>
      </c>
      <c r="AL340">
        <v>0</v>
      </c>
      <c r="AM340" s="1">
        <v>400000</v>
      </c>
      <c r="AN340" s="1">
        <v>-400000</v>
      </c>
    </row>
    <row r="341" spans="1:40" x14ac:dyDescent="0.25">
      <c r="A341" t="str">
        <f t="shared" si="10"/>
        <v>1.1-00-1905_20821012_2029210</v>
      </c>
      <c r="B341" t="s">
        <v>50</v>
      </c>
      <c r="C341" s="17" t="s">
        <v>555</v>
      </c>
      <c r="D341" t="s">
        <v>31</v>
      </c>
      <c r="E341" t="s">
        <v>32</v>
      </c>
      <c r="F341" t="s">
        <v>43</v>
      </c>
      <c r="G341">
        <v>8</v>
      </c>
      <c r="H341">
        <v>21</v>
      </c>
      <c r="I341" t="s">
        <v>44</v>
      </c>
      <c r="J341">
        <v>2921</v>
      </c>
      <c r="K341" t="s">
        <v>257</v>
      </c>
      <c r="L341">
        <v>0</v>
      </c>
      <c r="M341" t="s">
        <v>36</v>
      </c>
      <c r="N341">
        <v>2000</v>
      </c>
      <c r="O341" s="17" t="s">
        <v>699</v>
      </c>
      <c r="P341" t="s">
        <v>56</v>
      </c>
      <c r="Q341" t="s">
        <v>47</v>
      </c>
      <c r="R341" t="s">
        <v>39</v>
      </c>
      <c r="S341" t="s">
        <v>315</v>
      </c>
      <c r="T341" t="s">
        <v>49</v>
      </c>
      <c r="U341" s="17" t="e">
        <v>#N/A</v>
      </c>
      <c r="V341" s="13">
        <v>0</v>
      </c>
      <c r="W341" s="1">
        <v>40000</v>
      </c>
      <c r="X341">
        <v>0</v>
      </c>
      <c r="Y341">
        <v>0</v>
      </c>
      <c r="Z341">
        <v>0</v>
      </c>
      <c r="AA341">
        <v>0</v>
      </c>
      <c r="AB341">
        <v>0</v>
      </c>
      <c r="AC341" s="21">
        <v>0</v>
      </c>
      <c r="AD341" s="13">
        <f>VLOOKUP(A341,'ARCHIVO DE TRABAJO'!$A$1:$AC$1046,29,0)</f>
        <v>0</v>
      </c>
      <c r="AE341" s="32">
        <f>VLOOKUP(A341,'ARCHIVO DE TRABAJO'!$A$1:$AD$1046,30,0)</f>
        <v>0</v>
      </c>
      <c r="AF341" s="21">
        <v>0</v>
      </c>
      <c r="AG341" s="21">
        <v>0</v>
      </c>
      <c r="AH341" s="21">
        <v>0</v>
      </c>
      <c r="AI341" s="21">
        <f t="shared" si="11"/>
        <v>0</v>
      </c>
      <c r="AJ341">
        <v>0</v>
      </c>
      <c r="AK341">
        <v>0</v>
      </c>
      <c r="AL341">
        <v>0</v>
      </c>
      <c r="AM341" s="1">
        <v>40000</v>
      </c>
      <c r="AN341" s="1">
        <v>-40000</v>
      </c>
    </row>
    <row r="342" spans="1:40" x14ac:dyDescent="0.25">
      <c r="A342" t="str">
        <f t="shared" si="10"/>
        <v>1.1-00-1905_20821012_2029410</v>
      </c>
      <c r="B342" t="s">
        <v>50</v>
      </c>
      <c r="C342" s="17" t="s">
        <v>555</v>
      </c>
      <c r="D342" t="s">
        <v>31</v>
      </c>
      <c r="E342" t="s">
        <v>32</v>
      </c>
      <c r="F342" t="s">
        <v>43</v>
      </c>
      <c r="G342">
        <v>8</v>
      </c>
      <c r="H342">
        <v>21</v>
      </c>
      <c r="I342" t="s">
        <v>44</v>
      </c>
      <c r="J342">
        <v>2941</v>
      </c>
      <c r="K342" t="s">
        <v>318</v>
      </c>
      <c r="L342">
        <v>0</v>
      </c>
      <c r="M342" t="s">
        <v>36</v>
      </c>
      <c r="N342">
        <v>2000</v>
      </c>
      <c r="O342" s="17" t="s">
        <v>699</v>
      </c>
      <c r="P342" t="s">
        <v>56</v>
      </c>
      <c r="Q342" t="s">
        <v>47</v>
      </c>
      <c r="R342" t="s">
        <v>39</v>
      </c>
      <c r="S342" t="s">
        <v>315</v>
      </c>
      <c r="T342" t="s">
        <v>49</v>
      </c>
      <c r="U342" s="17" t="e">
        <v>#N/A</v>
      </c>
      <c r="V342" s="13">
        <v>0</v>
      </c>
      <c r="W342" s="1">
        <v>300000</v>
      </c>
      <c r="X342">
        <v>0</v>
      </c>
      <c r="Y342">
        <v>0</v>
      </c>
      <c r="Z342">
        <v>0</v>
      </c>
      <c r="AA342">
        <v>0</v>
      </c>
      <c r="AB342">
        <v>0</v>
      </c>
      <c r="AC342" s="21">
        <v>0</v>
      </c>
      <c r="AD342" s="13">
        <f>VLOOKUP(A342,'ARCHIVO DE TRABAJO'!$A$1:$AC$1046,29,0)</f>
        <v>0</v>
      </c>
      <c r="AE342" s="32">
        <f>VLOOKUP(A342,'ARCHIVO DE TRABAJO'!$A$1:$AD$1046,30,0)</f>
        <v>0</v>
      </c>
      <c r="AF342" s="21">
        <v>0</v>
      </c>
      <c r="AG342" s="21">
        <v>0</v>
      </c>
      <c r="AH342" s="21">
        <v>0</v>
      </c>
      <c r="AI342" s="21">
        <f t="shared" si="11"/>
        <v>0</v>
      </c>
      <c r="AJ342">
        <v>0</v>
      </c>
      <c r="AK342">
        <v>0</v>
      </c>
      <c r="AL342">
        <v>0</v>
      </c>
      <c r="AM342" s="1">
        <v>300000</v>
      </c>
      <c r="AN342" s="1">
        <v>-300000</v>
      </c>
    </row>
    <row r="343" spans="1:40" x14ac:dyDescent="0.25">
      <c r="A343" t="str">
        <f t="shared" si="10"/>
        <v>1.1-00-1905_20821012_2029610</v>
      </c>
      <c r="B343" t="s">
        <v>50</v>
      </c>
      <c r="C343" s="17" t="s">
        <v>555</v>
      </c>
      <c r="D343" t="s">
        <v>31</v>
      </c>
      <c r="E343" t="s">
        <v>32</v>
      </c>
      <c r="F343" t="s">
        <v>43</v>
      </c>
      <c r="G343">
        <v>8</v>
      </c>
      <c r="H343">
        <v>21</v>
      </c>
      <c r="I343" t="s">
        <v>44</v>
      </c>
      <c r="J343">
        <v>2961</v>
      </c>
      <c r="K343" t="s">
        <v>107</v>
      </c>
      <c r="L343">
        <v>0</v>
      </c>
      <c r="M343" t="s">
        <v>36</v>
      </c>
      <c r="N343">
        <v>2000</v>
      </c>
      <c r="O343" s="17" t="s">
        <v>699</v>
      </c>
      <c r="P343" t="s">
        <v>56</v>
      </c>
      <c r="Q343" t="s">
        <v>47</v>
      </c>
      <c r="R343" t="s">
        <v>39</v>
      </c>
      <c r="S343" t="s">
        <v>315</v>
      </c>
      <c r="T343" t="s">
        <v>49</v>
      </c>
      <c r="U343" s="17" t="e">
        <v>#N/A</v>
      </c>
      <c r="V343" s="13">
        <v>0</v>
      </c>
      <c r="W343" s="1">
        <v>5000000</v>
      </c>
      <c r="X343" s="1">
        <v>17325.759999999998</v>
      </c>
      <c r="Y343">
        <v>0</v>
      </c>
      <c r="Z343">
        <v>0</v>
      </c>
      <c r="AA343">
        <v>0</v>
      </c>
      <c r="AB343">
        <v>0</v>
      </c>
      <c r="AC343" s="21">
        <v>-17325.759999999998</v>
      </c>
      <c r="AD343" s="13">
        <f>VLOOKUP(A343,'ARCHIVO DE TRABAJO'!$A$1:$AC$1046,29,0)</f>
        <v>15556.99</v>
      </c>
      <c r="AE343" s="32" t="str">
        <f>VLOOKUP(A343,'ARCHIVO DE TRABAJO'!$A$1:$AD$1046,30,0)</f>
        <v>Verde</v>
      </c>
      <c r="AF343" s="21">
        <v>0</v>
      </c>
      <c r="AG343" s="21">
        <v>0</v>
      </c>
      <c r="AH343" s="21">
        <v>0</v>
      </c>
      <c r="AI343" s="21">
        <f t="shared" si="11"/>
        <v>0</v>
      </c>
      <c r="AJ343">
        <v>0</v>
      </c>
      <c r="AK343">
        <v>0</v>
      </c>
      <c r="AL343">
        <v>0</v>
      </c>
      <c r="AM343" s="1">
        <v>5000000</v>
      </c>
      <c r="AN343" s="1">
        <v>-5000000</v>
      </c>
    </row>
    <row r="344" spans="1:40" x14ac:dyDescent="0.25">
      <c r="A344" t="str">
        <f t="shared" si="10"/>
        <v>1.1-00-1905_20821012_2029810</v>
      </c>
      <c r="B344" t="s">
        <v>50</v>
      </c>
      <c r="C344" s="17" t="s">
        <v>555</v>
      </c>
      <c r="D344" t="s">
        <v>31</v>
      </c>
      <c r="E344" t="s">
        <v>32</v>
      </c>
      <c r="F344" t="s">
        <v>43</v>
      </c>
      <c r="G344">
        <v>8</v>
      </c>
      <c r="H344">
        <v>21</v>
      </c>
      <c r="I344" t="s">
        <v>44</v>
      </c>
      <c r="J344">
        <v>2981</v>
      </c>
      <c r="K344" t="s">
        <v>172</v>
      </c>
      <c r="L344">
        <v>0</v>
      </c>
      <c r="M344" t="s">
        <v>36</v>
      </c>
      <c r="N344">
        <v>2000</v>
      </c>
      <c r="O344" s="17" t="s">
        <v>699</v>
      </c>
      <c r="P344" t="s">
        <v>56</v>
      </c>
      <c r="Q344" t="s">
        <v>47</v>
      </c>
      <c r="R344" t="s">
        <v>39</v>
      </c>
      <c r="S344" t="s">
        <v>315</v>
      </c>
      <c r="T344" t="s">
        <v>49</v>
      </c>
      <c r="U344" s="17" t="e">
        <v>#N/A</v>
      </c>
      <c r="V344" s="13">
        <v>0</v>
      </c>
      <c r="W344" s="1">
        <v>4617600</v>
      </c>
      <c r="X344">
        <v>0</v>
      </c>
      <c r="Y344">
        <v>0</v>
      </c>
      <c r="Z344">
        <v>0</v>
      </c>
      <c r="AA344">
        <v>0</v>
      </c>
      <c r="AB344">
        <v>0</v>
      </c>
      <c r="AC344" s="21">
        <v>0</v>
      </c>
      <c r="AD344" s="13">
        <f>VLOOKUP(A344,'ARCHIVO DE TRABAJO'!$A$1:$AC$1046,29,0)</f>
        <v>0</v>
      </c>
      <c r="AE344" s="32">
        <f>VLOOKUP(A344,'ARCHIVO DE TRABAJO'!$A$1:$AD$1046,30,0)</f>
        <v>0</v>
      </c>
      <c r="AF344" s="21">
        <v>0</v>
      </c>
      <c r="AG344" s="21">
        <v>0</v>
      </c>
      <c r="AH344" s="21">
        <v>0</v>
      </c>
      <c r="AI344" s="21">
        <f t="shared" si="11"/>
        <v>0</v>
      </c>
      <c r="AJ344">
        <v>0</v>
      </c>
      <c r="AK344">
        <v>0</v>
      </c>
      <c r="AL344">
        <v>0</v>
      </c>
      <c r="AM344" s="1">
        <v>4617600</v>
      </c>
      <c r="AN344" s="1">
        <v>-4617600</v>
      </c>
    </row>
    <row r="345" spans="1:40" x14ac:dyDescent="0.25">
      <c r="A345" t="str">
        <f t="shared" si="10"/>
        <v>1.1-00-1905_20821012_2031110</v>
      </c>
      <c r="B345" t="s">
        <v>50</v>
      </c>
      <c r="C345" s="17" t="s">
        <v>555</v>
      </c>
      <c r="D345" t="s">
        <v>31</v>
      </c>
      <c r="E345" t="s">
        <v>32</v>
      </c>
      <c r="F345" t="s">
        <v>43</v>
      </c>
      <c r="G345">
        <v>8</v>
      </c>
      <c r="H345">
        <v>21</v>
      </c>
      <c r="I345" t="s">
        <v>44</v>
      </c>
      <c r="J345">
        <v>3111</v>
      </c>
      <c r="K345" t="s">
        <v>173</v>
      </c>
      <c r="L345">
        <v>0</v>
      </c>
      <c r="M345" t="s">
        <v>36</v>
      </c>
      <c r="N345">
        <v>3000</v>
      </c>
      <c r="O345" s="17" t="s">
        <v>699</v>
      </c>
      <c r="P345" t="s">
        <v>56</v>
      </c>
      <c r="Q345" t="s">
        <v>47</v>
      </c>
      <c r="R345" t="s">
        <v>39</v>
      </c>
      <c r="S345" t="s">
        <v>315</v>
      </c>
      <c r="T345" t="s">
        <v>49</v>
      </c>
      <c r="U345" s="17" t="e">
        <v>#N/A</v>
      </c>
      <c r="V345" s="13">
        <v>0</v>
      </c>
      <c r="W345" s="1">
        <v>4802400</v>
      </c>
      <c r="X345">
        <v>0</v>
      </c>
      <c r="Y345">
        <v>0</v>
      </c>
      <c r="Z345">
        <v>0</v>
      </c>
      <c r="AA345">
        <v>0</v>
      </c>
      <c r="AB345">
        <v>0</v>
      </c>
      <c r="AC345" s="21">
        <v>0</v>
      </c>
      <c r="AD345" s="13">
        <f>VLOOKUP(A345,'ARCHIVO DE TRABAJO'!$A$1:$AC$1046,29,0)</f>
        <v>0</v>
      </c>
      <c r="AE345" s="32">
        <f>VLOOKUP(A345,'ARCHIVO DE TRABAJO'!$A$1:$AD$1046,30,0)</f>
        <v>0</v>
      </c>
      <c r="AF345" s="21">
        <v>0</v>
      </c>
      <c r="AG345" s="21">
        <v>0</v>
      </c>
      <c r="AH345" s="21">
        <v>0</v>
      </c>
      <c r="AI345" s="21">
        <f t="shared" si="11"/>
        <v>0</v>
      </c>
      <c r="AJ345">
        <v>0</v>
      </c>
      <c r="AK345">
        <v>0</v>
      </c>
      <c r="AL345">
        <v>0</v>
      </c>
      <c r="AM345" s="1">
        <v>4802400</v>
      </c>
      <c r="AN345" s="1">
        <v>-4802400</v>
      </c>
    </row>
    <row r="346" spans="1:40" x14ac:dyDescent="0.25">
      <c r="A346" t="str">
        <f t="shared" si="10"/>
        <v>1.1-00-1905_20821012_2031410</v>
      </c>
      <c r="B346" t="s">
        <v>50</v>
      </c>
      <c r="C346" s="17" t="s">
        <v>555</v>
      </c>
      <c r="D346" t="s">
        <v>31</v>
      </c>
      <c r="E346" t="s">
        <v>32</v>
      </c>
      <c r="F346" t="s">
        <v>43</v>
      </c>
      <c r="G346">
        <v>8</v>
      </c>
      <c r="H346">
        <v>21</v>
      </c>
      <c r="I346" t="s">
        <v>44</v>
      </c>
      <c r="J346">
        <v>3141</v>
      </c>
      <c r="K346" t="s">
        <v>319</v>
      </c>
      <c r="L346">
        <v>0</v>
      </c>
      <c r="M346" t="s">
        <v>36</v>
      </c>
      <c r="N346">
        <v>3000</v>
      </c>
      <c r="O346" s="17" t="s">
        <v>699</v>
      </c>
      <c r="P346" t="s">
        <v>56</v>
      </c>
      <c r="Q346" t="s">
        <v>47</v>
      </c>
      <c r="R346" t="s">
        <v>39</v>
      </c>
      <c r="S346" t="s">
        <v>315</v>
      </c>
      <c r="T346" t="s">
        <v>49</v>
      </c>
      <c r="U346" s="17" t="e">
        <v>#N/A</v>
      </c>
      <c r="V346" s="13">
        <v>0</v>
      </c>
      <c r="W346" s="1">
        <v>1224000</v>
      </c>
      <c r="X346">
        <v>0</v>
      </c>
      <c r="Y346">
        <v>0</v>
      </c>
      <c r="Z346">
        <v>0</v>
      </c>
      <c r="AA346">
        <v>0</v>
      </c>
      <c r="AB346">
        <v>0</v>
      </c>
      <c r="AC346" s="21">
        <v>0</v>
      </c>
      <c r="AD346" s="13">
        <f>VLOOKUP(A346,'ARCHIVO DE TRABAJO'!$A$1:$AC$1046,29,0)</f>
        <v>0</v>
      </c>
      <c r="AE346" s="32">
        <f>VLOOKUP(A346,'ARCHIVO DE TRABAJO'!$A$1:$AD$1046,30,0)</f>
        <v>0</v>
      </c>
      <c r="AF346" s="21">
        <v>0</v>
      </c>
      <c r="AG346" s="21">
        <v>0</v>
      </c>
      <c r="AH346" s="21">
        <v>0</v>
      </c>
      <c r="AI346" s="21">
        <f t="shared" si="11"/>
        <v>0</v>
      </c>
      <c r="AJ346">
        <v>0</v>
      </c>
      <c r="AK346">
        <v>0</v>
      </c>
      <c r="AL346">
        <v>0</v>
      </c>
      <c r="AM346" s="1">
        <v>1224000</v>
      </c>
      <c r="AN346" s="1">
        <v>-1224000</v>
      </c>
    </row>
    <row r="347" spans="1:40" x14ac:dyDescent="0.25">
      <c r="A347" t="str">
        <f t="shared" si="10"/>
        <v>1.1-00-1905_20821012_2031610</v>
      </c>
      <c r="B347" t="s">
        <v>50</v>
      </c>
      <c r="C347" s="17" t="s">
        <v>555</v>
      </c>
      <c r="D347" t="s">
        <v>31</v>
      </c>
      <c r="E347" t="s">
        <v>32</v>
      </c>
      <c r="F347" t="s">
        <v>43</v>
      </c>
      <c r="G347">
        <v>8</v>
      </c>
      <c r="H347">
        <v>21</v>
      </c>
      <c r="I347" t="s">
        <v>44</v>
      </c>
      <c r="J347">
        <v>3161</v>
      </c>
      <c r="K347" t="s">
        <v>320</v>
      </c>
      <c r="L347">
        <v>0</v>
      </c>
      <c r="M347" t="s">
        <v>36</v>
      </c>
      <c r="N347">
        <v>3000</v>
      </c>
      <c r="O347" s="17" t="s">
        <v>699</v>
      </c>
      <c r="P347" t="s">
        <v>56</v>
      </c>
      <c r="Q347" t="s">
        <v>47</v>
      </c>
      <c r="R347" t="s">
        <v>39</v>
      </c>
      <c r="S347" t="s">
        <v>315</v>
      </c>
      <c r="T347" t="s">
        <v>49</v>
      </c>
      <c r="U347" s="17" t="e">
        <v>#N/A</v>
      </c>
      <c r="V347" s="13">
        <v>0</v>
      </c>
      <c r="W347" s="1">
        <v>1152132</v>
      </c>
      <c r="X347">
        <v>0</v>
      </c>
      <c r="Y347">
        <v>0</v>
      </c>
      <c r="Z347">
        <v>0</v>
      </c>
      <c r="AA347">
        <v>0</v>
      </c>
      <c r="AB347">
        <v>0</v>
      </c>
      <c r="AC347" s="21">
        <v>0</v>
      </c>
      <c r="AD347" s="13">
        <f>VLOOKUP(A347,'ARCHIVO DE TRABAJO'!$A$1:$AC$1046,29,0)</f>
        <v>0</v>
      </c>
      <c r="AE347" s="32">
        <f>VLOOKUP(A347,'ARCHIVO DE TRABAJO'!$A$1:$AD$1046,30,0)</f>
        <v>0</v>
      </c>
      <c r="AF347" s="21">
        <v>0</v>
      </c>
      <c r="AG347" s="21">
        <v>0</v>
      </c>
      <c r="AH347" s="21">
        <v>0</v>
      </c>
      <c r="AI347" s="21">
        <f t="shared" si="11"/>
        <v>0</v>
      </c>
      <c r="AJ347">
        <v>0</v>
      </c>
      <c r="AK347">
        <v>0</v>
      </c>
      <c r="AL347">
        <v>0</v>
      </c>
      <c r="AM347" s="1">
        <v>1152132</v>
      </c>
      <c r="AN347" s="1">
        <v>-1152132</v>
      </c>
    </row>
    <row r="348" spans="1:40" x14ac:dyDescent="0.25">
      <c r="A348" t="str">
        <f t="shared" si="10"/>
        <v>1.1-00-1905_20821012_2032210</v>
      </c>
      <c r="B348" t="s">
        <v>50</v>
      </c>
      <c r="C348" s="17" t="s">
        <v>555</v>
      </c>
      <c r="D348" t="s">
        <v>31</v>
      </c>
      <c r="E348" t="s">
        <v>32</v>
      </c>
      <c r="F348" t="s">
        <v>43</v>
      </c>
      <c r="G348">
        <v>8</v>
      </c>
      <c r="H348">
        <v>21</v>
      </c>
      <c r="I348" t="s">
        <v>44</v>
      </c>
      <c r="J348">
        <v>3221</v>
      </c>
      <c r="K348" t="s">
        <v>321</v>
      </c>
      <c r="L348">
        <v>0</v>
      </c>
      <c r="M348" t="s">
        <v>36</v>
      </c>
      <c r="N348">
        <v>3000</v>
      </c>
      <c r="O348" s="17" t="s">
        <v>699</v>
      </c>
      <c r="P348" t="s">
        <v>56</v>
      </c>
      <c r="Q348" t="s">
        <v>47</v>
      </c>
      <c r="R348" t="s">
        <v>39</v>
      </c>
      <c r="S348" t="s">
        <v>315</v>
      </c>
      <c r="T348" t="s">
        <v>49</v>
      </c>
      <c r="U348" s="17" t="e">
        <v>#N/A</v>
      </c>
      <c r="V348" s="13">
        <v>0</v>
      </c>
      <c r="W348" s="1">
        <v>2321508</v>
      </c>
      <c r="X348">
        <v>0</v>
      </c>
      <c r="Y348">
        <v>0</v>
      </c>
      <c r="Z348">
        <v>0</v>
      </c>
      <c r="AA348">
        <v>0</v>
      </c>
      <c r="AB348">
        <v>0</v>
      </c>
      <c r="AC348" s="21">
        <v>0</v>
      </c>
      <c r="AD348" s="13">
        <f>VLOOKUP(A348,'ARCHIVO DE TRABAJO'!$A$1:$AC$1046,29,0)</f>
        <v>0</v>
      </c>
      <c r="AE348" s="32">
        <f>VLOOKUP(A348,'ARCHIVO DE TRABAJO'!$A$1:$AD$1046,30,0)</f>
        <v>0</v>
      </c>
      <c r="AF348" s="21">
        <v>0</v>
      </c>
      <c r="AG348" s="21">
        <v>0</v>
      </c>
      <c r="AH348" s="21">
        <v>0</v>
      </c>
      <c r="AI348" s="21">
        <f t="shared" si="11"/>
        <v>0</v>
      </c>
      <c r="AJ348">
        <v>0</v>
      </c>
      <c r="AK348">
        <v>0</v>
      </c>
      <c r="AL348">
        <v>0</v>
      </c>
      <c r="AM348" s="1">
        <v>2321508</v>
      </c>
      <c r="AN348" s="1">
        <v>-2321508</v>
      </c>
    </row>
    <row r="349" spans="1:40" x14ac:dyDescent="0.25">
      <c r="A349" t="str">
        <f t="shared" si="10"/>
        <v>1.1-00-1905_20821012_2032610</v>
      </c>
      <c r="B349" t="s">
        <v>50</v>
      </c>
      <c r="C349" s="17" t="s">
        <v>555</v>
      </c>
      <c r="D349" t="s">
        <v>31</v>
      </c>
      <c r="E349" t="s">
        <v>32</v>
      </c>
      <c r="F349" t="s">
        <v>43</v>
      </c>
      <c r="G349">
        <v>8</v>
      </c>
      <c r="H349">
        <v>21</v>
      </c>
      <c r="I349" t="s">
        <v>44</v>
      </c>
      <c r="J349">
        <v>3261</v>
      </c>
      <c r="K349" t="s">
        <v>67</v>
      </c>
      <c r="L349">
        <v>0</v>
      </c>
      <c r="M349" t="s">
        <v>36</v>
      </c>
      <c r="N349">
        <v>3000</v>
      </c>
      <c r="O349" s="17" t="s">
        <v>699</v>
      </c>
      <c r="P349" t="s">
        <v>56</v>
      </c>
      <c r="Q349" t="s">
        <v>47</v>
      </c>
      <c r="R349" t="s">
        <v>39</v>
      </c>
      <c r="S349" t="s">
        <v>315</v>
      </c>
      <c r="T349" t="s">
        <v>49</v>
      </c>
      <c r="U349" s="17" t="e">
        <v>#N/A</v>
      </c>
      <c r="V349" s="13">
        <v>0</v>
      </c>
      <c r="W349" s="1">
        <v>300000</v>
      </c>
      <c r="X349">
        <v>0</v>
      </c>
      <c r="Y349">
        <v>0</v>
      </c>
      <c r="Z349">
        <v>0</v>
      </c>
      <c r="AA349">
        <v>0</v>
      </c>
      <c r="AB349">
        <v>0</v>
      </c>
      <c r="AC349" s="21">
        <v>0</v>
      </c>
      <c r="AD349" s="13">
        <f>VLOOKUP(A349,'ARCHIVO DE TRABAJO'!$A$1:$AC$1046,29,0)</f>
        <v>0</v>
      </c>
      <c r="AE349" s="32">
        <f>VLOOKUP(A349,'ARCHIVO DE TRABAJO'!$A$1:$AD$1046,30,0)</f>
        <v>0</v>
      </c>
      <c r="AF349" s="21">
        <v>0</v>
      </c>
      <c r="AG349" s="21">
        <v>0</v>
      </c>
      <c r="AH349" s="21">
        <v>0</v>
      </c>
      <c r="AI349" s="21">
        <f t="shared" si="11"/>
        <v>0</v>
      </c>
      <c r="AJ349">
        <v>0</v>
      </c>
      <c r="AK349">
        <v>0</v>
      </c>
      <c r="AL349">
        <v>0</v>
      </c>
      <c r="AM349" s="1">
        <v>300000</v>
      </c>
      <c r="AN349" s="1">
        <v>-300000</v>
      </c>
    </row>
    <row r="350" spans="1:40" x14ac:dyDescent="0.25">
      <c r="A350" t="str">
        <f t="shared" si="10"/>
        <v>1.1-00-1905_20821012_2033110</v>
      </c>
      <c r="B350" t="s">
        <v>50</v>
      </c>
      <c r="C350" s="17" t="s">
        <v>555</v>
      </c>
      <c r="D350" t="s">
        <v>31</v>
      </c>
      <c r="E350" t="s">
        <v>32</v>
      </c>
      <c r="F350" t="s">
        <v>43</v>
      </c>
      <c r="G350">
        <v>8</v>
      </c>
      <c r="H350">
        <v>21</v>
      </c>
      <c r="I350" t="s">
        <v>44</v>
      </c>
      <c r="J350">
        <v>3311</v>
      </c>
      <c r="K350" t="s">
        <v>216</v>
      </c>
      <c r="L350">
        <v>0</v>
      </c>
      <c r="M350" t="s">
        <v>36</v>
      </c>
      <c r="N350">
        <v>3000</v>
      </c>
      <c r="O350" s="17" t="s">
        <v>699</v>
      </c>
      <c r="P350" t="s">
        <v>56</v>
      </c>
      <c r="Q350" t="s">
        <v>47</v>
      </c>
      <c r="R350" t="s">
        <v>39</v>
      </c>
      <c r="S350" t="s">
        <v>315</v>
      </c>
      <c r="T350" t="s">
        <v>49</v>
      </c>
      <c r="U350" s="17" t="e">
        <v>#N/A</v>
      </c>
      <c r="V350" s="13">
        <v>0</v>
      </c>
      <c r="W350" s="1">
        <v>226200</v>
      </c>
      <c r="X350">
        <v>0</v>
      </c>
      <c r="Y350">
        <v>0</v>
      </c>
      <c r="Z350">
        <v>0</v>
      </c>
      <c r="AA350">
        <v>0</v>
      </c>
      <c r="AB350">
        <v>0</v>
      </c>
      <c r="AC350" s="21">
        <v>0</v>
      </c>
      <c r="AD350" s="13">
        <f>VLOOKUP(A350,'ARCHIVO DE TRABAJO'!$A$1:$AC$1046,29,0)</f>
        <v>0</v>
      </c>
      <c r="AE350" s="32">
        <f>VLOOKUP(A350,'ARCHIVO DE TRABAJO'!$A$1:$AD$1046,30,0)</f>
        <v>0</v>
      </c>
      <c r="AF350" s="21">
        <v>0</v>
      </c>
      <c r="AG350" s="21">
        <v>0</v>
      </c>
      <c r="AH350" s="21">
        <v>0</v>
      </c>
      <c r="AI350" s="21">
        <f t="shared" si="11"/>
        <v>0</v>
      </c>
      <c r="AJ350">
        <v>0</v>
      </c>
      <c r="AK350">
        <v>0</v>
      </c>
      <c r="AL350">
        <v>0</v>
      </c>
      <c r="AM350" s="1">
        <v>226200</v>
      </c>
      <c r="AN350" s="1">
        <v>-226200</v>
      </c>
    </row>
    <row r="351" spans="1:40" x14ac:dyDescent="0.25">
      <c r="A351" t="str">
        <f t="shared" si="10"/>
        <v>1.1-00-1905_20821012_2033310</v>
      </c>
      <c r="B351" t="s">
        <v>50</v>
      </c>
      <c r="C351" s="17" t="s">
        <v>555</v>
      </c>
      <c r="D351" t="s">
        <v>31</v>
      </c>
      <c r="E351" t="s">
        <v>32</v>
      </c>
      <c r="F351" t="s">
        <v>43</v>
      </c>
      <c r="G351">
        <v>8</v>
      </c>
      <c r="H351">
        <v>21</v>
      </c>
      <c r="I351" t="s">
        <v>44</v>
      </c>
      <c r="J351">
        <v>3331</v>
      </c>
      <c r="K351" t="s">
        <v>148</v>
      </c>
      <c r="L351">
        <v>0</v>
      </c>
      <c r="M351" t="s">
        <v>36</v>
      </c>
      <c r="N351">
        <v>3000</v>
      </c>
      <c r="O351" s="17" t="s">
        <v>699</v>
      </c>
      <c r="P351" t="s">
        <v>56</v>
      </c>
      <c r="Q351" t="s">
        <v>47</v>
      </c>
      <c r="R351" t="s">
        <v>39</v>
      </c>
      <c r="S351" t="s">
        <v>315</v>
      </c>
      <c r="T351" t="s">
        <v>49</v>
      </c>
      <c r="U351" s="17" t="e">
        <v>#N/A</v>
      </c>
      <c r="V351" s="13">
        <v>0</v>
      </c>
      <c r="W351" s="1">
        <v>449086</v>
      </c>
      <c r="X351">
        <v>0</v>
      </c>
      <c r="Y351">
        <v>0</v>
      </c>
      <c r="Z351">
        <v>0</v>
      </c>
      <c r="AA351">
        <v>0</v>
      </c>
      <c r="AB351">
        <v>0</v>
      </c>
      <c r="AC351" s="21">
        <v>0</v>
      </c>
      <c r="AD351" s="13">
        <f>VLOOKUP(A351,'ARCHIVO DE TRABAJO'!$A$1:$AC$1046,29,0)</f>
        <v>0</v>
      </c>
      <c r="AE351" s="32">
        <f>VLOOKUP(A351,'ARCHIVO DE TRABAJO'!$A$1:$AD$1046,30,0)</f>
        <v>0</v>
      </c>
      <c r="AF351" s="21">
        <v>0</v>
      </c>
      <c r="AG351" s="21">
        <v>0</v>
      </c>
      <c r="AH351" s="21">
        <v>0</v>
      </c>
      <c r="AI351" s="21">
        <f t="shared" si="11"/>
        <v>0</v>
      </c>
      <c r="AJ351">
        <v>0</v>
      </c>
      <c r="AK351">
        <v>0</v>
      </c>
      <c r="AL351">
        <v>0</v>
      </c>
      <c r="AM351" s="1">
        <v>449086</v>
      </c>
      <c r="AN351" s="1">
        <v>-449086</v>
      </c>
    </row>
    <row r="352" spans="1:40" x14ac:dyDescent="0.25">
      <c r="A352" t="str">
        <f t="shared" si="10"/>
        <v>1.1-00-1905_20821012_2033410</v>
      </c>
      <c r="B352" t="s">
        <v>50</v>
      </c>
      <c r="C352" s="17" t="s">
        <v>555</v>
      </c>
      <c r="D352" t="s">
        <v>31</v>
      </c>
      <c r="E352" t="s">
        <v>32</v>
      </c>
      <c r="F352" t="s">
        <v>43</v>
      </c>
      <c r="G352">
        <v>8</v>
      </c>
      <c r="H352">
        <v>21</v>
      </c>
      <c r="I352" t="s">
        <v>44</v>
      </c>
      <c r="J352">
        <v>3341</v>
      </c>
      <c r="K352" t="s">
        <v>322</v>
      </c>
      <c r="L352">
        <v>0</v>
      </c>
      <c r="M352" t="s">
        <v>36</v>
      </c>
      <c r="N352">
        <v>3000</v>
      </c>
      <c r="O352" s="17" t="s">
        <v>699</v>
      </c>
      <c r="P352" t="s">
        <v>56</v>
      </c>
      <c r="Q352" t="s">
        <v>47</v>
      </c>
      <c r="R352" t="s">
        <v>39</v>
      </c>
      <c r="S352" t="s">
        <v>315</v>
      </c>
      <c r="T352" t="s">
        <v>49</v>
      </c>
      <c r="U352" s="17" t="e">
        <v>#N/A</v>
      </c>
      <c r="V352" s="13">
        <v>0</v>
      </c>
      <c r="W352" s="1">
        <v>6000000</v>
      </c>
      <c r="X352">
        <v>0</v>
      </c>
      <c r="Y352">
        <v>0</v>
      </c>
      <c r="Z352">
        <v>0</v>
      </c>
      <c r="AA352">
        <v>0</v>
      </c>
      <c r="AB352">
        <v>0</v>
      </c>
      <c r="AC352" s="21">
        <v>0</v>
      </c>
      <c r="AD352" s="13">
        <f>VLOOKUP(A352,'ARCHIVO DE TRABAJO'!$A$1:$AC$1046,29,0)</f>
        <v>0</v>
      </c>
      <c r="AE352" s="32">
        <f>VLOOKUP(A352,'ARCHIVO DE TRABAJO'!$A$1:$AD$1046,30,0)</f>
        <v>0</v>
      </c>
      <c r="AF352" s="21">
        <v>0</v>
      </c>
      <c r="AG352" s="21">
        <v>0</v>
      </c>
      <c r="AH352" s="21">
        <v>0</v>
      </c>
      <c r="AI352" s="21">
        <f t="shared" si="11"/>
        <v>0</v>
      </c>
      <c r="AJ352">
        <v>0</v>
      </c>
      <c r="AK352">
        <v>0</v>
      </c>
      <c r="AL352">
        <v>0</v>
      </c>
      <c r="AM352" s="1">
        <v>6000000</v>
      </c>
      <c r="AN352" s="1">
        <v>-6000000</v>
      </c>
    </row>
    <row r="353" spans="1:40" x14ac:dyDescent="0.25">
      <c r="A353" t="str">
        <f t="shared" si="10"/>
        <v>1.1-00-1905_20821012_2034410</v>
      </c>
      <c r="B353" t="s">
        <v>50</v>
      </c>
      <c r="C353" s="17" t="s">
        <v>555</v>
      </c>
      <c r="D353" t="s">
        <v>31</v>
      </c>
      <c r="E353" t="s">
        <v>32</v>
      </c>
      <c r="F353" t="s">
        <v>43</v>
      </c>
      <c r="G353">
        <v>8</v>
      </c>
      <c r="H353">
        <v>21</v>
      </c>
      <c r="I353" t="s">
        <v>44</v>
      </c>
      <c r="J353">
        <v>3441</v>
      </c>
      <c r="K353" t="s">
        <v>323</v>
      </c>
      <c r="L353">
        <v>0</v>
      </c>
      <c r="M353" t="s">
        <v>36</v>
      </c>
      <c r="N353">
        <v>3000</v>
      </c>
      <c r="O353" s="17" t="s">
        <v>699</v>
      </c>
      <c r="P353" t="s">
        <v>56</v>
      </c>
      <c r="Q353" t="s">
        <v>47</v>
      </c>
      <c r="R353" t="s">
        <v>39</v>
      </c>
      <c r="S353" t="s">
        <v>315</v>
      </c>
      <c r="T353" t="s">
        <v>49</v>
      </c>
      <c r="U353" s="17" t="e">
        <v>#N/A</v>
      </c>
      <c r="V353" s="13">
        <v>0</v>
      </c>
      <c r="W353" s="1">
        <v>95871</v>
      </c>
      <c r="X353">
        <v>0</v>
      </c>
      <c r="Y353">
        <v>0</v>
      </c>
      <c r="Z353">
        <v>0</v>
      </c>
      <c r="AA353">
        <v>0</v>
      </c>
      <c r="AB353">
        <v>0</v>
      </c>
      <c r="AC353" s="21">
        <v>0</v>
      </c>
      <c r="AD353" s="13">
        <f>VLOOKUP(A353,'ARCHIVO DE TRABAJO'!$A$1:$AC$1046,29,0)</f>
        <v>0</v>
      </c>
      <c r="AE353" s="32">
        <f>VLOOKUP(A353,'ARCHIVO DE TRABAJO'!$A$1:$AD$1046,30,0)</f>
        <v>0</v>
      </c>
      <c r="AF353" s="21">
        <v>0</v>
      </c>
      <c r="AG353" s="21">
        <v>0</v>
      </c>
      <c r="AH353" s="21">
        <v>0</v>
      </c>
      <c r="AI353" s="21">
        <f t="shared" si="11"/>
        <v>0</v>
      </c>
      <c r="AJ353">
        <v>0</v>
      </c>
      <c r="AK353">
        <v>0</v>
      </c>
      <c r="AL353">
        <v>0</v>
      </c>
      <c r="AM353" s="1">
        <v>95871</v>
      </c>
      <c r="AN353" s="1">
        <v>-95871</v>
      </c>
    </row>
    <row r="354" spans="1:40" x14ac:dyDescent="0.25">
      <c r="A354" t="str">
        <f t="shared" si="10"/>
        <v>1.1-00-1905_20821012_2034510</v>
      </c>
      <c r="B354" t="s">
        <v>50</v>
      </c>
      <c r="C354" s="17" t="s">
        <v>555</v>
      </c>
      <c r="D354" t="s">
        <v>31</v>
      </c>
      <c r="E354" t="s">
        <v>32</v>
      </c>
      <c r="F354" t="s">
        <v>43</v>
      </c>
      <c r="G354">
        <v>8</v>
      </c>
      <c r="H354">
        <v>21</v>
      </c>
      <c r="I354" t="s">
        <v>44</v>
      </c>
      <c r="J354">
        <v>3451</v>
      </c>
      <c r="K354" t="s">
        <v>324</v>
      </c>
      <c r="L354">
        <v>0</v>
      </c>
      <c r="M354" t="s">
        <v>36</v>
      </c>
      <c r="N354">
        <v>3000</v>
      </c>
      <c r="O354" s="17" t="s">
        <v>699</v>
      </c>
      <c r="P354" t="s">
        <v>56</v>
      </c>
      <c r="Q354" t="s">
        <v>47</v>
      </c>
      <c r="R354" t="s">
        <v>39</v>
      </c>
      <c r="S354" t="s">
        <v>315</v>
      </c>
      <c r="T354" t="s">
        <v>49</v>
      </c>
      <c r="U354" s="17" t="e">
        <v>#N/A</v>
      </c>
      <c r="V354" s="13">
        <v>0</v>
      </c>
      <c r="W354" s="1">
        <v>5592492</v>
      </c>
      <c r="X354" s="1">
        <v>45294.6</v>
      </c>
      <c r="Y354" s="1">
        <v>45294.6</v>
      </c>
      <c r="Z354" s="1">
        <v>45294.6</v>
      </c>
      <c r="AA354">
        <v>0</v>
      </c>
      <c r="AB354">
        <v>0</v>
      </c>
      <c r="AC354" s="21">
        <v>-45294.6</v>
      </c>
      <c r="AD354" s="13">
        <f>VLOOKUP(A354,'ARCHIVO DE TRABAJO'!$A$1:$AC$1046,29,0)</f>
        <v>45294</v>
      </c>
      <c r="AE354" s="32" t="str">
        <f>VLOOKUP(A354,'ARCHIVO DE TRABAJO'!$A$1:$AD$1046,30,0)</f>
        <v>Verde</v>
      </c>
      <c r="AF354" s="21">
        <v>0</v>
      </c>
      <c r="AG354" s="21">
        <v>0</v>
      </c>
      <c r="AH354" s="21">
        <v>0</v>
      </c>
      <c r="AI354" s="21">
        <f t="shared" si="11"/>
        <v>0</v>
      </c>
      <c r="AJ354">
        <v>0</v>
      </c>
      <c r="AK354">
        <v>0</v>
      </c>
      <c r="AL354">
        <v>0</v>
      </c>
      <c r="AM354" s="1">
        <v>5592492</v>
      </c>
      <c r="AN354" s="1">
        <v>-5592492</v>
      </c>
    </row>
    <row r="355" spans="1:40" x14ac:dyDescent="0.25">
      <c r="A355" t="str">
        <f t="shared" si="10"/>
        <v>1.1-00-1905_20821012_2034810</v>
      </c>
      <c r="B355" t="s">
        <v>50</v>
      </c>
      <c r="C355" s="17" t="s">
        <v>555</v>
      </c>
      <c r="D355" t="s">
        <v>31</v>
      </c>
      <c r="E355" t="s">
        <v>32</v>
      </c>
      <c r="F355" t="s">
        <v>43</v>
      </c>
      <c r="G355">
        <v>8</v>
      </c>
      <c r="H355">
        <v>21</v>
      </c>
      <c r="I355" t="s">
        <v>44</v>
      </c>
      <c r="J355">
        <v>3481</v>
      </c>
      <c r="K355" t="s">
        <v>325</v>
      </c>
      <c r="L355">
        <v>0</v>
      </c>
      <c r="M355" t="s">
        <v>36</v>
      </c>
      <c r="N355">
        <v>3000</v>
      </c>
      <c r="O355" s="17" t="s">
        <v>699</v>
      </c>
      <c r="P355" t="s">
        <v>56</v>
      </c>
      <c r="Q355" t="s">
        <v>47</v>
      </c>
      <c r="R355" t="s">
        <v>39</v>
      </c>
      <c r="S355" t="s">
        <v>315</v>
      </c>
      <c r="T355" t="s">
        <v>49</v>
      </c>
      <c r="U355" s="17" t="e">
        <v>#N/A</v>
      </c>
      <c r="V355" s="13">
        <v>0</v>
      </c>
      <c r="W355" s="1">
        <v>400000</v>
      </c>
      <c r="X355">
        <v>0</v>
      </c>
      <c r="Y355">
        <v>0</v>
      </c>
      <c r="Z355">
        <v>0</v>
      </c>
      <c r="AA355">
        <v>0</v>
      </c>
      <c r="AB355">
        <v>0</v>
      </c>
      <c r="AC355" s="21">
        <v>0</v>
      </c>
      <c r="AD355" s="13">
        <f>VLOOKUP(A355,'ARCHIVO DE TRABAJO'!$A$1:$AC$1046,29,0)</f>
        <v>0</v>
      </c>
      <c r="AE355" s="32">
        <f>VLOOKUP(A355,'ARCHIVO DE TRABAJO'!$A$1:$AD$1046,30,0)</f>
        <v>0</v>
      </c>
      <c r="AF355" s="21">
        <v>0</v>
      </c>
      <c r="AG355" s="21">
        <v>0</v>
      </c>
      <c r="AH355" s="21">
        <v>0</v>
      </c>
      <c r="AI355" s="21">
        <f t="shared" si="11"/>
        <v>0</v>
      </c>
      <c r="AJ355">
        <v>0</v>
      </c>
      <c r="AK355">
        <v>0</v>
      </c>
      <c r="AL355">
        <v>0</v>
      </c>
      <c r="AM355" s="1">
        <v>400000</v>
      </c>
      <c r="AN355" s="1">
        <v>-400000</v>
      </c>
    </row>
    <row r="356" spans="1:40" x14ac:dyDescent="0.25">
      <c r="A356" t="str">
        <f t="shared" si="10"/>
        <v>1.1-00-1905_20821012_2035110</v>
      </c>
      <c r="B356" t="s">
        <v>50</v>
      </c>
      <c r="C356" s="17" t="s">
        <v>555</v>
      </c>
      <c r="D356" t="s">
        <v>31</v>
      </c>
      <c r="E356" t="s">
        <v>32</v>
      </c>
      <c r="F356" t="s">
        <v>43</v>
      </c>
      <c r="G356">
        <v>8</v>
      </c>
      <c r="H356">
        <v>21</v>
      </c>
      <c r="I356" t="s">
        <v>44</v>
      </c>
      <c r="J356">
        <v>3511</v>
      </c>
      <c r="K356" t="s">
        <v>68</v>
      </c>
      <c r="L356">
        <v>0</v>
      </c>
      <c r="M356" t="s">
        <v>36</v>
      </c>
      <c r="N356">
        <v>3000</v>
      </c>
      <c r="O356" s="17" t="s">
        <v>699</v>
      </c>
      <c r="P356" t="s">
        <v>56</v>
      </c>
      <c r="Q356" t="s">
        <v>47</v>
      </c>
      <c r="R356" t="s">
        <v>39</v>
      </c>
      <c r="S356" t="s">
        <v>315</v>
      </c>
      <c r="T356" t="s">
        <v>49</v>
      </c>
      <c r="U356" s="17" t="e">
        <v>#N/A</v>
      </c>
      <c r="V356" s="13">
        <v>0</v>
      </c>
      <c r="W356" s="1">
        <v>480000</v>
      </c>
      <c r="X356" s="1">
        <v>8536.61</v>
      </c>
      <c r="Y356">
        <v>0</v>
      </c>
      <c r="Z356">
        <v>0</v>
      </c>
      <c r="AA356">
        <v>0</v>
      </c>
      <c r="AB356">
        <v>0</v>
      </c>
      <c r="AC356" s="21">
        <v>-8536.61</v>
      </c>
      <c r="AD356" s="13">
        <f>VLOOKUP(A356,'ARCHIVO DE TRABAJO'!$A$1:$AC$1046,29,0)</f>
        <v>8536.61</v>
      </c>
      <c r="AE356" s="32" t="str">
        <f>VLOOKUP(A356,'ARCHIVO DE TRABAJO'!$A$1:$AD$1046,30,0)</f>
        <v>Verde</v>
      </c>
      <c r="AF356" s="21">
        <v>0</v>
      </c>
      <c r="AG356" s="21">
        <v>0</v>
      </c>
      <c r="AH356" s="21">
        <v>0</v>
      </c>
      <c r="AI356" s="21">
        <f t="shared" si="11"/>
        <v>0</v>
      </c>
      <c r="AJ356">
        <v>0</v>
      </c>
      <c r="AK356">
        <v>0</v>
      </c>
      <c r="AL356">
        <v>0</v>
      </c>
      <c r="AM356" s="1">
        <v>480000</v>
      </c>
      <c r="AN356" s="1">
        <v>-480000</v>
      </c>
    </row>
    <row r="357" spans="1:40" x14ac:dyDescent="0.25">
      <c r="A357" t="str">
        <f t="shared" si="10"/>
        <v>1.1-00-1905_20821012_2035310</v>
      </c>
      <c r="B357" t="s">
        <v>50</v>
      </c>
      <c r="C357" s="17" t="s">
        <v>555</v>
      </c>
      <c r="D357" t="s">
        <v>31</v>
      </c>
      <c r="E357" t="s">
        <v>32</v>
      </c>
      <c r="F357" t="s">
        <v>43</v>
      </c>
      <c r="G357">
        <v>8</v>
      </c>
      <c r="H357">
        <v>21</v>
      </c>
      <c r="I357" t="s">
        <v>44</v>
      </c>
      <c r="J357">
        <v>3531</v>
      </c>
      <c r="K357" t="s">
        <v>154</v>
      </c>
      <c r="L357">
        <v>0</v>
      </c>
      <c r="M357" t="s">
        <v>36</v>
      </c>
      <c r="N357">
        <v>3000</v>
      </c>
      <c r="O357" s="17" t="s">
        <v>699</v>
      </c>
      <c r="P357" t="s">
        <v>56</v>
      </c>
      <c r="Q357" t="s">
        <v>47</v>
      </c>
      <c r="R357" t="s">
        <v>39</v>
      </c>
      <c r="S357" t="s">
        <v>315</v>
      </c>
      <c r="T357" t="s">
        <v>49</v>
      </c>
      <c r="U357" s="17" t="e">
        <v>#N/A</v>
      </c>
      <c r="V357" s="13">
        <v>0</v>
      </c>
      <c r="W357" s="1">
        <v>15000</v>
      </c>
      <c r="X357">
        <v>0</v>
      </c>
      <c r="Y357">
        <v>0</v>
      </c>
      <c r="Z357">
        <v>0</v>
      </c>
      <c r="AA357">
        <v>0</v>
      </c>
      <c r="AB357">
        <v>0</v>
      </c>
      <c r="AC357" s="21">
        <v>0</v>
      </c>
      <c r="AD357" s="13">
        <f>VLOOKUP(A357,'ARCHIVO DE TRABAJO'!$A$1:$AC$1046,29,0)</f>
        <v>0</v>
      </c>
      <c r="AE357" s="32">
        <f>VLOOKUP(A357,'ARCHIVO DE TRABAJO'!$A$1:$AD$1046,30,0)</f>
        <v>0</v>
      </c>
      <c r="AF357" s="21">
        <v>0</v>
      </c>
      <c r="AG357" s="21">
        <v>0</v>
      </c>
      <c r="AH357" s="21">
        <v>0</v>
      </c>
      <c r="AI357" s="21">
        <f t="shared" si="11"/>
        <v>0</v>
      </c>
      <c r="AJ357">
        <v>0</v>
      </c>
      <c r="AK357">
        <v>0</v>
      </c>
      <c r="AL357">
        <v>0</v>
      </c>
      <c r="AM357" s="1">
        <v>15000</v>
      </c>
      <c r="AN357" s="1">
        <v>-15000</v>
      </c>
    </row>
    <row r="358" spans="1:40" x14ac:dyDescent="0.25">
      <c r="A358" t="str">
        <f t="shared" si="10"/>
        <v>1.1-00-1905_20821012_2035510</v>
      </c>
      <c r="B358" t="s">
        <v>50</v>
      </c>
      <c r="C358" s="17" t="s">
        <v>555</v>
      </c>
      <c r="D358" t="s">
        <v>31</v>
      </c>
      <c r="E358" t="s">
        <v>32</v>
      </c>
      <c r="F358" t="s">
        <v>43</v>
      </c>
      <c r="G358">
        <v>8</v>
      </c>
      <c r="H358">
        <v>21</v>
      </c>
      <c r="I358" t="s">
        <v>44</v>
      </c>
      <c r="J358">
        <v>3551</v>
      </c>
      <c r="K358" t="s">
        <v>326</v>
      </c>
      <c r="L358">
        <v>0</v>
      </c>
      <c r="M358" t="s">
        <v>36</v>
      </c>
      <c r="N358">
        <v>3000</v>
      </c>
      <c r="O358" s="17" t="s">
        <v>699</v>
      </c>
      <c r="P358" t="s">
        <v>56</v>
      </c>
      <c r="Q358" t="s">
        <v>47</v>
      </c>
      <c r="R358" t="s">
        <v>39</v>
      </c>
      <c r="S358" t="s">
        <v>315</v>
      </c>
      <c r="T358" t="s">
        <v>49</v>
      </c>
      <c r="U358" s="17" t="e">
        <v>#N/A</v>
      </c>
      <c r="V358" s="13">
        <v>0</v>
      </c>
      <c r="W358" s="1">
        <v>5000000</v>
      </c>
      <c r="X358">
        <v>0</v>
      </c>
      <c r="Y358">
        <v>0</v>
      </c>
      <c r="Z358">
        <v>0</v>
      </c>
      <c r="AA358">
        <v>0</v>
      </c>
      <c r="AB358">
        <v>0</v>
      </c>
      <c r="AC358" s="21">
        <v>0</v>
      </c>
      <c r="AD358" s="13">
        <f>VLOOKUP(A358,'ARCHIVO DE TRABAJO'!$A$1:$AC$1046,29,0)</f>
        <v>0</v>
      </c>
      <c r="AE358" s="32">
        <f>VLOOKUP(A358,'ARCHIVO DE TRABAJO'!$A$1:$AD$1046,30,0)</f>
        <v>0</v>
      </c>
      <c r="AF358" s="21">
        <v>0</v>
      </c>
      <c r="AG358" s="21">
        <v>0</v>
      </c>
      <c r="AH358" s="21">
        <v>0</v>
      </c>
      <c r="AI358" s="21">
        <f t="shared" si="11"/>
        <v>0</v>
      </c>
      <c r="AJ358">
        <v>0</v>
      </c>
      <c r="AK358">
        <v>0</v>
      </c>
      <c r="AL358">
        <v>0</v>
      </c>
      <c r="AM358" s="1">
        <v>5000000</v>
      </c>
      <c r="AN358" s="1">
        <v>-5000000</v>
      </c>
    </row>
    <row r="359" spans="1:40" x14ac:dyDescent="0.25">
      <c r="A359" t="str">
        <f t="shared" si="10"/>
        <v>1.1-00-1905_20821012_2035710</v>
      </c>
      <c r="B359" t="s">
        <v>50</v>
      </c>
      <c r="C359" s="17" t="s">
        <v>555</v>
      </c>
      <c r="D359" t="s">
        <v>31</v>
      </c>
      <c r="E359" t="s">
        <v>32</v>
      </c>
      <c r="F359" t="s">
        <v>43</v>
      </c>
      <c r="G359">
        <v>8</v>
      </c>
      <c r="H359">
        <v>21</v>
      </c>
      <c r="I359" t="s">
        <v>44</v>
      </c>
      <c r="J359">
        <v>3571</v>
      </c>
      <c r="K359" t="s">
        <v>177</v>
      </c>
      <c r="L359">
        <v>0</v>
      </c>
      <c r="M359" t="s">
        <v>36</v>
      </c>
      <c r="N359">
        <v>3000</v>
      </c>
      <c r="O359" s="17" t="s">
        <v>699</v>
      </c>
      <c r="P359" t="s">
        <v>56</v>
      </c>
      <c r="Q359" t="s">
        <v>47</v>
      </c>
      <c r="R359" t="s">
        <v>39</v>
      </c>
      <c r="S359" t="s">
        <v>315</v>
      </c>
      <c r="T359" t="s">
        <v>49</v>
      </c>
      <c r="U359" s="17" t="e">
        <v>#N/A</v>
      </c>
      <c r="V359" s="13">
        <v>0</v>
      </c>
      <c r="W359" s="1">
        <v>8000000</v>
      </c>
      <c r="X359">
        <v>0</v>
      </c>
      <c r="Y359">
        <v>0</v>
      </c>
      <c r="Z359">
        <v>0</v>
      </c>
      <c r="AA359">
        <v>0</v>
      </c>
      <c r="AB359">
        <v>0</v>
      </c>
      <c r="AC359" s="21">
        <v>0</v>
      </c>
      <c r="AD359" s="13">
        <f>VLOOKUP(A359,'ARCHIVO DE TRABAJO'!$A$1:$AC$1046,29,0)</f>
        <v>0</v>
      </c>
      <c r="AE359" s="32">
        <f>VLOOKUP(A359,'ARCHIVO DE TRABAJO'!$A$1:$AD$1046,30,0)</f>
        <v>0</v>
      </c>
      <c r="AF359" s="21">
        <v>0</v>
      </c>
      <c r="AG359" s="21">
        <v>0</v>
      </c>
      <c r="AH359" s="21">
        <v>0</v>
      </c>
      <c r="AI359" s="21">
        <f t="shared" si="11"/>
        <v>0</v>
      </c>
      <c r="AJ359">
        <v>0</v>
      </c>
      <c r="AK359">
        <v>0</v>
      </c>
      <c r="AL359">
        <v>0</v>
      </c>
      <c r="AM359" s="1">
        <v>8000000</v>
      </c>
      <c r="AN359" s="1">
        <v>-8000000</v>
      </c>
    </row>
    <row r="360" spans="1:40" x14ac:dyDescent="0.25">
      <c r="A360" t="str">
        <f t="shared" si="10"/>
        <v>1.1-00-1905_20821012_2036310</v>
      </c>
      <c r="B360" t="s">
        <v>50</v>
      </c>
      <c r="C360" s="17" t="s">
        <v>555</v>
      </c>
      <c r="D360" t="s">
        <v>31</v>
      </c>
      <c r="E360" t="s">
        <v>32</v>
      </c>
      <c r="F360" t="s">
        <v>43</v>
      </c>
      <c r="G360">
        <v>8</v>
      </c>
      <c r="H360">
        <v>21</v>
      </c>
      <c r="I360" t="s">
        <v>44</v>
      </c>
      <c r="J360">
        <v>3631</v>
      </c>
      <c r="K360" t="s">
        <v>184</v>
      </c>
      <c r="L360">
        <v>0</v>
      </c>
      <c r="M360" t="s">
        <v>36</v>
      </c>
      <c r="N360">
        <v>3000</v>
      </c>
      <c r="O360" s="17" t="s">
        <v>699</v>
      </c>
      <c r="P360" t="s">
        <v>56</v>
      </c>
      <c r="Q360" t="s">
        <v>47</v>
      </c>
      <c r="R360" t="s">
        <v>39</v>
      </c>
      <c r="S360" t="s">
        <v>315</v>
      </c>
      <c r="T360" t="s">
        <v>49</v>
      </c>
      <c r="U360" s="17" t="e">
        <v>#N/A</v>
      </c>
      <c r="V360" s="13">
        <v>0</v>
      </c>
      <c r="W360" s="1">
        <v>1900800</v>
      </c>
      <c r="X360">
        <v>0</v>
      </c>
      <c r="Y360">
        <v>0</v>
      </c>
      <c r="Z360">
        <v>0</v>
      </c>
      <c r="AA360">
        <v>0</v>
      </c>
      <c r="AB360">
        <v>0</v>
      </c>
      <c r="AC360" s="21">
        <v>0</v>
      </c>
      <c r="AD360" s="13">
        <f>VLOOKUP(A360,'ARCHIVO DE TRABAJO'!$A$1:$AC$1046,29,0)</f>
        <v>0</v>
      </c>
      <c r="AE360" s="32">
        <f>VLOOKUP(A360,'ARCHIVO DE TRABAJO'!$A$1:$AD$1046,30,0)</f>
        <v>0</v>
      </c>
      <c r="AF360" s="21">
        <v>0</v>
      </c>
      <c r="AG360" s="21">
        <v>0</v>
      </c>
      <c r="AH360" s="21">
        <v>0</v>
      </c>
      <c r="AI360" s="21">
        <f t="shared" si="11"/>
        <v>0</v>
      </c>
      <c r="AJ360">
        <v>0</v>
      </c>
      <c r="AK360">
        <v>0</v>
      </c>
      <c r="AL360">
        <v>0</v>
      </c>
      <c r="AM360" s="1">
        <v>1900800</v>
      </c>
      <c r="AN360" s="1">
        <v>-1900800</v>
      </c>
    </row>
    <row r="361" spans="1:40" x14ac:dyDescent="0.25">
      <c r="A361" t="str">
        <f t="shared" si="10"/>
        <v>1.1-00-1905_20821012_2039110</v>
      </c>
      <c r="B361" t="s">
        <v>50</v>
      </c>
      <c r="C361" s="17" t="s">
        <v>555</v>
      </c>
      <c r="D361" t="s">
        <v>31</v>
      </c>
      <c r="E361" t="s">
        <v>32</v>
      </c>
      <c r="F361" t="s">
        <v>43</v>
      </c>
      <c r="G361">
        <v>8</v>
      </c>
      <c r="H361">
        <v>21</v>
      </c>
      <c r="I361" t="s">
        <v>44</v>
      </c>
      <c r="J361">
        <v>3911</v>
      </c>
      <c r="K361" t="s">
        <v>327</v>
      </c>
      <c r="L361">
        <v>0</v>
      </c>
      <c r="M361" t="s">
        <v>36</v>
      </c>
      <c r="N361">
        <v>3000</v>
      </c>
      <c r="O361" s="17" t="s">
        <v>699</v>
      </c>
      <c r="P361" t="s">
        <v>56</v>
      </c>
      <c r="Q361" t="s">
        <v>47</v>
      </c>
      <c r="R361" t="s">
        <v>39</v>
      </c>
      <c r="S361" t="s">
        <v>315</v>
      </c>
      <c r="T361" t="s">
        <v>49</v>
      </c>
      <c r="U361" s="17" t="e">
        <v>#N/A</v>
      </c>
      <c r="V361" s="13">
        <v>0</v>
      </c>
      <c r="W361" s="1">
        <v>380000</v>
      </c>
      <c r="X361">
        <v>0</v>
      </c>
      <c r="Y361">
        <v>0</v>
      </c>
      <c r="Z361">
        <v>0</v>
      </c>
      <c r="AA361">
        <v>0</v>
      </c>
      <c r="AB361">
        <v>0</v>
      </c>
      <c r="AC361" s="21">
        <v>0</v>
      </c>
      <c r="AD361" s="13">
        <f>VLOOKUP(A361,'ARCHIVO DE TRABAJO'!$A$1:$AC$1046,29,0)</f>
        <v>0</v>
      </c>
      <c r="AE361" s="32">
        <f>VLOOKUP(A361,'ARCHIVO DE TRABAJO'!$A$1:$AD$1046,30,0)</f>
        <v>0</v>
      </c>
      <c r="AF361" s="21">
        <v>0</v>
      </c>
      <c r="AG361" s="21">
        <v>0</v>
      </c>
      <c r="AH361" s="21">
        <v>0</v>
      </c>
      <c r="AI361" s="21">
        <f t="shared" si="11"/>
        <v>0</v>
      </c>
      <c r="AJ361">
        <v>0</v>
      </c>
      <c r="AK361">
        <v>0</v>
      </c>
      <c r="AL361">
        <v>0</v>
      </c>
      <c r="AM361" s="1">
        <v>380000</v>
      </c>
      <c r="AN361" s="1">
        <v>-380000</v>
      </c>
    </row>
    <row r="362" spans="1:40" x14ac:dyDescent="0.25">
      <c r="A362" t="str">
        <f t="shared" si="10"/>
        <v>1.1-00-1905_20821012_2039410</v>
      </c>
      <c r="B362" t="s">
        <v>50</v>
      </c>
      <c r="C362" s="17" t="s">
        <v>555</v>
      </c>
      <c r="D362" t="s">
        <v>31</v>
      </c>
      <c r="E362" t="s">
        <v>32</v>
      </c>
      <c r="F362" t="s">
        <v>43</v>
      </c>
      <c r="G362">
        <v>8</v>
      </c>
      <c r="H362">
        <v>21</v>
      </c>
      <c r="I362" t="s">
        <v>44</v>
      </c>
      <c r="J362">
        <v>3941</v>
      </c>
      <c r="K362" t="s">
        <v>328</v>
      </c>
      <c r="L362">
        <v>0</v>
      </c>
      <c r="M362" t="s">
        <v>36</v>
      </c>
      <c r="N362">
        <v>3000</v>
      </c>
      <c r="O362" s="17" t="s">
        <v>699</v>
      </c>
      <c r="P362" t="s">
        <v>56</v>
      </c>
      <c r="Q362" t="s">
        <v>47</v>
      </c>
      <c r="R362" t="s">
        <v>39</v>
      </c>
      <c r="S362" t="s">
        <v>315</v>
      </c>
      <c r="T362" t="s">
        <v>49</v>
      </c>
      <c r="U362" s="17" t="e">
        <v>#N/A</v>
      </c>
      <c r="V362" s="13">
        <v>0</v>
      </c>
      <c r="W362" s="1">
        <v>15000000</v>
      </c>
      <c r="X362" s="1">
        <v>-19993.330000000002</v>
      </c>
      <c r="Y362" s="1">
        <v>-19993.330000000002</v>
      </c>
      <c r="Z362" s="1">
        <v>-19993.330000000002</v>
      </c>
      <c r="AA362" s="1">
        <v>-19993.330000000002</v>
      </c>
      <c r="AB362" s="1">
        <v>-19993.330000000002</v>
      </c>
      <c r="AC362" s="21">
        <v>19993.330000000002</v>
      </c>
      <c r="AD362" s="13">
        <f>VLOOKUP(A362,'ARCHIVO DE TRABAJO'!$A$1:$AC$1046,29,0)</f>
        <v>0</v>
      </c>
      <c r="AE362" s="32">
        <f>VLOOKUP(A362,'ARCHIVO DE TRABAJO'!$A$1:$AD$1046,30,0)</f>
        <v>0</v>
      </c>
      <c r="AF362" s="21">
        <v>0</v>
      </c>
      <c r="AG362" s="21">
        <v>0</v>
      </c>
      <c r="AH362" s="21">
        <v>0</v>
      </c>
      <c r="AI362" s="21">
        <f t="shared" si="11"/>
        <v>0</v>
      </c>
      <c r="AJ362">
        <v>0</v>
      </c>
      <c r="AK362">
        <v>0</v>
      </c>
      <c r="AL362">
        <v>0</v>
      </c>
      <c r="AM362" s="1">
        <v>15000000</v>
      </c>
      <c r="AN362" s="1">
        <v>-15000000</v>
      </c>
    </row>
    <row r="363" spans="1:40" x14ac:dyDescent="0.25">
      <c r="A363" t="str">
        <f t="shared" si="10"/>
        <v>1.1-00-1905_20821012_2039620</v>
      </c>
      <c r="B363" t="s">
        <v>50</v>
      </c>
      <c r="C363" s="17" t="s">
        <v>555</v>
      </c>
      <c r="D363" t="s">
        <v>31</v>
      </c>
      <c r="E363" t="s">
        <v>32</v>
      </c>
      <c r="F363" t="s">
        <v>43</v>
      </c>
      <c r="G363">
        <v>8</v>
      </c>
      <c r="H363">
        <v>21</v>
      </c>
      <c r="I363" t="s">
        <v>44</v>
      </c>
      <c r="J363">
        <v>3962</v>
      </c>
      <c r="K363" t="s">
        <v>143</v>
      </c>
      <c r="L363">
        <v>0</v>
      </c>
      <c r="M363" t="s">
        <v>36</v>
      </c>
      <c r="N363">
        <v>3000</v>
      </c>
      <c r="O363" s="17" t="s">
        <v>699</v>
      </c>
      <c r="P363" t="s">
        <v>56</v>
      </c>
      <c r="Q363" t="s">
        <v>47</v>
      </c>
      <c r="R363" t="s">
        <v>39</v>
      </c>
      <c r="S363" t="s">
        <v>315</v>
      </c>
      <c r="T363" t="s">
        <v>49</v>
      </c>
      <c r="U363" s="17" t="e">
        <v>#N/A</v>
      </c>
      <c r="V363" s="13">
        <v>0</v>
      </c>
      <c r="W363" s="1">
        <v>12912</v>
      </c>
      <c r="X363">
        <v>0</v>
      </c>
      <c r="Y363">
        <v>0</v>
      </c>
      <c r="Z363">
        <v>0</v>
      </c>
      <c r="AA363">
        <v>0</v>
      </c>
      <c r="AB363">
        <v>0</v>
      </c>
      <c r="AC363" s="21">
        <v>0</v>
      </c>
      <c r="AD363" s="13">
        <f>VLOOKUP(A363,'ARCHIVO DE TRABAJO'!$A$1:$AC$1046,29,0)</f>
        <v>0</v>
      </c>
      <c r="AE363" s="32">
        <f>VLOOKUP(A363,'ARCHIVO DE TRABAJO'!$A$1:$AD$1046,30,0)</f>
        <v>0</v>
      </c>
      <c r="AF363" s="21">
        <v>0</v>
      </c>
      <c r="AG363" s="21">
        <v>0</v>
      </c>
      <c r="AH363" s="21">
        <v>0</v>
      </c>
      <c r="AI363" s="21">
        <f t="shared" si="11"/>
        <v>0</v>
      </c>
      <c r="AJ363">
        <v>0</v>
      </c>
      <c r="AK363">
        <v>0</v>
      </c>
      <c r="AL363">
        <v>0</v>
      </c>
      <c r="AM363" s="1">
        <v>12912</v>
      </c>
      <c r="AN363" s="1">
        <v>-12912</v>
      </c>
    </row>
    <row r="364" spans="1:40" x14ac:dyDescent="0.25">
      <c r="A364" t="str">
        <f t="shared" si="10"/>
        <v>1.1-00-1905_20821012_2051110</v>
      </c>
      <c r="B364" t="s">
        <v>50</v>
      </c>
      <c r="C364" s="17" t="s">
        <v>555</v>
      </c>
      <c r="D364" t="s">
        <v>31</v>
      </c>
      <c r="E364" t="s">
        <v>32</v>
      </c>
      <c r="F364" t="s">
        <v>43</v>
      </c>
      <c r="G364">
        <v>8</v>
      </c>
      <c r="H364">
        <v>21</v>
      </c>
      <c r="I364" t="s">
        <v>44</v>
      </c>
      <c r="J364">
        <v>5111</v>
      </c>
      <c r="K364" t="s">
        <v>110</v>
      </c>
      <c r="L364">
        <v>0</v>
      </c>
      <c r="M364" t="s">
        <v>36</v>
      </c>
      <c r="N364">
        <v>5000</v>
      </c>
      <c r="O364" s="17" t="s">
        <v>700</v>
      </c>
      <c r="P364" t="s">
        <v>56</v>
      </c>
      <c r="Q364" t="s">
        <v>47</v>
      </c>
      <c r="R364" t="s">
        <v>39</v>
      </c>
      <c r="S364" t="s">
        <v>315</v>
      </c>
      <c r="T364" t="s">
        <v>49</v>
      </c>
      <c r="U364" s="17" t="e">
        <v>#N/A</v>
      </c>
      <c r="V364" s="13">
        <v>0</v>
      </c>
      <c r="W364" s="1">
        <v>1000000</v>
      </c>
      <c r="X364">
        <v>0</v>
      </c>
      <c r="Y364">
        <v>0</v>
      </c>
      <c r="Z364">
        <v>0</v>
      </c>
      <c r="AA364">
        <v>0</v>
      </c>
      <c r="AB364">
        <v>0</v>
      </c>
      <c r="AC364" s="21">
        <v>0</v>
      </c>
      <c r="AD364" s="13">
        <f>VLOOKUP(A364,'ARCHIVO DE TRABAJO'!$A$1:$AC$1046,29,0)</f>
        <v>0</v>
      </c>
      <c r="AE364" s="32">
        <f>VLOOKUP(A364,'ARCHIVO DE TRABAJO'!$A$1:$AD$1046,30,0)</f>
        <v>0</v>
      </c>
      <c r="AF364" s="21">
        <v>0</v>
      </c>
      <c r="AG364" s="21">
        <v>0</v>
      </c>
      <c r="AH364" s="21">
        <v>0</v>
      </c>
      <c r="AI364" s="21">
        <f t="shared" si="11"/>
        <v>0</v>
      </c>
      <c r="AJ364">
        <v>0</v>
      </c>
      <c r="AK364">
        <v>0</v>
      </c>
      <c r="AL364">
        <v>0</v>
      </c>
      <c r="AM364" s="1">
        <v>1000000</v>
      </c>
      <c r="AN364" s="1">
        <v>-1000000</v>
      </c>
    </row>
    <row r="365" spans="1:40" x14ac:dyDescent="0.25">
      <c r="A365" t="str">
        <f t="shared" si="10"/>
        <v>1.1-00-1905_20821012_2051210</v>
      </c>
      <c r="B365" t="s">
        <v>50</v>
      </c>
      <c r="C365" s="17" t="s">
        <v>555</v>
      </c>
      <c r="D365" t="s">
        <v>31</v>
      </c>
      <c r="E365" t="s">
        <v>32</v>
      </c>
      <c r="F365" t="s">
        <v>43</v>
      </c>
      <c r="G365">
        <v>8</v>
      </c>
      <c r="H365">
        <v>21</v>
      </c>
      <c r="I365" t="s">
        <v>44</v>
      </c>
      <c r="J365">
        <v>5121</v>
      </c>
      <c r="K365" t="s">
        <v>111</v>
      </c>
      <c r="L365">
        <v>0</v>
      </c>
      <c r="M365" t="s">
        <v>36</v>
      </c>
      <c r="N365">
        <v>5000</v>
      </c>
      <c r="O365" s="17" t="s">
        <v>700</v>
      </c>
      <c r="P365" t="s">
        <v>56</v>
      </c>
      <c r="Q365" t="s">
        <v>47</v>
      </c>
      <c r="R365" t="s">
        <v>39</v>
      </c>
      <c r="S365" t="s">
        <v>315</v>
      </c>
      <c r="T365" t="s">
        <v>49</v>
      </c>
      <c r="U365" s="17" t="e">
        <v>#N/A</v>
      </c>
      <c r="V365" s="13">
        <v>0</v>
      </c>
      <c r="W365" s="1">
        <v>87840</v>
      </c>
      <c r="X365">
        <v>0</v>
      </c>
      <c r="Y365">
        <v>0</v>
      </c>
      <c r="Z365">
        <v>0</v>
      </c>
      <c r="AA365">
        <v>0</v>
      </c>
      <c r="AB365">
        <v>0</v>
      </c>
      <c r="AC365" s="21">
        <v>0</v>
      </c>
      <c r="AD365" s="13">
        <f>VLOOKUP(A365,'ARCHIVO DE TRABAJO'!$A$1:$AC$1046,29,0)</f>
        <v>0</v>
      </c>
      <c r="AE365" s="32">
        <f>VLOOKUP(A365,'ARCHIVO DE TRABAJO'!$A$1:$AD$1046,30,0)</f>
        <v>0</v>
      </c>
      <c r="AF365" s="21">
        <v>0</v>
      </c>
      <c r="AG365" s="21">
        <v>0</v>
      </c>
      <c r="AH365" s="21">
        <v>0</v>
      </c>
      <c r="AI365" s="21">
        <f t="shared" si="11"/>
        <v>0</v>
      </c>
      <c r="AJ365">
        <v>0</v>
      </c>
      <c r="AK365">
        <v>0</v>
      </c>
      <c r="AL365">
        <v>0</v>
      </c>
      <c r="AM365" s="1">
        <v>87840</v>
      </c>
      <c r="AN365" s="1">
        <v>-87840</v>
      </c>
    </row>
    <row r="366" spans="1:40" x14ac:dyDescent="0.25">
      <c r="A366" t="str">
        <f t="shared" si="10"/>
        <v>1.1-00-1905_20821012_2051510</v>
      </c>
      <c r="B366" t="s">
        <v>50</v>
      </c>
      <c r="C366" s="17" t="s">
        <v>555</v>
      </c>
      <c r="D366" t="s">
        <v>31</v>
      </c>
      <c r="E366" t="s">
        <v>32</v>
      </c>
      <c r="F366" t="s">
        <v>43</v>
      </c>
      <c r="G366">
        <v>8</v>
      </c>
      <c r="H366">
        <v>21</v>
      </c>
      <c r="I366" t="s">
        <v>44</v>
      </c>
      <c r="J366">
        <v>5151</v>
      </c>
      <c r="K366" t="s">
        <v>112</v>
      </c>
      <c r="L366">
        <v>0</v>
      </c>
      <c r="M366" t="s">
        <v>36</v>
      </c>
      <c r="N366">
        <v>5000</v>
      </c>
      <c r="O366" s="17" t="s">
        <v>700</v>
      </c>
      <c r="P366" t="s">
        <v>56</v>
      </c>
      <c r="Q366" t="s">
        <v>47</v>
      </c>
      <c r="R366" t="s">
        <v>39</v>
      </c>
      <c r="S366" t="s">
        <v>315</v>
      </c>
      <c r="T366" t="s">
        <v>49</v>
      </c>
      <c r="U366" s="17" t="e">
        <v>#N/A</v>
      </c>
      <c r="V366" s="13">
        <v>0</v>
      </c>
      <c r="W366" s="1">
        <v>3000000</v>
      </c>
      <c r="X366">
        <v>0</v>
      </c>
      <c r="Y366">
        <v>0</v>
      </c>
      <c r="Z366">
        <v>0</v>
      </c>
      <c r="AA366">
        <v>0</v>
      </c>
      <c r="AB366">
        <v>0</v>
      </c>
      <c r="AC366" s="21">
        <v>0</v>
      </c>
      <c r="AD366" s="13">
        <f>VLOOKUP(A366,'ARCHIVO DE TRABAJO'!$A$1:$AC$1046,29,0)</f>
        <v>0</v>
      </c>
      <c r="AE366" s="32">
        <f>VLOOKUP(A366,'ARCHIVO DE TRABAJO'!$A$1:$AD$1046,30,0)</f>
        <v>0</v>
      </c>
      <c r="AF366" s="21">
        <v>0</v>
      </c>
      <c r="AG366" s="21">
        <v>0</v>
      </c>
      <c r="AH366" s="21">
        <v>0</v>
      </c>
      <c r="AI366" s="21">
        <f t="shared" si="11"/>
        <v>0</v>
      </c>
      <c r="AJ366">
        <v>0</v>
      </c>
      <c r="AK366">
        <v>0</v>
      </c>
      <c r="AL366">
        <v>0</v>
      </c>
      <c r="AM366" s="1">
        <v>3000000</v>
      </c>
      <c r="AN366" s="1">
        <v>-3000000</v>
      </c>
    </row>
    <row r="367" spans="1:40" x14ac:dyDescent="0.25">
      <c r="A367" t="str">
        <f t="shared" si="10"/>
        <v>1.1-00-1905_20821012_2054110</v>
      </c>
      <c r="B367" t="s">
        <v>50</v>
      </c>
      <c r="C367" s="17" t="s">
        <v>555</v>
      </c>
      <c r="D367" t="s">
        <v>31</v>
      </c>
      <c r="E367" t="s">
        <v>32</v>
      </c>
      <c r="F367" t="s">
        <v>43</v>
      </c>
      <c r="G367">
        <v>8</v>
      </c>
      <c r="H367">
        <v>21</v>
      </c>
      <c r="I367" t="s">
        <v>44</v>
      </c>
      <c r="J367">
        <v>5411</v>
      </c>
      <c r="K367" t="s">
        <v>329</v>
      </c>
      <c r="L367">
        <v>0</v>
      </c>
      <c r="M367" t="s">
        <v>36</v>
      </c>
      <c r="N367">
        <v>5000</v>
      </c>
      <c r="O367" s="17" t="s">
        <v>700</v>
      </c>
      <c r="P367" t="s">
        <v>56</v>
      </c>
      <c r="Q367" t="s">
        <v>47</v>
      </c>
      <c r="R367" t="s">
        <v>39</v>
      </c>
      <c r="S367" t="s">
        <v>315</v>
      </c>
      <c r="T367" t="s">
        <v>49</v>
      </c>
      <c r="U367" s="17" t="e">
        <v>#N/A</v>
      </c>
      <c r="V367" s="13">
        <v>0</v>
      </c>
      <c r="W367" s="1">
        <v>4763272</v>
      </c>
      <c r="X367">
        <v>0</v>
      </c>
      <c r="Y367">
        <v>0</v>
      </c>
      <c r="Z367">
        <v>0</v>
      </c>
      <c r="AA367">
        <v>0</v>
      </c>
      <c r="AB367">
        <v>0</v>
      </c>
      <c r="AC367" s="21">
        <v>0</v>
      </c>
      <c r="AD367" s="13">
        <f>VLOOKUP(A367,'ARCHIVO DE TRABAJO'!$A$1:$AC$1046,29,0)</f>
        <v>0</v>
      </c>
      <c r="AE367" s="32">
        <f>VLOOKUP(A367,'ARCHIVO DE TRABAJO'!$A$1:$AD$1046,30,0)</f>
        <v>0</v>
      </c>
      <c r="AF367" s="21">
        <v>0</v>
      </c>
      <c r="AG367" s="21">
        <v>0</v>
      </c>
      <c r="AH367" s="21">
        <v>0</v>
      </c>
      <c r="AI367" s="21">
        <f t="shared" si="11"/>
        <v>0</v>
      </c>
      <c r="AJ367">
        <v>0</v>
      </c>
      <c r="AK367">
        <v>0</v>
      </c>
      <c r="AL367">
        <v>0</v>
      </c>
      <c r="AM367" s="1">
        <v>4763272</v>
      </c>
      <c r="AN367" s="1">
        <v>-4763272</v>
      </c>
    </row>
    <row r="368" spans="1:40" x14ac:dyDescent="0.25">
      <c r="A368" t="str">
        <f t="shared" si="10"/>
        <v>1.1-00-1905_20821012_2054210</v>
      </c>
      <c r="B368" t="s">
        <v>50</v>
      </c>
      <c r="C368" s="17" t="s">
        <v>555</v>
      </c>
      <c r="D368" t="s">
        <v>31</v>
      </c>
      <c r="E368" t="s">
        <v>32</v>
      </c>
      <c r="F368" t="s">
        <v>43</v>
      </c>
      <c r="G368">
        <v>8</v>
      </c>
      <c r="H368">
        <v>21</v>
      </c>
      <c r="I368" t="s">
        <v>44</v>
      </c>
      <c r="J368">
        <v>5421</v>
      </c>
      <c r="K368" t="s">
        <v>204</v>
      </c>
      <c r="L368">
        <v>0</v>
      </c>
      <c r="M368" t="s">
        <v>36</v>
      </c>
      <c r="N368">
        <v>5000</v>
      </c>
      <c r="O368" s="17" t="s">
        <v>700</v>
      </c>
      <c r="P368" t="s">
        <v>56</v>
      </c>
      <c r="Q368" t="s">
        <v>47</v>
      </c>
      <c r="R368" t="s">
        <v>39</v>
      </c>
      <c r="S368" t="s">
        <v>315</v>
      </c>
      <c r="T368" t="s">
        <v>49</v>
      </c>
      <c r="U368" s="17" t="e">
        <v>#N/A</v>
      </c>
      <c r="V368" s="13">
        <v>0</v>
      </c>
      <c r="W368" s="1">
        <v>100000</v>
      </c>
      <c r="X368">
        <v>0</v>
      </c>
      <c r="Y368">
        <v>0</v>
      </c>
      <c r="Z368">
        <v>0</v>
      </c>
      <c r="AA368">
        <v>0</v>
      </c>
      <c r="AB368">
        <v>0</v>
      </c>
      <c r="AC368" s="21">
        <v>0</v>
      </c>
      <c r="AD368" s="13">
        <f>VLOOKUP(A368,'ARCHIVO DE TRABAJO'!$A$1:$AC$1046,29,0)</f>
        <v>0</v>
      </c>
      <c r="AE368" s="32">
        <f>VLOOKUP(A368,'ARCHIVO DE TRABAJO'!$A$1:$AD$1046,30,0)</f>
        <v>0</v>
      </c>
      <c r="AF368" s="21">
        <v>0</v>
      </c>
      <c r="AG368" s="21">
        <v>0</v>
      </c>
      <c r="AH368" s="21">
        <v>0</v>
      </c>
      <c r="AI368" s="21">
        <f t="shared" si="11"/>
        <v>0</v>
      </c>
      <c r="AJ368">
        <v>0</v>
      </c>
      <c r="AK368">
        <v>0</v>
      </c>
      <c r="AL368">
        <v>0</v>
      </c>
      <c r="AM368" s="1">
        <v>100000</v>
      </c>
      <c r="AN368" s="1">
        <v>-100000</v>
      </c>
    </row>
    <row r="369" spans="1:40" x14ac:dyDescent="0.25">
      <c r="A369" t="str">
        <f t="shared" si="10"/>
        <v>1.1-00-1905_20821012_2056210</v>
      </c>
      <c r="B369" t="s">
        <v>50</v>
      </c>
      <c r="C369" s="17" t="s">
        <v>555</v>
      </c>
      <c r="D369" t="s">
        <v>31</v>
      </c>
      <c r="E369" t="s">
        <v>32</v>
      </c>
      <c r="F369" t="s">
        <v>43</v>
      </c>
      <c r="G369">
        <v>8</v>
      </c>
      <c r="H369">
        <v>21</v>
      </c>
      <c r="I369" t="s">
        <v>44</v>
      </c>
      <c r="J369">
        <v>5621</v>
      </c>
      <c r="K369" t="s">
        <v>119</v>
      </c>
      <c r="L369">
        <v>0</v>
      </c>
      <c r="M369" t="s">
        <v>36</v>
      </c>
      <c r="N369">
        <v>5000</v>
      </c>
      <c r="O369" s="17" t="s">
        <v>700</v>
      </c>
      <c r="P369" t="s">
        <v>56</v>
      </c>
      <c r="Q369" t="s">
        <v>47</v>
      </c>
      <c r="R369" t="s">
        <v>39</v>
      </c>
      <c r="S369" t="s">
        <v>315</v>
      </c>
      <c r="T369" t="s">
        <v>49</v>
      </c>
      <c r="U369" s="17" t="e">
        <v>#N/A</v>
      </c>
      <c r="V369" s="13">
        <v>0</v>
      </c>
      <c r="W369" s="1">
        <v>12000</v>
      </c>
      <c r="X369">
        <v>0</v>
      </c>
      <c r="Y369">
        <v>0</v>
      </c>
      <c r="Z369">
        <v>0</v>
      </c>
      <c r="AA369">
        <v>0</v>
      </c>
      <c r="AB369">
        <v>0</v>
      </c>
      <c r="AC369" s="21">
        <v>0</v>
      </c>
      <c r="AD369" s="13">
        <f>VLOOKUP(A369,'ARCHIVO DE TRABAJO'!$A$1:$AC$1046,29,0)</f>
        <v>0</v>
      </c>
      <c r="AE369" s="32">
        <f>VLOOKUP(A369,'ARCHIVO DE TRABAJO'!$A$1:$AD$1046,30,0)</f>
        <v>0</v>
      </c>
      <c r="AF369" s="21">
        <v>0</v>
      </c>
      <c r="AG369" s="21">
        <v>0</v>
      </c>
      <c r="AH369" s="21">
        <v>0</v>
      </c>
      <c r="AI369" s="21">
        <f t="shared" si="11"/>
        <v>0</v>
      </c>
      <c r="AJ369">
        <v>0</v>
      </c>
      <c r="AK369">
        <v>0</v>
      </c>
      <c r="AL369">
        <v>0</v>
      </c>
      <c r="AM369" s="1">
        <v>12000</v>
      </c>
      <c r="AN369" s="1">
        <v>-12000</v>
      </c>
    </row>
    <row r="370" spans="1:40" x14ac:dyDescent="0.25">
      <c r="A370" t="str">
        <f t="shared" si="10"/>
        <v>1.1-00-1905_20821012_2056710</v>
      </c>
      <c r="B370" t="s">
        <v>50</v>
      </c>
      <c r="C370" s="17" t="s">
        <v>555</v>
      </c>
      <c r="D370" t="s">
        <v>31</v>
      </c>
      <c r="E370" t="s">
        <v>32</v>
      </c>
      <c r="F370" t="s">
        <v>43</v>
      </c>
      <c r="G370">
        <v>8</v>
      </c>
      <c r="H370">
        <v>21</v>
      </c>
      <c r="I370" t="s">
        <v>44</v>
      </c>
      <c r="J370">
        <v>5671</v>
      </c>
      <c r="K370" t="s">
        <v>122</v>
      </c>
      <c r="L370">
        <v>0</v>
      </c>
      <c r="M370" t="s">
        <v>36</v>
      </c>
      <c r="N370">
        <v>5000</v>
      </c>
      <c r="O370" s="17" t="s">
        <v>700</v>
      </c>
      <c r="P370" t="s">
        <v>56</v>
      </c>
      <c r="Q370" t="s">
        <v>47</v>
      </c>
      <c r="R370" t="s">
        <v>39</v>
      </c>
      <c r="S370" t="s">
        <v>315</v>
      </c>
      <c r="T370" t="s">
        <v>49</v>
      </c>
      <c r="U370" s="17" t="e">
        <v>#N/A</v>
      </c>
      <c r="V370" s="13">
        <v>0</v>
      </c>
      <c r="W370" s="1">
        <v>99897</v>
      </c>
      <c r="X370" s="1">
        <v>72307.44</v>
      </c>
      <c r="Y370" s="1">
        <v>72307.44</v>
      </c>
      <c r="Z370" s="1">
        <v>72307.44</v>
      </c>
      <c r="AA370">
        <v>0</v>
      </c>
      <c r="AB370">
        <v>0</v>
      </c>
      <c r="AC370" s="21">
        <v>-72307.44</v>
      </c>
      <c r="AD370" s="13">
        <f>VLOOKUP(A370,'ARCHIVO DE TRABAJO'!$A$1:$AC$1046,29,0)</f>
        <v>72307.44</v>
      </c>
      <c r="AE370" s="32" t="str">
        <f>VLOOKUP(A370,'ARCHIVO DE TRABAJO'!$A$1:$AD$1046,30,0)</f>
        <v>Verde</v>
      </c>
      <c r="AF370" s="21">
        <v>0</v>
      </c>
      <c r="AG370" s="21">
        <v>0</v>
      </c>
      <c r="AH370" s="21">
        <v>0</v>
      </c>
      <c r="AI370" s="21">
        <f t="shared" si="11"/>
        <v>0</v>
      </c>
      <c r="AJ370">
        <v>0</v>
      </c>
      <c r="AK370">
        <v>0</v>
      </c>
      <c r="AL370">
        <v>0</v>
      </c>
      <c r="AM370" s="1">
        <v>99897</v>
      </c>
      <c r="AN370" s="1">
        <v>-99897</v>
      </c>
    </row>
    <row r="371" spans="1:40" x14ac:dyDescent="0.25">
      <c r="A371" t="str">
        <f t="shared" si="10"/>
        <v>1.1-00-1905_20822012_2012210</v>
      </c>
      <c r="B371" t="s">
        <v>50</v>
      </c>
      <c r="C371" s="17" t="s">
        <v>555</v>
      </c>
      <c r="D371" t="s">
        <v>31</v>
      </c>
      <c r="E371" t="s">
        <v>32</v>
      </c>
      <c r="F371" t="s">
        <v>43</v>
      </c>
      <c r="G371">
        <v>8</v>
      </c>
      <c r="H371">
        <v>22</v>
      </c>
      <c r="I371" t="s">
        <v>44</v>
      </c>
      <c r="J371">
        <v>1221</v>
      </c>
      <c r="K371" t="s">
        <v>330</v>
      </c>
      <c r="L371">
        <v>0</v>
      </c>
      <c r="M371" t="s">
        <v>36</v>
      </c>
      <c r="N371">
        <v>1000</v>
      </c>
      <c r="O371" s="17" t="s">
        <v>699</v>
      </c>
      <c r="P371" t="s">
        <v>56</v>
      </c>
      <c r="Q371" t="s">
        <v>47</v>
      </c>
      <c r="R371" t="s">
        <v>39</v>
      </c>
      <c r="S371" t="s">
        <v>48</v>
      </c>
      <c r="T371" t="s">
        <v>49</v>
      </c>
      <c r="U371" s="17" t="e">
        <v>#N/A</v>
      </c>
      <c r="V371" s="13">
        <v>0</v>
      </c>
      <c r="W371" s="1">
        <v>160000000</v>
      </c>
      <c r="X371" s="1">
        <v>-2341.59</v>
      </c>
      <c r="Y371" s="1">
        <v>-2341.59</v>
      </c>
      <c r="Z371" s="1">
        <v>-2341.59</v>
      </c>
      <c r="AA371" s="1">
        <v>-2341.59</v>
      </c>
      <c r="AB371" s="1">
        <v>-2341.59</v>
      </c>
      <c r="AC371" s="21">
        <v>2341.59</v>
      </c>
      <c r="AD371" s="13">
        <f>VLOOKUP(A371,'ARCHIVO DE TRABAJO'!$A$1:$AC$1046,29,0)</f>
        <v>0</v>
      </c>
      <c r="AE371" s="32">
        <f>VLOOKUP(A371,'ARCHIVO DE TRABAJO'!$A$1:$AD$1046,30,0)</f>
        <v>0</v>
      </c>
      <c r="AF371" s="21">
        <v>0</v>
      </c>
      <c r="AG371" s="21">
        <v>0</v>
      </c>
      <c r="AH371" s="21">
        <v>0</v>
      </c>
      <c r="AI371" s="21">
        <f t="shared" si="11"/>
        <v>0</v>
      </c>
      <c r="AJ371">
        <v>0</v>
      </c>
      <c r="AK371">
        <v>0</v>
      </c>
      <c r="AL371">
        <v>0</v>
      </c>
      <c r="AM371" s="1">
        <v>160000000</v>
      </c>
      <c r="AN371" s="1">
        <v>-160000000</v>
      </c>
    </row>
    <row r="372" spans="1:40" x14ac:dyDescent="0.25">
      <c r="A372" t="str">
        <f t="shared" si="10"/>
        <v>1.1-00-1905_20822012_2012310</v>
      </c>
      <c r="B372" t="s">
        <v>50</v>
      </c>
      <c r="C372" s="17" t="s">
        <v>555</v>
      </c>
      <c r="D372" t="s">
        <v>31</v>
      </c>
      <c r="E372" t="s">
        <v>32</v>
      </c>
      <c r="F372" t="s">
        <v>43</v>
      </c>
      <c r="G372">
        <v>8</v>
      </c>
      <c r="H372">
        <v>22</v>
      </c>
      <c r="I372" t="s">
        <v>44</v>
      </c>
      <c r="J372">
        <v>1231</v>
      </c>
      <c r="K372" t="s">
        <v>331</v>
      </c>
      <c r="L372">
        <v>0</v>
      </c>
      <c r="M372" t="s">
        <v>36</v>
      </c>
      <c r="N372">
        <v>1000</v>
      </c>
      <c r="O372" s="17" t="s">
        <v>699</v>
      </c>
      <c r="P372" t="s">
        <v>56</v>
      </c>
      <c r="Q372" t="s">
        <v>47</v>
      </c>
      <c r="R372" t="s">
        <v>39</v>
      </c>
      <c r="S372" t="s">
        <v>48</v>
      </c>
      <c r="T372" t="s">
        <v>49</v>
      </c>
      <c r="U372" s="17" t="e">
        <v>#N/A</v>
      </c>
      <c r="V372" s="13">
        <v>0</v>
      </c>
      <c r="W372" s="1">
        <v>26400</v>
      </c>
      <c r="X372">
        <v>0</v>
      </c>
      <c r="Y372">
        <v>0</v>
      </c>
      <c r="Z372">
        <v>0</v>
      </c>
      <c r="AA372">
        <v>0</v>
      </c>
      <c r="AB372">
        <v>0</v>
      </c>
      <c r="AC372" s="21">
        <v>0</v>
      </c>
      <c r="AD372" s="13">
        <f>VLOOKUP(A372,'ARCHIVO DE TRABAJO'!$A$1:$AC$1046,29,0)</f>
        <v>0</v>
      </c>
      <c r="AE372" s="32">
        <f>VLOOKUP(A372,'ARCHIVO DE TRABAJO'!$A$1:$AD$1046,30,0)</f>
        <v>0</v>
      </c>
      <c r="AF372" s="21">
        <v>0</v>
      </c>
      <c r="AG372" s="21">
        <v>0</v>
      </c>
      <c r="AH372" s="21">
        <v>0</v>
      </c>
      <c r="AI372" s="21">
        <f t="shared" si="11"/>
        <v>0</v>
      </c>
      <c r="AJ372">
        <v>0</v>
      </c>
      <c r="AK372">
        <v>0</v>
      </c>
      <c r="AL372">
        <v>0</v>
      </c>
      <c r="AM372" s="1">
        <v>26400</v>
      </c>
      <c r="AN372" s="1">
        <v>-26400</v>
      </c>
    </row>
    <row r="373" spans="1:40" x14ac:dyDescent="0.25">
      <c r="A373" t="str">
        <f t="shared" si="10"/>
        <v>1.1-00-1905_20822012_2013210</v>
      </c>
      <c r="B373" t="s">
        <v>50</v>
      </c>
      <c r="C373" s="17" t="s">
        <v>555</v>
      </c>
      <c r="D373" t="s">
        <v>31</v>
      </c>
      <c r="E373" t="s">
        <v>32</v>
      </c>
      <c r="F373" t="s">
        <v>43</v>
      </c>
      <c r="G373">
        <v>8</v>
      </c>
      <c r="H373">
        <v>22</v>
      </c>
      <c r="I373" t="s">
        <v>44</v>
      </c>
      <c r="J373">
        <v>1321</v>
      </c>
      <c r="K373" t="s">
        <v>332</v>
      </c>
      <c r="L373">
        <v>0</v>
      </c>
      <c r="M373" t="s">
        <v>36</v>
      </c>
      <c r="N373">
        <v>1000</v>
      </c>
      <c r="O373" s="17" t="s">
        <v>699</v>
      </c>
      <c r="P373" t="s">
        <v>56</v>
      </c>
      <c r="Q373" t="s">
        <v>47</v>
      </c>
      <c r="R373" t="s">
        <v>39</v>
      </c>
      <c r="S373" t="s">
        <v>48</v>
      </c>
      <c r="T373" t="s">
        <v>49</v>
      </c>
      <c r="U373" s="17" t="e">
        <v>#N/A</v>
      </c>
      <c r="V373" s="13">
        <v>0</v>
      </c>
      <c r="W373" s="1">
        <v>12854760.93</v>
      </c>
      <c r="X373">
        <v>0</v>
      </c>
      <c r="Y373">
        <v>0</v>
      </c>
      <c r="Z373">
        <v>0</v>
      </c>
      <c r="AA373">
        <v>0</v>
      </c>
      <c r="AB373">
        <v>0</v>
      </c>
      <c r="AC373" s="21">
        <v>0</v>
      </c>
      <c r="AD373" s="13">
        <f>VLOOKUP(A373,'ARCHIVO DE TRABAJO'!$A$1:$AC$1046,29,0)</f>
        <v>0</v>
      </c>
      <c r="AE373" s="32">
        <f>VLOOKUP(A373,'ARCHIVO DE TRABAJO'!$A$1:$AD$1046,30,0)</f>
        <v>0</v>
      </c>
      <c r="AF373" s="21">
        <v>0</v>
      </c>
      <c r="AG373" s="21">
        <v>0</v>
      </c>
      <c r="AH373" s="21">
        <v>0</v>
      </c>
      <c r="AI373" s="21">
        <f t="shared" si="11"/>
        <v>0</v>
      </c>
      <c r="AJ373">
        <v>0</v>
      </c>
      <c r="AK373">
        <v>0</v>
      </c>
      <c r="AL373">
        <v>0</v>
      </c>
      <c r="AM373" s="1">
        <v>12854760.93</v>
      </c>
      <c r="AN373" s="1">
        <v>-12854760.93</v>
      </c>
    </row>
    <row r="374" spans="1:40" x14ac:dyDescent="0.25">
      <c r="A374" t="str">
        <f t="shared" si="10"/>
        <v>1.1-00-1905_20822012_2013220</v>
      </c>
      <c r="B374" t="s">
        <v>50</v>
      </c>
      <c r="C374" s="17" t="s">
        <v>555</v>
      </c>
      <c r="D374" t="s">
        <v>31</v>
      </c>
      <c r="E374" t="s">
        <v>32</v>
      </c>
      <c r="F374" t="s">
        <v>43</v>
      </c>
      <c r="G374">
        <v>8</v>
      </c>
      <c r="H374">
        <v>22</v>
      </c>
      <c r="I374" t="s">
        <v>44</v>
      </c>
      <c r="J374">
        <v>1322</v>
      </c>
      <c r="K374" t="s">
        <v>333</v>
      </c>
      <c r="L374">
        <v>0</v>
      </c>
      <c r="M374" t="s">
        <v>36</v>
      </c>
      <c r="N374">
        <v>1000</v>
      </c>
      <c r="O374" s="17" t="s">
        <v>699</v>
      </c>
      <c r="P374" t="s">
        <v>56</v>
      </c>
      <c r="Q374" t="s">
        <v>47</v>
      </c>
      <c r="R374" t="s">
        <v>39</v>
      </c>
      <c r="S374" t="s">
        <v>48</v>
      </c>
      <c r="T374" t="s">
        <v>49</v>
      </c>
      <c r="U374" s="17" t="e">
        <v>#N/A</v>
      </c>
      <c r="V374" s="13">
        <v>0</v>
      </c>
      <c r="W374" s="1">
        <v>119859351.44</v>
      </c>
      <c r="X374" s="1">
        <v>18920.07</v>
      </c>
      <c r="Y374" s="1">
        <v>18920.07</v>
      </c>
      <c r="Z374" s="1">
        <v>18920.07</v>
      </c>
      <c r="AA374" s="1">
        <v>18920.07</v>
      </c>
      <c r="AB374" s="1">
        <v>18920.07</v>
      </c>
      <c r="AC374" s="21">
        <v>-18920.07</v>
      </c>
      <c r="AD374" s="13">
        <f>VLOOKUP(A374,'ARCHIVO DE TRABAJO'!$A$1:$AC$1046,29,0)</f>
        <v>18920.07</v>
      </c>
      <c r="AE374" s="32" t="str">
        <f>VLOOKUP(A374,'ARCHIVO DE TRABAJO'!$A$1:$AD$1046,30,0)</f>
        <v>Verde</v>
      </c>
      <c r="AF374" s="21">
        <v>0</v>
      </c>
      <c r="AG374" s="21">
        <v>0</v>
      </c>
      <c r="AH374" s="21">
        <v>0</v>
      </c>
      <c r="AI374" s="21">
        <f t="shared" si="11"/>
        <v>0</v>
      </c>
      <c r="AJ374">
        <v>0</v>
      </c>
      <c r="AK374">
        <v>0</v>
      </c>
      <c r="AL374">
        <v>0</v>
      </c>
      <c r="AM374" s="1">
        <v>119859351.44</v>
      </c>
      <c r="AN374" s="1">
        <v>-119859351.44</v>
      </c>
    </row>
    <row r="375" spans="1:40" x14ac:dyDescent="0.25">
      <c r="A375" t="str">
        <f t="shared" si="10"/>
        <v>1.1-00-1905_20822012_2013310</v>
      </c>
      <c r="B375" t="s">
        <v>50</v>
      </c>
      <c r="C375" s="17" t="s">
        <v>555</v>
      </c>
      <c r="D375" t="s">
        <v>31</v>
      </c>
      <c r="E375" t="s">
        <v>32</v>
      </c>
      <c r="F375" t="s">
        <v>43</v>
      </c>
      <c r="G375">
        <v>8</v>
      </c>
      <c r="H375">
        <v>22</v>
      </c>
      <c r="I375" t="s">
        <v>44</v>
      </c>
      <c r="J375">
        <v>1331</v>
      </c>
      <c r="K375" t="s">
        <v>334</v>
      </c>
      <c r="L375">
        <v>0</v>
      </c>
      <c r="M375" t="s">
        <v>36</v>
      </c>
      <c r="N375">
        <v>1000</v>
      </c>
      <c r="O375" s="17" t="s">
        <v>699</v>
      </c>
      <c r="P375" t="s">
        <v>56</v>
      </c>
      <c r="Q375" t="s">
        <v>47</v>
      </c>
      <c r="R375" t="s">
        <v>39</v>
      </c>
      <c r="S375" t="s">
        <v>48</v>
      </c>
      <c r="T375" t="s">
        <v>49</v>
      </c>
      <c r="U375" s="17" t="e">
        <v>#N/A</v>
      </c>
      <c r="V375" s="13">
        <v>0</v>
      </c>
      <c r="W375" s="1">
        <v>1042936.98</v>
      </c>
      <c r="X375">
        <v>0</v>
      </c>
      <c r="Y375">
        <v>0</v>
      </c>
      <c r="Z375">
        <v>0</v>
      </c>
      <c r="AA375">
        <v>0</v>
      </c>
      <c r="AB375">
        <v>0</v>
      </c>
      <c r="AC375" s="21">
        <v>0</v>
      </c>
      <c r="AD375" s="13">
        <f>VLOOKUP(A375,'ARCHIVO DE TRABAJO'!$A$1:$AC$1046,29,0)</f>
        <v>0</v>
      </c>
      <c r="AE375" s="32">
        <f>VLOOKUP(A375,'ARCHIVO DE TRABAJO'!$A$1:$AD$1046,30,0)</f>
        <v>0</v>
      </c>
      <c r="AF375" s="21">
        <v>0</v>
      </c>
      <c r="AG375" s="21">
        <v>0</v>
      </c>
      <c r="AH375" s="21">
        <v>0</v>
      </c>
      <c r="AI375" s="21">
        <f t="shared" si="11"/>
        <v>0</v>
      </c>
      <c r="AJ375">
        <v>0</v>
      </c>
      <c r="AK375">
        <v>0</v>
      </c>
      <c r="AL375">
        <v>0</v>
      </c>
      <c r="AM375" s="1">
        <v>1042936.98</v>
      </c>
      <c r="AN375" s="1">
        <v>-1042936.98</v>
      </c>
    </row>
    <row r="376" spans="1:40" x14ac:dyDescent="0.25">
      <c r="A376" t="str">
        <f t="shared" si="10"/>
        <v>1.1-00-1905_20822012_2013410</v>
      </c>
      <c r="B376" t="s">
        <v>50</v>
      </c>
      <c r="C376" s="17" t="s">
        <v>555</v>
      </c>
      <c r="D376" t="s">
        <v>31</v>
      </c>
      <c r="E376" t="s">
        <v>32</v>
      </c>
      <c r="F376" t="s">
        <v>43</v>
      </c>
      <c r="G376">
        <v>8</v>
      </c>
      <c r="H376">
        <v>22</v>
      </c>
      <c r="I376" t="s">
        <v>44</v>
      </c>
      <c r="J376">
        <v>1341</v>
      </c>
      <c r="K376" t="s">
        <v>335</v>
      </c>
      <c r="L376">
        <v>0</v>
      </c>
      <c r="M376" t="s">
        <v>36</v>
      </c>
      <c r="N376">
        <v>1000</v>
      </c>
      <c r="O376" s="17" t="s">
        <v>699</v>
      </c>
      <c r="P376" t="s">
        <v>56</v>
      </c>
      <c r="Q376" t="s">
        <v>47</v>
      </c>
      <c r="R376" t="s">
        <v>39</v>
      </c>
      <c r="S376" t="s">
        <v>48</v>
      </c>
      <c r="T376" t="s">
        <v>49</v>
      </c>
      <c r="U376" s="17" t="e">
        <v>#N/A</v>
      </c>
      <c r="V376" s="13">
        <v>0</v>
      </c>
      <c r="W376" s="1">
        <v>6307200</v>
      </c>
      <c r="X376">
        <v>0</v>
      </c>
      <c r="Y376">
        <v>0</v>
      </c>
      <c r="Z376">
        <v>0</v>
      </c>
      <c r="AA376">
        <v>0</v>
      </c>
      <c r="AB376">
        <v>0</v>
      </c>
      <c r="AC376" s="21">
        <v>0</v>
      </c>
      <c r="AD376" s="13">
        <f>VLOOKUP(A376,'ARCHIVO DE TRABAJO'!$A$1:$AC$1046,29,0)</f>
        <v>0</v>
      </c>
      <c r="AE376" s="32">
        <f>VLOOKUP(A376,'ARCHIVO DE TRABAJO'!$A$1:$AD$1046,30,0)</f>
        <v>0</v>
      </c>
      <c r="AF376" s="21">
        <v>0</v>
      </c>
      <c r="AG376" s="21">
        <v>0</v>
      </c>
      <c r="AH376" s="21">
        <v>0</v>
      </c>
      <c r="AI376" s="21">
        <f t="shared" si="11"/>
        <v>0</v>
      </c>
      <c r="AJ376">
        <v>0</v>
      </c>
      <c r="AK376">
        <v>0</v>
      </c>
      <c r="AL376">
        <v>0</v>
      </c>
      <c r="AM376" s="1">
        <v>6307200</v>
      </c>
      <c r="AN376" s="1">
        <v>-6307200</v>
      </c>
    </row>
    <row r="377" spans="1:40" x14ac:dyDescent="0.25">
      <c r="A377" t="str">
        <f t="shared" si="10"/>
        <v>1.1-00-1905_20822012_2014110</v>
      </c>
      <c r="B377" t="s">
        <v>50</v>
      </c>
      <c r="C377" s="17" t="s">
        <v>555</v>
      </c>
      <c r="D377" t="s">
        <v>31</v>
      </c>
      <c r="E377" t="s">
        <v>32</v>
      </c>
      <c r="F377" t="s">
        <v>43</v>
      </c>
      <c r="G377">
        <v>8</v>
      </c>
      <c r="H377">
        <v>22</v>
      </c>
      <c r="I377" t="s">
        <v>44</v>
      </c>
      <c r="J377">
        <v>1411</v>
      </c>
      <c r="K377" t="s">
        <v>336</v>
      </c>
      <c r="L377">
        <v>0</v>
      </c>
      <c r="M377" t="s">
        <v>36</v>
      </c>
      <c r="N377">
        <v>1000</v>
      </c>
      <c r="O377" s="17" t="s">
        <v>699</v>
      </c>
      <c r="P377" t="s">
        <v>56</v>
      </c>
      <c r="Q377" t="s">
        <v>47</v>
      </c>
      <c r="R377" t="s">
        <v>39</v>
      </c>
      <c r="S377" t="s">
        <v>48</v>
      </c>
      <c r="T377" t="s">
        <v>49</v>
      </c>
      <c r="U377" s="17" t="e">
        <v>#N/A</v>
      </c>
      <c r="V377" s="13">
        <v>0</v>
      </c>
      <c r="W377" s="1">
        <v>59439080.689999998</v>
      </c>
      <c r="X377">
        <v>0</v>
      </c>
      <c r="Y377">
        <v>0</v>
      </c>
      <c r="Z377">
        <v>0</v>
      </c>
      <c r="AA377">
        <v>0</v>
      </c>
      <c r="AB377">
        <v>0</v>
      </c>
      <c r="AC377" s="21">
        <v>0</v>
      </c>
      <c r="AD377" s="13">
        <f>VLOOKUP(A377,'ARCHIVO DE TRABAJO'!$A$1:$AC$1046,29,0)</f>
        <v>0</v>
      </c>
      <c r="AE377" s="32">
        <f>VLOOKUP(A377,'ARCHIVO DE TRABAJO'!$A$1:$AD$1046,30,0)</f>
        <v>0</v>
      </c>
      <c r="AF377" s="21">
        <v>0</v>
      </c>
      <c r="AG377" s="21">
        <v>0</v>
      </c>
      <c r="AH377" s="21">
        <v>0</v>
      </c>
      <c r="AI377" s="21">
        <f t="shared" si="11"/>
        <v>0</v>
      </c>
      <c r="AJ377">
        <v>0</v>
      </c>
      <c r="AK377">
        <v>0</v>
      </c>
      <c r="AL377">
        <v>0</v>
      </c>
      <c r="AM377" s="1">
        <v>59439080.689999998</v>
      </c>
      <c r="AN377" s="1">
        <v>-59439080.689999998</v>
      </c>
    </row>
    <row r="378" spans="1:40" x14ac:dyDescent="0.25">
      <c r="A378" t="str">
        <f t="shared" si="10"/>
        <v>1.1-00-1905_20822012_2014320</v>
      </c>
      <c r="B378" t="s">
        <v>50</v>
      </c>
      <c r="C378" s="17" t="s">
        <v>555</v>
      </c>
      <c r="D378" t="s">
        <v>31</v>
      </c>
      <c r="E378" t="s">
        <v>32</v>
      </c>
      <c r="F378" t="s">
        <v>43</v>
      </c>
      <c r="G378">
        <v>8</v>
      </c>
      <c r="H378">
        <v>22</v>
      </c>
      <c r="I378" t="s">
        <v>44</v>
      </c>
      <c r="J378">
        <v>1432</v>
      </c>
      <c r="K378" t="s">
        <v>337</v>
      </c>
      <c r="L378">
        <v>0</v>
      </c>
      <c r="M378" t="s">
        <v>36</v>
      </c>
      <c r="N378">
        <v>1000</v>
      </c>
      <c r="O378" s="17" t="s">
        <v>699</v>
      </c>
      <c r="P378" t="s">
        <v>56</v>
      </c>
      <c r="Q378" t="s">
        <v>47</v>
      </c>
      <c r="R378" t="s">
        <v>39</v>
      </c>
      <c r="S378" t="s">
        <v>48</v>
      </c>
      <c r="T378" t="s">
        <v>49</v>
      </c>
      <c r="U378" s="17" t="e">
        <v>#N/A</v>
      </c>
      <c r="V378" s="13">
        <v>0</v>
      </c>
      <c r="W378" s="1">
        <v>115395870.61</v>
      </c>
      <c r="X378">
        <v>0</v>
      </c>
      <c r="Y378">
        <v>0</v>
      </c>
      <c r="Z378">
        <v>0</v>
      </c>
      <c r="AA378">
        <v>0</v>
      </c>
      <c r="AB378">
        <v>0</v>
      </c>
      <c r="AC378" s="21">
        <v>0</v>
      </c>
      <c r="AD378" s="13">
        <f>VLOOKUP(A378,'ARCHIVO DE TRABAJO'!$A$1:$AC$1046,29,0)</f>
        <v>0</v>
      </c>
      <c r="AE378" s="32">
        <f>VLOOKUP(A378,'ARCHIVO DE TRABAJO'!$A$1:$AD$1046,30,0)</f>
        <v>0</v>
      </c>
      <c r="AF378" s="21">
        <v>0</v>
      </c>
      <c r="AG378" s="21">
        <v>0</v>
      </c>
      <c r="AH378" s="21">
        <v>0</v>
      </c>
      <c r="AI378" s="21">
        <f t="shared" si="11"/>
        <v>0</v>
      </c>
      <c r="AJ378">
        <v>0</v>
      </c>
      <c r="AK378">
        <v>0</v>
      </c>
      <c r="AL378">
        <v>0</v>
      </c>
      <c r="AM378" s="1">
        <v>115395870.61</v>
      </c>
      <c r="AN378" s="1">
        <v>-115395870.61</v>
      </c>
    </row>
    <row r="379" spans="1:40" x14ac:dyDescent="0.25">
      <c r="A379" t="str">
        <f t="shared" si="10"/>
        <v>1.1-00-1905_20822012_2014410</v>
      </c>
      <c r="B379" t="s">
        <v>50</v>
      </c>
      <c r="C379" s="17" t="s">
        <v>555</v>
      </c>
      <c r="D379" t="s">
        <v>31</v>
      </c>
      <c r="E379" t="s">
        <v>32</v>
      </c>
      <c r="F379" t="s">
        <v>43</v>
      </c>
      <c r="G379">
        <v>8</v>
      </c>
      <c r="H379">
        <v>22</v>
      </c>
      <c r="I379" t="s">
        <v>44</v>
      </c>
      <c r="J379">
        <v>1441</v>
      </c>
      <c r="K379" t="s">
        <v>338</v>
      </c>
      <c r="L379">
        <v>0</v>
      </c>
      <c r="M379" t="s">
        <v>36</v>
      </c>
      <c r="N379">
        <v>1000</v>
      </c>
      <c r="O379" s="17" t="s">
        <v>699</v>
      </c>
      <c r="P379" t="s">
        <v>56</v>
      </c>
      <c r="Q379" t="s">
        <v>47</v>
      </c>
      <c r="R379" t="s">
        <v>39</v>
      </c>
      <c r="S379" t="s">
        <v>48</v>
      </c>
      <c r="T379" t="s">
        <v>49</v>
      </c>
      <c r="U379" s="17" t="e">
        <v>#N/A</v>
      </c>
      <c r="V379" s="13">
        <v>0</v>
      </c>
      <c r="W379" s="1">
        <v>8000000</v>
      </c>
      <c r="X379">
        <v>0</v>
      </c>
      <c r="Y379">
        <v>0</v>
      </c>
      <c r="Z379">
        <v>0</v>
      </c>
      <c r="AA379">
        <v>0</v>
      </c>
      <c r="AB379">
        <v>0</v>
      </c>
      <c r="AC379" s="21">
        <v>0</v>
      </c>
      <c r="AD379" s="13">
        <f>VLOOKUP(A379,'ARCHIVO DE TRABAJO'!$A$1:$AC$1046,29,0)</f>
        <v>0</v>
      </c>
      <c r="AE379" s="32">
        <f>VLOOKUP(A379,'ARCHIVO DE TRABAJO'!$A$1:$AD$1046,30,0)</f>
        <v>0</v>
      </c>
      <c r="AF379" s="21">
        <v>0</v>
      </c>
      <c r="AG379" s="21">
        <v>0</v>
      </c>
      <c r="AH379" s="21">
        <v>0</v>
      </c>
      <c r="AI379" s="21">
        <f t="shared" si="11"/>
        <v>0</v>
      </c>
      <c r="AJ379">
        <v>0</v>
      </c>
      <c r="AK379">
        <v>0</v>
      </c>
      <c r="AL379">
        <v>0</v>
      </c>
      <c r="AM379" s="1">
        <v>8000000</v>
      </c>
      <c r="AN379" s="1">
        <v>-8000000</v>
      </c>
    </row>
    <row r="380" spans="1:40" x14ac:dyDescent="0.25">
      <c r="A380" t="str">
        <f t="shared" si="10"/>
        <v>1.1-00-1905_20822012_2015210</v>
      </c>
      <c r="B380" t="s">
        <v>50</v>
      </c>
      <c r="C380" s="17" t="s">
        <v>555</v>
      </c>
      <c r="D380" t="s">
        <v>31</v>
      </c>
      <c r="E380" t="s">
        <v>32</v>
      </c>
      <c r="F380" t="s">
        <v>43</v>
      </c>
      <c r="G380">
        <v>8</v>
      </c>
      <c r="H380">
        <v>22</v>
      </c>
      <c r="I380" t="s">
        <v>44</v>
      </c>
      <c r="J380">
        <v>1521</v>
      </c>
      <c r="K380" t="s">
        <v>339</v>
      </c>
      <c r="L380">
        <v>0</v>
      </c>
      <c r="M380" t="s">
        <v>36</v>
      </c>
      <c r="N380">
        <v>1000</v>
      </c>
      <c r="O380" s="17" t="s">
        <v>699</v>
      </c>
      <c r="P380" t="s">
        <v>56</v>
      </c>
      <c r="Q380" t="s">
        <v>47</v>
      </c>
      <c r="R380" t="s">
        <v>39</v>
      </c>
      <c r="S380" t="s">
        <v>48</v>
      </c>
      <c r="T380" t="s">
        <v>49</v>
      </c>
      <c r="U380" s="17" t="e">
        <v>#N/A</v>
      </c>
      <c r="V380" s="13">
        <v>0</v>
      </c>
      <c r="W380" s="1">
        <v>1000000</v>
      </c>
      <c r="X380">
        <v>0</v>
      </c>
      <c r="Y380">
        <v>0</v>
      </c>
      <c r="Z380">
        <v>0</v>
      </c>
      <c r="AA380">
        <v>0</v>
      </c>
      <c r="AB380">
        <v>0</v>
      </c>
      <c r="AC380" s="21">
        <v>0</v>
      </c>
      <c r="AD380" s="13">
        <f>VLOOKUP(A380,'ARCHIVO DE TRABAJO'!$A$1:$AC$1046,29,0)</f>
        <v>0</v>
      </c>
      <c r="AE380" s="32">
        <f>VLOOKUP(A380,'ARCHIVO DE TRABAJO'!$A$1:$AD$1046,30,0)</f>
        <v>0</v>
      </c>
      <c r="AF380" s="21">
        <v>0</v>
      </c>
      <c r="AG380" s="21">
        <v>0</v>
      </c>
      <c r="AH380" s="21">
        <v>0</v>
      </c>
      <c r="AI380" s="21">
        <f t="shared" si="11"/>
        <v>0</v>
      </c>
      <c r="AJ380">
        <v>0</v>
      </c>
      <c r="AK380">
        <v>0</v>
      </c>
      <c r="AL380">
        <v>0</v>
      </c>
      <c r="AM380" s="1">
        <v>1000000</v>
      </c>
      <c r="AN380" s="1">
        <v>-1000000</v>
      </c>
    </row>
    <row r="381" spans="1:40" x14ac:dyDescent="0.25">
      <c r="A381" t="str">
        <f t="shared" si="10"/>
        <v>1.1-00-1905_20822012_2015910</v>
      </c>
      <c r="B381" t="s">
        <v>50</v>
      </c>
      <c r="C381" s="17" t="s">
        <v>555</v>
      </c>
      <c r="D381" t="s">
        <v>31</v>
      </c>
      <c r="E381" t="s">
        <v>32</v>
      </c>
      <c r="F381" t="s">
        <v>43</v>
      </c>
      <c r="G381">
        <v>8</v>
      </c>
      <c r="H381">
        <v>22</v>
      </c>
      <c r="I381" t="s">
        <v>44</v>
      </c>
      <c r="J381">
        <v>1591</v>
      </c>
      <c r="K381" t="s">
        <v>340</v>
      </c>
      <c r="L381">
        <v>0</v>
      </c>
      <c r="M381" t="s">
        <v>36</v>
      </c>
      <c r="N381">
        <v>1000</v>
      </c>
      <c r="O381" s="17" t="s">
        <v>699</v>
      </c>
      <c r="P381" t="s">
        <v>56</v>
      </c>
      <c r="Q381" t="s">
        <v>47</v>
      </c>
      <c r="R381" t="s">
        <v>39</v>
      </c>
      <c r="S381" t="s">
        <v>48</v>
      </c>
      <c r="T381" t="s">
        <v>49</v>
      </c>
      <c r="U381" s="17" t="e">
        <v>#N/A</v>
      </c>
      <c r="V381" s="13">
        <v>0</v>
      </c>
      <c r="W381" s="1">
        <v>77812801.409999996</v>
      </c>
      <c r="X381" s="1">
        <v>-2519.16</v>
      </c>
      <c r="Y381" s="1">
        <v>-2519.16</v>
      </c>
      <c r="Z381" s="1">
        <v>-2519.16</v>
      </c>
      <c r="AA381" s="1">
        <v>-2519.16</v>
      </c>
      <c r="AB381" s="1">
        <v>-2519.16</v>
      </c>
      <c r="AC381" s="21">
        <v>2519.16</v>
      </c>
      <c r="AD381" s="13">
        <f>VLOOKUP(A381,'ARCHIVO DE TRABAJO'!$A$1:$AC$1046,29,0)</f>
        <v>0</v>
      </c>
      <c r="AE381" s="32">
        <f>VLOOKUP(A381,'ARCHIVO DE TRABAJO'!$A$1:$AD$1046,30,0)</f>
        <v>0</v>
      </c>
      <c r="AF381" s="21">
        <v>0</v>
      </c>
      <c r="AG381" s="21">
        <v>0</v>
      </c>
      <c r="AH381" s="21">
        <v>0</v>
      </c>
      <c r="AI381" s="21">
        <f t="shared" si="11"/>
        <v>0</v>
      </c>
      <c r="AJ381">
        <v>0</v>
      </c>
      <c r="AK381">
        <v>0</v>
      </c>
      <c r="AL381">
        <v>0</v>
      </c>
      <c r="AM381" s="1">
        <v>77812801.409999996</v>
      </c>
      <c r="AN381" s="1">
        <v>-77812801.409999996</v>
      </c>
    </row>
    <row r="382" spans="1:40" x14ac:dyDescent="0.25">
      <c r="A382" t="str">
        <f t="shared" si="10"/>
        <v>1.1-00-1905_20822012_2016110</v>
      </c>
      <c r="B382" t="s">
        <v>50</v>
      </c>
      <c r="C382" s="17" t="s">
        <v>555</v>
      </c>
      <c r="D382" t="s">
        <v>31</v>
      </c>
      <c r="E382" t="s">
        <v>32</v>
      </c>
      <c r="F382" t="s">
        <v>43</v>
      </c>
      <c r="G382">
        <v>8</v>
      </c>
      <c r="H382">
        <v>22</v>
      </c>
      <c r="I382" t="s">
        <v>44</v>
      </c>
      <c r="J382">
        <v>1611</v>
      </c>
      <c r="K382" t="s">
        <v>341</v>
      </c>
      <c r="L382">
        <v>0</v>
      </c>
      <c r="M382" t="s">
        <v>36</v>
      </c>
      <c r="N382">
        <v>1000</v>
      </c>
      <c r="O382" s="17" t="s">
        <v>699</v>
      </c>
      <c r="P382" t="s">
        <v>56</v>
      </c>
      <c r="Q382" t="s">
        <v>47</v>
      </c>
      <c r="R382" t="s">
        <v>39</v>
      </c>
      <c r="S382" t="s">
        <v>48</v>
      </c>
      <c r="T382" t="s">
        <v>49</v>
      </c>
      <c r="U382" s="17" t="e">
        <v>#N/A</v>
      </c>
      <c r="V382" s="13">
        <v>0</v>
      </c>
      <c r="W382" s="1">
        <v>10000000</v>
      </c>
      <c r="X382">
        <v>0</v>
      </c>
      <c r="Y382">
        <v>0</v>
      </c>
      <c r="Z382">
        <v>0</v>
      </c>
      <c r="AA382">
        <v>0</v>
      </c>
      <c r="AB382">
        <v>0</v>
      </c>
      <c r="AC382" s="21">
        <v>0</v>
      </c>
      <c r="AD382" s="13">
        <f>VLOOKUP(A382,'ARCHIVO DE TRABAJO'!$A$1:$AC$1046,29,0)</f>
        <v>0</v>
      </c>
      <c r="AE382" s="32">
        <f>VLOOKUP(A382,'ARCHIVO DE TRABAJO'!$A$1:$AD$1046,30,0)</f>
        <v>0</v>
      </c>
      <c r="AF382" s="21">
        <v>0</v>
      </c>
      <c r="AG382" s="21">
        <v>0</v>
      </c>
      <c r="AH382" s="21">
        <v>0</v>
      </c>
      <c r="AI382" s="21">
        <f t="shared" si="11"/>
        <v>0</v>
      </c>
      <c r="AJ382">
        <v>0</v>
      </c>
      <c r="AK382">
        <v>0</v>
      </c>
      <c r="AL382">
        <v>0</v>
      </c>
      <c r="AM382" s="1">
        <v>10000000</v>
      </c>
      <c r="AN382" s="1">
        <v>-10000000</v>
      </c>
    </row>
    <row r="383" spans="1:40" x14ac:dyDescent="0.25">
      <c r="A383" t="str">
        <f t="shared" si="10"/>
        <v>1.1-00-1905_20822012_2021110</v>
      </c>
      <c r="B383" t="s">
        <v>50</v>
      </c>
      <c r="C383" s="17" t="s">
        <v>555</v>
      </c>
      <c r="D383" t="s">
        <v>31</v>
      </c>
      <c r="E383" t="s">
        <v>32</v>
      </c>
      <c r="F383" t="s">
        <v>43</v>
      </c>
      <c r="G383">
        <v>8</v>
      </c>
      <c r="H383">
        <v>22</v>
      </c>
      <c r="I383" t="s">
        <v>44</v>
      </c>
      <c r="J383">
        <v>2111</v>
      </c>
      <c r="K383" t="s">
        <v>100</v>
      </c>
      <c r="L383">
        <v>0</v>
      </c>
      <c r="M383" t="s">
        <v>36</v>
      </c>
      <c r="N383">
        <v>2000</v>
      </c>
      <c r="O383" s="17" t="s">
        <v>699</v>
      </c>
      <c r="P383" t="s">
        <v>56</v>
      </c>
      <c r="Q383" t="s">
        <v>47</v>
      </c>
      <c r="R383" t="s">
        <v>39</v>
      </c>
      <c r="S383" t="s">
        <v>48</v>
      </c>
      <c r="T383" t="s">
        <v>49</v>
      </c>
      <c r="U383" s="17" t="e">
        <v>#N/A</v>
      </c>
      <c r="V383" s="13">
        <v>0</v>
      </c>
      <c r="W383" s="1">
        <v>2149730</v>
      </c>
      <c r="X383">
        <v>0</v>
      </c>
      <c r="Y383">
        <v>0</v>
      </c>
      <c r="Z383">
        <v>0</v>
      </c>
      <c r="AA383">
        <v>0</v>
      </c>
      <c r="AB383">
        <v>0</v>
      </c>
      <c r="AC383" s="21">
        <v>0</v>
      </c>
      <c r="AD383" s="13">
        <f>VLOOKUP(A383,'ARCHIVO DE TRABAJO'!$A$1:$AC$1046,29,0)</f>
        <v>0</v>
      </c>
      <c r="AE383" s="32">
        <f>VLOOKUP(A383,'ARCHIVO DE TRABAJO'!$A$1:$AD$1046,30,0)</f>
        <v>0</v>
      </c>
      <c r="AF383" s="21">
        <v>0</v>
      </c>
      <c r="AG383" s="21">
        <v>0</v>
      </c>
      <c r="AH383" s="21">
        <v>0</v>
      </c>
      <c r="AI383" s="21">
        <f t="shared" si="11"/>
        <v>0</v>
      </c>
      <c r="AJ383">
        <v>0</v>
      </c>
      <c r="AK383">
        <v>0</v>
      </c>
      <c r="AL383">
        <v>0</v>
      </c>
      <c r="AM383" s="1">
        <v>2149730</v>
      </c>
      <c r="AN383" s="1">
        <v>-2149730</v>
      </c>
    </row>
    <row r="384" spans="1:40" x14ac:dyDescent="0.25">
      <c r="A384" t="str">
        <f t="shared" si="10"/>
        <v>1.1-00-1905_20822012_2032910</v>
      </c>
      <c r="B384" t="s">
        <v>50</v>
      </c>
      <c r="C384" s="17" t="s">
        <v>555</v>
      </c>
      <c r="D384" t="s">
        <v>31</v>
      </c>
      <c r="E384" t="s">
        <v>32</v>
      </c>
      <c r="F384" t="s">
        <v>43</v>
      </c>
      <c r="G384">
        <v>8</v>
      </c>
      <c r="H384">
        <v>22</v>
      </c>
      <c r="I384" t="s">
        <v>44</v>
      </c>
      <c r="J384">
        <v>3291</v>
      </c>
      <c r="K384" t="s">
        <v>127</v>
      </c>
      <c r="L384">
        <v>0</v>
      </c>
      <c r="M384" t="s">
        <v>36</v>
      </c>
      <c r="N384">
        <v>3000</v>
      </c>
      <c r="O384" s="17" t="s">
        <v>699</v>
      </c>
      <c r="P384" t="s">
        <v>56</v>
      </c>
      <c r="Q384" t="s">
        <v>47</v>
      </c>
      <c r="R384" t="s">
        <v>39</v>
      </c>
      <c r="S384" t="s">
        <v>48</v>
      </c>
      <c r="T384" t="s">
        <v>49</v>
      </c>
      <c r="U384" s="17" t="e">
        <v>#N/A</v>
      </c>
      <c r="V384" s="13">
        <v>0</v>
      </c>
      <c r="W384" s="1">
        <v>103880</v>
      </c>
      <c r="X384">
        <v>0</v>
      </c>
      <c r="Y384">
        <v>0</v>
      </c>
      <c r="Z384">
        <v>0</v>
      </c>
      <c r="AA384">
        <v>0</v>
      </c>
      <c r="AB384">
        <v>0</v>
      </c>
      <c r="AC384" s="21">
        <v>0</v>
      </c>
      <c r="AD384" s="13">
        <f>VLOOKUP(A384,'ARCHIVO DE TRABAJO'!$A$1:$AC$1046,29,0)</f>
        <v>0</v>
      </c>
      <c r="AE384" s="32">
        <f>VLOOKUP(A384,'ARCHIVO DE TRABAJO'!$A$1:$AD$1046,30,0)</f>
        <v>0</v>
      </c>
      <c r="AF384" s="21">
        <v>0</v>
      </c>
      <c r="AG384" s="21">
        <v>0</v>
      </c>
      <c r="AH384" s="21">
        <v>0</v>
      </c>
      <c r="AI384" s="21">
        <f t="shared" si="11"/>
        <v>0</v>
      </c>
      <c r="AJ384">
        <v>0</v>
      </c>
      <c r="AK384">
        <v>0</v>
      </c>
      <c r="AL384">
        <v>0</v>
      </c>
      <c r="AM384" s="1">
        <v>103880</v>
      </c>
      <c r="AN384" s="1">
        <v>-103880</v>
      </c>
    </row>
    <row r="385" spans="1:40" x14ac:dyDescent="0.25">
      <c r="A385" t="str">
        <f t="shared" si="10"/>
        <v>1.1-00-1916_20172038_2042110</v>
      </c>
      <c r="B385" t="s">
        <v>50</v>
      </c>
      <c r="C385" s="17" t="s">
        <v>555</v>
      </c>
      <c r="D385" t="s">
        <v>342</v>
      </c>
      <c r="E385" t="s">
        <v>97</v>
      </c>
      <c r="F385" t="s">
        <v>343</v>
      </c>
      <c r="G385">
        <v>1</v>
      </c>
      <c r="H385">
        <v>72</v>
      </c>
      <c r="I385" t="s">
        <v>344</v>
      </c>
      <c r="J385">
        <v>4211</v>
      </c>
      <c r="K385" t="s">
        <v>219</v>
      </c>
      <c r="L385">
        <v>0</v>
      </c>
      <c r="M385" t="s">
        <v>36</v>
      </c>
      <c r="N385">
        <v>4000</v>
      </c>
      <c r="O385" s="17" t="s">
        <v>699</v>
      </c>
      <c r="P385" t="s">
        <v>56</v>
      </c>
      <c r="Q385" t="s">
        <v>345</v>
      </c>
      <c r="R385" t="s">
        <v>212</v>
      </c>
      <c r="S385" t="s">
        <v>346</v>
      </c>
      <c r="T385" t="s">
        <v>347</v>
      </c>
      <c r="U385" s="17" t="e">
        <v>#N/A</v>
      </c>
      <c r="V385" s="13">
        <v>0</v>
      </c>
      <c r="W385" s="1">
        <v>12137279.470000001</v>
      </c>
      <c r="X385">
        <v>0</v>
      </c>
      <c r="Y385">
        <v>0</v>
      </c>
      <c r="Z385">
        <v>0</v>
      </c>
      <c r="AA385">
        <v>0</v>
      </c>
      <c r="AB385">
        <v>0</v>
      </c>
      <c r="AC385" s="21">
        <v>0</v>
      </c>
      <c r="AD385" s="13">
        <f>VLOOKUP(A385,'ARCHIVO DE TRABAJO'!$A$1:$AC$1046,29,0)</f>
        <v>0</v>
      </c>
      <c r="AE385" s="32">
        <f>VLOOKUP(A385,'ARCHIVO DE TRABAJO'!$A$1:$AD$1046,30,0)</f>
        <v>0</v>
      </c>
      <c r="AF385" s="21">
        <v>0</v>
      </c>
      <c r="AG385" s="21">
        <v>0</v>
      </c>
      <c r="AH385" s="21">
        <v>0</v>
      </c>
      <c r="AI385" s="21">
        <f t="shared" si="11"/>
        <v>0</v>
      </c>
      <c r="AJ385">
        <v>0</v>
      </c>
      <c r="AK385">
        <v>0</v>
      </c>
      <c r="AL385">
        <v>0</v>
      </c>
      <c r="AM385" s="1">
        <v>12137279.470000001</v>
      </c>
      <c r="AN385" s="1">
        <v>-12137279.470000001</v>
      </c>
    </row>
    <row r="386" spans="1:40" x14ac:dyDescent="0.25">
      <c r="A386" t="str">
        <f t="shared" si="10"/>
        <v>1.1-00-1906_20923013_2038210</v>
      </c>
      <c r="B386" t="s">
        <v>50</v>
      </c>
      <c r="C386" s="17" t="s">
        <v>555</v>
      </c>
      <c r="D386" t="s">
        <v>342</v>
      </c>
      <c r="E386" t="s">
        <v>348</v>
      </c>
      <c r="F386" t="s">
        <v>349</v>
      </c>
      <c r="G386">
        <v>9</v>
      </c>
      <c r="H386">
        <v>23</v>
      </c>
      <c r="I386" t="s">
        <v>350</v>
      </c>
      <c r="J386">
        <v>3821</v>
      </c>
      <c r="K386" t="s">
        <v>70</v>
      </c>
      <c r="L386">
        <v>0</v>
      </c>
      <c r="M386" t="s">
        <v>36</v>
      </c>
      <c r="N386">
        <v>3000</v>
      </c>
      <c r="O386" s="17" t="s">
        <v>699</v>
      </c>
      <c r="P386" t="s">
        <v>56</v>
      </c>
      <c r="Q386" t="s">
        <v>351</v>
      </c>
      <c r="R386" t="s">
        <v>224</v>
      </c>
      <c r="S386" t="s">
        <v>352</v>
      </c>
      <c r="T386" t="s">
        <v>353</v>
      </c>
      <c r="U386" s="17" t="e">
        <v>#N/A</v>
      </c>
      <c r="V386" s="13">
        <v>0</v>
      </c>
      <c r="W386" s="1">
        <v>1000000</v>
      </c>
      <c r="X386">
        <v>0</v>
      </c>
      <c r="Y386">
        <v>0</v>
      </c>
      <c r="Z386">
        <v>0</v>
      </c>
      <c r="AA386">
        <v>0</v>
      </c>
      <c r="AB386">
        <v>0</v>
      </c>
      <c r="AC386" s="21">
        <v>0</v>
      </c>
      <c r="AD386" s="13">
        <f>VLOOKUP(A386,'ARCHIVO DE TRABAJO'!$A$1:$AC$1046,29,0)</f>
        <v>0</v>
      </c>
      <c r="AE386" s="32">
        <f>VLOOKUP(A386,'ARCHIVO DE TRABAJO'!$A$1:$AD$1046,30,0)</f>
        <v>0</v>
      </c>
      <c r="AF386" s="21">
        <v>0</v>
      </c>
      <c r="AG386" s="21">
        <v>0</v>
      </c>
      <c r="AH386" s="21">
        <v>0</v>
      </c>
      <c r="AI386" s="21">
        <f t="shared" si="11"/>
        <v>0</v>
      </c>
      <c r="AJ386">
        <v>0</v>
      </c>
      <c r="AK386">
        <v>0</v>
      </c>
      <c r="AL386">
        <v>0</v>
      </c>
      <c r="AM386" s="1">
        <v>1000000</v>
      </c>
      <c r="AN386" s="1">
        <v>-1000000</v>
      </c>
    </row>
    <row r="387" spans="1:40" x14ac:dyDescent="0.25">
      <c r="A387" t="str">
        <f t="shared" ref="A387:A446" si="12">+CONCATENATE(B387,F387,G387,H387,I387,J387,L387)</f>
        <v>1.1-00-1906_20923013_2044110</v>
      </c>
      <c r="B387" t="s">
        <v>50</v>
      </c>
      <c r="C387" s="17" t="s">
        <v>555</v>
      </c>
      <c r="D387" t="s">
        <v>342</v>
      </c>
      <c r="E387" t="s">
        <v>348</v>
      </c>
      <c r="F387" t="s">
        <v>349</v>
      </c>
      <c r="G387">
        <v>9</v>
      </c>
      <c r="H387">
        <v>23</v>
      </c>
      <c r="I387" t="s">
        <v>350</v>
      </c>
      <c r="J387">
        <v>4411</v>
      </c>
      <c r="K387" t="s">
        <v>76</v>
      </c>
      <c r="L387">
        <v>0</v>
      </c>
      <c r="M387" t="s">
        <v>36</v>
      </c>
      <c r="N387">
        <v>4000</v>
      </c>
      <c r="O387" s="17" t="s">
        <v>699</v>
      </c>
      <c r="P387" t="s">
        <v>56</v>
      </c>
      <c r="Q387" t="s">
        <v>351</v>
      </c>
      <c r="R387" t="s">
        <v>224</v>
      </c>
      <c r="S387" t="s">
        <v>352</v>
      </c>
      <c r="T387" t="s">
        <v>353</v>
      </c>
      <c r="U387" s="17" t="e">
        <v>#N/A</v>
      </c>
      <c r="V387" s="13">
        <v>0</v>
      </c>
      <c r="W387" s="1">
        <v>10000000</v>
      </c>
      <c r="X387">
        <v>0</v>
      </c>
      <c r="Y387">
        <v>0</v>
      </c>
      <c r="Z387">
        <v>0</v>
      </c>
      <c r="AA387">
        <v>0</v>
      </c>
      <c r="AB387">
        <v>0</v>
      </c>
      <c r="AC387" s="21">
        <v>0</v>
      </c>
      <c r="AD387" s="13">
        <f>VLOOKUP(A387,'ARCHIVO DE TRABAJO'!$A$1:$AC$1046,29,0)</f>
        <v>0</v>
      </c>
      <c r="AE387" s="32">
        <f>VLOOKUP(A387,'ARCHIVO DE TRABAJO'!$A$1:$AD$1046,30,0)</f>
        <v>0</v>
      </c>
      <c r="AF387" s="21">
        <v>0</v>
      </c>
      <c r="AG387" s="21">
        <v>0</v>
      </c>
      <c r="AH387" s="21">
        <v>0</v>
      </c>
      <c r="AI387" s="21">
        <f t="shared" ref="AI387:AI446" si="13">V387-AF387+AG387+AH387</f>
        <v>0</v>
      </c>
      <c r="AJ387">
        <v>0</v>
      </c>
      <c r="AK387">
        <v>0</v>
      </c>
      <c r="AL387">
        <v>0</v>
      </c>
      <c r="AM387" s="1">
        <v>10000000</v>
      </c>
      <c r="AN387" s="1">
        <v>-10000000</v>
      </c>
    </row>
    <row r="388" spans="1:40" x14ac:dyDescent="0.25">
      <c r="A388" t="str">
        <f t="shared" si="12"/>
        <v>1.1-00-1906_20924013_2022110</v>
      </c>
      <c r="B388" t="s">
        <v>50</v>
      </c>
      <c r="C388" s="17" t="s">
        <v>555</v>
      </c>
      <c r="D388" t="s">
        <v>342</v>
      </c>
      <c r="E388" t="s">
        <v>348</v>
      </c>
      <c r="F388" t="s">
        <v>349</v>
      </c>
      <c r="G388">
        <v>9</v>
      </c>
      <c r="H388">
        <v>24</v>
      </c>
      <c r="I388" t="s">
        <v>350</v>
      </c>
      <c r="J388">
        <v>2211</v>
      </c>
      <c r="K388" t="s">
        <v>55</v>
      </c>
      <c r="L388">
        <v>0</v>
      </c>
      <c r="M388" t="s">
        <v>36</v>
      </c>
      <c r="N388">
        <v>2000</v>
      </c>
      <c r="O388" s="17" t="s">
        <v>699</v>
      </c>
      <c r="P388" t="s">
        <v>56</v>
      </c>
      <c r="Q388" t="s">
        <v>351</v>
      </c>
      <c r="R388" t="s">
        <v>224</v>
      </c>
      <c r="S388" t="s">
        <v>354</v>
      </c>
      <c r="T388" t="s">
        <v>353</v>
      </c>
      <c r="U388" s="17" t="e">
        <v>#N/A</v>
      </c>
      <c r="V388" s="13">
        <v>0</v>
      </c>
      <c r="W388" s="1">
        <v>30000</v>
      </c>
      <c r="X388">
        <v>0</v>
      </c>
      <c r="Y388">
        <v>0</v>
      </c>
      <c r="Z388">
        <v>0</v>
      </c>
      <c r="AA388">
        <v>0</v>
      </c>
      <c r="AB388">
        <v>0</v>
      </c>
      <c r="AC388" s="21">
        <v>0</v>
      </c>
      <c r="AD388" s="13">
        <f>VLOOKUP(A388,'ARCHIVO DE TRABAJO'!$A$1:$AC$1046,29,0)</f>
        <v>0</v>
      </c>
      <c r="AE388" s="32">
        <f>VLOOKUP(A388,'ARCHIVO DE TRABAJO'!$A$1:$AD$1046,30,0)</f>
        <v>0</v>
      </c>
      <c r="AF388" s="21">
        <v>0</v>
      </c>
      <c r="AG388" s="21">
        <v>0</v>
      </c>
      <c r="AH388" s="21">
        <v>0</v>
      </c>
      <c r="AI388" s="21">
        <f t="shared" si="13"/>
        <v>0</v>
      </c>
      <c r="AJ388">
        <v>0</v>
      </c>
      <c r="AK388">
        <v>0</v>
      </c>
      <c r="AL388">
        <v>0</v>
      </c>
      <c r="AM388" s="1">
        <v>30000</v>
      </c>
      <c r="AN388" s="1">
        <v>-30000</v>
      </c>
    </row>
    <row r="389" spans="1:40" x14ac:dyDescent="0.25">
      <c r="A389" t="str">
        <f t="shared" si="12"/>
        <v>1.1-00-1906_20924013_2032510</v>
      </c>
      <c r="B389" t="s">
        <v>50</v>
      </c>
      <c r="C389" s="17" t="s">
        <v>555</v>
      </c>
      <c r="D389" t="s">
        <v>342</v>
      </c>
      <c r="E389" t="s">
        <v>348</v>
      </c>
      <c r="F389" t="s">
        <v>349</v>
      </c>
      <c r="G389">
        <v>9</v>
      </c>
      <c r="H389">
        <v>24</v>
      </c>
      <c r="I389" t="s">
        <v>350</v>
      </c>
      <c r="J389">
        <v>3251</v>
      </c>
      <c r="K389" t="s">
        <v>65</v>
      </c>
      <c r="L389">
        <v>0</v>
      </c>
      <c r="M389" t="s">
        <v>36</v>
      </c>
      <c r="N389">
        <v>3000</v>
      </c>
      <c r="O389" s="17" t="s">
        <v>699</v>
      </c>
      <c r="P389" t="s">
        <v>56</v>
      </c>
      <c r="Q389" t="s">
        <v>351</v>
      </c>
      <c r="R389" t="s">
        <v>224</v>
      </c>
      <c r="S389" t="s">
        <v>354</v>
      </c>
      <c r="T389" t="s">
        <v>353</v>
      </c>
      <c r="U389" s="17" t="e">
        <v>#N/A</v>
      </c>
      <c r="V389" s="13">
        <v>0</v>
      </c>
      <c r="W389" s="1">
        <v>50000</v>
      </c>
      <c r="X389">
        <v>0</v>
      </c>
      <c r="Y389">
        <v>0</v>
      </c>
      <c r="Z389">
        <v>0</v>
      </c>
      <c r="AA389">
        <v>0</v>
      </c>
      <c r="AB389">
        <v>0</v>
      </c>
      <c r="AC389" s="21">
        <v>0</v>
      </c>
      <c r="AD389" s="13">
        <f>VLOOKUP(A389,'ARCHIVO DE TRABAJO'!$A$1:$AC$1046,29,0)</f>
        <v>0</v>
      </c>
      <c r="AE389" s="32">
        <f>VLOOKUP(A389,'ARCHIVO DE TRABAJO'!$A$1:$AD$1046,30,0)</f>
        <v>0</v>
      </c>
      <c r="AF389" s="21">
        <v>0</v>
      </c>
      <c r="AG389" s="21">
        <v>0</v>
      </c>
      <c r="AH389" s="21">
        <v>0</v>
      </c>
      <c r="AI389" s="21">
        <f t="shared" si="13"/>
        <v>0</v>
      </c>
      <c r="AJ389">
        <v>0</v>
      </c>
      <c r="AK389">
        <v>0</v>
      </c>
      <c r="AL389">
        <v>0</v>
      </c>
      <c r="AM389" s="1">
        <v>50000</v>
      </c>
      <c r="AN389" s="1">
        <v>-50000</v>
      </c>
    </row>
    <row r="390" spans="1:40" x14ac:dyDescent="0.25">
      <c r="A390" t="str">
        <f t="shared" si="12"/>
        <v>1.1-00-1906_20924013_2033510</v>
      </c>
      <c r="B390" t="s">
        <v>50</v>
      </c>
      <c r="C390" s="17" t="s">
        <v>555</v>
      </c>
      <c r="D390" t="s">
        <v>342</v>
      </c>
      <c r="E390" t="s">
        <v>348</v>
      </c>
      <c r="F390" t="s">
        <v>349</v>
      </c>
      <c r="G390">
        <v>9</v>
      </c>
      <c r="H390">
        <v>24</v>
      </c>
      <c r="I390" t="s">
        <v>350</v>
      </c>
      <c r="J390">
        <v>3351</v>
      </c>
      <c r="K390" t="s">
        <v>175</v>
      </c>
      <c r="L390">
        <v>0</v>
      </c>
      <c r="M390" t="s">
        <v>36</v>
      </c>
      <c r="N390">
        <v>3000</v>
      </c>
      <c r="O390" s="17" t="s">
        <v>699</v>
      </c>
      <c r="P390" t="s">
        <v>56</v>
      </c>
      <c r="Q390" t="s">
        <v>351</v>
      </c>
      <c r="R390" t="s">
        <v>224</v>
      </c>
      <c r="S390" t="s">
        <v>354</v>
      </c>
      <c r="T390" t="s">
        <v>353</v>
      </c>
      <c r="U390" s="17" t="e">
        <v>#N/A</v>
      </c>
      <c r="V390" s="13">
        <v>0</v>
      </c>
      <c r="W390" s="1">
        <v>200000</v>
      </c>
      <c r="X390">
        <v>0</v>
      </c>
      <c r="Y390">
        <v>0</v>
      </c>
      <c r="Z390">
        <v>0</v>
      </c>
      <c r="AA390">
        <v>0</v>
      </c>
      <c r="AB390">
        <v>0</v>
      </c>
      <c r="AC390" s="21">
        <v>0</v>
      </c>
      <c r="AD390" s="13">
        <f>VLOOKUP(A390,'ARCHIVO DE TRABAJO'!$A$1:$AC$1046,29,0)</f>
        <v>0</v>
      </c>
      <c r="AE390" s="32">
        <f>VLOOKUP(A390,'ARCHIVO DE TRABAJO'!$A$1:$AD$1046,30,0)</f>
        <v>0</v>
      </c>
      <c r="AF390" s="21">
        <v>0</v>
      </c>
      <c r="AG390" s="21">
        <v>0</v>
      </c>
      <c r="AH390" s="21">
        <v>0</v>
      </c>
      <c r="AI390" s="21">
        <f t="shared" si="13"/>
        <v>0</v>
      </c>
      <c r="AJ390">
        <v>0</v>
      </c>
      <c r="AK390">
        <v>0</v>
      </c>
      <c r="AL390">
        <v>0</v>
      </c>
      <c r="AM390" s="1">
        <v>200000</v>
      </c>
      <c r="AN390" s="1">
        <v>-200000</v>
      </c>
    </row>
    <row r="391" spans="1:40" x14ac:dyDescent="0.25">
      <c r="A391" t="str">
        <f t="shared" si="12"/>
        <v>1.1-00-1906_20924013_2038210</v>
      </c>
      <c r="B391" t="s">
        <v>50</v>
      </c>
      <c r="C391" s="17" t="s">
        <v>555</v>
      </c>
      <c r="D391" t="s">
        <v>342</v>
      </c>
      <c r="E391" t="s">
        <v>348</v>
      </c>
      <c r="F391" t="s">
        <v>349</v>
      </c>
      <c r="G391">
        <v>9</v>
      </c>
      <c r="H391">
        <v>24</v>
      </c>
      <c r="I391" t="s">
        <v>350</v>
      </c>
      <c r="J391">
        <v>3821</v>
      </c>
      <c r="K391" t="s">
        <v>70</v>
      </c>
      <c r="L391">
        <v>0</v>
      </c>
      <c r="M391" t="s">
        <v>36</v>
      </c>
      <c r="N391">
        <v>3000</v>
      </c>
      <c r="O391" s="17" t="s">
        <v>699</v>
      </c>
      <c r="P391" t="s">
        <v>56</v>
      </c>
      <c r="Q391" t="s">
        <v>351</v>
      </c>
      <c r="R391" t="s">
        <v>224</v>
      </c>
      <c r="S391" t="s">
        <v>354</v>
      </c>
      <c r="T391" t="s">
        <v>353</v>
      </c>
      <c r="U391" s="17" t="e">
        <v>#N/A</v>
      </c>
      <c r="V391" s="13">
        <v>0</v>
      </c>
      <c r="W391" s="1">
        <v>1000000</v>
      </c>
      <c r="X391">
        <v>0</v>
      </c>
      <c r="Y391">
        <v>0</v>
      </c>
      <c r="Z391">
        <v>0</v>
      </c>
      <c r="AA391">
        <v>0</v>
      </c>
      <c r="AB391">
        <v>0</v>
      </c>
      <c r="AC391" s="21">
        <v>0</v>
      </c>
      <c r="AD391" s="13">
        <f>VLOOKUP(A391,'ARCHIVO DE TRABAJO'!$A$1:$AC$1046,29,0)</f>
        <v>0</v>
      </c>
      <c r="AE391" s="32">
        <f>VLOOKUP(A391,'ARCHIVO DE TRABAJO'!$A$1:$AD$1046,30,0)</f>
        <v>0</v>
      </c>
      <c r="AF391" s="21">
        <v>0</v>
      </c>
      <c r="AG391" s="21">
        <v>0</v>
      </c>
      <c r="AH391" s="21">
        <v>0</v>
      </c>
      <c r="AI391" s="21">
        <f t="shared" si="13"/>
        <v>0</v>
      </c>
      <c r="AJ391">
        <v>0</v>
      </c>
      <c r="AK391">
        <v>0</v>
      </c>
      <c r="AL391">
        <v>0</v>
      </c>
      <c r="AM391" s="1">
        <v>1000000</v>
      </c>
      <c r="AN391" s="1">
        <v>-1000000</v>
      </c>
    </row>
    <row r="392" spans="1:40" x14ac:dyDescent="0.25">
      <c r="A392" t="str">
        <f t="shared" si="12"/>
        <v>1.1-00-1906_20924013_2044510</v>
      </c>
      <c r="B392" t="s">
        <v>50</v>
      </c>
      <c r="C392" s="17" t="s">
        <v>555</v>
      </c>
      <c r="D392" t="s">
        <v>342</v>
      </c>
      <c r="E392" t="s">
        <v>348</v>
      </c>
      <c r="F392" t="s">
        <v>349</v>
      </c>
      <c r="G392">
        <v>9</v>
      </c>
      <c r="H392">
        <v>24</v>
      </c>
      <c r="I392" t="s">
        <v>350</v>
      </c>
      <c r="J392">
        <v>4451</v>
      </c>
      <c r="K392" t="s">
        <v>188</v>
      </c>
      <c r="L392">
        <v>0</v>
      </c>
      <c r="M392" t="s">
        <v>36</v>
      </c>
      <c r="N392">
        <v>4000</v>
      </c>
      <c r="O392" s="17" t="s">
        <v>699</v>
      </c>
      <c r="P392" t="s">
        <v>56</v>
      </c>
      <c r="Q392" t="s">
        <v>351</v>
      </c>
      <c r="R392" t="s">
        <v>224</v>
      </c>
      <c r="S392" t="s">
        <v>354</v>
      </c>
      <c r="T392" t="s">
        <v>353</v>
      </c>
      <c r="U392" s="17" t="e">
        <v>#N/A</v>
      </c>
      <c r="V392" s="13">
        <v>0</v>
      </c>
      <c r="W392" s="1">
        <v>1000000</v>
      </c>
      <c r="X392">
        <v>0</v>
      </c>
      <c r="Y392">
        <v>0</v>
      </c>
      <c r="Z392">
        <v>0</v>
      </c>
      <c r="AA392">
        <v>0</v>
      </c>
      <c r="AB392">
        <v>0</v>
      </c>
      <c r="AC392" s="21">
        <v>0</v>
      </c>
      <c r="AD392" s="13">
        <f>VLOOKUP(A392,'ARCHIVO DE TRABAJO'!$A$1:$AC$1046,29,0)</f>
        <v>0</v>
      </c>
      <c r="AE392" s="32">
        <f>VLOOKUP(A392,'ARCHIVO DE TRABAJO'!$A$1:$AD$1046,30,0)</f>
        <v>0</v>
      </c>
      <c r="AF392" s="21">
        <v>0</v>
      </c>
      <c r="AG392" s="21">
        <v>0</v>
      </c>
      <c r="AH392" s="21">
        <v>0</v>
      </c>
      <c r="AI392" s="21">
        <f t="shared" si="13"/>
        <v>0</v>
      </c>
      <c r="AJ392">
        <v>0</v>
      </c>
      <c r="AK392">
        <v>0</v>
      </c>
      <c r="AL392">
        <v>0</v>
      </c>
      <c r="AM392" s="1">
        <v>1000000</v>
      </c>
      <c r="AN392" s="1">
        <v>-1000000</v>
      </c>
    </row>
    <row r="393" spans="1:40" x14ac:dyDescent="0.25">
      <c r="A393" t="str">
        <f t="shared" si="12"/>
        <v>1.1-00-1906_20924013_2056710</v>
      </c>
      <c r="B393" t="s">
        <v>50</v>
      </c>
      <c r="C393" s="17" t="s">
        <v>555</v>
      </c>
      <c r="D393" t="s">
        <v>342</v>
      </c>
      <c r="E393" t="s">
        <v>348</v>
      </c>
      <c r="F393" t="s">
        <v>349</v>
      </c>
      <c r="G393">
        <v>9</v>
      </c>
      <c r="H393">
        <v>24</v>
      </c>
      <c r="I393" t="s">
        <v>350</v>
      </c>
      <c r="J393">
        <v>5671</v>
      </c>
      <c r="K393" t="s">
        <v>122</v>
      </c>
      <c r="L393">
        <v>0</v>
      </c>
      <c r="M393" t="s">
        <v>36</v>
      </c>
      <c r="N393">
        <v>5000</v>
      </c>
      <c r="O393" s="17" t="s">
        <v>700</v>
      </c>
      <c r="P393" t="s">
        <v>56</v>
      </c>
      <c r="Q393" t="s">
        <v>351</v>
      </c>
      <c r="R393" t="s">
        <v>224</v>
      </c>
      <c r="S393" t="s">
        <v>354</v>
      </c>
      <c r="T393" t="s">
        <v>353</v>
      </c>
      <c r="U393" s="17" t="e">
        <v>#N/A</v>
      </c>
      <c r="V393" s="13">
        <v>0</v>
      </c>
      <c r="W393" s="1">
        <v>40000</v>
      </c>
      <c r="X393">
        <v>0</v>
      </c>
      <c r="Y393">
        <v>0</v>
      </c>
      <c r="Z393">
        <v>0</v>
      </c>
      <c r="AA393">
        <v>0</v>
      </c>
      <c r="AB393">
        <v>0</v>
      </c>
      <c r="AC393" s="21">
        <v>0</v>
      </c>
      <c r="AD393" s="13">
        <f>VLOOKUP(A393,'ARCHIVO DE TRABAJO'!$A$1:$AC$1046,29,0)</f>
        <v>0</v>
      </c>
      <c r="AE393" s="32">
        <f>VLOOKUP(A393,'ARCHIVO DE TRABAJO'!$A$1:$AD$1046,30,0)</f>
        <v>0</v>
      </c>
      <c r="AF393" s="21">
        <v>0</v>
      </c>
      <c r="AG393" s="21">
        <v>0</v>
      </c>
      <c r="AH393" s="21">
        <v>0</v>
      </c>
      <c r="AI393" s="21">
        <f t="shared" si="13"/>
        <v>0</v>
      </c>
      <c r="AJ393">
        <v>0</v>
      </c>
      <c r="AK393">
        <v>0</v>
      </c>
      <c r="AL393">
        <v>0</v>
      </c>
      <c r="AM393" s="1">
        <v>40000</v>
      </c>
      <c r="AN393" s="1">
        <v>-40000</v>
      </c>
    </row>
    <row r="394" spans="1:40" x14ac:dyDescent="0.25">
      <c r="A394" t="str">
        <f t="shared" si="12"/>
        <v>1.1-00-1906_20925013_2044110</v>
      </c>
      <c r="B394" t="s">
        <v>50</v>
      </c>
      <c r="C394" s="17" t="s">
        <v>555</v>
      </c>
      <c r="D394" t="s">
        <v>342</v>
      </c>
      <c r="E394" t="s">
        <v>348</v>
      </c>
      <c r="F394" t="s">
        <v>349</v>
      </c>
      <c r="G394">
        <v>9</v>
      </c>
      <c r="H394">
        <v>25</v>
      </c>
      <c r="I394" t="s">
        <v>350</v>
      </c>
      <c r="J394">
        <v>4411</v>
      </c>
      <c r="K394" t="s">
        <v>76</v>
      </c>
      <c r="L394">
        <v>0</v>
      </c>
      <c r="M394" t="s">
        <v>36</v>
      </c>
      <c r="N394">
        <v>4000</v>
      </c>
      <c r="O394" s="17" t="s">
        <v>699</v>
      </c>
      <c r="P394" t="s">
        <v>56</v>
      </c>
      <c r="Q394" t="s">
        <v>351</v>
      </c>
      <c r="R394" t="s">
        <v>224</v>
      </c>
      <c r="S394" t="s">
        <v>355</v>
      </c>
      <c r="T394" t="s">
        <v>353</v>
      </c>
      <c r="U394" s="17" t="e">
        <v>#N/A</v>
      </c>
      <c r="V394" s="13">
        <v>0</v>
      </c>
      <c r="W394" s="1">
        <v>3000000</v>
      </c>
      <c r="X394">
        <v>0</v>
      </c>
      <c r="Y394">
        <v>0</v>
      </c>
      <c r="Z394">
        <v>0</v>
      </c>
      <c r="AA394">
        <v>0</v>
      </c>
      <c r="AB394">
        <v>0</v>
      </c>
      <c r="AC394" s="21">
        <v>0</v>
      </c>
      <c r="AD394" s="13">
        <f>VLOOKUP(A394,'ARCHIVO DE TRABAJO'!$A$1:$AC$1046,29,0)</f>
        <v>0</v>
      </c>
      <c r="AE394" s="32">
        <f>VLOOKUP(A394,'ARCHIVO DE TRABAJO'!$A$1:$AD$1046,30,0)</f>
        <v>0</v>
      </c>
      <c r="AF394" s="21">
        <v>0</v>
      </c>
      <c r="AG394" s="21">
        <v>0</v>
      </c>
      <c r="AH394" s="21">
        <v>0</v>
      </c>
      <c r="AI394" s="21">
        <f t="shared" si="13"/>
        <v>0</v>
      </c>
      <c r="AJ394">
        <v>0</v>
      </c>
      <c r="AK394">
        <v>0</v>
      </c>
      <c r="AL394">
        <v>0</v>
      </c>
      <c r="AM394" s="1">
        <v>3000000</v>
      </c>
      <c r="AN394" s="1">
        <v>-3000000</v>
      </c>
    </row>
    <row r="395" spans="1:40" x14ac:dyDescent="0.25">
      <c r="A395" t="str">
        <f t="shared" si="12"/>
        <v>1.1-00-1906_20926013_2044310</v>
      </c>
      <c r="B395" t="s">
        <v>50</v>
      </c>
      <c r="C395" s="17" t="s">
        <v>555</v>
      </c>
      <c r="D395" t="s">
        <v>342</v>
      </c>
      <c r="E395" t="s">
        <v>348</v>
      </c>
      <c r="F395" t="s">
        <v>349</v>
      </c>
      <c r="G395">
        <v>9</v>
      </c>
      <c r="H395">
        <v>26</v>
      </c>
      <c r="I395" t="s">
        <v>350</v>
      </c>
      <c r="J395">
        <v>4431</v>
      </c>
      <c r="K395" t="s">
        <v>276</v>
      </c>
      <c r="L395">
        <v>0</v>
      </c>
      <c r="M395" t="s">
        <v>36</v>
      </c>
      <c r="N395">
        <v>4000</v>
      </c>
      <c r="O395" s="17" t="s">
        <v>699</v>
      </c>
      <c r="P395" t="s">
        <v>56</v>
      </c>
      <c r="Q395" t="s">
        <v>351</v>
      </c>
      <c r="R395" t="s">
        <v>224</v>
      </c>
      <c r="S395" t="s">
        <v>356</v>
      </c>
      <c r="T395" t="s">
        <v>353</v>
      </c>
      <c r="U395" s="17" t="e">
        <v>#N/A</v>
      </c>
      <c r="V395" s="13">
        <v>0</v>
      </c>
      <c r="W395" s="1">
        <v>3000000</v>
      </c>
      <c r="X395">
        <v>0</v>
      </c>
      <c r="Y395">
        <v>0</v>
      </c>
      <c r="Z395">
        <v>0</v>
      </c>
      <c r="AA395">
        <v>0</v>
      </c>
      <c r="AB395">
        <v>0</v>
      </c>
      <c r="AC395" s="21">
        <v>0</v>
      </c>
      <c r="AD395" s="13">
        <f>VLOOKUP(A395,'ARCHIVO DE TRABAJO'!$A$1:$AC$1046,29,0)</f>
        <v>0</v>
      </c>
      <c r="AE395" s="32">
        <f>VLOOKUP(A395,'ARCHIVO DE TRABAJO'!$A$1:$AD$1046,30,0)</f>
        <v>0</v>
      </c>
      <c r="AF395" s="21">
        <v>0</v>
      </c>
      <c r="AG395" s="21">
        <v>0</v>
      </c>
      <c r="AH395" s="21">
        <v>0</v>
      </c>
      <c r="AI395" s="21">
        <f t="shared" si="13"/>
        <v>0</v>
      </c>
      <c r="AJ395">
        <v>0</v>
      </c>
      <c r="AK395">
        <v>0</v>
      </c>
      <c r="AL395">
        <v>0</v>
      </c>
      <c r="AM395" s="1">
        <v>3000000</v>
      </c>
      <c r="AN395" s="1">
        <v>-3000000</v>
      </c>
    </row>
    <row r="396" spans="1:40" x14ac:dyDescent="0.25">
      <c r="A396" t="str">
        <f t="shared" si="12"/>
        <v>1.1-00-1906_20927013_2044210</v>
      </c>
      <c r="B396" t="s">
        <v>50</v>
      </c>
      <c r="C396" s="17" t="s">
        <v>555</v>
      </c>
      <c r="D396" t="s">
        <v>342</v>
      </c>
      <c r="E396" t="s">
        <v>348</v>
      </c>
      <c r="F396" t="s">
        <v>349</v>
      </c>
      <c r="G396">
        <v>9</v>
      </c>
      <c r="H396">
        <v>27</v>
      </c>
      <c r="I396" t="s">
        <v>350</v>
      </c>
      <c r="J396">
        <v>4421</v>
      </c>
      <c r="K396" t="s">
        <v>72</v>
      </c>
      <c r="L396">
        <v>0</v>
      </c>
      <c r="M396" t="s">
        <v>36</v>
      </c>
      <c r="N396">
        <v>4000</v>
      </c>
      <c r="O396" s="17" t="s">
        <v>699</v>
      </c>
      <c r="P396" t="s">
        <v>56</v>
      </c>
      <c r="Q396" t="s">
        <v>351</v>
      </c>
      <c r="R396" t="s">
        <v>224</v>
      </c>
      <c r="S396" t="s">
        <v>357</v>
      </c>
      <c r="T396" t="s">
        <v>353</v>
      </c>
      <c r="U396" s="17" t="e">
        <v>#N/A</v>
      </c>
      <c r="V396" s="13">
        <v>0</v>
      </c>
      <c r="W396" s="1">
        <v>200000</v>
      </c>
      <c r="X396">
        <v>0</v>
      </c>
      <c r="Y396">
        <v>0</v>
      </c>
      <c r="Z396">
        <v>0</v>
      </c>
      <c r="AA396">
        <v>0</v>
      </c>
      <c r="AB396">
        <v>0</v>
      </c>
      <c r="AC396" s="21">
        <v>0</v>
      </c>
      <c r="AD396" s="13">
        <f>VLOOKUP(A396,'ARCHIVO DE TRABAJO'!$A$1:$AC$1046,29,0)</f>
        <v>0</v>
      </c>
      <c r="AE396" s="32">
        <f>VLOOKUP(A396,'ARCHIVO DE TRABAJO'!$A$1:$AD$1046,30,0)</f>
        <v>0</v>
      </c>
      <c r="AF396" s="21">
        <v>0</v>
      </c>
      <c r="AG396" s="21">
        <v>0</v>
      </c>
      <c r="AH396" s="21">
        <v>0</v>
      </c>
      <c r="AI396" s="21">
        <f t="shared" si="13"/>
        <v>0</v>
      </c>
      <c r="AJ396">
        <v>0</v>
      </c>
      <c r="AK396">
        <v>0</v>
      </c>
      <c r="AL396">
        <v>0</v>
      </c>
      <c r="AM396" s="1">
        <v>200000</v>
      </c>
      <c r="AN396" s="1">
        <v>-200000</v>
      </c>
    </row>
    <row r="397" spans="1:40" x14ac:dyDescent="0.25">
      <c r="A397" t="str">
        <f t="shared" si="12"/>
        <v>1.1-00-1906_20928013_2044510</v>
      </c>
      <c r="B397" t="s">
        <v>50</v>
      </c>
      <c r="C397" s="17" t="s">
        <v>555</v>
      </c>
      <c r="D397" t="s">
        <v>342</v>
      </c>
      <c r="E397" t="s">
        <v>348</v>
      </c>
      <c r="F397" t="s">
        <v>349</v>
      </c>
      <c r="G397">
        <v>9</v>
      </c>
      <c r="H397">
        <v>28</v>
      </c>
      <c r="I397" t="s">
        <v>350</v>
      </c>
      <c r="J397">
        <v>4451</v>
      </c>
      <c r="K397" t="s">
        <v>188</v>
      </c>
      <c r="L397">
        <v>0</v>
      </c>
      <c r="M397" t="s">
        <v>36</v>
      </c>
      <c r="N397">
        <v>4000</v>
      </c>
      <c r="O397" s="17" t="s">
        <v>699</v>
      </c>
      <c r="P397" t="s">
        <v>56</v>
      </c>
      <c r="Q397" t="s">
        <v>351</v>
      </c>
      <c r="R397" t="s">
        <v>224</v>
      </c>
      <c r="S397" t="s">
        <v>358</v>
      </c>
      <c r="T397" t="s">
        <v>353</v>
      </c>
      <c r="U397" s="17" t="e">
        <v>#N/A</v>
      </c>
      <c r="V397" s="13">
        <v>0</v>
      </c>
      <c r="W397" s="1">
        <v>200000</v>
      </c>
      <c r="X397">
        <v>0</v>
      </c>
      <c r="Y397">
        <v>0</v>
      </c>
      <c r="Z397">
        <v>0</v>
      </c>
      <c r="AA397">
        <v>0</v>
      </c>
      <c r="AB397">
        <v>0</v>
      </c>
      <c r="AC397" s="21">
        <v>0</v>
      </c>
      <c r="AD397" s="13">
        <f>VLOOKUP(A397,'ARCHIVO DE TRABAJO'!$A$1:$AC$1046,29,0)</f>
        <v>0</v>
      </c>
      <c r="AE397" s="32">
        <f>VLOOKUP(A397,'ARCHIVO DE TRABAJO'!$A$1:$AD$1046,30,0)</f>
        <v>0</v>
      </c>
      <c r="AF397" s="21">
        <v>0</v>
      </c>
      <c r="AG397" s="21">
        <v>0</v>
      </c>
      <c r="AH397" s="21">
        <v>0</v>
      </c>
      <c r="AI397" s="21">
        <f t="shared" si="13"/>
        <v>0</v>
      </c>
      <c r="AJ397">
        <v>0</v>
      </c>
      <c r="AK397">
        <v>0</v>
      </c>
      <c r="AL397">
        <v>0</v>
      </c>
      <c r="AM397" s="1">
        <v>200000</v>
      </c>
      <c r="AN397" s="1">
        <v>-200000</v>
      </c>
    </row>
    <row r="398" spans="1:40" x14ac:dyDescent="0.25">
      <c r="A398" t="str">
        <f t="shared" si="12"/>
        <v>1.1-00-1906_20929013_2024610</v>
      </c>
      <c r="B398" t="s">
        <v>50</v>
      </c>
      <c r="C398" s="17" t="s">
        <v>555</v>
      </c>
      <c r="D398" t="s">
        <v>342</v>
      </c>
      <c r="E398" t="s">
        <v>348</v>
      </c>
      <c r="F398" t="s">
        <v>349</v>
      </c>
      <c r="G398">
        <v>9</v>
      </c>
      <c r="H398">
        <v>29</v>
      </c>
      <c r="I398" t="s">
        <v>350</v>
      </c>
      <c r="J398">
        <v>2461</v>
      </c>
      <c r="K398" t="s">
        <v>168</v>
      </c>
      <c r="L398">
        <v>0</v>
      </c>
      <c r="M398" t="s">
        <v>36</v>
      </c>
      <c r="N398">
        <v>2000</v>
      </c>
      <c r="O398" s="17" t="s">
        <v>699</v>
      </c>
      <c r="P398" t="s">
        <v>56</v>
      </c>
      <c r="Q398" t="s">
        <v>351</v>
      </c>
      <c r="R398" t="s">
        <v>224</v>
      </c>
      <c r="S398" t="s">
        <v>359</v>
      </c>
      <c r="T398" t="s">
        <v>353</v>
      </c>
      <c r="U398" s="17" t="e">
        <v>#N/A</v>
      </c>
      <c r="V398" s="13">
        <v>0</v>
      </c>
      <c r="W398" s="1">
        <v>50000</v>
      </c>
      <c r="X398">
        <v>0</v>
      </c>
      <c r="Y398">
        <v>0</v>
      </c>
      <c r="Z398">
        <v>0</v>
      </c>
      <c r="AA398">
        <v>0</v>
      </c>
      <c r="AB398">
        <v>0</v>
      </c>
      <c r="AC398" s="21">
        <v>0</v>
      </c>
      <c r="AD398" s="13">
        <f>VLOOKUP(A398,'ARCHIVO DE TRABAJO'!$A$1:$AC$1046,29,0)</f>
        <v>0</v>
      </c>
      <c r="AE398" s="32">
        <f>VLOOKUP(A398,'ARCHIVO DE TRABAJO'!$A$1:$AD$1046,30,0)</f>
        <v>0</v>
      </c>
      <c r="AF398" s="21">
        <v>0</v>
      </c>
      <c r="AG398" s="21">
        <v>0</v>
      </c>
      <c r="AH398" s="21">
        <v>0</v>
      </c>
      <c r="AI398" s="21">
        <f t="shared" si="13"/>
        <v>0</v>
      </c>
      <c r="AJ398">
        <v>0</v>
      </c>
      <c r="AK398">
        <v>0</v>
      </c>
      <c r="AL398">
        <v>0</v>
      </c>
      <c r="AM398" s="1">
        <v>50000</v>
      </c>
      <c r="AN398" s="1">
        <v>-50000</v>
      </c>
    </row>
    <row r="399" spans="1:40" x14ac:dyDescent="0.25">
      <c r="A399" t="str">
        <f t="shared" si="12"/>
        <v>1.1-00-1906_20929013_2024910</v>
      </c>
      <c r="B399" t="s">
        <v>50</v>
      </c>
      <c r="C399" s="17" t="s">
        <v>555</v>
      </c>
      <c r="D399" t="s">
        <v>342</v>
      </c>
      <c r="E399" t="s">
        <v>348</v>
      </c>
      <c r="F399" t="s">
        <v>349</v>
      </c>
      <c r="G399">
        <v>9</v>
      </c>
      <c r="H399">
        <v>29</v>
      </c>
      <c r="I399" t="s">
        <v>350</v>
      </c>
      <c r="J399">
        <v>2491</v>
      </c>
      <c r="K399" t="s">
        <v>62</v>
      </c>
      <c r="L399">
        <v>0</v>
      </c>
      <c r="M399" t="s">
        <v>36</v>
      </c>
      <c r="N399">
        <v>2000</v>
      </c>
      <c r="O399" s="17" t="s">
        <v>699</v>
      </c>
      <c r="P399" t="s">
        <v>56</v>
      </c>
      <c r="Q399" t="s">
        <v>351</v>
      </c>
      <c r="R399" t="s">
        <v>224</v>
      </c>
      <c r="S399" t="s">
        <v>359</v>
      </c>
      <c r="T399" t="s">
        <v>353</v>
      </c>
      <c r="U399" s="17" t="e">
        <v>#N/A</v>
      </c>
      <c r="V399" s="13">
        <v>0</v>
      </c>
      <c r="W399" s="1">
        <v>400000</v>
      </c>
      <c r="X399">
        <v>0</v>
      </c>
      <c r="Y399">
        <v>0</v>
      </c>
      <c r="Z399">
        <v>0</v>
      </c>
      <c r="AA399">
        <v>0</v>
      </c>
      <c r="AB399">
        <v>0</v>
      </c>
      <c r="AC399" s="21">
        <v>0</v>
      </c>
      <c r="AD399" s="13">
        <f>VLOOKUP(A399,'ARCHIVO DE TRABAJO'!$A$1:$AC$1046,29,0)</f>
        <v>0</v>
      </c>
      <c r="AE399" s="32">
        <f>VLOOKUP(A399,'ARCHIVO DE TRABAJO'!$A$1:$AD$1046,30,0)</f>
        <v>0</v>
      </c>
      <c r="AF399" s="21">
        <v>0</v>
      </c>
      <c r="AG399" s="21">
        <v>0</v>
      </c>
      <c r="AH399" s="21">
        <v>0</v>
      </c>
      <c r="AI399" s="21">
        <f t="shared" si="13"/>
        <v>0</v>
      </c>
      <c r="AJ399">
        <v>0</v>
      </c>
      <c r="AK399">
        <v>0</v>
      </c>
      <c r="AL399">
        <v>0</v>
      </c>
      <c r="AM399" s="1">
        <v>400000</v>
      </c>
      <c r="AN399" s="1">
        <v>-400000</v>
      </c>
    </row>
    <row r="400" spans="1:40" x14ac:dyDescent="0.25">
      <c r="A400" t="str">
        <f t="shared" si="12"/>
        <v>1.1-00-1906_20929013_2027210</v>
      </c>
      <c r="B400" t="s">
        <v>50</v>
      </c>
      <c r="C400" s="17" t="s">
        <v>555</v>
      </c>
      <c r="D400" t="s">
        <v>342</v>
      </c>
      <c r="E400" t="s">
        <v>348</v>
      </c>
      <c r="F400" t="s">
        <v>349</v>
      </c>
      <c r="G400">
        <v>9</v>
      </c>
      <c r="H400">
        <v>29</v>
      </c>
      <c r="I400" t="s">
        <v>350</v>
      </c>
      <c r="J400">
        <v>2721</v>
      </c>
      <c r="K400" t="s">
        <v>124</v>
      </c>
      <c r="L400">
        <v>0</v>
      </c>
      <c r="M400" t="s">
        <v>36</v>
      </c>
      <c r="N400">
        <v>2000</v>
      </c>
      <c r="O400" s="17" t="s">
        <v>699</v>
      </c>
      <c r="P400" t="s">
        <v>56</v>
      </c>
      <c r="Q400" t="s">
        <v>351</v>
      </c>
      <c r="R400" t="s">
        <v>224</v>
      </c>
      <c r="S400" t="s">
        <v>359</v>
      </c>
      <c r="T400" t="s">
        <v>353</v>
      </c>
      <c r="U400" s="17" t="e">
        <v>#N/A</v>
      </c>
      <c r="V400" s="13">
        <v>0</v>
      </c>
      <c r="W400" s="1">
        <v>39531.730000000003</v>
      </c>
      <c r="X400">
        <v>0</v>
      </c>
      <c r="Y400">
        <v>0</v>
      </c>
      <c r="Z400">
        <v>0</v>
      </c>
      <c r="AA400">
        <v>0</v>
      </c>
      <c r="AB400">
        <v>0</v>
      </c>
      <c r="AC400" s="21">
        <v>0</v>
      </c>
      <c r="AD400" s="13">
        <f>VLOOKUP(A400,'ARCHIVO DE TRABAJO'!$A$1:$AC$1046,29,0)</f>
        <v>0</v>
      </c>
      <c r="AE400" s="32">
        <f>VLOOKUP(A400,'ARCHIVO DE TRABAJO'!$A$1:$AD$1046,30,0)</f>
        <v>0</v>
      </c>
      <c r="AF400" s="21">
        <v>0</v>
      </c>
      <c r="AG400" s="21">
        <v>0</v>
      </c>
      <c r="AH400" s="21">
        <v>0</v>
      </c>
      <c r="AI400" s="21">
        <f t="shared" si="13"/>
        <v>0</v>
      </c>
      <c r="AJ400">
        <v>0</v>
      </c>
      <c r="AK400">
        <v>0</v>
      </c>
      <c r="AL400">
        <v>0</v>
      </c>
      <c r="AM400" s="1">
        <v>39531.730000000003</v>
      </c>
      <c r="AN400" s="1">
        <v>-39531.730000000003</v>
      </c>
    </row>
    <row r="401" spans="1:40" x14ac:dyDescent="0.25">
      <c r="A401" t="str">
        <f t="shared" si="12"/>
        <v>1.1-00-1906_20929013_2029110</v>
      </c>
      <c r="B401" t="s">
        <v>50</v>
      </c>
      <c r="C401" s="17" t="s">
        <v>555</v>
      </c>
      <c r="D401" t="s">
        <v>342</v>
      </c>
      <c r="E401" t="s">
        <v>348</v>
      </c>
      <c r="F401" t="s">
        <v>349</v>
      </c>
      <c r="G401">
        <v>9</v>
      </c>
      <c r="H401">
        <v>29</v>
      </c>
      <c r="I401" t="s">
        <v>350</v>
      </c>
      <c r="J401">
        <v>2911</v>
      </c>
      <c r="K401" t="s">
        <v>118</v>
      </c>
      <c r="L401">
        <v>0</v>
      </c>
      <c r="M401" t="s">
        <v>36</v>
      </c>
      <c r="N401">
        <v>2000</v>
      </c>
      <c r="O401" s="17" t="s">
        <v>699</v>
      </c>
      <c r="P401" t="s">
        <v>56</v>
      </c>
      <c r="Q401" t="s">
        <v>351</v>
      </c>
      <c r="R401" t="s">
        <v>224</v>
      </c>
      <c r="S401" t="s">
        <v>359</v>
      </c>
      <c r="T401" t="s">
        <v>353</v>
      </c>
      <c r="U401" s="17" t="e">
        <v>#N/A</v>
      </c>
      <c r="V401" s="13">
        <v>0</v>
      </c>
      <c r="W401" s="1">
        <v>150000</v>
      </c>
      <c r="X401">
        <v>0</v>
      </c>
      <c r="Y401">
        <v>0</v>
      </c>
      <c r="Z401">
        <v>0</v>
      </c>
      <c r="AA401">
        <v>0</v>
      </c>
      <c r="AB401">
        <v>0</v>
      </c>
      <c r="AC401" s="21">
        <v>0</v>
      </c>
      <c r="AD401" s="13">
        <f>VLOOKUP(A401,'ARCHIVO DE TRABAJO'!$A$1:$AC$1046,29,0)</f>
        <v>0</v>
      </c>
      <c r="AE401" s="32">
        <f>VLOOKUP(A401,'ARCHIVO DE TRABAJO'!$A$1:$AD$1046,30,0)</f>
        <v>0</v>
      </c>
      <c r="AF401" s="21">
        <v>0</v>
      </c>
      <c r="AG401" s="21">
        <v>0</v>
      </c>
      <c r="AH401" s="21">
        <v>0</v>
      </c>
      <c r="AI401" s="21">
        <f t="shared" si="13"/>
        <v>0</v>
      </c>
      <c r="AJ401">
        <v>0</v>
      </c>
      <c r="AK401">
        <v>0</v>
      </c>
      <c r="AL401">
        <v>0</v>
      </c>
      <c r="AM401" s="1">
        <v>150000</v>
      </c>
      <c r="AN401" s="1">
        <v>-150000</v>
      </c>
    </row>
    <row r="402" spans="1:40" x14ac:dyDescent="0.25">
      <c r="A402" t="str">
        <f t="shared" si="12"/>
        <v>1.1-00-1906_20929013_2044310</v>
      </c>
      <c r="B402" t="s">
        <v>50</v>
      </c>
      <c r="C402" s="17" t="s">
        <v>555</v>
      </c>
      <c r="D402" t="s">
        <v>342</v>
      </c>
      <c r="E402" t="s">
        <v>348</v>
      </c>
      <c r="F402" t="s">
        <v>349</v>
      </c>
      <c r="G402">
        <v>9</v>
      </c>
      <c r="H402">
        <v>29</v>
      </c>
      <c r="I402" t="s">
        <v>350</v>
      </c>
      <c r="J402">
        <v>4431</v>
      </c>
      <c r="K402" t="s">
        <v>276</v>
      </c>
      <c r="L402">
        <v>0</v>
      </c>
      <c r="M402" t="s">
        <v>36</v>
      </c>
      <c r="N402">
        <v>4000</v>
      </c>
      <c r="O402" s="17" t="s">
        <v>699</v>
      </c>
      <c r="P402" t="s">
        <v>56</v>
      </c>
      <c r="Q402" t="s">
        <v>351</v>
      </c>
      <c r="R402" t="s">
        <v>224</v>
      </c>
      <c r="S402" t="s">
        <v>359</v>
      </c>
      <c r="T402" t="s">
        <v>353</v>
      </c>
      <c r="U402" s="17" t="e">
        <v>#N/A</v>
      </c>
      <c r="V402" s="13">
        <v>0</v>
      </c>
      <c r="W402" s="1">
        <v>200000</v>
      </c>
      <c r="X402">
        <v>0</v>
      </c>
      <c r="Y402">
        <v>0</v>
      </c>
      <c r="Z402">
        <v>0</v>
      </c>
      <c r="AA402">
        <v>0</v>
      </c>
      <c r="AB402">
        <v>0</v>
      </c>
      <c r="AC402" s="21">
        <v>0</v>
      </c>
      <c r="AD402" s="13">
        <f>VLOOKUP(A402,'ARCHIVO DE TRABAJO'!$A$1:$AC$1046,29,0)</f>
        <v>0</v>
      </c>
      <c r="AE402" s="32">
        <f>VLOOKUP(A402,'ARCHIVO DE TRABAJO'!$A$1:$AD$1046,30,0)</f>
        <v>0</v>
      </c>
      <c r="AF402" s="21">
        <v>0</v>
      </c>
      <c r="AG402" s="21">
        <v>0</v>
      </c>
      <c r="AH402" s="21">
        <v>0</v>
      </c>
      <c r="AI402" s="21">
        <f t="shared" si="13"/>
        <v>0</v>
      </c>
      <c r="AJ402">
        <v>0</v>
      </c>
      <c r="AK402">
        <v>0</v>
      </c>
      <c r="AL402">
        <v>0</v>
      </c>
      <c r="AM402" s="1">
        <v>200000</v>
      </c>
      <c r="AN402" s="1">
        <v>-200000</v>
      </c>
    </row>
    <row r="403" spans="1:40" x14ac:dyDescent="0.25">
      <c r="A403" t="str">
        <f t="shared" si="12"/>
        <v>1.1-00-1906_20930014_2024910</v>
      </c>
      <c r="B403" t="s">
        <v>50</v>
      </c>
      <c r="C403" s="17" t="s">
        <v>555</v>
      </c>
      <c r="D403" t="s">
        <v>342</v>
      </c>
      <c r="E403" t="s">
        <v>348</v>
      </c>
      <c r="F403" t="s">
        <v>349</v>
      </c>
      <c r="G403">
        <v>9</v>
      </c>
      <c r="H403">
        <v>30</v>
      </c>
      <c r="I403" t="s">
        <v>360</v>
      </c>
      <c r="J403">
        <v>2491</v>
      </c>
      <c r="K403" t="s">
        <v>62</v>
      </c>
      <c r="L403">
        <v>0</v>
      </c>
      <c r="M403" t="s">
        <v>36</v>
      </c>
      <c r="N403">
        <v>2000</v>
      </c>
      <c r="O403" s="17" t="s">
        <v>699</v>
      </c>
      <c r="P403" t="s">
        <v>56</v>
      </c>
      <c r="Q403" t="s">
        <v>351</v>
      </c>
      <c r="R403" t="s">
        <v>224</v>
      </c>
      <c r="S403" t="s">
        <v>361</v>
      </c>
      <c r="T403" t="s">
        <v>362</v>
      </c>
      <c r="U403" s="17" t="e">
        <v>#N/A</v>
      </c>
      <c r="V403" s="13">
        <v>0</v>
      </c>
      <c r="W403" s="1">
        <v>200000</v>
      </c>
      <c r="X403">
        <v>0</v>
      </c>
      <c r="Y403">
        <v>0</v>
      </c>
      <c r="Z403">
        <v>0</v>
      </c>
      <c r="AA403">
        <v>0</v>
      </c>
      <c r="AB403">
        <v>0</v>
      </c>
      <c r="AC403" s="21">
        <v>0</v>
      </c>
      <c r="AD403" s="13">
        <f>VLOOKUP(A403,'ARCHIVO DE TRABAJO'!$A$1:$AC$1046,29,0)</f>
        <v>0</v>
      </c>
      <c r="AE403" s="32">
        <f>VLOOKUP(A403,'ARCHIVO DE TRABAJO'!$A$1:$AD$1046,30,0)</f>
        <v>0</v>
      </c>
      <c r="AF403" s="21">
        <v>0</v>
      </c>
      <c r="AG403" s="21">
        <v>0</v>
      </c>
      <c r="AH403" s="21">
        <v>0</v>
      </c>
      <c r="AI403" s="21">
        <f t="shared" si="13"/>
        <v>0</v>
      </c>
      <c r="AJ403">
        <v>0</v>
      </c>
      <c r="AK403">
        <v>0</v>
      </c>
      <c r="AL403">
        <v>0</v>
      </c>
      <c r="AM403" s="1">
        <v>200000</v>
      </c>
      <c r="AN403" s="1">
        <v>-200000</v>
      </c>
    </row>
    <row r="404" spans="1:40" x14ac:dyDescent="0.25">
      <c r="A404" t="str">
        <f t="shared" si="12"/>
        <v>1.1-00-1906_20930014_2025410</v>
      </c>
      <c r="B404" t="s">
        <v>50</v>
      </c>
      <c r="C404" s="17" t="s">
        <v>555</v>
      </c>
      <c r="D404" t="s">
        <v>342</v>
      </c>
      <c r="E404" t="s">
        <v>348</v>
      </c>
      <c r="F404" t="s">
        <v>349</v>
      </c>
      <c r="G404">
        <v>9</v>
      </c>
      <c r="H404">
        <v>30</v>
      </c>
      <c r="I404" t="s">
        <v>360</v>
      </c>
      <c r="J404">
        <v>2541</v>
      </c>
      <c r="K404" t="s">
        <v>116</v>
      </c>
      <c r="L404">
        <v>0</v>
      </c>
      <c r="M404" t="s">
        <v>36</v>
      </c>
      <c r="N404">
        <v>2000</v>
      </c>
      <c r="O404" s="17" t="s">
        <v>699</v>
      </c>
      <c r="P404" t="s">
        <v>56</v>
      </c>
      <c r="Q404" t="s">
        <v>351</v>
      </c>
      <c r="R404" t="s">
        <v>224</v>
      </c>
      <c r="S404" t="s">
        <v>361</v>
      </c>
      <c r="T404" t="s">
        <v>362</v>
      </c>
      <c r="U404" s="17" t="e">
        <v>#N/A</v>
      </c>
      <c r="V404" s="13">
        <v>0</v>
      </c>
      <c r="W404" s="1">
        <v>30000</v>
      </c>
      <c r="X404">
        <v>0</v>
      </c>
      <c r="Y404">
        <v>0</v>
      </c>
      <c r="Z404">
        <v>0</v>
      </c>
      <c r="AA404">
        <v>0</v>
      </c>
      <c r="AB404">
        <v>0</v>
      </c>
      <c r="AC404" s="21">
        <v>0</v>
      </c>
      <c r="AD404" s="13">
        <f>VLOOKUP(A404,'ARCHIVO DE TRABAJO'!$A$1:$AC$1046,29,0)</f>
        <v>0</v>
      </c>
      <c r="AE404" s="32">
        <f>VLOOKUP(A404,'ARCHIVO DE TRABAJO'!$A$1:$AD$1046,30,0)</f>
        <v>0</v>
      </c>
      <c r="AF404" s="21">
        <v>0</v>
      </c>
      <c r="AG404" s="21">
        <v>0</v>
      </c>
      <c r="AH404" s="21">
        <v>0</v>
      </c>
      <c r="AI404" s="21">
        <f t="shared" si="13"/>
        <v>0</v>
      </c>
      <c r="AJ404">
        <v>0</v>
      </c>
      <c r="AK404">
        <v>0</v>
      </c>
      <c r="AL404">
        <v>0</v>
      </c>
      <c r="AM404" s="1">
        <v>30000</v>
      </c>
      <c r="AN404" s="1">
        <v>-30000</v>
      </c>
    </row>
    <row r="405" spans="1:40" x14ac:dyDescent="0.25">
      <c r="A405" t="str">
        <f t="shared" si="12"/>
        <v>1.1-00-1906_20930014_2038210</v>
      </c>
      <c r="B405" t="s">
        <v>50</v>
      </c>
      <c r="C405" s="17" t="s">
        <v>555</v>
      </c>
      <c r="D405" t="s">
        <v>342</v>
      </c>
      <c r="E405" t="s">
        <v>348</v>
      </c>
      <c r="F405" t="s">
        <v>349</v>
      </c>
      <c r="G405">
        <v>9</v>
      </c>
      <c r="H405">
        <v>30</v>
      </c>
      <c r="I405" t="s">
        <v>360</v>
      </c>
      <c r="J405">
        <v>3821</v>
      </c>
      <c r="K405" t="s">
        <v>70</v>
      </c>
      <c r="L405">
        <v>0</v>
      </c>
      <c r="M405" t="s">
        <v>36</v>
      </c>
      <c r="N405">
        <v>3000</v>
      </c>
      <c r="O405" s="17" t="s">
        <v>699</v>
      </c>
      <c r="P405" t="s">
        <v>56</v>
      </c>
      <c r="Q405" t="s">
        <v>351</v>
      </c>
      <c r="R405" t="s">
        <v>224</v>
      </c>
      <c r="S405" t="s">
        <v>361</v>
      </c>
      <c r="T405" t="s">
        <v>362</v>
      </c>
      <c r="U405" s="17" t="e">
        <v>#N/A</v>
      </c>
      <c r="V405" s="13">
        <v>0</v>
      </c>
      <c r="W405" s="1">
        <v>1000000</v>
      </c>
      <c r="X405">
        <v>0</v>
      </c>
      <c r="Y405">
        <v>0</v>
      </c>
      <c r="Z405">
        <v>0</v>
      </c>
      <c r="AA405">
        <v>0</v>
      </c>
      <c r="AB405">
        <v>0</v>
      </c>
      <c r="AC405" s="21">
        <v>0</v>
      </c>
      <c r="AD405" s="13">
        <f>VLOOKUP(A405,'ARCHIVO DE TRABAJO'!$A$1:$AC$1046,29,0)</f>
        <v>0</v>
      </c>
      <c r="AE405" s="32">
        <f>VLOOKUP(A405,'ARCHIVO DE TRABAJO'!$A$1:$AD$1046,30,0)</f>
        <v>0</v>
      </c>
      <c r="AF405" s="21">
        <v>0</v>
      </c>
      <c r="AG405" s="21">
        <v>0</v>
      </c>
      <c r="AH405" s="21">
        <v>0</v>
      </c>
      <c r="AI405" s="21">
        <f t="shared" si="13"/>
        <v>0</v>
      </c>
      <c r="AJ405">
        <v>0</v>
      </c>
      <c r="AK405">
        <v>0</v>
      </c>
      <c r="AL405">
        <v>0</v>
      </c>
      <c r="AM405" s="1">
        <v>1000000</v>
      </c>
      <c r="AN405" s="1">
        <v>-1000000</v>
      </c>
    </row>
    <row r="406" spans="1:40" x14ac:dyDescent="0.25">
      <c r="A406" t="str">
        <f t="shared" si="12"/>
        <v>1.1-00-1906_20930014_2051910</v>
      </c>
      <c r="B406" t="s">
        <v>50</v>
      </c>
      <c r="C406" s="17" t="s">
        <v>555</v>
      </c>
      <c r="D406" t="s">
        <v>342</v>
      </c>
      <c r="E406" t="s">
        <v>348</v>
      </c>
      <c r="F406" t="s">
        <v>349</v>
      </c>
      <c r="G406">
        <v>9</v>
      </c>
      <c r="H406">
        <v>30</v>
      </c>
      <c r="I406" t="s">
        <v>360</v>
      </c>
      <c r="J406">
        <v>5191</v>
      </c>
      <c r="K406" t="s">
        <v>202</v>
      </c>
      <c r="L406">
        <v>0</v>
      </c>
      <c r="M406" t="s">
        <v>36</v>
      </c>
      <c r="N406">
        <v>5000</v>
      </c>
      <c r="O406" s="17" t="s">
        <v>700</v>
      </c>
      <c r="P406" t="s">
        <v>56</v>
      </c>
      <c r="Q406" t="s">
        <v>351</v>
      </c>
      <c r="R406" t="s">
        <v>224</v>
      </c>
      <c r="S406" t="s">
        <v>361</v>
      </c>
      <c r="T406" t="s">
        <v>362</v>
      </c>
      <c r="U406" s="17" t="e">
        <v>#N/A</v>
      </c>
      <c r="V406" s="13">
        <v>0</v>
      </c>
      <c r="W406" s="1">
        <v>200000</v>
      </c>
      <c r="X406">
        <v>0</v>
      </c>
      <c r="Y406">
        <v>0</v>
      </c>
      <c r="Z406">
        <v>0</v>
      </c>
      <c r="AA406">
        <v>0</v>
      </c>
      <c r="AB406">
        <v>0</v>
      </c>
      <c r="AC406" s="21">
        <v>0</v>
      </c>
      <c r="AD406" s="13">
        <f>VLOOKUP(A406,'ARCHIVO DE TRABAJO'!$A$1:$AC$1046,29,0)</f>
        <v>0</v>
      </c>
      <c r="AE406" s="32">
        <f>VLOOKUP(A406,'ARCHIVO DE TRABAJO'!$A$1:$AD$1046,30,0)</f>
        <v>0</v>
      </c>
      <c r="AF406" s="21">
        <v>0</v>
      </c>
      <c r="AG406" s="21">
        <v>0</v>
      </c>
      <c r="AH406" s="21">
        <v>0</v>
      </c>
      <c r="AI406" s="21">
        <f t="shared" si="13"/>
        <v>0</v>
      </c>
      <c r="AJ406">
        <v>0</v>
      </c>
      <c r="AK406">
        <v>0</v>
      </c>
      <c r="AL406">
        <v>0</v>
      </c>
      <c r="AM406" s="1">
        <v>200000</v>
      </c>
      <c r="AN406" s="1">
        <v>-200000</v>
      </c>
    </row>
    <row r="407" spans="1:40" x14ac:dyDescent="0.25">
      <c r="A407" t="str">
        <f t="shared" si="12"/>
        <v>1.1-00-1906_20930014_2052110</v>
      </c>
      <c r="B407" t="s">
        <v>50</v>
      </c>
      <c r="C407" s="17" t="s">
        <v>555</v>
      </c>
      <c r="D407" t="s">
        <v>342</v>
      </c>
      <c r="E407" t="s">
        <v>348</v>
      </c>
      <c r="F407" t="s">
        <v>349</v>
      </c>
      <c r="G407">
        <v>9</v>
      </c>
      <c r="H407">
        <v>30</v>
      </c>
      <c r="I407" t="s">
        <v>360</v>
      </c>
      <c r="J407">
        <v>5211</v>
      </c>
      <c r="K407" t="s">
        <v>155</v>
      </c>
      <c r="L407">
        <v>0</v>
      </c>
      <c r="M407" t="s">
        <v>36</v>
      </c>
      <c r="N407">
        <v>5000</v>
      </c>
      <c r="O407" s="17" t="s">
        <v>700</v>
      </c>
      <c r="P407" t="s">
        <v>56</v>
      </c>
      <c r="Q407" t="s">
        <v>351</v>
      </c>
      <c r="R407" t="s">
        <v>224</v>
      </c>
      <c r="S407" t="s">
        <v>361</v>
      </c>
      <c r="T407" t="s">
        <v>362</v>
      </c>
      <c r="U407" s="17" t="e">
        <v>#N/A</v>
      </c>
      <c r="V407" s="13">
        <v>0</v>
      </c>
      <c r="W407" s="1">
        <v>30000</v>
      </c>
      <c r="X407">
        <v>0</v>
      </c>
      <c r="Y407">
        <v>0</v>
      </c>
      <c r="Z407">
        <v>0</v>
      </c>
      <c r="AA407">
        <v>0</v>
      </c>
      <c r="AB407">
        <v>0</v>
      </c>
      <c r="AC407" s="21">
        <v>0</v>
      </c>
      <c r="AD407" s="13">
        <f>VLOOKUP(A407,'ARCHIVO DE TRABAJO'!$A$1:$AC$1046,29,0)</f>
        <v>0</v>
      </c>
      <c r="AE407" s="32">
        <f>VLOOKUP(A407,'ARCHIVO DE TRABAJO'!$A$1:$AD$1046,30,0)</f>
        <v>0</v>
      </c>
      <c r="AF407" s="21">
        <v>0</v>
      </c>
      <c r="AG407" s="21">
        <v>0</v>
      </c>
      <c r="AH407" s="21">
        <v>0</v>
      </c>
      <c r="AI407" s="21">
        <f t="shared" si="13"/>
        <v>0</v>
      </c>
      <c r="AJ407">
        <v>0</v>
      </c>
      <c r="AK407">
        <v>0</v>
      </c>
      <c r="AL407">
        <v>0</v>
      </c>
      <c r="AM407" s="1">
        <v>30000</v>
      </c>
      <c r="AN407" s="1">
        <v>-30000</v>
      </c>
    </row>
    <row r="408" spans="1:40" x14ac:dyDescent="0.25">
      <c r="A408" t="str">
        <f t="shared" si="12"/>
        <v>1.1-00-1906_20930014_2056910</v>
      </c>
      <c r="B408" t="s">
        <v>50</v>
      </c>
      <c r="C408" s="17" t="s">
        <v>555</v>
      </c>
      <c r="D408" t="s">
        <v>342</v>
      </c>
      <c r="E408" t="s">
        <v>348</v>
      </c>
      <c r="F408" t="s">
        <v>349</v>
      </c>
      <c r="G408">
        <v>9</v>
      </c>
      <c r="H408">
        <v>30</v>
      </c>
      <c r="I408" t="s">
        <v>360</v>
      </c>
      <c r="J408">
        <v>5691</v>
      </c>
      <c r="K408" t="s">
        <v>123</v>
      </c>
      <c r="L408">
        <v>0</v>
      </c>
      <c r="M408" t="s">
        <v>36</v>
      </c>
      <c r="N408">
        <v>5000</v>
      </c>
      <c r="O408" s="17" t="s">
        <v>700</v>
      </c>
      <c r="P408" t="s">
        <v>56</v>
      </c>
      <c r="Q408" t="s">
        <v>351</v>
      </c>
      <c r="R408" t="s">
        <v>224</v>
      </c>
      <c r="S408" t="s">
        <v>361</v>
      </c>
      <c r="T408" t="s">
        <v>362</v>
      </c>
      <c r="U408" s="17" t="e">
        <v>#N/A</v>
      </c>
      <c r="V408" s="13">
        <v>0</v>
      </c>
      <c r="W408" s="1">
        <v>25000</v>
      </c>
      <c r="X408">
        <v>0</v>
      </c>
      <c r="Y408">
        <v>0</v>
      </c>
      <c r="Z408">
        <v>0</v>
      </c>
      <c r="AA408">
        <v>0</v>
      </c>
      <c r="AB408">
        <v>0</v>
      </c>
      <c r="AC408" s="21">
        <v>0</v>
      </c>
      <c r="AD408" s="13">
        <f>VLOOKUP(A408,'ARCHIVO DE TRABAJO'!$A$1:$AC$1046,29,0)</f>
        <v>0</v>
      </c>
      <c r="AE408" s="32">
        <f>VLOOKUP(A408,'ARCHIVO DE TRABAJO'!$A$1:$AD$1046,30,0)</f>
        <v>0</v>
      </c>
      <c r="AF408" s="21">
        <v>0</v>
      </c>
      <c r="AG408" s="21">
        <v>0</v>
      </c>
      <c r="AH408" s="21">
        <v>0</v>
      </c>
      <c r="AI408" s="21">
        <f t="shared" si="13"/>
        <v>0</v>
      </c>
      <c r="AJ408">
        <v>0</v>
      </c>
      <c r="AK408">
        <v>0</v>
      </c>
      <c r="AL408">
        <v>0</v>
      </c>
      <c r="AM408" s="1">
        <v>25000</v>
      </c>
      <c r="AN408" s="1">
        <v>-25000</v>
      </c>
    </row>
    <row r="409" spans="1:40" x14ac:dyDescent="0.25">
      <c r="A409" t="str">
        <f t="shared" si="12"/>
        <v>1.1-00-1906_20931015_2044110</v>
      </c>
      <c r="B409" t="s">
        <v>50</v>
      </c>
      <c r="C409" s="17" t="s">
        <v>555</v>
      </c>
      <c r="D409" t="s">
        <v>342</v>
      </c>
      <c r="E409" t="s">
        <v>348</v>
      </c>
      <c r="F409" t="s">
        <v>349</v>
      </c>
      <c r="G409">
        <v>9</v>
      </c>
      <c r="H409">
        <v>31</v>
      </c>
      <c r="I409" t="s">
        <v>363</v>
      </c>
      <c r="J409">
        <v>4411</v>
      </c>
      <c r="K409" t="s">
        <v>76</v>
      </c>
      <c r="L409">
        <v>0</v>
      </c>
      <c r="M409" t="s">
        <v>36</v>
      </c>
      <c r="N409">
        <v>4000</v>
      </c>
      <c r="O409" s="17" t="s">
        <v>699</v>
      </c>
      <c r="P409" t="s">
        <v>56</v>
      </c>
      <c r="Q409" t="s">
        <v>351</v>
      </c>
      <c r="R409" t="s">
        <v>224</v>
      </c>
      <c r="S409" t="s">
        <v>364</v>
      </c>
      <c r="T409" t="s">
        <v>365</v>
      </c>
      <c r="U409" s="17" t="e">
        <v>#N/A</v>
      </c>
      <c r="V409" s="13">
        <v>0</v>
      </c>
      <c r="W409" s="1">
        <v>3000000</v>
      </c>
      <c r="X409">
        <v>0</v>
      </c>
      <c r="Y409">
        <v>0</v>
      </c>
      <c r="Z409">
        <v>0</v>
      </c>
      <c r="AA409">
        <v>0</v>
      </c>
      <c r="AB409">
        <v>0</v>
      </c>
      <c r="AC409" s="21">
        <v>0</v>
      </c>
      <c r="AD409" s="13">
        <f>VLOOKUP(A409,'ARCHIVO DE TRABAJO'!$A$1:$AC$1046,29,0)</f>
        <v>0</v>
      </c>
      <c r="AE409" s="32">
        <f>VLOOKUP(A409,'ARCHIVO DE TRABAJO'!$A$1:$AD$1046,30,0)</f>
        <v>0</v>
      </c>
      <c r="AF409" s="21">
        <v>0</v>
      </c>
      <c r="AG409" s="21">
        <v>0</v>
      </c>
      <c r="AH409" s="21">
        <v>0</v>
      </c>
      <c r="AI409" s="21">
        <f t="shared" si="13"/>
        <v>0</v>
      </c>
      <c r="AJ409">
        <v>0</v>
      </c>
      <c r="AK409">
        <v>0</v>
      </c>
      <c r="AL409">
        <v>0</v>
      </c>
      <c r="AM409" s="1">
        <v>3000000</v>
      </c>
      <c r="AN409" s="1">
        <v>-3000000</v>
      </c>
    </row>
    <row r="410" spans="1:40" x14ac:dyDescent="0.25">
      <c r="A410" t="str">
        <f t="shared" si="12"/>
        <v>1.1-00-1906_20932015_2044110</v>
      </c>
      <c r="B410" t="s">
        <v>50</v>
      </c>
      <c r="C410" s="17" t="s">
        <v>555</v>
      </c>
      <c r="D410" t="s">
        <v>342</v>
      </c>
      <c r="E410" t="s">
        <v>348</v>
      </c>
      <c r="F410" t="s">
        <v>349</v>
      </c>
      <c r="G410">
        <v>9</v>
      </c>
      <c r="H410">
        <v>32</v>
      </c>
      <c r="I410" t="s">
        <v>363</v>
      </c>
      <c r="J410">
        <v>4411</v>
      </c>
      <c r="K410" t="s">
        <v>76</v>
      </c>
      <c r="L410">
        <v>0</v>
      </c>
      <c r="M410" t="s">
        <v>36</v>
      </c>
      <c r="N410">
        <v>4000</v>
      </c>
      <c r="O410" s="17" t="s">
        <v>699</v>
      </c>
      <c r="P410" t="s">
        <v>56</v>
      </c>
      <c r="Q410" t="s">
        <v>351</v>
      </c>
      <c r="R410" t="s">
        <v>224</v>
      </c>
      <c r="S410" t="s">
        <v>366</v>
      </c>
      <c r="T410" t="s">
        <v>365</v>
      </c>
      <c r="U410" s="17" t="e">
        <v>#N/A</v>
      </c>
      <c r="V410" s="13">
        <v>0</v>
      </c>
      <c r="W410" s="1">
        <v>3000000</v>
      </c>
      <c r="X410">
        <v>0</v>
      </c>
      <c r="Y410">
        <v>0</v>
      </c>
      <c r="Z410">
        <v>0</v>
      </c>
      <c r="AA410">
        <v>0</v>
      </c>
      <c r="AB410">
        <v>0</v>
      </c>
      <c r="AC410" s="21">
        <v>0</v>
      </c>
      <c r="AD410" s="13">
        <f>VLOOKUP(A410,'ARCHIVO DE TRABAJO'!$A$1:$AC$1046,29,0)</f>
        <v>0</v>
      </c>
      <c r="AE410" s="32">
        <f>VLOOKUP(A410,'ARCHIVO DE TRABAJO'!$A$1:$AD$1046,30,0)</f>
        <v>0</v>
      </c>
      <c r="AF410" s="21">
        <v>0</v>
      </c>
      <c r="AG410" s="21">
        <v>0</v>
      </c>
      <c r="AH410" s="21">
        <v>0</v>
      </c>
      <c r="AI410" s="21">
        <f t="shared" si="13"/>
        <v>0</v>
      </c>
      <c r="AJ410">
        <v>0</v>
      </c>
      <c r="AK410">
        <v>0</v>
      </c>
      <c r="AL410">
        <v>0</v>
      </c>
      <c r="AM410" s="1">
        <v>3000000</v>
      </c>
      <c r="AN410" s="1">
        <v>-3000000</v>
      </c>
    </row>
    <row r="411" spans="1:40" x14ac:dyDescent="0.25">
      <c r="A411" t="str">
        <f t="shared" si="12"/>
        <v>1.1-00-1906_20933015_2033510</v>
      </c>
      <c r="B411" t="s">
        <v>50</v>
      </c>
      <c r="C411" s="17" t="s">
        <v>555</v>
      </c>
      <c r="D411" t="s">
        <v>342</v>
      </c>
      <c r="E411" t="s">
        <v>348</v>
      </c>
      <c r="F411" t="s">
        <v>349</v>
      </c>
      <c r="G411">
        <v>9</v>
      </c>
      <c r="H411">
        <v>33</v>
      </c>
      <c r="I411" t="s">
        <v>363</v>
      </c>
      <c r="J411">
        <v>3351</v>
      </c>
      <c r="K411" t="s">
        <v>175</v>
      </c>
      <c r="L411">
        <v>0</v>
      </c>
      <c r="M411" t="s">
        <v>36</v>
      </c>
      <c r="N411">
        <v>3000</v>
      </c>
      <c r="O411" s="17" t="s">
        <v>699</v>
      </c>
      <c r="P411" t="s">
        <v>56</v>
      </c>
      <c r="Q411" t="s">
        <v>351</v>
      </c>
      <c r="R411" t="s">
        <v>224</v>
      </c>
      <c r="S411" t="s">
        <v>367</v>
      </c>
      <c r="T411" t="s">
        <v>365</v>
      </c>
      <c r="U411" s="17" t="e">
        <v>#N/A</v>
      </c>
      <c r="V411" s="13">
        <v>0</v>
      </c>
      <c r="W411" s="1">
        <v>400000</v>
      </c>
      <c r="X411">
        <v>0</v>
      </c>
      <c r="Y411">
        <v>0</v>
      </c>
      <c r="Z411">
        <v>0</v>
      </c>
      <c r="AA411">
        <v>0</v>
      </c>
      <c r="AB411">
        <v>0</v>
      </c>
      <c r="AC411" s="21">
        <v>0</v>
      </c>
      <c r="AD411" s="13">
        <f>VLOOKUP(A411,'ARCHIVO DE TRABAJO'!$A$1:$AC$1046,29,0)</f>
        <v>0</v>
      </c>
      <c r="AE411" s="32">
        <f>VLOOKUP(A411,'ARCHIVO DE TRABAJO'!$A$1:$AD$1046,30,0)</f>
        <v>0</v>
      </c>
      <c r="AF411" s="21">
        <v>0</v>
      </c>
      <c r="AG411" s="21">
        <v>0</v>
      </c>
      <c r="AH411" s="21">
        <v>0</v>
      </c>
      <c r="AI411" s="21">
        <f t="shared" si="13"/>
        <v>0</v>
      </c>
      <c r="AJ411">
        <v>0</v>
      </c>
      <c r="AK411">
        <v>0</v>
      </c>
      <c r="AL411">
        <v>0</v>
      </c>
      <c r="AM411" s="1">
        <v>400000</v>
      </c>
      <c r="AN411" s="1">
        <v>-400000</v>
      </c>
    </row>
    <row r="412" spans="1:40" x14ac:dyDescent="0.25">
      <c r="A412" t="str">
        <f t="shared" si="12"/>
        <v>1.1-00-1906_20933015_2044110</v>
      </c>
      <c r="B412" t="s">
        <v>50</v>
      </c>
      <c r="C412" s="17" t="s">
        <v>555</v>
      </c>
      <c r="D412" t="s">
        <v>342</v>
      </c>
      <c r="E412" t="s">
        <v>348</v>
      </c>
      <c r="F412" t="s">
        <v>349</v>
      </c>
      <c r="G412">
        <v>9</v>
      </c>
      <c r="H412">
        <v>33</v>
      </c>
      <c r="I412" t="s">
        <v>363</v>
      </c>
      <c r="J412">
        <v>4411</v>
      </c>
      <c r="K412" t="s">
        <v>76</v>
      </c>
      <c r="L412">
        <v>0</v>
      </c>
      <c r="M412" t="s">
        <v>36</v>
      </c>
      <c r="N412">
        <v>4000</v>
      </c>
      <c r="O412" s="17" t="s">
        <v>699</v>
      </c>
      <c r="P412" t="s">
        <v>56</v>
      </c>
      <c r="Q412" t="s">
        <v>351</v>
      </c>
      <c r="R412" t="s">
        <v>224</v>
      </c>
      <c r="S412" t="s">
        <v>367</v>
      </c>
      <c r="T412" t="s">
        <v>365</v>
      </c>
      <c r="U412" s="17" t="e">
        <v>#N/A</v>
      </c>
      <c r="V412" s="13">
        <v>0</v>
      </c>
      <c r="W412" s="1">
        <v>10000000</v>
      </c>
      <c r="X412">
        <v>0</v>
      </c>
      <c r="Y412">
        <v>0</v>
      </c>
      <c r="Z412">
        <v>0</v>
      </c>
      <c r="AA412">
        <v>0</v>
      </c>
      <c r="AB412">
        <v>0</v>
      </c>
      <c r="AC412" s="21">
        <v>0</v>
      </c>
      <c r="AD412" s="13">
        <f>VLOOKUP(A412,'ARCHIVO DE TRABAJO'!$A$1:$AC$1046,29,0)</f>
        <v>0</v>
      </c>
      <c r="AE412" s="32">
        <f>VLOOKUP(A412,'ARCHIVO DE TRABAJO'!$A$1:$AD$1046,30,0)</f>
        <v>0</v>
      </c>
      <c r="AF412" s="21">
        <v>0</v>
      </c>
      <c r="AG412" s="21">
        <v>0</v>
      </c>
      <c r="AH412" s="21">
        <v>0</v>
      </c>
      <c r="AI412" s="21">
        <f t="shared" si="13"/>
        <v>0</v>
      </c>
      <c r="AJ412">
        <v>0</v>
      </c>
      <c r="AK412">
        <v>0</v>
      </c>
      <c r="AL412">
        <v>0</v>
      </c>
      <c r="AM412" s="1">
        <v>10000000</v>
      </c>
      <c r="AN412" s="1">
        <v>-10000000</v>
      </c>
    </row>
    <row r="413" spans="1:40" x14ac:dyDescent="0.25">
      <c r="A413" t="str">
        <f t="shared" si="12"/>
        <v>1.1-00-1906_20934015_2044110</v>
      </c>
      <c r="B413" t="s">
        <v>50</v>
      </c>
      <c r="C413" s="17" t="s">
        <v>555</v>
      </c>
      <c r="D413" t="s">
        <v>342</v>
      </c>
      <c r="E413" t="s">
        <v>348</v>
      </c>
      <c r="F413" t="s">
        <v>349</v>
      </c>
      <c r="G413">
        <v>9</v>
      </c>
      <c r="H413">
        <v>34</v>
      </c>
      <c r="I413" t="s">
        <v>363</v>
      </c>
      <c r="J413">
        <v>4411</v>
      </c>
      <c r="K413" t="s">
        <v>76</v>
      </c>
      <c r="L413">
        <v>0</v>
      </c>
      <c r="M413" t="s">
        <v>36</v>
      </c>
      <c r="N413">
        <v>4000</v>
      </c>
      <c r="O413" s="17" t="s">
        <v>699</v>
      </c>
      <c r="P413" t="s">
        <v>56</v>
      </c>
      <c r="Q413" t="s">
        <v>351</v>
      </c>
      <c r="R413" t="s">
        <v>224</v>
      </c>
      <c r="S413" t="s">
        <v>368</v>
      </c>
      <c r="T413" t="s">
        <v>365</v>
      </c>
      <c r="U413" s="17" t="e">
        <v>#N/A</v>
      </c>
      <c r="V413" s="13">
        <v>0</v>
      </c>
      <c r="W413" s="1">
        <v>20000000</v>
      </c>
      <c r="X413">
        <v>0</v>
      </c>
      <c r="Y413">
        <v>0</v>
      </c>
      <c r="Z413">
        <v>0</v>
      </c>
      <c r="AA413">
        <v>0</v>
      </c>
      <c r="AB413">
        <v>0</v>
      </c>
      <c r="AC413" s="21">
        <v>0</v>
      </c>
      <c r="AD413" s="13">
        <f>VLOOKUP(A413,'ARCHIVO DE TRABAJO'!$A$1:$AC$1046,29,0)</f>
        <v>0</v>
      </c>
      <c r="AE413" s="32">
        <f>VLOOKUP(A413,'ARCHIVO DE TRABAJO'!$A$1:$AD$1046,30,0)</f>
        <v>0</v>
      </c>
      <c r="AF413" s="21">
        <v>0</v>
      </c>
      <c r="AG413" s="21">
        <v>0</v>
      </c>
      <c r="AH413" s="21">
        <v>0</v>
      </c>
      <c r="AI413" s="21">
        <f t="shared" si="13"/>
        <v>0</v>
      </c>
      <c r="AJ413">
        <v>0</v>
      </c>
      <c r="AK413">
        <v>0</v>
      </c>
      <c r="AL413">
        <v>0</v>
      </c>
      <c r="AM413" s="1">
        <v>20000000</v>
      </c>
      <c r="AN413" s="1">
        <v>-20000000</v>
      </c>
    </row>
    <row r="414" spans="1:40" x14ac:dyDescent="0.25">
      <c r="A414" t="str">
        <f t="shared" si="12"/>
        <v>1.1-00-1906_20935015_2032510</v>
      </c>
      <c r="B414" t="s">
        <v>50</v>
      </c>
      <c r="C414" s="17" t="s">
        <v>555</v>
      </c>
      <c r="D414" t="s">
        <v>342</v>
      </c>
      <c r="E414" t="s">
        <v>348</v>
      </c>
      <c r="F414" t="s">
        <v>349</v>
      </c>
      <c r="G414">
        <v>9</v>
      </c>
      <c r="H414">
        <v>35</v>
      </c>
      <c r="I414" t="s">
        <v>363</v>
      </c>
      <c r="J414">
        <v>3251</v>
      </c>
      <c r="K414" t="s">
        <v>65</v>
      </c>
      <c r="L414">
        <v>0</v>
      </c>
      <c r="M414" t="s">
        <v>36</v>
      </c>
      <c r="N414">
        <v>3000</v>
      </c>
      <c r="O414" s="17" t="s">
        <v>699</v>
      </c>
      <c r="P414" t="s">
        <v>56</v>
      </c>
      <c r="Q414" t="s">
        <v>351</v>
      </c>
      <c r="R414" t="s">
        <v>224</v>
      </c>
      <c r="S414" t="s">
        <v>369</v>
      </c>
      <c r="T414" t="s">
        <v>365</v>
      </c>
      <c r="U414" s="17" t="e">
        <v>#N/A</v>
      </c>
      <c r="V414" s="13">
        <v>0</v>
      </c>
      <c r="W414" s="1">
        <v>1000000</v>
      </c>
      <c r="X414">
        <v>0</v>
      </c>
      <c r="Y414">
        <v>0</v>
      </c>
      <c r="Z414">
        <v>0</v>
      </c>
      <c r="AA414">
        <v>0</v>
      </c>
      <c r="AB414">
        <v>0</v>
      </c>
      <c r="AC414" s="21">
        <v>0</v>
      </c>
      <c r="AD414" s="13">
        <f>VLOOKUP(A414,'ARCHIVO DE TRABAJO'!$A$1:$AC$1046,29,0)</f>
        <v>0</v>
      </c>
      <c r="AE414" s="32">
        <f>VLOOKUP(A414,'ARCHIVO DE TRABAJO'!$A$1:$AD$1046,30,0)</f>
        <v>0</v>
      </c>
      <c r="AF414" s="21">
        <v>0</v>
      </c>
      <c r="AG414" s="21">
        <v>0</v>
      </c>
      <c r="AH414" s="21">
        <v>0</v>
      </c>
      <c r="AI414" s="21">
        <f t="shared" si="13"/>
        <v>0</v>
      </c>
      <c r="AJ414">
        <v>0</v>
      </c>
      <c r="AK414">
        <v>0</v>
      </c>
      <c r="AL414">
        <v>0</v>
      </c>
      <c r="AM414" s="1">
        <v>1000000</v>
      </c>
      <c r="AN414" s="1">
        <v>-1000000</v>
      </c>
    </row>
    <row r="415" spans="1:40" x14ac:dyDescent="0.25">
      <c r="A415" t="str">
        <f t="shared" si="12"/>
        <v>1.1-00-1906_20935015_2044110</v>
      </c>
      <c r="B415" t="s">
        <v>50</v>
      </c>
      <c r="C415" s="17" t="s">
        <v>555</v>
      </c>
      <c r="D415" t="s">
        <v>342</v>
      </c>
      <c r="E415" t="s">
        <v>348</v>
      </c>
      <c r="F415" t="s">
        <v>349</v>
      </c>
      <c r="G415">
        <v>9</v>
      </c>
      <c r="H415">
        <v>35</v>
      </c>
      <c r="I415" t="s">
        <v>363</v>
      </c>
      <c r="J415">
        <v>4411</v>
      </c>
      <c r="K415" t="s">
        <v>76</v>
      </c>
      <c r="L415">
        <v>0</v>
      </c>
      <c r="M415" t="s">
        <v>36</v>
      </c>
      <c r="N415">
        <v>4000</v>
      </c>
      <c r="O415" s="17" t="s">
        <v>699</v>
      </c>
      <c r="P415" t="s">
        <v>56</v>
      </c>
      <c r="Q415" t="s">
        <v>351</v>
      </c>
      <c r="R415" t="s">
        <v>224</v>
      </c>
      <c r="S415" t="s">
        <v>369</v>
      </c>
      <c r="T415" t="s">
        <v>365</v>
      </c>
      <c r="U415" s="17" t="e">
        <v>#N/A</v>
      </c>
      <c r="V415" s="13">
        <v>0</v>
      </c>
      <c r="W415" s="1">
        <v>20000000</v>
      </c>
      <c r="X415">
        <v>0</v>
      </c>
      <c r="Y415">
        <v>0</v>
      </c>
      <c r="Z415">
        <v>0</v>
      </c>
      <c r="AA415">
        <v>0</v>
      </c>
      <c r="AB415">
        <v>0</v>
      </c>
      <c r="AC415" s="21">
        <v>0</v>
      </c>
      <c r="AD415" s="13">
        <f>VLOOKUP(A415,'ARCHIVO DE TRABAJO'!$A$1:$AC$1046,29,0)</f>
        <v>0</v>
      </c>
      <c r="AE415" s="32">
        <f>VLOOKUP(A415,'ARCHIVO DE TRABAJO'!$A$1:$AD$1046,30,0)</f>
        <v>0</v>
      </c>
      <c r="AF415" s="21">
        <v>0</v>
      </c>
      <c r="AG415" s="21">
        <v>0</v>
      </c>
      <c r="AH415" s="21">
        <v>0</v>
      </c>
      <c r="AI415" s="21">
        <f t="shared" si="13"/>
        <v>0</v>
      </c>
      <c r="AJ415">
        <v>0</v>
      </c>
      <c r="AK415">
        <v>0</v>
      </c>
      <c r="AL415">
        <v>0</v>
      </c>
      <c r="AM415" s="1">
        <v>20000000</v>
      </c>
      <c r="AN415" s="1">
        <v>-20000000</v>
      </c>
    </row>
    <row r="416" spans="1:40" x14ac:dyDescent="0.25">
      <c r="A416" t="str">
        <f t="shared" si="12"/>
        <v>1.1-00-1910_20963029_2042110</v>
      </c>
      <c r="B416" t="s">
        <v>50</v>
      </c>
      <c r="C416" s="17" t="s">
        <v>555</v>
      </c>
      <c r="D416" t="s">
        <v>370</v>
      </c>
      <c r="E416" t="s">
        <v>97</v>
      </c>
      <c r="F416" t="s">
        <v>371</v>
      </c>
      <c r="G416">
        <v>9</v>
      </c>
      <c r="H416">
        <v>63</v>
      </c>
      <c r="I416" t="s">
        <v>372</v>
      </c>
      <c r="J416">
        <v>4211</v>
      </c>
      <c r="K416" t="s">
        <v>219</v>
      </c>
      <c r="L416">
        <v>0</v>
      </c>
      <c r="M416" t="s">
        <v>36</v>
      </c>
      <c r="N416">
        <v>4000</v>
      </c>
      <c r="O416" s="17" t="s">
        <v>699</v>
      </c>
      <c r="P416" t="s">
        <v>56</v>
      </c>
      <c r="Q416" t="s">
        <v>373</v>
      </c>
      <c r="R416" t="s">
        <v>212</v>
      </c>
      <c r="S416" t="s">
        <v>374</v>
      </c>
      <c r="T416" t="s">
        <v>373</v>
      </c>
      <c r="U416" s="17" t="e">
        <v>#N/A</v>
      </c>
      <c r="V416" s="13">
        <v>0</v>
      </c>
      <c r="W416" s="1">
        <v>32122724.09</v>
      </c>
      <c r="X416">
        <v>0</v>
      </c>
      <c r="Y416">
        <v>0</v>
      </c>
      <c r="Z416">
        <v>0</v>
      </c>
      <c r="AA416">
        <v>0</v>
      </c>
      <c r="AB416">
        <v>0</v>
      </c>
      <c r="AC416" s="21">
        <v>0</v>
      </c>
      <c r="AD416" s="13">
        <f>VLOOKUP(A416,'ARCHIVO DE TRABAJO'!$A$1:$AC$1046,29,0)</f>
        <v>0</v>
      </c>
      <c r="AE416" s="32">
        <f>VLOOKUP(A416,'ARCHIVO DE TRABAJO'!$A$1:$AD$1046,30,0)</f>
        <v>0</v>
      </c>
      <c r="AF416" s="21">
        <v>0</v>
      </c>
      <c r="AG416" s="21">
        <v>0</v>
      </c>
      <c r="AH416" s="21">
        <v>0</v>
      </c>
      <c r="AI416" s="21">
        <f t="shared" si="13"/>
        <v>0</v>
      </c>
      <c r="AJ416">
        <v>0</v>
      </c>
      <c r="AK416">
        <v>0</v>
      </c>
      <c r="AL416">
        <v>0</v>
      </c>
      <c r="AM416" s="1">
        <v>32122724.09</v>
      </c>
      <c r="AN416" s="1">
        <v>-32122724.09</v>
      </c>
    </row>
    <row r="417" spans="1:40" x14ac:dyDescent="0.25">
      <c r="A417" t="str">
        <f t="shared" si="12"/>
        <v>1.1-00-1917_20973039_2042110</v>
      </c>
      <c r="B417" t="s">
        <v>50</v>
      </c>
      <c r="C417" s="17" t="s">
        <v>555</v>
      </c>
      <c r="D417" t="s">
        <v>375</v>
      </c>
      <c r="E417" t="s">
        <v>376</v>
      </c>
      <c r="F417" t="s">
        <v>377</v>
      </c>
      <c r="G417">
        <v>9</v>
      </c>
      <c r="H417">
        <v>73</v>
      </c>
      <c r="I417" t="s">
        <v>378</v>
      </c>
      <c r="J417">
        <v>4211</v>
      </c>
      <c r="K417" t="s">
        <v>219</v>
      </c>
      <c r="L417">
        <v>0</v>
      </c>
      <c r="M417" t="s">
        <v>36</v>
      </c>
      <c r="N417">
        <v>4000</v>
      </c>
      <c r="O417" s="17" t="s">
        <v>699</v>
      </c>
      <c r="P417" t="s">
        <v>56</v>
      </c>
      <c r="Q417" t="s">
        <v>379</v>
      </c>
      <c r="R417" t="s">
        <v>212</v>
      </c>
      <c r="S417" t="s">
        <v>380</v>
      </c>
      <c r="T417" t="s">
        <v>381</v>
      </c>
      <c r="U417" s="17" t="e">
        <v>#N/A</v>
      </c>
      <c r="V417" s="13">
        <v>0</v>
      </c>
      <c r="W417" s="1">
        <v>18086553.460000001</v>
      </c>
      <c r="X417">
        <v>0</v>
      </c>
      <c r="Y417">
        <v>0</v>
      </c>
      <c r="Z417">
        <v>0</v>
      </c>
      <c r="AA417">
        <v>0</v>
      </c>
      <c r="AB417">
        <v>0</v>
      </c>
      <c r="AC417" s="21">
        <v>0</v>
      </c>
      <c r="AD417" s="13">
        <f>VLOOKUP(A417,'ARCHIVO DE TRABAJO'!$A$1:$AC$1046,29,0)</f>
        <v>0</v>
      </c>
      <c r="AE417" s="32">
        <f>VLOOKUP(A417,'ARCHIVO DE TRABAJO'!$A$1:$AD$1046,30,0)</f>
        <v>0</v>
      </c>
      <c r="AF417" s="21">
        <v>0</v>
      </c>
      <c r="AG417" s="21">
        <v>0</v>
      </c>
      <c r="AH417" s="21">
        <v>0</v>
      </c>
      <c r="AI417" s="21">
        <f t="shared" si="13"/>
        <v>0</v>
      </c>
      <c r="AJ417">
        <v>0</v>
      </c>
      <c r="AK417">
        <v>0</v>
      </c>
      <c r="AL417">
        <v>0</v>
      </c>
      <c r="AM417" s="1">
        <v>18086553.460000001</v>
      </c>
      <c r="AN417" s="1">
        <v>-18086553.460000001</v>
      </c>
    </row>
    <row r="418" spans="1:40" x14ac:dyDescent="0.25">
      <c r="A418" t="str">
        <f t="shared" si="12"/>
        <v>1.1-00-1913_20169035_2042110</v>
      </c>
      <c r="B418" t="s">
        <v>50</v>
      </c>
      <c r="C418" s="17" t="s">
        <v>555</v>
      </c>
      <c r="D418" t="s">
        <v>382</v>
      </c>
      <c r="E418" t="s">
        <v>97</v>
      </c>
      <c r="F418" t="s">
        <v>383</v>
      </c>
      <c r="G418">
        <v>1</v>
      </c>
      <c r="H418">
        <v>69</v>
      </c>
      <c r="I418" t="s">
        <v>384</v>
      </c>
      <c r="J418">
        <v>4211</v>
      </c>
      <c r="K418" t="s">
        <v>219</v>
      </c>
      <c r="L418">
        <v>0</v>
      </c>
      <c r="M418" t="s">
        <v>36</v>
      </c>
      <c r="N418">
        <v>4000</v>
      </c>
      <c r="O418" s="17" t="s">
        <v>699</v>
      </c>
      <c r="P418" t="s">
        <v>56</v>
      </c>
      <c r="Q418" t="s">
        <v>385</v>
      </c>
      <c r="R418" t="s">
        <v>212</v>
      </c>
      <c r="S418" t="s">
        <v>385</v>
      </c>
      <c r="T418" t="s">
        <v>386</v>
      </c>
      <c r="U418" s="17" t="e">
        <v>#N/A</v>
      </c>
      <c r="V418" s="13">
        <v>0</v>
      </c>
      <c r="W418" s="1">
        <v>59615914</v>
      </c>
      <c r="X418">
        <v>0</v>
      </c>
      <c r="Y418">
        <v>0</v>
      </c>
      <c r="Z418">
        <v>0</v>
      </c>
      <c r="AA418">
        <v>0</v>
      </c>
      <c r="AB418">
        <v>0</v>
      </c>
      <c r="AC418" s="21">
        <v>0</v>
      </c>
      <c r="AD418" s="13">
        <f>VLOOKUP(A418,'ARCHIVO DE TRABAJO'!$A$1:$AC$1046,29,0)</f>
        <v>0</v>
      </c>
      <c r="AE418" s="32">
        <f>VLOOKUP(A418,'ARCHIVO DE TRABAJO'!$A$1:$AD$1046,30,0)</f>
        <v>0</v>
      </c>
      <c r="AF418" s="21">
        <v>0</v>
      </c>
      <c r="AG418" s="21">
        <v>0</v>
      </c>
      <c r="AH418" s="21">
        <v>0</v>
      </c>
      <c r="AI418" s="21">
        <f t="shared" si="13"/>
        <v>0</v>
      </c>
      <c r="AJ418">
        <v>0</v>
      </c>
      <c r="AK418">
        <v>0</v>
      </c>
      <c r="AL418">
        <v>0</v>
      </c>
      <c r="AM418" s="1">
        <v>59615914</v>
      </c>
      <c r="AN418" s="1">
        <v>-59615914</v>
      </c>
    </row>
    <row r="419" spans="1:40" x14ac:dyDescent="0.25">
      <c r="A419" t="str">
        <f t="shared" si="12"/>
        <v>1.1-00-1914_20870036_2042110</v>
      </c>
      <c r="B419" t="s">
        <v>50</v>
      </c>
      <c r="C419" s="17" t="s">
        <v>555</v>
      </c>
      <c r="D419" t="s">
        <v>387</v>
      </c>
      <c r="E419" t="s">
        <v>97</v>
      </c>
      <c r="F419" t="s">
        <v>388</v>
      </c>
      <c r="G419">
        <v>8</v>
      </c>
      <c r="H419">
        <v>70</v>
      </c>
      <c r="I419" t="s">
        <v>389</v>
      </c>
      <c r="J419">
        <v>4211</v>
      </c>
      <c r="K419" t="s">
        <v>219</v>
      </c>
      <c r="L419">
        <v>0</v>
      </c>
      <c r="M419" t="s">
        <v>36</v>
      </c>
      <c r="N419">
        <v>4000</v>
      </c>
      <c r="O419" s="17" t="s">
        <v>699</v>
      </c>
      <c r="P419" t="s">
        <v>56</v>
      </c>
      <c r="Q419" t="s">
        <v>390</v>
      </c>
      <c r="R419" t="s">
        <v>212</v>
      </c>
      <c r="S419" t="s">
        <v>391</v>
      </c>
      <c r="T419" t="s">
        <v>392</v>
      </c>
      <c r="U419" s="17" t="e">
        <v>#N/A</v>
      </c>
      <c r="V419" s="13">
        <v>0</v>
      </c>
      <c r="W419" s="1">
        <v>1726449.08</v>
      </c>
      <c r="X419">
        <v>0</v>
      </c>
      <c r="Y419">
        <v>0</v>
      </c>
      <c r="Z419">
        <v>0</v>
      </c>
      <c r="AA419">
        <v>0</v>
      </c>
      <c r="AB419">
        <v>0</v>
      </c>
      <c r="AC419" s="21">
        <v>0</v>
      </c>
      <c r="AD419" s="13">
        <f>VLOOKUP(A419,'ARCHIVO DE TRABAJO'!$A$1:$AC$1046,29,0)</f>
        <v>0</v>
      </c>
      <c r="AE419" s="32">
        <f>VLOOKUP(A419,'ARCHIVO DE TRABAJO'!$A$1:$AD$1046,30,0)</f>
        <v>0</v>
      </c>
      <c r="AF419" s="21">
        <v>0</v>
      </c>
      <c r="AG419" s="21">
        <v>0</v>
      </c>
      <c r="AH419" s="21">
        <v>0</v>
      </c>
      <c r="AI419" s="21">
        <f t="shared" si="13"/>
        <v>0</v>
      </c>
      <c r="AJ419">
        <v>0</v>
      </c>
      <c r="AK419">
        <v>0</v>
      </c>
      <c r="AL419">
        <v>0</v>
      </c>
      <c r="AM419" s="1">
        <v>1726449.08</v>
      </c>
      <c r="AN419" s="1">
        <v>-1726449.08</v>
      </c>
    </row>
    <row r="420" spans="1:40" x14ac:dyDescent="0.25">
      <c r="A420" t="str">
        <f t="shared" si="12"/>
        <v>1.1-00-2009_20748024_2022110</v>
      </c>
      <c r="B420" t="s">
        <v>393</v>
      </c>
      <c r="C420" s="17" t="s">
        <v>555</v>
      </c>
      <c r="D420" t="s">
        <v>51</v>
      </c>
      <c r="E420" t="s">
        <v>52</v>
      </c>
      <c r="F420" t="s">
        <v>53</v>
      </c>
      <c r="G420">
        <v>7</v>
      </c>
      <c r="H420">
        <v>48</v>
      </c>
      <c r="I420" t="s">
        <v>54</v>
      </c>
      <c r="J420">
        <v>2211</v>
      </c>
      <c r="K420" t="s">
        <v>55</v>
      </c>
      <c r="L420">
        <v>0</v>
      </c>
      <c r="M420" t="s">
        <v>36</v>
      </c>
      <c r="N420">
        <v>2000</v>
      </c>
      <c r="O420" s="17" t="s">
        <v>699</v>
      </c>
      <c r="P420" t="s">
        <v>394</v>
      </c>
      <c r="Q420" t="s">
        <v>57</v>
      </c>
      <c r="R420" t="s">
        <v>58</v>
      </c>
      <c r="S420" t="s">
        <v>59</v>
      </c>
      <c r="T420" t="s">
        <v>60</v>
      </c>
      <c r="U420" s="17" t="e">
        <v>#N/A</v>
      </c>
      <c r="V420" s="13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 s="21">
        <v>0</v>
      </c>
      <c r="AD420" s="13">
        <f>VLOOKUP(A420,'ARCHIVO DE TRABAJO'!$A$1:$AC$1046,29,0)</f>
        <v>0</v>
      </c>
      <c r="AE420" s="32">
        <f>VLOOKUP(A420,'ARCHIVO DE TRABAJO'!$A$1:$AD$1046,30,0)</f>
        <v>0</v>
      </c>
      <c r="AF420" s="21">
        <v>0</v>
      </c>
      <c r="AG420" s="21">
        <v>0</v>
      </c>
      <c r="AH420" s="21">
        <v>0</v>
      </c>
      <c r="AI420" s="21">
        <f t="shared" si="13"/>
        <v>0</v>
      </c>
      <c r="AJ420">
        <v>0</v>
      </c>
      <c r="AK420" s="1">
        <v>70000</v>
      </c>
      <c r="AL420">
        <v>0</v>
      </c>
      <c r="AM420" s="1">
        <v>70000</v>
      </c>
      <c r="AN420">
        <v>0</v>
      </c>
    </row>
    <row r="421" spans="1:40" x14ac:dyDescent="0.25">
      <c r="A421" t="str">
        <f t="shared" si="12"/>
        <v>1.1-00-2009_20748024_2023510</v>
      </c>
      <c r="B421" t="s">
        <v>393</v>
      </c>
      <c r="C421" s="17" t="s">
        <v>555</v>
      </c>
      <c r="D421" t="s">
        <v>51</v>
      </c>
      <c r="E421" t="s">
        <v>52</v>
      </c>
      <c r="F421" t="s">
        <v>53</v>
      </c>
      <c r="G421">
        <v>7</v>
      </c>
      <c r="H421">
        <v>48</v>
      </c>
      <c r="I421" t="s">
        <v>54</v>
      </c>
      <c r="J421">
        <v>2351</v>
      </c>
      <c r="K421" t="s">
        <v>267</v>
      </c>
      <c r="L421">
        <v>0</v>
      </c>
      <c r="M421" t="s">
        <v>36</v>
      </c>
      <c r="N421">
        <v>2000</v>
      </c>
      <c r="O421" s="17" t="s">
        <v>699</v>
      </c>
      <c r="P421" t="s">
        <v>394</v>
      </c>
      <c r="Q421" t="s">
        <v>57</v>
      </c>
      <c r="R421" t="s">
        <v>58</v>
      </c>
      <c r="S421" t="s">
        <v>59</v>
      </c>
      <c r="T421" t="s">
        <v>60</v>
      </c>
      <c r="U421" s="17" t="e">
        <v>#N/A</v>
      </c>
      <c r="V421" s="13">
        <v>413172.93</v>
      </c>
      <c r="W421">
        <v>0</v>
      </c>
      <c r="X421" s="1">
        <v>273172.93</v>
      </c>
      <c r="Y421" s="1">
        <v>197835.53</v>
      </c>
      <c r="Z421" s="1">
        <v>197835.53</v>
      </c>
      <c r="AA421" s="1">
        <v>197835.53</v>
      </c>
      <c r="AB421" s="1">
        <v>197835.53</v>
      </c>
      <c r="AC421" s="21">
        <v>140000</v>
      </c>
      <c r="AD421" s="13">
        <f>VLOOKUP(A421,'ARCHIVO DE TRABAJO'!$A$1:$AC$1046,29,0)</f>
        <v>0</v>
      </c>
      <c r="AE421" s="32">
        <f>VLOOKUP(A421,'ARCHIVO DE TRABAJO'!$A$1:$AD$1046,30,0)</f>
        <v>0</v>
      </c>
      <c r="AF421" s="21">
        <v>0</v>
      </c>
      <c r="AG421" s="21">
        <v>0</v>
      </c>
      <c r="AH421" s="21">
        <v>0</v>
      </c>
      <c r="AI421" s="21">
        <f t="shared" si="13"/>
        <v>413172.93</v>
      </c>
      <c r="AJ421">
        <v>0</v>
      </c>
      <c r="AK421" s="1">
        <v>440000</v>
      </c>
      <c r="AL421">
        <v>0</v>
      </c>
      <c r="AM421" s="1">
        <v>26827.07</v>
      </c>
      <c r="AN421" s="1">
        <v>413172.93</v>
      </c>
    </row>
    <row r="422" spans="1:40" x14ac:dyDescent="0.25">
      <c r="A422" t="str">
        <f t="shared" si="12"/>
        <v>1.1-00-2009_20748024_2023910</v>
      </c>
      <c r="B422" t="s">
        <v>393</v>
      </c>
      <c r="C422" s="17" t="s">
        <v>555</v>
      </c>
      <c r="D422" t="s">
        <v>51</v>
      </c>
      <c r="E422" t="s">
        <v>52</v>
      </c>
      <c r="F422" t="s">
        <v>53</v>
      </c>
      <c r="G422">
        <v>7</v>
      </c>
      <c r="H422">
        <v>48</v>
      </c>
      <c r="I422" t="s">
        <v>54</v>
      </c>
      <c r="J422">
        <v>2391</v>
      </c>
      <c r="K422" t="s">
        <v>61</v>
      </c>
      <c r="L422">
        <v>0</v>
      </c>
      <c r="M422" t="s">
        <v>36</v>
      </c>
      <c r="N422">
        <v>2000</v>
      </c>
      <c r="O422" s="17" t="s">
        <v>699</v>
      </c>
      <c r="P422" t="s">
        <v>394</v>
      </c>
      <c r="Q422" t="s">
        <v>57</v>
      </c>
      <c r="R422" t="s">
        <v>58</v>
      </c>
      <c r="S422" t="s">
        <v>59</v>
      </c>
      <c r="T422" t="s">
        <v>60</v>
      </c>
      <c r="U422" s="17" t="e">
        <v>#N/A</v>
      </c>
      <c r="V422" s="13">
        <v>600000</v>
      </c>
      <c r="W422">
        <v>0</v>
      </c>
      <c r="X422" s="1">
        <v>567000</v>
      </c>
      <c r="Y422" s="1">
        <v>567000</v>
      </c>
      <c r="Z422" s="1">
        <v>283500</v>
      </c>
      <c r="AA422">
        <v>0</v>
      </c>
      <c r="AB422">
        <v>0</v>
      </c>
      <c r="AC422" s="21">
        <v>33000</v>
      </c>
      <c r="AD422" s="13">
        <f>VLOOKUP(A422,'ARCHIVO DE TRABAJO'!$A$1:$AC$1046,29,0)</f>
        <v>0</v>
      </c>
      <c r="AE422" s="32">
        <f>VLOOKUP(A422,'ARCHIVO DE TRABAJO'!$A$1:$AD$1046,30,0)</f>
        <v>0</v>
      </c>
      <c r="AF422" s="21">
        <v>0</v>
      </c>
      <c r="AG422" s="21">
        <v>0</v>
      </c>
      <c r="AH422" s="21">
        <v>0</v>
      </c>
      <c r="AI422" s="21">
        <f t="shared" si="13"/>
        <v>600000</v>
      </c>
      <c r="AJ422">
        <v>0</v>
      </c>
      <c r="AK422" s="1">
        <v>800000</v>
      </c>
      <c r="AL422">
        <v>0</v>
      </c>
      <c r="AM422" s="1">
        <v>200000</v>
      </c>
      <c r="AN422" s="1">
        <v>600000</v>
      </c>
    </row>
    <row r="423" spans="1:40" x14ac:dyDescent="0.25">
      <c r="A423" t="str">
        <f t="shared" si="12"/>
        <v>1.1-00-2009_20748024_2024910</v>
      </c>
      <c r="B423" t="s">
        <v>393</v>
      </c>
      <c r="C423" s="17" t="s">
        <v>555</v>
      </c>
      <c r="D423" t="s">
        <v>51</v>
      </c>
      <c r="E423" t="s">
        <v>52</v>
      </c>
      <c r="F423" t="s">
        <v>53</v>
      </c>
      <c r="G423">
        <v>7</v>
      </c>
      <c r="H423">
        <v>48</v>
      </c>
      <c r="I423" t="s">
        <v>54</v>
      </c>
      <c r="J423">
        <v>2491</v>
      </c>
      <c r="K423" t="s">
        <v>62</v>
      </c>
      <c r="L423">
        <v>0</v>
      </c>
      <c r="M423" t="s">
        <v>36</v>
      </c>
      <c r="N423">
        <v>2000</v>
      </c>
      <c r="O423" s="17" t="s">
        <v>699</v>
      </c>
      <c r="P423" t="s">
        <v>394</v>
      </c>
      <c r="Q423" t="s">
        <v>57</v>
      </c>
      <c r="R423" t="s">
        <v>58</v>
      </c>
      <c r="S423" t="s">
        <v>59</v>
      </c>
      <c r="T423" t="s">
        <v>60</v>
      </c>
      <c r="U423" s="17" t="e">
        <v>#N/A</v>
      </c>
      <c r="V423" s="13">
        <v>70000</v>
      </c>
      <c r="W423">
        <v>0</v>
      </c>
      <c r="X423" s="1">
        <v>56406.63</v>
      </c>
      <c r="Y423" s="1">
        <v>56406.63</v>
      </c>
      <c r="Z423" s="1">
        <v>56406.63</v>
      </c>
      <c r="AA423" s="1">
        <v>56406.63</v>
      </c>
      <c r="AB423" s="1">
        <v>56406.63</v>
      </c>
      <c r="AC423" s="21">
        <v>13593.370000000003</v>
      </c>
      <c r="AD423" s="13">
        <f>VLOOKUP(A423,'ARCHIVO DE TRABAJO'!$A$1:$AC$1046,29,0)</f>
        <v>0</v>
      </c>
      <c r="AE423" s="32">
        <f>VLOOKUP(A423,'ARCHIVO DE TRABAJO'!$A$1:$AD$1046,30,0)</f>
        <v>0</v>
      </c>
      <c r="AF423" s="21">
        <v>0</v>
      </c>
      <c r="AG423" s="21">
        <v>0</v>
      </c>
      <c r="AH423" s="21">
        <v>0</v>
      </c>
      <c r="AI423" s="21">
        <f t="shared" si="13"/>
        <v>70000</v>
      </c>
      <c r="AJ423">
        <v>0</v>
      </c>
      <c r="AK423" s="1">
        <v>70000</v>
      </c>
      <c r="AL423">
        <v>0</v>
      </c>
      <c r="AM423">
        <v>0</v>
      </c>
      <c r="AN423" s="1">
        <v>70000</v>
      </c>
    </row>
    <row r="424" spans="1:40" x14ac:dyDescent="0.25">
      <c r="A424" t="str">
        <f t="shared" si="12"/>
        <v>1.1-00-2009_20748024_2025510</v>
      </c>
      <c r="B424" t="s">
        <v>393</v>
      </c>
      <c r="C424" s="17" t="s">
        <v>555</v>
      </c>
      <c r="D424" t="s">
        <v>51</v>
      </c>
      <c r="E424" t="s">
        <v>52</v>
      </c>
      <c r="F424" t="s">
        <v>53</v>
      </c>
      <c r="G424">
        <v>7</v>
      </c>
      <c r="H424">
        <v>48</v>
      </c>
      <c r="I424" t="s">
        <v>54</v>
      </c>
      <c r="J424">
        <v>2551</v>
      </c>
      <c r="K424" t="s">
        <v>63</v>
      </c>
      <c r="L424">
        <v>0</v>
      </c>
      <c r="M424" t="s">
        <v>36</v>
      </c>
      <c r="N424">
        <v>2000</v>
      </c>
      <c r="O424" s="17" t="s">
        <v>699</v>
      </c>
      <c r="P424" t="s">
        <v>394</v>
      </c>
      <c r="Q424" t="s">
        <v>57</v>
      </c>
      <c r="R424" t="s">
        <v>58</v>
      </c>
      <c r="S424" t="s">
        <v>59</v>
      </c>
      <c r="T424" t="s">
        <v>60</v>
      </c>
      <c r="U424" s="17" t="e">
        <v>#N/A</v>
      </c>
      <c r="V424" s="13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 s="21">
        <v>0</v>
      </c>
      <c r="AD424" s="13">
        <f>VLOOKUP(A424,'ARCHIVO DE TRABAJO'!$A$1:$AC$1046,29,0)</f>
        <v>0</v>
      </c>
      <c r="AE424" s="32">
        <f>VLOOKUP(A424,'ARCHIVO DE TRABAJO'!$A$1:$AD$1046,30,0)</f>
        <v>0</v>
      </c>
      <c r="AF424" s="21">
        <v>0</v>
      </c>
      <c r="AG424" s="21">
        <v>0</v>
      </c>
      <c r="AH424" s="21">
        <v>0</v>
      </c>
      <c r="AI424" s="21">
        <f t="shared" si="13"/>
        <v>0</v>
      </c>
      <c r="AJ424">
        <v>0</v>
      </c>
      <c r="AK424" s="1">
        <v>70000</v>
      </c>
      <c r="AL424">
        <v>0</v>
      </c>
      <c r="AM424" s="1">
        <v>70000</v>
      </c>
      <c r="AN424">
        <v>0</v>
      </c>
    </row>
    <row r="425" spans="1:40" x14ac:dyDescent="0.25">
      <c r="A425" t="str">
        <f t="shared" si="12"/>
        <v>1.1-00-2009_20748024_2025610</v>
      </c>
      <c r="B425" t="s">
        <v>393</v>
      </c>
      <c r="C425" s="17" t="s">
        <v>555</v>
      </c>
      <c r="D425" t="s">
        <v>51</v>
      </c>
      <c r="E425" t="s">
        <v>52</v>
      </c>
      <c r="F425" t="s">
        <v>53</v>
      </c>
      <c r="G425">
        <v>7</v>
      </c>
      <c r="H425">
        <v>48</v>
      </c>
      <c r="I425" t="s">
        <v>54</v>
      </c>
      <c r="J425">
        <v>2561</v>
      </c>
      <c r="K425" t="s">
        <v>64</v>
      </c>
      <c r="L425">
        <v>0</v>
      </c>
      <c r="M425" t="s">
        <v>36</v>
      </c>
      <c r="N425">
        <v>2000</v>
      </c>
      <c r="O425" s="17" t="s">
        <v>699</v>
      </c>
      <c r="P425" t="s">
        <v>394</v>
      </c>
      <c r="Q425" t="s">
        <v>57</v>
      </c>
      <c r="R425" t="s">
        <v>58</v>
      </c>
      <c r="S425" t="s">
        <v>59</v>
      </c>
      <c r="T425" t="s">
        <v>60</v>
      </c>
      <c r="U425" s="17" t="e">
        <v>#N/A</v>
      </c>
      <c r="V425" s="13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 s="21">
        <v>0</v>
      </c>
      <c r="AD425" s="13">
        <f>VLOOKUP(A425,'ARCHIVO DE TRABAJO'!$A$1:$AC$1046,29,0)</f>
        <v>0</v>
      </c>
      <c r="AE425" s="32">
        <f>VLOOKUP(A425,'ARCHIVO DE TRABAJO'!$A$1:$AD$1046,30,0)</f>
        <v>0</v>
      </c>
      <c r="AF425" s="21">
        <v>0</v>
      </c>
      <c r="AG425" s="21">
        <v>0</v>
      </c>
      <c r="AH425" s="21">
        <v>0</v>
      </c>
      <c r="AI425" s="21">
        <f t="shared" si="13"/>
        <v>0</v>
      </c>
      <c r="AJ425">
        <v>0</v>
      </c>
      <c r="AK425" s="1">
        <v>70000</v>
      </c>
      <c r="AL425">
        <v>0</v>
      </c>
      <c r="AM425" s="1">
        <v>70000</v>
      </c>
      <c r="AN425">
        <v>0</v>
      </c>
    </row>
    <row r="426" spans="1:40" x14ac:dyDescent="0.25">
      <c r="A426" t="str">
        <f t="shared" si="12"/>
        <v>1.1-00-2009_20748024_2042310</v>
      </c>
      <c r="B426" t="s">
        <v>393</v>
      </c>
      <c r="C426" s="17" t="s">
        <v>555</v>
      </c>
      <c r="D426" t="s">
        <v>51</v>
      </c>
      <c r="E426" t="s">
        <v>52</v>
      </c>
      <c r="F426" t="s">
        <v>53</v>
      </c>
      <c r="G426">
        <v>7</v>
      </c>
      <c r="H426">
        <v>48</v>
      </c>
      <c r="I426" t="s">
        <v>54</v>
      </c>
      <c r="J426">
        <v>4231</v>
      </c>
      <c r="K426" t="s">
        <v>395</v>
      </c>
      <c r="L426">
        <v>0</v>
      </c>
      <c r="M426" t="s">
        <v>36</v>
      </c>
      <c r="N426">
        <v>4000</v>
      </c>
      <c r="O426" s="17" t="s">
        <v>699</v>
      </c>
      <c r="P426" t="s">
        <v>394</v>
      </c>
      <c r="Q426" t="s">
        <v>57</v>
      </c>
      <c r="R426" t="s">
        <v>58</v>
      </c>
      <c r="S426" t="s">
        <v>59</v>
      </c>
      <c r="T426" t="s">
        <v>60</v>
      </c>
      <c r="U426" s="17" t="e">
        <v>#N/A</v>
      </c>
      <c r="V426" s="13">
        <v>0</v>
      </c>
      <c r="W426">
        <v>0</v>
      </c>
      <c r="X426" s="1">
        <v>2000000</v>
      </c>
      <c r="Y426" s="1">
        <v>2000000</v>
      </c>
      <c r="Z426" s="1">
        <v>2000000</v>
      </c>
      <c r="AA426" s="1">
        <v>2000000</v>
      </c>
      <c r="AB426" s="1">
        <v>2000000</v>
      </c>
      <c r="AC426" s="21">
        <v>-2000000</v>
      </c>
      <c r="AD426" s="13">
        <f>VLOOKUP(A426,'ARCHIVO DE TRABAJO'!$A$1:$AC$1046,29,0)</f>
        <v>0</v>
      </c>
      <c r="AE426" s="32">
        <f>VLOOKUP(A426,'ARCHIVO DE TRABAJO'!$A$1:$AD$1046,30,0)</f>
        <v>0</v>
      </c>
      <c r="AF426" s="21">
        <v>0</v>
      </c>
      <c r="AG426" s="21">
        <v>0</v>
      </c>
      <c r="AH426" s="21">
        <v>0</v>
      </c>
      <c r="AI426" s="21">
        <f t="shared" si="13"/>
        <v>0</v>
      </c>
      <c r="AJ426">
        <v>0</v>
      </c>
      <c r="AK426">
        <v>0</v>
      </c>
      <c r="AL426">
        <v>0</v>
      </c>
      <c r="AM426">
        <v>0</v>
      </c>
      <c r="AN426">
        <v>0</v>
      </c>
    </row>
    <row r="427" spans="1:40" x14ac:dyDescent="0.25">
      <c r="A427" t="str">
        <f t="shared" si="12"/>
        <v>1.1-00-2009_20748024_2044111</v>
      </c>
      <c r="B427" t="s">
        <v>393</v>
      </c>
      <c r="C427" s="17" t="s">
        <v>555</v>
      </c>
      <c r="D427" t="s">
        <v>51</v>
      </c>
      <c r="E427" t="s">
        <v>52</v>
      </c>
      <c r="F427" t="s">
        <v>53</v>
      </c>
      <c r="G427">
        <v>7</v>
      </c>
      <c r="H427">
        <v>48</v>
      </c>
      <c r="I427" t="s">
        <v>54</v>
      </c>
      <c r="J427">
        <v>4411</v>
      </c>
      <c r="K427" t="s">
        <v>76</v>
      </c>
      <c r="L427">
        <v>1</v>
      </c>
      <c r="M427" t="s">
        <v>396</v>
      </c>
      <c r="N427">
        <v>4000</v>
      </c>
      <c r="O427" s="17" t="s">
        <v>699</v>
      </c>
      <c r="P427" t="s">
        <v>394</v>
      </c>
      <c r="Q427" t="s">
        <v>57</v>
      </c>
      <c r="R427" t="s">
        <v>58</v>
      </c>
      <c r="S427" t="s">
        <v>59</v>
      </c>
      <c r="T427" t="s">
        <v>60</v>
      </c>
      <c r="U427" s="17" t="e">
        <v>#N/A</v>
      </c>
      <c r="V427" s="13">
        <v>230000</v>
      </c>
      <c r="W427">
        <v>0</v>
      </c>
      <c r="X427" s="1">
        <v>230000</v>
      </c>
      <c r="Y427" s="1">
        <v>230000</v>
      </c>
      <c r="Z427" s="1">
        <v>230000</v>
      </c>
      <c r="AA427" s="1">
        <v>230000</v>
      </c>
      <c r="AB427" s="1">
        <v>230000</v>
      </c>
      <c r="AC427" s="21">
        <v>0</v>
      </c>
      <c r="AD427" s="13">
        <f>VLOOKUP(A427,'ARCHIVO DE TRABAJO'!$A$1:$AC$1046,29,0)</f>
        <v>0</v>
      </c>
      <c r="AE427" s="32">
        <f>VLOOKUP(A427,'ARCHIVO DE TRABAJO'!$A$1:$AD$1046,30,0)</f>
        <v>0</v>
      </c>
      <c r="AF427" s="21">
        <v>0</v>
      </c>
      <c r="AG427" s="21">
        <v>0</v>
      </c>
      <c r="AH427" s="21">
        <v>0</v>
      </c>
      <c r="AI427" s="21">
        <f t="shared" si="13"/>
        <v>230000</v>
      </c>
      <c r="AJ427">
        <v>0</v>
      </c>
      <c r="AK427" s="1">
        <v>230000</v>
      </c>
      <c r="AL427">
        <v>0</v>
      </c>
      <c r="AM427">
        <v>0</v>
      </c>
      <c r="AN427" s="1">
        <v>230000</v>
      </c>
    </row>
    <row r="428" spans="1:40" x14ac:dyDescent="0.25">
      <c r="A428" t="str">
        <f t="shared" si="12"/>
        <v>1.1-00-2009_20748024_2044211</v>
      </c>
      <c r="B428" t="s">
        <v>393</v>
      </c>
      <c r="C428" s="17" t="s">
        <v>555</v>
      </c>
      <c r="D428" t="s">
        <v>51</v>
      </c>
      <c r="E428" t="s">
        <v>52</v>
      </c>
      <c r="F428" t="s">
        <v>53</v>
      </c>
      <c r="G428">
        <v>7</v>
      </c>
      <c r="H428">
        <v>48</v>
      </c>
      <c r="I428" t="s">
        <v>54</v>
      </c>
      <c r="J428">
        <v>4421</v>
      </c>
      <c r="K428" t="s">
        <v>72</v>
      </c>
      <c r="L428">
        <v>1</v>
      </c>
      <c r="M428" t="s">
        <v>397</v>
      </c>
      <c r="N428">
        <v>4000</v>
      </c>
      <c r="O428" s="17" t="s">
        <v>699</v>
      </c>
      <c r="P428" t="s">
        <v>394</v>
      </c>
      <c r="Q428" t="s">
        <v>57</v>
      </c>
      <c r="R428" t="s">
        <v>58</v>
      </c>
      <c r="S428" t="s">
        <v>59</v>
      </c>
      <c r="T428" t="s">
        <v>60</v>
      </c>
      <c r="U428" s="17" t="e">
        <v>#N/A</v>
      </c>
      <c r="V428" s="13">
        <v>950000</v>
      </c>
      <c r="W428">
        <v>0</v>
      </c>
      <c r="X428" s="1">
        <v>950000</v>
      </c>
      <c r="Y428" s="1">
        <v>950000</v>
      </c>
      <c r="Z428" s="1">
        <v>950000</v>
      </c>
      <c r="AA428" s="1">
        <v>950000</v>
      </c>
      <c r="AB428" s="1">
        <v>950000</v>
      </c>
      <c r="AC428" s="21">
        <v>0</v>
      </c>
      <c r="AD428" s="13">
        <f>VLOOKUP(A428,'ARCHIVO DE TRABAJO'!$A$1:$AC$1046,29,0)</f>
        <v>0</v>
      </c>
      <c r="AE428" s="32">
        <f>VLOOKUP(A428,'ARCHIVO DE TRABAJO'!$A$1:$AD$1046,30,0)</f>
        <v>0</v>
      </c>
      <c r="AF428" s="21">
        <v>0</v>
      </c>
      <c r="AG428" s="21">
        <v>0</v>
      </c>
      <c r="AH428" s="21">
        <v>0</v>
      </c>
      <c r="AI428" s="21">
        <f t="shared" si="13"/>
        <v>950000</v>
      </c>
      <c r="AJ428">
        <v>0</v>
      </c>
      <c r="AK428" s="1">
        <v>950000</v>
      </c>
      <c r="AL428">
        <v>0</v>
      </c>
      <c r="AM428">
        <v>0</v>
      </c>
      <c r="AN428" s="1">
        <v>950000</v>
      </c>
    </row>
    <row r="429" spans="1:40" x14ac:dyDescent="0.25">
      <c r="A429" t="str">
        <f t="shared" si="12"/>
        <v>1.1-00-2009_20749024_2032510</v>
      </c>
      <c r="B429" t="s">
        <v>393</v>
      </c>
      <c r="C429" s="17" t="s">
        <v>555</v>
      </c>
      <c r="D429" t="s">
        <v>51</v>
      </c>
      <c r="E429" t="s">
        <v>52</v>
      </c>
      <c r="F429" t="s">
        <v>53</v>
      </c>
      <c r="G429">
        <v>7</v>
      </c>
      <c r="H429">
        <v>49</v>
      </c>
      <c r="I429" t="s">
        <v>54</v>
      </c>
      <c r="J429">
        <v>3251</v>
      </c>
      <c r="K429" t="s">
        <v>65</v>
      </c>
      <c r="L429">
        <v>0</v>
      </c>
      <c r="M429" t="s">
        <v>36</v>
      </c>
      <c r="N429">
        <v>3000</v>
      </c>
      <c r="O429" s="17" t="s">
        <v>699</v>
      </c>
      <c r="P429" t="s">
        <v>394</v>
      </c>
      <c r="Q429" t="s">
        <v>57</v>
      </c>
      <c r="R429" t="s">
        <v>58</v>
      </c>
      <c r="S429" t="s">
        <v>66</v>
      </c>
      <c r="T429" t="s">
        <v>60</v>
      </c>
      <c r="U429" s="17" t="e">
        <v>#N/A</v>
      </c>
      <c r="V429" s="13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 s="21">
        <v>0</v>
      </c>
      <c r="AD429" s="13">
        <f>VLOOKUP(A429,'ARCHIVO DE TRABAJO'!$A$1:$AC$1046,29,0)</f>
        <v>0</v>
      </c>
      <c r="AE429" s="32">
        <f>VLOOKUP(A429,'ARCHIVO DE TRABAJO'!$A$1:$AD$1046,30,0)</f>
        <v>0</v>
      </c>
      <c r="AF429" s="21">
        <v>0</v>
      </c>
      <c r="AG429" s="21">
        <v>0</v>
      </c>
      <c r="AH429" s="21">
        <v>0</v>
      </c>
      <c r="AI429" s="21">
        <f t="shared" si="13"/>
        <v>0</v>
      </c>
      <c r="AJ429">
        <v>0</v>
      </c>
      <c r="AK429" s="1">
        <v>50000</v>
      </c>
      <c r="AL429">
        <v>0</v>
      </c>
      <c r="AM429" s="1">
        <v>50000</v>
      </c>
      <c r="AN429">
        <v>0</v>
      </c>
    </row>
    <row r="430" spans="1:40" x14ac:dyDescent="0.25">
      <c r="A430" t="str">
        <f t="shared" si="12"/>
        <v>1.1-00-2009_20749024_2032610</v>
      </c>
      <c r="B430" t="s">
        <v>393</v>
      </c>
      <c r="C430" s="17" t="s">
        <v>555</v>
      </c>
      <c r="D430" t="s">
        <v>51</v>
      </c>
      <c r="E430" t="s">
        <v>52</v>
      </c>
      <c r="F430" t="s">
        <v>53</v>
      </c>
      <c r="G430">
        <v>7</v>
      </c>
      <c r="H430">
        <v>49</v>
      </c>
      <c r="I430" t="s">
        <v>54</v>
      </c>
      <c r="J430">
        <v>3261</v>
      </c>
      <c r="K430" t="s">
        <v>67</v>
      </c>
      <c r="L430">
        <v>0</v>
      </c>
      <c r="M430" t="s">
        <v>36</v>
      </c>
      <c r="N430">
        <v>3000</v>
      </c>
      <c r="O430" s="17" t="s">
        <v>699</v>
      </c>
      <c r="P430" t="s">
        <v>394</v>
      </c>
      <c r="Q430" t="s">
        <v>57</v>
      </c>
      <c r="R430" t="s">
        <v>58</v>
      </c>
      <c r="S430" t="s">
        <v>66</v>
      </c>
      <c r="T430" t="s">
        <v>60</v>
      </c>
      <c r="U430" s="17" t="e">
        <v>#N/A</v>
      </c>
      <c r="V430" s="13">
        <v>587215.19999999995</v>
      </c>
      <c r="W430">
        <v>0</v>
      </c>
      <c r="X430" s="1">
        <v>587215.19999999995</v>
      </c>
      <c r="Y430" s="1">
        <v>587215.19999999995</v>
      </c>
      <c r="Z430" s="1">
        <v>339155</v>
      </c>
      <c r="AA430" s="1">
        <v>215445.64</v>
      </c>
      <c r="AB430" s="1">
        <v>188174.04</v>
      </c>
      <c r="AC430" s="21">
        <v>0</v>
      </c>
      <c r="AD430" s="13">
        <f>VLOOKUP(A430,'ARCHIVO DE TRABAJO'!$A$1:$AC$1046,29,0)</f>
        <v>0</v>
      </c>
      <c r="AE430" s="32">
        <f>VLOOKUP(A430,'ARCHIVO DE TRABAJO'!$A$1:$AD$1046,30,0)</f>
        <v>0</v>
      </c>
      <c r="AF430" s="21">
        <v>0</v>
      </c>
      <c r="AG430" s="21">
        <v>0</v>
      </c>
      <c r="AH430" s="21">
        <v>0</v>
      </c>
      <c r="AI430" s="21">
        <f t="shared" si="13"/>
        <v>587215.19999999995</v>
      </c>
      <c r="AJ430">
        <v>0</v>
      </c>
      <c r="AK430" s="1">
        <v>946304.43</v>
      </c>
      <c r="AL430">
        <v>0</v>
      </c>
      <c r="AM430" s="1">
        <v>359089.23</v>
      </c>
      <c r="AN430" s="1">
        <v>587215.19999999995</v>
      </c>
    </row>
    <row r="431" spans="1:40" x14ac:dyDescent="0.25">
      <c r="A431" t="str">
        <f t="shared" si="12"/>
        <v>1.1-00-2009_20749024_2035110</v>
      </c>
      <c r="B431" t="s">
        <v>393</v>
      </c>
      <c r="C431" s="17" t="s">
        <v>555</v>
      </c>
      <c r="D431" t="s">
        <v>51</v>
      </c>
      <c r="E431" t="s">
        <v>52</v>
      </c>
      <c r="F431" t="s">
        <v>53</v>
      </c>
      <c r="G431">
        <v>7</v>
      </c>
      <c r="H431">
        <v>49</v>
      </c>
      <c r="I431" t="s">
        <v>54</v>
      </c>
      <c r="J431">
        <v>3511</v>
      </c>
      <c r="K431" t="s">
        <v>68</v>
      </c>
      <c r="L431">
        <v>0</v>
      </c>
      <c r="M431" t="s">
        <v>36</v>
      </c>
      <c r="N431">
        <v>3000</v>
      </c>
      <c r="O431" s="17" t="s">
        <v>699</v>
      </c>
      <c r="P431" t="s">
        <v>394</v>
      </c>
      <c r="Q431" t="s">
        <v>57</v>
      </c>
      <c r="R431" t="s">
        <v>58</v>
      </c>
      <c r="S431" t="s">
        <v>66</v>
      </c>
      <c r="T431" t="s">
        <v>60</v>
      </c>
      <c r="U431" s="17" t="s">
        <v>509</v>
      </c>
      <c r="V431" s="13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 s="21">
        <v>0</v>
      </c>
      <c r="AD431" s="13">
        <f>VLOOKUP(A431,'ARCHIVO DE TRABAJO'!$A$1:$AC$1046,29,0)</f>
        <v>0</v>
      </c>
      <c r="AE431" s="32">
        <f>VLOOKUP(A431,'ARCHIVO DE TRABAJO'!$A$1:$AD$1046,30,0)</f>
        <v>0</v>
      </c>
      <c r="AF431" s="21">
        <v>0</v>
      </c>
      <c r="AG431" s="21">
        <v>0</v>
      </c>
      <c r="AH431" s="21">
        <v>0</v>
      </c>
      <c r="AI431" s="21">
        <f t="shared" si="13"/>
        <v>0</v>
      </c>
      <c r="AJ431">
        <v>0</v>
      </c>
      <c r="AK431" s="1">
        <v>300000</v>
      </c>
      <c r="AL431">
        <v>0</v>
      </c>
      <c r="AM431" s="1">
        <v>300000</v>
      </c>
      <c r="AN431">
        <v>0</v>
      </c>
    </row>
    <row r="432" spans="1:40" x14ac:dyDescent="0.25">
      <c r="A432" t="str">
        <f t="shared" si="12"/>
        <v>1.1-00-2009_20749024_2035410</v>
      </c>
      <c r="B432" t="s">
        <v>393</v>
      </c>
      <c r="C432" s="17" t="s">
        <v>555</v>
      </c>
      <c r="D432" t="s">
        <v>51</v>
      </c>
      <c r="E432" t="s">
        <v>52</v>
      </c>
      <c r="F432" t="s">
        <v>53</v>
      </c>
      <c r="G432">
        <v>7</v>
      </c>
      <c r="H432">
        <v>49</v>
      </c>
      <c r="I432" t="s">
        <v>54</v>
      </c>
      <c r="J432">
        <v>3541</v>
      </c>
      <c r="K432" t="s">
        <v>69</v>
      </c>
      <c r="L432">
        <v>0</v>
      </c>
      <c r="M432" t="s">
        <v>36</v>
      </c>
      <c r="N432">
        <v>3000</v>
      </c>
      <c r="O432" s="17" t="s">
        <v>699</v>
      </c>
      <c r="P432" t="s">
        <v>394</v>
      </c>
      <c r="Q432" t="s">
        <v>57</v>
      </c>
      <c r="R432" t="s">
        <v>58</v>
      </c>
      <c r="S432" t="s">
        <v>66</v>
      </c>
      <c r="T432" t="s">
        <v>60</v>
      </c>
      <c r="U432" s="17" t="e">
        <v>#N/A</v>
      </c>
      <c r="V432" s="13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 s="21">
        <v>0</v>
      </c>
      <c r="AD432" s="13">
        <f>VLOOKUP(A432,'ARCHIVO DE TRABAJO'!$A$1:$AC$1046,29,0)</f>
        <v>0</v>
      </c>
      <c r="AE432" s="32">
        <f>VLOOKUP(A432,'ARCHIVO DE TRABAJO'!$A$1:$AD$1046,30,0)</f>
        <v>0</v>
      </c>
      <c r="AF432" s="21">
        <v>0</v>
      </c>
      <c r="AG432" s="21">
        <v>0</v>
      </c>
      <c r="AH432" s="21">
        <v>0</v>
      </c>
      <c r="AI432" s="21">
        <f t="shared" si="13"/>
        <v>0</v>
      </c>
      <c r="AJ432">
        <v>0</v>
      </c>
      <c r="AK432" s="1">
        <v>300000</v>
      </c>
      <c r="AL432">
        <v>0</v>
      </c>
      <c r="AM432" s="1">
        <v>300000</v>
      </c>
      <c r="AN432">
        <v>0</v>
      </c>
    </row>
    <row r="433" spans="1:40" x14ac:dyDescent="0.25">
      <c r="A433" t="str">
        <f t="shared" si="12"/>
        <v>1.1-00-2009_20749024_2038210</v>
      </c>
      <c r="B433" t="s">
        <v>393</v>
      </c>
      <c r="C433" s="17" t="s">
        <v>555</v>
      </c>
      <c r="D433" t="s">
        <v>51</v>
      </c>
      <c r="E433" t="s">
        <v>52</v>
      </c>
      <c r="F433" t="s">
        <v>53</v>
      </c>
      <c r="G433">
        <v>7</v>
      </c>
      <c r="H433">
        <v>49</v>
      </c>
      <c r="I433" t="s">
        <v>54</v>
      </c>
      <c r="J433">
        <v>3821</v>
      </c>
      <c r="K433" t="s">
        <v>70</v>
      </c>
      <c r="L433">
        <v>0</v>
      </c>
      <c r="M433" t="s">
        <v>36</v>
      </c>
      <c r="N433">
        <v>3000</v>
      </c>
      <c r="O433" s="17" t="s">
        <v>699</v>
      </c>
      <c r="P433" t="s">
        <v>394</v>
      </c>
      <c r="Q433" t="s">
        <v>57</v>
      </c>
      <c r="R433" t="s">
        <v>58</v>
      </c>
      <c r="S433" t="s">
        <v>66</v>
      </c>
      <c r="T433" t="s">
        <v>60</v>
      </c>
      <c r="U433" s="17" t="e">
        <v>#N/A</v>
      </c>
      <c r="V433" s="13">
        <v>2284623.84</v>
      </c>
      <c r="W433">
        <v>0</v>
      </c>
      <c r="X433" s="1">
        <v>1331592</v>
      </c>
      <c r="Y433" s="1">
        <v>1331592</v>
      </c>
      <c r="Z433" s="1">
        <v>1331592</v>
      </c>
      <c r="AA433" s="1">
        <v>855992</v>
      </c>
      <c r="AB433" s="1">
        <v>855992</v>
      </c>
      <c r="AC433" s="21">
        <v>953031.83999999985</v>
      </c>
      <c r="AD433" s="13">
        <f>VLOOKUP(A433,'ARCHIVO DE TRABAJO'!$A$1:$AC$1046,29,0)</f>
        <v>-953031.84</v>
      </c>
      <c r="AE433" s="32" t="str">
        <f>VLOOKUP(A433,'ARCHIVO DE TRABAJO'!$A$1:$AD$1046,30,0)</f>
        <v>Amarillo</v>
      </c>
      <c r="AF433" s="21">
        <v>0</v>
      </c>
      <c r="AG433" s="21">
        <v>0</v>
      </c>
      <c r="AH433" s="21">
        <v>0</v>
      </c>
      <c r="AI433" s="21">
        <f t="shared" si="13"/>
        <v>2284623.84</v>
      </c>
      <c r="AJ433">
        <v>0</v>
      </c>
      <c r="AK433" s="1">
        <v>4000000</v>
      </c>
      <c r="AL433">
        <v>0</v>
      </c>
      <c r="AM433" s="1">
        <v>1715376.16</v>
      </c>
      <c r="AN433" s="1">
        <v>2284623.84</v>
      </c>
    </row>
    <row r="434" spans="1:40" x14ac:dyDescent="0.25">
      <c r="A434" t="str">
        <f t="shared" si="12"/>
        <v>1.1-00-2009_20750025_2044111</v>
      </c>
      <c r="B434" t="s">
        <v>393</v>
      </c>
      <c r="C434" s="17" t="s">
        <v>555</v>
      </c>
      <c r="D434" t="s">
        <v>51</v>
      </c>
      <c r="E434" t="s">
        <v>52</v>
      </c>
      <c r="F434" t="s">
        <v>53</v>
      </c>
      <c r="G434">
        <v>7</v>
      </c>
      <c r="H434">
        <v>50</v>
      </c>
      <c r="I434" t="s">
        <v>71</v>
      </c>
      <c r="J434">
        <v>4411</v>
      </c>
      <c r="K434" t="s">
        <v>76</v>
      </c>
      <c r="L434">
        <v>1</v>
      </c>
      <c r="M434" t="s">
        <v>398</v>
      </c>
      <c r="N434">
        <v>4000</v>
      </c>
      <c r="O434" s="17" t="s">
        <v>699</v>
      </c>
      <c r="P434" t="s">
        <v>394</v>
      </c>
      <c r="Q434" t="s">
        <v>57</v>
      </c>
      <c r="R434" t="s">
        <v>58</v>
      </c>
      <c r="S434" t="s">
        <v>73</v>
      </c>
      <c r="T434" t="s">
        <v>74</v>
      </c>
      <c r="U434" s="17" t="e">
        <v>#N/A</v>
      </c>
      <c r="V434" s="13">
        <v>50000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 s="21">
        <v>50000</v>
      </c>
      <c r="AD434" s="13">
        <f>VLOOKUP(A434,'ARCHIVO DE TRABAJO'!$A$1:$AC$1046,29,0)</f>
        <v>0</v>
      </c>
      <c r="AE434" s="32">
        <f>VLOOKUP(A434,'ARCHIVO DE TRABAJO'!$A$1:$AD$1046,30,0)</f>
        <v>0</v>
      </c>
      <c r="AF434" s="21">
        <v>0</v>
      </c>
      <c r="AG434" s="21">
        <v>0</v>
      </c>
      <c r="AH434" s="21">
        <v>0</v>
      </c>
      <c r="AI434" s="21">
        <f t="shared" si="13"/>
        <v>50000</v>
      </c>
      <c r="AJ434">
        <v>0</v>
      </c>
      <c r="AK434" s="1">
        <v>400000</v>
      </c>
      <c r="AL434">
        <v>0</v>
      </c>
      <c r="AM434" s="1">
        <v>350000</v>
      </c>
      <c r="AN434" s="1">
        <v>50000</v>
      </c>
    </row>
    <row r="435" spans="1:40" x14ac:dyDescent="0.25">
      <c r="A435" t="str">
        <f t="shared" si="12"/>
        <v>1.1-00-2009_20750025_2044210</v>
      </c>
      <c r="B435" t="s">
        <v>393</v>
      </c>
      <c r="C435" s="17" t="s">
        <v>555</v>
      </c>
      <c r="D435" t="s">
        <v>51</v>
      </c>
      <c r="E435" t="s">
        <v>52</v>
      </c>
      <c r="F435" t="s">
        <v>53</v>
      </c>
      <c r="G435">
        <v>7</v>
      </c>
      <c r="H435">
        <v>50</v>
      </c>
      <c r="I435" t="s">
        <v>71</v>
      </c>
      <c r="J435">
        <v>4421</v>
      </c>
      <c r="K435" t="s">
        <v>72</v>
      </c>
      <c r="L435">
        <v>0</v>
      </c>
      <c r="M435" t="s">
        <v>36</v>
      </c>
      <c r="N435">
        <v>4000</v>
      </c>
      <c r="O435" s="17" t="s">
        <v>699</v>
      </c>
      <c r="P435" t="s">
        <v>394</v>
      </c>
      <c r="Q435" t="s">
        <v>57</v>
      </c>
      <c r="R435" t="s">
        <v>58</v>
      </c>
      <c r="S435" t="s">
        <v>73</v>
      </c>
      <c r="T435" t="s">
        <v>74</v>
      </c>
      <c r="U435" s="17" t="e">
        <v>#N/A</v>
      </c>
      <c r="V435" s="13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 s="21">
        <v>0</v>
      </c>
      <c r="AD435" s="13">
        <f>VLOOKUP(A435,'ARCHIVO DE TRABAJO'!$A$1:$AC$1046,29,0)</f>
        <v>0</v>
      </c>
      <c r="AE435" s="32">
        <f>VLOOKUP(A435,'ARCHIVO DE TRABAJO'!$A$1:$AD$1046,30,0)</f>
        <v>0</v>
      </c>
      <c r="AF435" s="21">
        <v>0</v>
      </c>
      <c r="AG435" s="21">
        <v>0</v>
      </c>
      <c r="AH435" s="21">
        <v>0</v>
      </c>
      <c r="AI435" s="21">
        <f t="shared" si="13"/>
        <v>0</v>
      </c>
      <c r="AJ435">
        <v>0</v>
      </c>
      <c r="AK435" s="1">
        <v>380000</v>
      </c>
      <c r="AL435">
        <v>0</v>
      </c>
      <c r="AM435" s="1">
        <v>380000</v>
      </c>
      <c r="AN435">
        <v>0</v>
      </c>
    </row>
    <row r="436" spans="1:40" x14ac:dyDescent="0.25">
      <c r="A436" t="str">
        <f t="shared" si="12"/>
        <v>1.1-00-2009_20751026_2044110</v>
      </c>
      <c r="B436" t="s">
        <v>393</v>
      </c>
      <c r="C436" s="17" t="s">
        <v>555</v>
      </c>
      <c r="D436" t="s">
        <v>51</v>
      </c>
      <c r="E436" t="s">
        <v>52</v>
      </c>
      <c r="F436" t="s">
        <v>53</v>
      </c>
      <c r="G436">
        <v>7</v>
      </c>
      <c r="H436">
        <v>51</v>
      </c>
      <c r="I436" t="s">
        <v>75</v>
      </c>
      <c r="J436">
        <v>4411</v>
      </c>
      <c r="K436" t="s">
        <v>76</v>
      </c>
      <c r="L436">
        <v>0</v>
      </c>
      <c r="M436" t="s">
        <v>36</v>
      </c>
      <c r="N436">
        <v>4000</v>
      </c>
      <c r="O436" s="17" t="s">
        <v>699</v>
      </c>
      <c r="P436" t="s">
        <v>394</v>
      </c>
      <c r="Q436" t="s">
        <v>57</v>
      </c>
      <c r="R436" t="s">
        <v>58</v>
      </c>
      <c r="S436" t="s">
        <v>77</v>
      </c>
      <c r="T436" t="s">
        <v>78</v>
      </c>
      <c r="U436" s="17" t="e">
        <v>#N/A</v>
      </c>
      <c r="V436" s="13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 s="21">
        <v>0</v>
      </c>
      <c r="AD436" s="13">
        <f>VLOOKUP(A436,'ARCHIVO DE TRABAJO'!$A$1:$AC$1046,29,0)</f>
        <v>0</v>
      </c>
      <c r="AE436" s="32">
        <f>VLOOKUP(A436,'ARCHIVO DE TRABAJO'!$A$1:$AD$1046,30,0)</f>
        <v>0</v>
      </c>
      <c r="AF436" s="21">
        <v>0</v>
      </c>
      <c r="AG436" s="21">
        <v>0</v>
      </c>
      <c r="AH436" s="21">
        <v>0</v>
      </c>
      <c r="AI436" s="21">
        <f t="shared" si="13"/>
        <v>0</v>
      </c>
      <c r="AJ436">
        <v>0</v>
      </c>
      <c r="AK436" s="1">
        <v>350000</v>
      </c>
      <c r="AL436">
        <v>0</v>
      </c>
      <c r="AM436" s="1">
        <v>350000</v>
      </c>
      <c r="AN436">
        <v>0</v>
      </c>
    </row>
    <row r="437" spans="1:40" x14ac:dyDescent="0.25">
      <c r="A437" t="str">
        <f t="shared" si="12"/>
        <v>1.1-00-2009_20751026_2044111</v>
      </c>
      <c r="B437" t="s">
        <v>393</v>
      </c>
      <c r="C437" s="17" t="s">
        <v>555</v>
      </c>
      <c r="D437" t="s">
        <v>51</v>
      </c>
      <c r="E437" t="s">
        <v>52</v>
      </c>
      <c r="F437" t="s">
        <v>53</v>
      </c>
      <c r="G437">
        <v>7</v>
      </c>
      <c r="H437">
        <v>51</v>
      </c>
      <c r="I437" t="s">
        <v>75</v>
      </c>
      <c r="J437">
        <v>4411</v>
      </c>
      <c r="K437" t="s">
        <v>76</v>
      </c>
      <c r="L437">
        <v>1</v>
      </c>
      <c r="M437" t="s">
        <v>399</v>
      </c>
      <c r="N437">
        <v>4000</v>
      </c>
      <c r="O437" s="17" t="s">
        <v>699</v>
      </c>
      <c r="P437" t="s">
        <v>394</v>
      </c>
      <c r="Q437" t="s">
        <v>57</v>
      </c>
      <c r="R437" t="s">
        <v>58</v>
      </c>
      <c r="S437" t="s">
        <v>77</v>
      </c>
      <c r="T437" t="s">
        <v>78</v>
      </c>
      <c r="U437" s="17" t="e">
        <v>#N/A</v>
      </c>
      <c r="V437" s="13">
        <v>100000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 s="21">
        <v>100000</v>
      </c>
      <c r="AD437" s="13">
        <f>VLOOKUP(A437,'ARCHIVO DE TRABAJO'!$A$1:$AC$1046,29,0)</f>
        <v>0</v>
      </c>
      <c r="AE437" s="32">
        <f>VLOOKUP(A437,'ARCHIVO DE TRABAJO'!$A$1:$AD$1046,30,0)</f>
        <v>0</v>
      </c>
      <c r="AF437" s="21">
        <v>0</v>
      </c>
      <c r="AG437" s="21">
        <v>0</v>
      </c>
      <c r="AH437" s="21">
        <v>0</v>
      </c>
      <c r="AI437" s="21">
        <f t="shared" si="13"/>
        <v>100000</v>
      </c>
      <c r="AJ437">
        <v>0</v>
      </c>
      <c r="AK437" s="1">
        <v>350000</v>
      </c>
      <c r="AL437">
        <v>0</v>
      </c>
      <c r="AM437" s="1">
        <v>250000</v>
      </c>
      <c r="AN437" s="1">
        <v>100000</v>
      </c>
    </row>
    <row r="438" spans="1:40" x14ac:dyDescent="0.25">
      <c r="A438" t="str">
        <f t="shared" si="12"/>
        <v>1.1-00-2009_20751026_2044111</v>
      </c>
      <c r="B438" t="s">
        <v>393</v>
      </c>
      <c r="C438" s="17" t="s">
        <v>555</v>
      </c>
      <c r="D438" t="s">
        <v>51</v>
      </c>
      <c r="E438" t="s">
        <v>52</v>
      </c>
      <c r="F438" t="s">
        <v>53</v>
      </c>
      <c r="G438">
        <v>7</v>
      </c>
      <c r="H438">
        <v>51</v>
      </c>
      <c r="I438" t="s">
        <v>75</v>
      </c>
      <c r="J438">
        <v>4411</v>
      </c>
      <c r="K438" t="s">
        <v>76</v>
      </c>
      <c r="L438">
        <v>1</v>
      </c>
      <c r="M438" t="s">
        <v>398</v>
      </c>
      <c r="N438">
        <v>4000</v>
      </c>
      <c r="O438" s="17" t="s">
        <v>699</v>
      </c>
      <c r="P438" t="s">
        <v>394</v>
      </c>
      <c r="Q438" t="s">
        <v>57</v>
      </c>
      <c r="R438" t="s">
        <v>58</v>
      </c>
      <c r="S438" t="s">
        <v>77</v>
      </c>
      <c r="T438" t="s">
        <v>78</v>
      </c>
      <c r="U438" s="17" t="e">
        <v>#N/A</v>
      </c>
      <c r="V438" s="13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 s="21">
        <v>0</v>
      </c>
      <c r="AD438" s="13">
        <f>VLOOKUP(A438,'ARCHIVO DE TRABAJO'!$A$1:$AC$1046,29,0)</f>
        <v>0</v>
      </c>
      <c r="AE438" s="32">
        <f>VLOOKUP(A438,'ARCHIVO DE TRABAJO'!$A$1:$AD$1046,30,0)</f>
        <v>0</v>
      </c>
      <c r="AF438" s="21">
        <v>0</v>
      </c>
      <c r="AG438" s="21">
        <v>0</v>
      </c>
      <c r="AH438" s="21">
        <v>0</v>
      </c>
      <c r="AI438" s="21">
        <f t="shared" si="13"/>
        <v>0</v>
      </c>
      <c r="AJ438">
        <v>0</v>
      </c>
      <c r="AK438" s="1">
        <v>50000</v>
      </c>
      <c r="AL438">
        <v>0</v>
      </c>
      <c r="AM438" s="1">
        <v>50000</v>
      </c>
      <c r="AN438">
        <v>0</v>
      </c>
    </row>
    <row r="439" spans="1:40" x14ac:dyDescent="0.25">
      <c r="A439" t="str">
        <f t="shared" si="12"/>
        <v>1.1-00-2009_20752027_2043110</v>
      </c>
      <c r="B439" t="s">
        <v>393</v>
      </c>
      <c r="C439" s="17" t="s">
        <v>555</v>
      </c>
      <c r="D439" t="s">
        <v>51</v>
      </c>
      <c r="E439" t="s">
        <v>52</v>
      </c>
      <c r="F439" t="s">
        <v>53</v>
      </c>
      <c r="G439">
        <v>7</v>
      </c>
      <c r="H439">
        <v>52</v>
      </c>
      <c r="I439" t="s">
        <v>79</v>
      </c>
      <c r="J439">
        <v>4311</v>
      </c>
      <c r="K439" t="s">
        <v>80</v>
      </c>
      <c r="L439">
        <v>0</v>
      </c>
      <c r="M439" t="s">
        <v>36</v>
      </c>
      <c r="N439">
        <v>4000</v>
      </c>
      <c r="O439" s="17" t="s">
        <v>699</v>
      </c>
      <c r="P439" t="s">
        <v>394</v>
      </c>
      <c r="Q439" t="s">
        <v>57</v>
      </c>
      <c r="R439" t="s">
        <v>58</v>
      </c>
      <c r="S439" t="s">
        <v>81</v>
      </c>
      <c r="T439" t="s">
        <v>82</v>
      </c>
      <c r="U439" s="17" t="e">
        <v>#N/A</v>
      </c>
      <c r="V439" s="13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 s="21">
        <v>0</v>
      </c>
      <c r="AD439" s="13">
        <f>VLOOKUP(A439,'ARCHIVO DE TRABAJO'!$A$1:$AC$1046,29,0)</f>
        <v>0</v>
      </c>
      <c r="AE439" s="32">
        <f>VLOOKUP(A439,'ARCHIVO DE TRABAJO'!$A$1:$AD$1046,30,0)</f>
        <v>0</v>
      </c>
      <c r="AF439" s="21">
        <v>0</v>
      </c>
      <c r="AG439" s="21">
        <v>0</v>
      </c>
      <c r="AH439" s="21">
        <v>0</v>
      </c>
      <c r="AI439" s="21">
        <f t="shared" si="13"/>
        <v>0</v>
      </c>
      <c r="AJ439">
        <v>0</v>
      </c>
      <c r="AK439" s="1">
        <v>50000</v>
      </c>
      <c r="AL439">
        <v>0</v>
      </c>
      <c r="AM439" s="1">
        <v>50000</v>
      </c>
      <c r="AN439">
        <v>0</v>
      </c>
    </row>
    <row r="440" spans="1:40" x14ac:dyDescent="0.25">
      <c r="A440" t="str">
        <f t="shared" si="12"/>
        <v>1.1-00-2009_20752027_2043111</v>
      </c>
      <c r="B440" t="s">
        <v>393</v>
      </c>
      <c r="C440" s="17" t="s">
        <v>555</v>
      </c>
      <c r="D440" t="s">
        <v>51</v>
      </c>
      <c r="E440" t="s">
        <v>52</v>
      </c>
      <c r="F440" t="s">
        <v>53</v>
      </c>
      <c r="G440">
        <v>7</v>
      </c>
      <c r="H440">
        <v>52</v>
      </c>
      <c r="I440" t="s">
        <v>79</v>
      </c>
      <c r="J440">
        <v>4311</v>
      </c>
      <c r="K440" t="s">
        <v>80</v>
      </c>
      <c r="L440">
        <v>1</v>
      </c>
      <c r="M440" t="s">
        <v>400</v>
      </c>
      <c r="N440">
        <v>4000</v>
      </c>
      <c r="O440" s="17" t="s">
        <v>699</v>
      </c>
      <c r="P440" t="s">
        <v>394</v>
      </c>
      <c r="Q440" t="s">
        <v>57</v>
      </c>
      <c r="R440" t="s">
        <v>58</v>
      </c>
      <c r="S440" t="s">
        <v>81</v>
      </c>
      <c r="T440" t="s">
        <v>82</v>
      </c>
      <c r="U440" s="17" t="e">
        <v>#N/A</v>
      </c>
      <c r="V440" s="13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 s="21">
        <v>0</v>
      </c>
      <c r="AD440" s="13">
        <f>VLOOKUP(A440,'ARCHIVO DE TRABAJO'!$A$1:$AC$1046,29,0)</f>
        <v>0</v>
      </c>
      <c r="AE440" s="32">
        <f>VLOOKUP(A440,'ARCHIVO DE TRABAJO'!$A$1:$AD$1046,30,0)</f>
        <v>0</v>
      </c>
      <c r="AF440" s="21">
        <v>0</v>
      </c>
      <c r="AG440" s="21">
        <v>0</v>
      </c>
      <c r="AH440" s="21">
        <v>0</v>
      </c>
      <c r="AI440" s="21">
        <f t="shared" si="13"/>
        <v>0</v>
      </c>
      <c r="AJ440">
        <v>0</v>
      </c>
      <c r="AK440" s="1">
        <v>100000</v>
      </c>
      <c r="AL440">
        <v>0</v>
      </c>
      <c r="AM440" s="1">
        <v>100000</v>
      </c>
      <c r="AN440">
        <v>0</v>
      </c>
    </row>
    <row r="441" spans="1:40" x14ac:dyDescent="0.25">
      <c r="A441" t="str">
        <f t="shared" si="12"/>
        <v>1.1-00-2009_20752027_2043112</v>
      </c>
      <c r="B441" t="s">
        <v>393</v>
      </c>
      <c r="C441" s="17" t="s">
        <v>555</v>
      </c>
      <c r="D441" t="s">
        <v>51</v>
      </c>
      <c r="E441" t="s">
        <v>52</v>
      </c>
      <c r="F441" t="s">
        <v>53</v>
      </c>
      <c r="G441">
        <v>7</v>
      </c>
      <c r="H441">
        <v>52</v>
      </c>
      <c r="I441" t="s">
        <v>79</v>
      </c>
      <c r="J441">
        <v>4311</v>
      </c>
      <c r="K441" t="s">
        <v>80</v>
      </c>
      <c r="L441">
        <v>2</v>
      </c>
      <c r="M441" t="s">
        <v>81</v>
      </c>
      <c r="N441">
        <v>4000</v>
      </c>
      <c r="O441" s="17" t="s">
        <v>699</v>
      </c>
      <c r="P441" t="s">
        <v>394</v>
      </c>
      <c r="Q441" t="s">
        <v>57</v>
      </c>
      <c r="R441" t="s">
        <v>58</v>
      </c>
      <c r="S441" t="s">
        <v>81</v>
      </c>
      <c r="T441" t="s">
        <v>82</v>
      </c>
      <c r="U441" s="17" t="e">
        <v>#N/A</v>
      </c>
      <c r="V441" s="13">
        <v>50000</v>
      </c>
      <c r="W441">
        <v>0</v>
      </c>
      <c r="X441" s="1">
        <v>46250</v>
      </c>
      <c r="Y441" s="1">
        <v>46250</v>
      </c>
      <c r="Z441">
        <v>0</v>
      </c>
      <c r="AA441">
        <v>0</v>
      </c>
      <c r="AB441">
        <v>0</v>
      </c>
      <c r="AC441" s="21">
        <v>3750</v>
      </c>
      <c r="AD441" s="13">
        <f>VLOOKUP(A441,'ARCHIVO DE TRABAJO'!$A$1:$AC$1046,29,0)</f>
        <v>0</v>
      </c>
      <c r="AE441" s="32">
        <f>VLOOKUP(A441,'ARCHIVO DE TRABAJO'!$A$1:$AD$1046,30,0)</f>
        <v>0</v>
      </c>
      <c r="AF441" s="21">
        <v>0</v>
      </c>
      <c r="AG441" s="21">
        <v>0</v>
      </c>
      <c r="AH441" s="21">
        <v>0</v>
      </c>
      <c r="AI441" s="21">
        <f t="shared" si="13"/>
        <v>50000</v>
      </c>
      <c r="AJ441">
        <v>0</v>
      </c>
      <c r="AK441" s="1">
        <v>50000</v>
      </c>
      <c r="AL441">
        <v>0</v>
      </c>
      <c r="AM441">
        <v>0</v>
      </c>
      <c r="AN441" s="1">
        <v>50000</v>
      </c>
    </row>
    <row r="442" spans="1:40" x14ac:dyDescent="0.25">
      <c r="A442" t="str">
        <f t="shared" si="12"/>
        <v>1.1-00-2009_20753027_2043110</v>
      </c>
      <c r="B442" t="s">
        <v>393</v>
      </c>
      <c r="C442" s="17" t="s">
        <v>555</v>
      </c>
      <c r="D442" t="s">
        <v>51</v>
      </c>
      <c r="E442" t="s">
        <v>52</v>
      </c>
      <c r="F442" t="s">
        <v>53</v>
      </c>
      <c r="G442">
        <v>7</v>
      </c>
      <c r="H442">
        <v>53</v>
      </c>
      <c r="I442" t="s">
        <v>79</v>
      </c>
      <c r="J442">
        <v>4311</v>
      </c>
      <c r="K442" t="s">
        <v>80</v>
      </c>
      <c r="L442">
        <v>0</v>
      </c>
      <c r="M442" t="s">
        <v>36</v>
      </c>
      <c r="N442">
        <v>4000</v>
      </c>
      <c r="O442" s="17" t="s">
        <v>699</v>
      </c>
      <c r="P442" t="s">
        <v>394</v>
      </c>
      <c r="Q442" t="s">
        <v>57</v>
      </c>
      <c r="R442" t="s">
        <v>58</v>
      </c>
      <c r="S442" t="s">
        <v>83</v>
      </c>
      <c r="T442" t="s">
        <v>82</v>
      </c>
      <c r="U442" s="17" t="e">
        <v>#N/A</v>
      </c>
      <c r="V442" s="13">
        <v>70000</v>
      </c>
      <c r="W442">
        <v>0</v>
      </c>
      <c r="X442" s="1">
        <v>69984</v>
      </c>
      <c r="Y442">
        <v>0</v>
      </c>
      <c r="Z442">
        <v>0</v>
      </c>
      <c r="AA442">
        <v>0</v>
      </c>
      <c r="AB442">
        <v>0</v>
      </c>
      <c r="AC442" s="21">
        <v>16</v>
      </c>
      <c r="AD442" s="13">
        <f>VLOOKUP(A442,'ARCHIVO DE TRABAJO'!$A$1:$AC$1046,29,0)</f>
        <v>0</v>
      </c>
      <c r="AE442" s="32">
        <f>VLOOKUP(A442,'ARCHIVO DE TRABAJO'!$A$1:$AD$1046,30,0)</f>
        <v>0</v>
      </c>
      <c r="AF442" s="21">
        <v>0</v>
      </c>
      <c r="AG442" s="21">
        <v>0</v>
      </c>
      <c r="AH442" s="21">
        <v>0</v>
      </c>
      <c r="AI442" s="21">
        <f t="shared" si="13"/>
        <v>70000</v>
      </c>
      <c r="AJ442">
        <v>0</v>
      </c>
      <c r="AK442" s="1">
        <v>70000</v>
      </c>
      <c r="AL442">
        <v>0</v>
      </c>
      <c r="AM442">
        <v>0</v>
      </c>
      <c r="AN442" s="1">
        <v>70000</v>
      </c>
    </row>
    <row r="443" spans="1:40" x14ac:dyDescent="0.25">
      <c r="A443" t="str">
        <f t="shared" si="12"/>
        <v>1.1-00-2009_20754027_2043110</v>
      </c>
      <c r="B443" t="s">
        <v>393</v>
      </c>
      <c r="C443" s="17" t="s">
        <v>555</v>
      </c>
      <c r="D443" t="s">
        <v>51</v>
      </c>
      <c r="E443" t="s">
        <v>52</v>
      </c>
      <c r="F443" t="s">
        <v>53</v>
      </c>
      <c r="G443">
        <v>7</v>
      </c>
      <c r="H443">
        <v>54</v>
      </c>
      <c r="I443" t="s">
        <v>79</v>
      </c>
      <c r="J443">
        <v>4311</v>
      </c>
      <c r="K443" t="s">
        <v>80</v>
      </c>
      <c r="L443">
        <v>0</v>
      </c>
      <c r="M443" t="s">
        <v>36</v>
      </c>
      <c r="N443">
        <v>4000</v>
      </c>
      <c r="O443" s="17" t="s">
        <v>699</v>
      </c>
      <c r="P443" t="s">
        <v>394</v>
      </c>
      <c r="Q443" t="s">
        <v>57</v>
      </c>
      <c r="R443" t="s">
        <v>58</v>
      </c>
      <c r="S443" t="s">
        <v>84</v>
      </c>
      <c r="T443" t="s">
        <v>82</v>
      </c>
      <c r="U443" s="17" t="s">
        <v>555</v>
      </c>
      <c r="V443" s="13">
        <v>3000000</v>
      </c>
      <c r="W443">
        <v>0</v>
      </c>
      <c r="X443" s="1">
        <v>3000000</v>
      </c>
      <c r="Y443" s="1">
        <v>3000000</v>
      </c>
      <c r="Z443" s="1">
        <v>1998920</v>
      </c>
      <c r="AA443" s="1">
        <v>1998920</v>
      </c>
      <c r="AB443" s="1">
        <v>1998920</v>
      </c>
      <c r="AC443" s="21">
        <v>0</v>
      </c>
      <c r="AD443" s="13">
        <f>VLOOKUP(A443,'ARCHIVO DE TRABAJO'!$A$1:$AC$1046,29,0)</f>
        <v>0</v>
      </c>
      <c r="AE443" s="32">
        <f>VLOOKUP(A443,'ARCHIVO DE TRABAJO'!$A$1:$AD$1046,30,0)</f>
        <v>0</v>
      </c>
      <c r="AF443" s="21">
        <v>0</v>
      </c>
      <c r="AG443" s="21">
        <v>0</v>
      </c>
      <c r="AH443" s="21">
        <v>0</v>
      </c>
      <c r="AI443" s="21">
        <f t="shared" si="13"/>
        <v>3000000</v>
      </c>
      <c r="AJ443">
        <v>0</v>
      </c>
      <c r="AK443" s="1">
        <v>3000000</v>
      </c>
      <c r="AL443">
        <v>0</v>
      </c>
      <c r="AM443">
        <v>0</v>
      </c>
      <c r="AN443" s="1">
        <v>3000000</v>
      </c>
    </row>
    <row r="444" spans="1:40" x14ac:dyDescent="0.25">
      <c r="A444" t="str">
        <f t="shared" si="12"/>
        <v>1.1-00-2009_20754027_2043111</v>
      </c>
      <c r="B444" t="s">
        <v>393</v>
      </c>
      <c r="C444" s="17" t="s">
        <v>555</v>
      </c>
      <c r="D444" t="s">
        <v>51</v>
      </c>
      <c r="E444" t="s">
        <v>52</v>
      </c>
      <c r="F444" t="s">
        <v>53</v>
      </c>
      <c r="G444">
        <v>7</v>
      </c>
      <c r="H444">
        <v>54</v>
      </c>
      <c r="I444" t="s">
        <v>79</v>
      </c>
      <c r="J444">
        <v>4311</v>
      </c>
      <c r="K444" t="s">
        <v>80</v>
      </c>
      <c r="L444">
        <v>1</v>
      </c>
      <c r="M444" t="s">
        <v>401</v>
      </c>
      <c r="N444">
        <v>4000</v>
      </c>
      <c r="O444" s="17" t="s">
        <v>699</v>
      </c>
      <c r="P444" t="s">
        <v>394</v>
      </c>
      <c r="Q444" t="s">
        <v>57</v>
      </c>
      <c r="R444" t="s">
        <v>58</v>
      </c>
      <c r="S444" t="s">
        <v>84</v>
      </c>
      <c r="T444" t="s">
        <v>82</v>
      </c>
      <c r="U444" s="17" t="e">
        <v>#N/A</v>
      </c>
      <c r="V444" s="13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 s="21">
        <v>0</v>
      </c>
      <c r="AD444" s="13">
        <f>VLOOKUP(A444,'ARCHIVO DE TRABAJO'!$A$1:$AC$1046,29,0)</f>
        <v>0</v>
      </c>
      <c r="AE444" s="32">
        <f>VLOOKUP(A444,'ARCHIVO DE TRABAJO'!$A$1:$AD$1046,30,0)</f>
        <v>0</v>
      </c>
      <c r="AF444" s="21">
        <v>0</v>
      </c>
      <c r="AG444" s="21">
        <v>0</v>
      </c>
      <c r="AH444" s="21">
        <v>0</v>
      </c>
      <c r="AI444" s="21">
        <f t="shared" si="13"/>
        <v>0</v>
      </c>
      <c r="AJ444">
        <v>0</v>
      </c>
      <c r="AK444" s="1">
        <v>150000</v>
      </c>
      <c r="AL444">
        <v>0</v>
      </c>
      <c r="AM444" s="1">
        <v>150000</v>
      </c>
      <c r="AN444">
        <v>0</v>
      </c>
    </row>
    <row r="445" spans="1:40" x14ac:dyDescent="0.25">
      <c r="A445" t="str">
        <f t="shared" si="12"/>
        <v>1.1-00-2009_20755027_2043110</v>
      </c>
      <c r="B445" t="s">
        <v>393</v>
      </c>
      <c r="C445" s="17" t="s">
        <v>555</v>
      </c>
      <c r="D445" t="s">
        <v>51</v>
      </c>
      <c r="E445" t="s">
        <v>52</v>
      </c>
      <c r="F445" t="s">
        <v>53</v>
      </c>
      <c r="G445">
        <v>7</v>
      </c>
      <c r="H445">
        <v>55</v>
      </c>
      <c r="I445" t="s">
        <v>79</v>
      </c>
      <c r="J445">
        <v>4311</v>
      </c>
      <c r="K445" t="s">
        <v>80</v>
      </c>
      <c r="L445">
        <v>0</v>
      </c>
      <c r="M445" t="s">
        <v>36</v>
      </c>
      <c r="N445">
        <v>4000</v>
      </c>
      <c r="O445" s="17" t="s">
        <v>699</v>
      </c>
      <c r="P445" t="s">
        <v>394</v>
      </c>
      <c r="Q445" t="s">
        <v>57</v>
      </c>
      <c r="R445" t="s">
        <v>58</v>
      </c>
      <c r="S445" t="s">
        <v>85</v>
      </c>
      <c r="T445" t="s">
        <v>82</v>
      </c>
      <c r="U445" s="17" t="e">
        <v>#N/A</v>
      </c>
      <c r="V445" s="13">
        <v>50000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 s="21">
        <v>50000</v>
      </c>
      <c r="AD445" s="13">
        <f>VLOOKUP(A445,'ARCHIVO DE TRABAJO'!$A$1:$AC$1046,29,0)</f>
        <v>0</v>
      </c>
      <c r="AE445" s="32">
        <f>VLOOKUP(A445,'ARCHIVO DE TRABAJO'!$A$1:$AD$1046,30,0)</f>
        <v>0</v>
      </c>
      <c r="AF445" s="21">
        <v>0</v>
      </c>
      <c r="AG445" s="21">
        <v>0</v>
      </c>
      <c r="AH445" s="21">
        <v>0</v>
      </c>
      <c r="AI445" s="21">
        <f t="shared" si="13"/>
        <v>50000</v>
      </c>
      <c r="AJ445">
        <v>0</v>
      </c>
      <c r="AK445" s="1">
        <v>50000</v>
      </c>
      <c r="AL445">
        <v>0</v>
      </c>
      <c r="AM445">
        <v>0</v>
      </c>
      <c r="AN445" s="1">
        <v>50000</v>
      </c>
    </row>
    <row r="446" spans="1:40" x14ac:dyDescent="0.25">
      <c r="A446" t="str">
        <f t="shared" si="12"/>
        <v>1.1-00-2009_20756027_2043110</v>
      </c>
      <c r="B446" t="s">
        <v>393</v>
      </c>
      <c r="C446" s="17" t="s">
        <v>555</v>
      </c>
      <c r="D446" t="s">
        <v>51</v>
      </c>
      <c r="E446" t="s">
        <v>52</v>
      </c>
      <c r="F446" t="s">
        <v>53</v>
      </c>
      <c r="G446">
        <v>7</v>
      </c>
      <c r="H446">
        <v>56</v>
      </c>
      <c r="I446" t="s">
        <v>79</v>
      </c>
      <c r="J446">
        <v>4311</v>
      </c>
      <c r="K446" t="s">
        <v>80</v>
      </c>
      <c r="L446">
        <v>0</v>
      </c>
      <c r="M446" t="s">
        <v>36</v>
      </c>
      <c r="N446">
        <v>4000</v>
      </c>
      <c r="O446" s="17" t="s">
        <v>699</v>
      </c>
      <c r="P446" t="s">
        <v>394</v>
      </c>
      <c r="Q446" t="s">
        <v>57</v>
      </c>
      <c r="R446" t="s">
        <v>58</v>
      </c>
      <c r="S446" t="s">
        <v>86</v>
      </c>
      <c r="T446" t="s">
        <v>82</v>
      </c>
      <c r="U446" s="17" t="e">
        <v>#N/A</v>
      </c>
      <c r="V446" s="13">
        <v>150000</v>
      </c>
      <c r="W446">
        <v>0</v>
      </c>
      <c r="X446" s="1">
        <v>48000</v>
      </c>
      <c r="Y446" s="1">
        <v>48000</v>
      </c>
      <c r="Z446" s="1">
        <v>48000</v>
      </c>
      <c r="AA446">
        <v>0</v>
      </c>
      <c r="AB446">
        <v>0</v>
      </c>
      <c r="AC446" s="21">
        <v>102000</v>
      </c>
      <c r="AD446" s="13">
        <f>VLOOKUP(A446,'ARCHIVO DE TRABAJO'!$A$1:$AC$1046,29,0)</f>
        <v>0</v>
      </c>
      <c r="AE446" s="32">
        <f>VLOOKUP(A446,'ARCHIVO DE TRABAJO'!$A$1:$AD$1046,30,0)</f>
        <v>0</v>
      </c>
      <c r="AF446" s="21">
        <v>0</v>
      </c>
      <c r="AG446" s="21">
        <v>0</v>
      </c>
      <c r="AH446" s="21">
        <v>0</v>
      </c>
      <c r="AI446" s="21">
        <f t="shared" si="13"/>
        <v>150000</v>
      </c>
      <c r="AJ446">
        <v>0</v>
      </c>
      <c r="AK446" s="1">
        <v>300000</v>
      </c>
      <c r="AL446">
        <v>0</v>
      </c>
      <c r="AM446" s="1">
        <v>150000</v>
      </c>
      <c r="AN446" s="1">
        <v>150000</v>
      </c>
    </row>
    <row r="447" spans="1:40" x14ac:dyDescent="0.25">
      <c r="A447" t="str">
        <f t="shared" ref="A447:A510" si="14">+CONCATENATE(B447,F447,G447,H447,I447,J447,L447)</f>
        <v>1.1-00-2005_20822012_2014110</v>
      </c>
      <c r="B447" t="s">
        <v>393</v>
      </c>
      <c r="C447" s="17" t="s">
        <v>555</v>
      </c>
      <c r="D447" t="s">
        <v>31</v>
      </c>
      <c r="E447" t="s">
        <v>32</v>
      </c>
      <c r="F447" t="s">
        <v>43</v>
      </c>
      <c r="G447">
        <v>8</v>
      </c>
      <c r="H447">
        <v>22</v>
      </c>
      <c r="I447" t="s">
        <v>44</v>
      </c>
      <c r="J447">
        <v>1411</v>
      </c>
      <c r="K447" t="s">
        <v>336</v>
      </c>
      <c r="L447">
        <v>0</v>
      </c>
      <c r="M447" t="s">
        <v>36</v>
      </c>
      <c r="N447">
        <v>1000</v>
      </c>
      <c r="O447" s="17" t="s">
        <v>699</v>
      </c>
      <c r="P447" t="s">
        <v>394</v>
      </c>
      <c r="Q447" t="s">
        <v>47</v>
      </c>
      <c r="R447" t="s">
        <v>39</v>
      </c>
      <c r="S447" t="s">
        <v>48</v>
      </c>
      <c r="T447" t="s">
        <v>49</v>
      </c>
      <c r="U447" s="17" t="e">
        <v>#N/A</v>
      </c>
      <c r="V447" s="13">
        <v>59439080.689999998</v>
      </c>
      <c r="W447">
        <v>0</v>
      </c>
      <c r="X447" s="1">
        <v>29171128.550000001</v>
      </c>
      <c r="Y447" s="1">
        <v>29171128.550000001</v>
      </c>
      <c r="Z447" s="1">
        <v>29171128.550000001</v>
      </c>
      <c r="AA447" s="1">
        <v>29171128.550000001</v>
      </c>
      <c r="AB447" s="21">
        <v>29171128.550000001</v>
      </c>
      <c r="AC447" s="21">
        <v>30267952.139999997</v>
      </c>
      <c r="AD447" s="13">
        <f>VLOOKUP(A447,'ARCHIVO DE TRABAJO'!$A$1:$AC$1046,29,0)</f>
        <v>0</v>
      </c>
      <c r="AE447" s="32">
        <f>VLOOKUP(A447,'ARCHIVO DE TRABAJO'!$A$1:$AD$1046,30,0)</f>
        <v>0</v>
      </c>
      <c r="AF447" s="21">
        <v>13500000</v>
      </c>
      <c r="AG447" s="21">
        <v>0</v>
      </c>
      <c r="AH447" s="21">
        <v>0</v>
      </c>
      <c r="AI447" s="21">
        <f t="shared" ref="AI447:AI510" si="15">V447-AF447+AG447+AH447</f>
        <v>45939080.689999998</v>
      </c>
      <c r="AJ447">
        <v>0</v>
      </c>
      <c r="AK447" s="1">
        <v>59439080.689999998</v>
      </c>
      <c r="AL447">
        <v>0</v>
      </c>
      <c r="AM447">
        <v>0</v>
      </c>
      <c r="AN447" s="1">
        <v>59439080.689999998</v>
      </c>
    </row>
    <row r="448" spans="1:40" x14ac:dyDescent="0.25">
      <c r="A448" t="str">
        <f t="shared" si="14"/>
        <v>1.1-00-2009_20758027_2043110</v>
      </c>
      <c r="B448" t="s">
        <v>393</v>
      </c>
      <c r="C448" s="17" t="s">
        <v>555</v>
      </c>
      <c r="D448" t="s">
        <v>51</v>
      </c>
      <c r="E448" t="s">
        <v>52</v>
      </c>
      <c r="F448" t="s">
        <v>53</v>
      </c>
      <c r="G448">
        <v>7</v>
      </c>
      <c r="H448">
        <v>58</v>
      </c>
      <c r="I448" t="s">
        <v>79</v>
      </c>
      <c r="J448">
        <v>4311</v>
      </c>
      <c r="K448" t="s">
        <v>80</v>
      </c>
      <c r="L448">
        <v>0</v>
      </c>
      <c r="M448" t="s">
        <v>36</v>
      </c>
      <c r="N448">
        <v>4000</v>
      </c>
      <c r="O448" s="17" t="s">
        <v>699</v>
      </c>
      <c r="P448" t="s">
        <v>394</v>
      </c>
      <c r="Q448" t="s">
        <v>57</v>
      </c>
      <c r="R448" t="s">
        <v>58</v>
      </c>
      <c r="S448" t="s">
        <v>89</v>
      </c>
      <c r="T448" t="s">
        <v>82</v>
      </c>
      <c r="U448" s="17" t="e">
        <v>#N/A</v>
      </c>
      <c r="V448" s="13">
        <v>70000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 s="21">
        <v>70000</v>
      </c>
      <c r="AD448" s="13">
        <f>VLOOKUP(A448,'ARCHIVO DE TRABAJO'!$A$1:$AC$1046,29,0)</f>
        <v>0</v>
      </c>
      <c r="AE448" s="32">
        <f>VLOOKUP(A448,'ARCHIVO DE TRABAJO'!$A$1:$AD$1046,30,0)</f>
        <v>0</v>
      </c>
      <c r="AF448" s="21">
        <v>0</v>
      </c>
      <c r="AG448" s="21">
        <v>0</v>
      </c>
      <c r="AH448" s="21">
        <v>0</v>
      </c>
      <c r="AI448" s="21">
        <f t="shared" si="15"/>
        <v>70000</v>
      </c>
      <c r="AJ448">
        <v>0</v>
      </c>
      <c r="AK448" s="1">
        <v>70000</v>
      </c>
      <c r="AL448">
        <v>0</v>
      </c>
      <c r="AM448">
        <v>0</v>
      </c>
      <c r="AN448" s="1">
        <v>70000</v>
      </c>
    </row>
    <row r="449" spans="1:40" x14ac:dyDescent="0.25">
      <c r="A449" t="str">
        <f t="shared" si="14"/>
        <v>1.1-00-2009_20759027_2043110</v>
      </c>
      <c r="B449" t="s">
        <v>393</v>
      </c>
      <c r="C449" s="17" t="s">
        <v>555</v>
      </c>
      <c r="D449" t="s">
        <v>51</v>
      </c>
      <c r="E449" t="s">
        <v>52</v>
      </c>
      <c r="F449" t="s">
        <v>53</v>
      </c>
      <c r="G449">
        <v>7</v>
      </c>
      <c r="H449">
        <v>59</v>
      </c>
      <c r="I449" t="s">
        <v>79</v>
      </c>
      <c r="J449">
        <v>4311</v>
      </c>
      <c r="K449" t="s">
        <v>80</v>
      </c>
      <c r="L449">
        <v>0</v>
      </c>
      <c r="M449" t="s">
        <v>36</v>
      </c>
      <c r="N449">
        <v>4000</v>
      </c>
      <c r="O449" s="17" t="s">
        <v>699</v>
      </c>
      <c r="P449" t="s">
        <v>394</v>
      </c>
      <c r="Q449" t="s">
        <v>57</v>
      </c>
      <c r="R449" t="s">
        <v>58</v>
      </c>
      <c r="S449" t="s">
        <v>90</v>
      </c>
      <c r="T449" t="s">
        <v>82</v>
      </c>
      <c r="U449" s="17" t="e">
        <v>#N/A</v>
      </c>
      <c r="V449" s="13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 s="21">
        <v>0</v>
      </c>
      <c r="AD449" s="13">
        <f>VLOOKUP(A449,'ARCHIVO DE TRABAJO'!$A$1:$AC$1046,29,0)</f>
        <v>0</v>
      </c>
      <c r="AE449" s="32">
        <f>VLOOKUP(A449,'ARCHIVO DE TRABAJO'!$A$1:$AD$1046,30,0)</f>
        <v>0</v>
      </c>
      <c r="AF449" s="21">
        <v>0</v>
      </c>
      <c r="AG449" s="21">
        <v>0</v>
      </c>
      <c r="AH449" s="21">
        <v>0</v>
      </c>
      <c r="AI449" s="21">
        <f t="shared" si="15"/>
        <v>0</v>
      </c>
      <c r="AJ449">
        <v>0</v>
      </c>
      <c r="AK449" s="1">
        <v>100000</v>
      </c>
      <c r="AL449">
        <v>0</v>
      </c>
      <c r="AM449" s="1">
        <v>100000</v>
      </c>
      <c r="AN449">
        <v>0</v>
      </c>
    </row>
    <row r="450" spans="1:40" x14ac:dyDescent="0.25">
      <c r="A450" t="str">
        <f t="shared" si="14"/>
        <v>1.1-00-2009_20759027_2043111</v>
      </c>
      <c r="B450" t="s">
        <v>393</v>
      </c>
      <c r="C450" s="17" t="s">
        <v>555</v>
      </c>
      <c r="D450" t="s">
        <v>51</v>
      </c>
      <c r="E450" t="s">
        <v>52</v>
      </c>
      <c r="F450" t="s">
        <v>53</v>
      </c>
      <c r="G450">
        <v>7</v>
      </c>
      <c r="H450">
        <v>59</v>
      </c>
      <c r="I450" t="s">
        <v>79</v>
      </c>
      <c r="J450">
        <v>4311</v>
      </c>
      <c r="K450" t="s">
        <v>80</v>
      </c>
      <c r="L450">
        <v>1</v>
      </c>
      <c r="M450" t="s">
        <v>400</v>
      </c>
      <c r="N450">
        <v>4000</v>
      </c>
      <c r="O450" s="17" t="s">
        <v>699</v>
      </c>
      <c r="P450" t="s">
        <v>394</v>
      </c>
      <c r="Q450" t="s">
        <v>57</v>
      </c>
      <c r="R450" t="s">
        <v>58</v>
      </c>
      <c r="S450" t="s">
        <v>90</v>
      </c>
      <c r="T450" t="s">
        <v>82</v>
      </c>
      <c r="U450" s="17" t="e">
        <v>#N/A</v>
      </c>
      <c r="V450" s="13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 s="21">
        <v>0</v>
      </c>
      <c r="AD450" s="13">
        <f>VLOOKUP(A450,'ARCHIVO DE TRABAJO'!$A$1:$AC$1046,29,0)</f>
        <v>0</v>
      </c>
      <c r="AE450" s="32">
        <f>VLOOKUP(A450,'ARCHIVO DE TRABAJO'!$A$1:$AD$1046,30,0)</f>
        <v>0</v>
      </c>
      <c r="AF450" s="21">
        <v>0</v>
      </c>
      <c r="AG450" s="21">
        <v>0</v>
      </c>
      <c r="AH450" s="21">
        <v>0</v>
      </c>
      <c r="AI450" s="21">
        <f t="shared" si="15"/>
        <v>0</v>
      </c>
      <c r="AJ450">
        <v>0</v>
      </c>
      <c r="AK450">
        <v>0</v>
      </c>
      <c r="AL450">
        <v>0</v>
      </c>
      <c r="AM450">
        <v>0</v>
      </c>
      <c r="AN450">
        <v>0</v>
      </c>
    </row>
    <row r="451" spans="1:40" x14ac:dyDescent="0.25">
      <c r="A451" t="str">
        <f t="shared" si="14"/>
        <v>1.1-00-2009_20759027_2043112</v>
      </c>
      <c r="B451" t="s">
        <v>393</v>
      </c>
      <c r="C451" s="17" t="s">
        <v>555</v>
      </c>
      <c r="D451" t="s">
        <v>51</v>
      </c>
      <c r="E451" t="s">
        <v>52</v>
      </c>
      <c r="F451" t="s">
        <v>53</v>
      </c>
      <c r="G451">
        <v>7</v>
      </c>
      <c r="H451">
        <v>59</v>
      </c>
      <c r="I451" t="s">
        <v>79</v>
      </c>
      <c r="J451">
        <v>4311</v>
      </c>
      <c r="K451" t="s">
        <v>80</v>
      </c>
      <c r="L451">
        <v>2</v>
      </c>
      <c r="M451" t="s">
        <v>402</v>
      </c>
      <c r="N451">
        <v>4000</v>
      </c>
      <c r="O451" s="17" t="s">
        <v>699</v>
      </c>
      <c r="P451" t="s">
        <v>394</v>
      </c>
      <c r="Q451" t="s">
        <v>57</v>
      </c>
      <c r="R451" t="s">
        <v>58</v>
      </c>
      <c r="S451" t="s">
        <v>90</v>
      </c>
      <c r="T451" t="s">
        <v>82</v>
      </c>
      <c r="U451" s="17" t="e">
        <v>#N/A</v>
      </c>
      <c r="V451" s="13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 s="21">
        <v>0</v>
      </c>
      <c r="AD451" s="13">
        <f>VLOOKUP(A451,'ARCHIVO DE TRABAJO'!$A$1:$AC$1046,29,0)</f>
        <v>0</v>
      </c>
      <c r="AE451" s="32">
        <f>VLOOKUP(A451,'ARCHIVO DE TRABAJO'!$A$1:$AD$1046,30,0)</f>
        <v>0</v>
      </c>
      <c r="AF451" s="21">
        <v>0</v>
      </c>
      <c r="AG451" s="21">
        <v>0</v>
      </c>
      <c r="AH451" s="21">
        <v>0</v>
      </c>
      <c r="AI451" s="21">
        <f t="shared" si="15"/>
        <v>0</v>
      </c>
      <c r="AJ451">
        <v>0</v>
      </c>
      <c r="AK451" s="1">
        <v>150000</v>
      </c>
      <c r="AL451">
        <v>0</v>
      </c>
      <c r="AM451" s="1">
        <v>150000</v>
      </c>
      <c r="AN451">
        <v>0</v>
      </c>
    </row>
    <row r="452" spans="1:40" x14ac:dyDescent="0.25">
      <c r="A452" t="str">
        <f t="shared" si="14"/>
        <v>1.1-00-2009_20760028_2043110</v>
      </c>
      <c r="B452" t="s">
        <v>393</v>
      </c>
      <c r="C452" s="17" t="s">
        <v>555</v>
      </c>
      <c r="D452" t="s">
        <v>51</v>
      </c>
      <c r="E452" t="s">
        <v>52</v>
      </c>
      <c r="F452" t="s">
        <v>53</v>
      </c>
      <c r="G452">
        <v>7</v>
      </c>
      <c r="H452">
        <v>60</v>
      </c>
      <c r="I452" t="s">
        <v>91</v>
      </c>
      <c r="J452">
        <v>4311</v>
      </c>
      <c r="K452" t="s">
        <v>80</v>
      </c>
      <c r="L452">
        <v>0</v>
      </c>
      <c r="M452" t="s">
        <v>36</v>
      </c>
      <c r="N452">
        <v>4000</v>
      </c>
      <c r="O452" s="17" t="s">
        <v>699</v>
      </c>
      <c r="P452" t="s">
        <v>394</v>
      </c>
      <c r="Q452" t="s">
        <v>57</v>
      </c>
      <c r="R452" t="s">
        <v>58</v>
      </c>
      <c r="S452" t="s">
        <v>92</v>
      </c>
      <c r="T452" t="s">
        <v>93</v>
      </c>
      <c r="U452" s="17" t="e">
        <v>#N/A</v>
      </c>
      <c r="V452" s="13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 s="21">
        <v>0</v>
      </c>
      <c r="AD452" s="13">
        <f>VLOOKUP(A452,'ARCHIVO DE TRABAJO'!$A$1:$AC$1046,29,0)</f>
        <v>0</v>
      </c>
      <c r="AE452" s="32">
        <f>VLOOKUP(A452,'ARCHIVO DE TRABAJO'!$A$1:$AD$1046,30,0)</f>
        <v>0</v>
      </c>
      <c r="AF452" s="21">
        <v>0</v>
      </c>
      <c r="AG452" s="21">
        <v>0</v>
      </c>
      <c r="AH452" s="21">
        <v>0</v>
      </c>
      <c r="AI452" s="21">
        <f t="shared" si="15"/>
        <v>0</v>
      </c>
      <c r="AJ452">
        <v>0</v>
      </c>
      <c r="AK452" s="1">
        <v>100000</v>
      </c>
      <c r="AL452">
        <v>0</v>
      </c>
      <c r="AM452" s="1">
        <v>100000</v>
      </c>
      <c r="AN452">
        <v>0</v>
      </c>
    </row>
    <row r="453" spans="1:40" x14ac:dyDescent="0.25">
      <c r="A453" t="str">
        <f t="shared" si="14"/>
        <v>1.1-00-2009_20760028_2043111</v>
      </c>
      <c r="B453" t="s">
        <v>393</v>
      </c>
      <c r="C453" s="17" t="s">
        <v>555</v>
      </c>
      <c r="D453" t="s">
        <v>51</v>
      </c>
      <c r="E453" t="s">
        <v>52</v>
      </c>
      <c r="F453" t="s">
        <v>53</v>
      </c>
      <c r="G453">
        <v>7</v>
      </c>
      <c r="H453">
        <v>60</v>
      </c>
      <c r="I453" t="s">
        <v>91</v>
      </c>
      <c r="J453">
        <v>4311</v>
      </c>
      <c r="K453" t="s">
        <v>80</v>
      </c>
      <c r="L453">
        <v>1</v>
      </c>
      <c r="M453" t="s">
        <v>94</v>
      </c>
      <c r="N453">
        <v>4000</v>
      </c>
      <c r="O453" s="17" t="s">
        <v>699</v>
      </c>
      <c r="P453" t="s">
        <v>394</v>
      </c>
      <c r="Q453" t="s">
        <v>57</v>
      </c>
      <c r="R453" t="s">
        <v>58</v>
      </c>
      <c r="S453" t="s">
        <v>92</v>
      </c>
      <c r="T453" t="s">
        <v>93</v>
      </c>
      <c r="U453" s="17" t="e">
        <v>#N/A</v>
      </c>
      <c r="V453" s="1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 s="21">
        <v>0</v>
      </c>
      <c r="AD453" s="13">
        <f>VLOOKUP(A453,'ARCHIVO DE TRABAJO'!$A$1:$AC$1046,29,0)</f>
        <v>0</v>
      </c>
      <c r="AE453" s="32">
        <f>VLOOKUP(A453,'ARCHIVO DE TRABAJO'!$A$1:$AD$1046,30,0)</f>
        <v>0</v>
      </c>
      <c r="AF453" s="21">
        <v>0</v>
      </c>
      <c r="AG453" s="21">
        <v>0</v>
      </c>
      <c r="AH453" s="21">
        <v>0</v>
      </c>
      <c r="AI453" s="21">
        <f t="shared" si="15"/>
        <v>0</v>
      </c>
      <c r="AJ453">
        <v>0</v>
      </c>
      <c r="AK453">
        <v>0</v>
      </c>
      <c r="AL453">
        <v>0</v>
      </c>
      <c r="AM453">
        <v>0</v>
      </c>
      <c r="AN453">
        <v>0</v>
      </c>
    </row>
    <row r="454" spans="1:40" x14ac:dyDescent="0.25">
      <c r="A454" t="str">
        <f t="shared" si="14"/>
        <v>1.1-00-2009_20760028_2043112</v>
      </c>
      <c r="B454" t="s">
        <v>393</v>
      </c>
      <c r="C454" s="17" t="s">
        <v>555</v>
      </c>
      <c r="D454" t="s">
        <v>51</v>
      </c>
      <c r="E454" t="s">
        <v>52</v>
      </c>
      <c r="F454" t="s">
        <v>53</v>
      </c>
      <c r="G454">
        <v>7</v>
      </c>
      <c r="H454">
        <v>60</v>
      </c>
      <c r="I454" t="s">
        <v>91</v>
      </c>
      <c r="J454">
        <v>4311</v>
      </c>
      <c r="K454" t="s">
        <v>80</v>
      </c>
      <c r="L454">
        <v>2</v>
      </c>
      <c r="M454" t="s">
        <v>403</v>
      </c>
      <c r="N454">
        <v>4000</v>
      </c>
      <c r="O454" s="17" t="s">
        <v>699</v>
      </c>
      <c r="P454" t="s">
        <v>394</v>
      </c>
      <c r="Q454" t="s">
        <v>57</v>
      </c>
      <c r="R454" t="s">
        <v>58</v>
      </c>
      <c r="S454" t="s">
        <v>92</v>
      </c>
      <c r="T454" t="s">
        <v>93</v>
      </c>
      <c r="U454" s="17" t="e">
        <v>#N/A</v>
      </c>
      <c r="V454" s="13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 s="21">
        <v>0</v>
      </c>
      <c r="AD454" s="13">
        <f>VLOOKUP(A454,'ARCHIVO DE TRABAJO'!$A$1:$AC$1046,29,0)</f>
        <v>0</v>
      </c>
      <c r="AE454" s="32">
        <f>VLOOKUP(A454,'ARCHIVO DE TRABAJO'!$A$1:$AD$1046,30,0)</f>
        <v>0</v>
      </c>
      <c r="AF454" s="21">
        <v>0</v>
      </c>
      <c r="AG454" s="21">
        <v>0</v>
      </c>
      <c r="AH454" s="21">
        <v>0</v>
      </c>
      <c r="AI454" s="21">
        <f t="shared" si="15"/>
        <v>0</v>
      </c>
      <c r="AJ454">
        <v>0</v>
      </c>
      <c r="AK454" s="1">
        <v>50000</v>
      </c>
      <c r="AL454">
        <v>0</v>
      </c>
      <c r="AM454" s="1">
        <v>50000</v>
      </c>
      <c r="AN454">
        <v>0</v>
      </c>
    </row>
    <row r="455" spans="1:40" x14ac:dyDescent="0.25">
      <c r="A455" t="str">
        <f t="shared" si="14"/>
        <v>1.1-00-2009_20761028_2043110</v>
      </c>
      <c r="B455" t="s">
        <v>393</v>
      </c>
      <c r="C455" s="17" t="s">
        <v>555</v>
      </c>
      <c r="D455" t="s">
        <v>51</v>
      </c>
      <c r="E455" t="s">
        <v>52</v>
      </c>
      <c r="F455" t="s">
        <v>53</v>
      </c>
      <c r="G455">
        <v>7</v>
      </c>
      <c r="H455">
        <v>61</v>
      </c>
      <c r="I455" t="s">
        <v>91</v>
      </c>
      <c r="J455">
        <v>4311</v>
      </c>
      <c r="K455" t="s">
        <v>80</v>
      </c>
      <c r="L455">
        <v>0</v>
      </c>
      <c r="M455" t="s">
        <v>36</v>
      </c>
      <c r="N455">
        <v>4000</v>
      </c>
      <c r="O455" s="17" t="s">
        <v>699</v>
      </c>
      <c r="P455" t="s">
        <v>394</v>
      </c>
      <c r="Q455" t="s">
        <v>57</v>
      </c>
      <c r="R455" t="s">
        <v>58</v>
      </c>
      <c r="S455" t="s">
        <v>94</v>
      </c>
      <c r="T455" t="s">
        <v>93</v>
      </c>
      <c r="U455" s="17" t="e">
        <v>#N/A</v>
      </c>
      <c r="V455" s="13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 s="21">
        <v>0</v>
      </c>
      <c r="AD455" s="13">
        <f>VLOOKUP(A455,'ARCHIVO DE TRABAJO'!$A$1:$AC$1046,29,0)</f>
        <v>0</v>
      </c>
      <c r="AE455" s="32">
        <f>VLOOKUP(A455,'ARCHIVO DE TRABAJO'!$A$1:$AD$1046,30,0)</f>
        <v>0</v>
      </c>
      <c r="AF455" s="21">
        <v>0</v>
      </c>
      <c r="AG455" s="21">
        <v>0</v>
      </c>
      <c r="AH455" s="21">
        <v>0</v>
      </c>
      <c r="AI455" s="21">
        <f t="shared" si="15"/>
        <v>0</v>
      </c>
      <c r="AJ455">
        <v>0</v>
      </c>
      <c r="AK455" s="1">
        <v>100000</v>
      </c>
      <c r="AL455">
        <v>0</v>
      </c>
      <c r="AM455" s="1">
        <v>100000</v>
      </c>
      <c r="AN455">
        <v>0</v>
      </c>
    </row>
    <row r="456" spans="1:40" x14ac:dyDescent="0.25">
      <c r="A456" t="str">
        <f t="shared" si="14"/>
        <v>1.1-00-2009_20761028_2043111</v>
      </c>
      <c r="B456" t="s">
        <v>393</v>
      </c>
      <c r="C456" s="17" t="s">
        <v>555</v>
      </c>
      <c r="D456" t="s">
        <v>51</v>
      </c>
      <c r="E456" t="s">
        <v>52</v>
      </c>
      <c r="F456" t="s">
        <v>53</v>
      </c>
      <c r="G456">
        <v>7</v>
      </c>
      <c r="H456">
        <v>61</v>
      </c>
      <c r="I456" t="s">
        <v>91</v>
      </c>
      <c r="J456">
        <v>4311</v>
      </c>
      <c r="K456" t="s">
        <v>80</v>
      </c>
      <c r="L456">
        <v>1</v>
      </c>
      <c r="M456" t="s">
        <v>404</v>
      </c>
      <c r="N456">
        <v>4000</v>
      </c>
      <c r="O456" s="17" t="s">
        <v>699</v>
      </c>
      <c r="P456" t="s">
        <v>394</v>
      </c>
      <c r="Q456" t="s">
        <v>57</v>
      </c>
      <c r="R456" t="s">
        <v>58</v>
      </c>
      <c r="S456" t="s">
        <v>94</v>
      </c>
      <c r="T456" t="s">
        <v>93</v>
      </c>
      <c r="U456" s="17" t="e">
        <v>#N/A</v>
      </c>
      <c r="V456" s="13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 s="21">
        <v>0</v>
      </c>
      <c r="AD456" s="13">
        <f>VLOOKUP(A456,'ARCHIVO DE TRABAJO'!$A$1:$AC$1046,29,0)</f>
        <v>0</v>
      </c>
      <c r="AE456" s="32">
        <f>VLOOKUP(A456,'ARCHIVO DE TRABAJO'!$A$1:$AD$1046,30,0)</f>
        <v>0</v>
      </c>
      <c r="AF456" s="21">
        <v>0</v>
      </c>
      <c r="AG456" s="21">
        <v>0</v>
      </c>
      <c r="AH456" s="21">
        <v>0</v>
      </c>
      <c r="AI456" s="21">
        <f t="shared" si="15"/>
        <v>0</v>
      </c>
      <c r="AJ456">
        <v>0</v>
      </c>
      <c r="AK456" s="1">
        <v>100000</v>
      </c>
      <c r="AL456">
        <v>0</v>
      </c>
      <c r="AM456" s="1">
        <v>100000</v>
      </c>
      <c r="AN456">
        <v>0</v>
      </c>
    </row>
    <row r="457" spans="1:40" x14ac:dyDescent="0.25">
      <c r="A457" t="str">
        <f t="shared" si="14"/>
        <v>1.1-00-2009_20761028_2043111</v>
      </c>
      <c r="B457" t="s">
        <v>393</v>
      </c>
      <c r="C457" s="17" t="s">
        <v>555</v>
      </c>
      <c r="D457" t="s">
        <v>51</v>
      </c>
      <c r="E457" t="s">
        <v>52</v>
      </c>
      <c r="F457" t="s">
        <v>53</v>
      </c>
      <c r="G457">
        <v>7</v>
      </c>
      <c r="H457">
        <v>61</v>
      </c>
      <c r="I457" t="s">
        <v>91</v>
      </c>
      <c r="J457">
        <v>4311</v>
      </c>
      <c r="K457" t="s">
        <v>80</v>
      </c>
      <c r="L457">
        <v>1</v>
      </c>
      <c r="M457" t="s">
        <v>405</v>
      </c>
      <c r="N457">
        <v>4000</v>
      </c>
      <c r="O457" s="17" t="s">
        <v>699</v>
      </c>
      <c r="P457" t="s">
        <v>394</v>
      </c>
      <c r="Q457" t="s">
        <v>57</v>
      </c>
      <c r="R457" t="s">
        <v>58</v>
      </c>
      <c r="S457" t="s">
        <v>94</v>
      </c>
      <c r="T457" t="s">
        <v>93</v>
      </c>
      <c r="U457" s="17" t="e">
        <v>#N/A</v>
      </c>
      <c r="V457" s="13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 s="21">
        <v>0</v>
      </c>
      <c r="AD457" s="13">
        <f>VLOOKUP(A457,'ARCHIVO DE TRABAJO'!$A$1:$AC$1046,29,0)</f>
        <v>0</v>
      </c>
      <c r="AE457" s="32">
        <f>VLOOKUP(A457,'ARCHIVO DE TRABAJO'!$A$1:$AD$1046,30,0)</f>
        <v>0</v>
      </c>
      <c r="AF457" s="21">
        <v>0</v>
      </c>
      <c r="AG457" s="21">
        <v>0</v>
      </c>
      <c r="AH457" s="21">
        <v>0</v>
      </c>
      <c r="AI457" s="21">
        <f t="shared" si="15"/>
        <v>0</v>
      </c>
      <c r="AJ457">
        <v>0</v>
      </c>
      <c r="AK457">
        <v>0</v>
      </c>
      <c r="AL457">
        <v>0</v>
      </c>
      <c r="AM457">
        <v>0</v>
      </c>
      <c r="AN457">
        <v>0</v>
      </c>
    </row>
    <row r="458" spans="1:40" x14ac:dyDescent="0.25">
      <c r="A458" t="str">
        <f t="shared" si="14"/>
        <v>1.1-00-2009_20762028_2043110</v>
      </c>
      <c r="B458" t="s">
        <v>393</v>
      </c>
      <c r="C458" s="17" t="s">
        <v>555</v>
      </c>
      <c r="D458" t="s">
        <v>51</v>
      </c>
      <c r="E458" t="s">
        <v>52</v>
      </c>
      <c r="F458" t="s">
        <v>53</v>
      </c>
      <c r="G458">
        <v>7</v>
      </c>
      <c r="H458">
        <v>62</v>
      </c>
      <c r="I458" t="s">
        <v>91</v>
      </c>
      <c r="J458">
        <v>4311</v>
      </c>
      <c r="K458" t="s">
        <v>80</v>
      </c>
      <c r="L458">
        <v>0</v>
      </c>
      <c r="M458" t="s">
        <v>36</v>
      </c>
      <c r="N458">
        <v>4000</v>
      </c>
      <c r="O458" s="17" t="s">
        <v>699</v>
      </c>
      <c r="P458" t="s">
        <v>394</v>
      </c>
      <c r="Q458" t="s">
        <v>57</v>
      </c>
      <c r="R458" t="s">
        <v>58</v>
      </c>
      <c r="S458" t="s">
        <v>95</v>
      </c>
      <c r="T458" t="s">
        <v>93</v>
      </c>
      <c r="U458" s="17" t="e">
        <v>#N/A</v>
      </c>
      <c r="V458" s="13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 s="21">
        <v>0</v>
      </c>
      <c r="AD458" s="13">
        <f>VLOOKUP(A458,'ARCHIVO DE TRABAJO'!$A$1:$AC$1046,29,0)</f>
        <v>0</v>
      </c>
      <c r="AE458" s="32">
        <f>VLOOKUP(A458,'ARCHIVO DE TRABAJO'!$A$1:$AD$1046,30,0)</f>
        <v>0</v>
      </c>
      <c r="AF458" s="21">
        <v>0</v>
      </c>
      <c r="AG458" s="21">
        <v>0</v>
      </c>
      <c r="AH458" s="21">
        <v>0</v>
      </c>
      <c r="AI458" s="21">
        <f t="shared" si="15"/>
        <v>0</v>
      </c>
      <c r="AJ458">
        <v>0</v>
      </c>
      <c r="AK458" s="1">
        <v>80000</v>
      </c>
      <c r="AL458">
        <v>0</v>
      </c>
      <c r="AM458" s="1">
        <v>80000</v>
      </c>
      <c r="AN458">
        <v>0</v>
      </c>
    </row>
    <row r="459" spans="1:40" x14ac:dyDescent="0.25">
      <c r="A459" t="str">
        <f t="shared" si="14"/>
        <v>1.1-00-2009_20762028_2043111</v>
      </c>
      <c r="B459" t="s">
        <v>393</v>
      </c>
      <c r="C459" s="17" t="s">
        <v>555</v>
      </c>
      <c r="D459" t="s">
        <v>51</v>
      </c>
      <c r="E459" t="s">
        <v>52</v>
      </c>
      <c r="F459" t="s">
        <v>53</v>
      </c>
      <c r="G459">
        <v>7</v>
      </c>
      <c r="H459">
        <v>62</v>
      </c>
      <c r="I459" t="s">
        <v>91</v>
      </c>
      <c r="J459">
        <v>4311</v>
      </c>
      <c r="K459" t="s">
        <v>80</v>
      </c>
      <c r="L459">
        <v>1</v>
      </c>
      <c r="M459" t="s">
        <v>406</v>
      </c>
      <c r="N459">
        <v>4000</v>
      </c>
      <c r="O459" s="17" t="s">
        <v>699</v>
      </c>
      <c r="P459" t="s">
        <v>394</v>
      </c>
      <c r="Q459" t="s">
        <v>57</v>
      </c>
      <c r="R459" t="s">
        <v>58</v>
      </c>
      <c r="S459" t="s">
        <v>95</v>
      </c>
      <c r="T459" t="s">
        <v>93</v>
      </c>
      <c r="U459" s="17" t="e">
        <v>#N/A</v>
      </c>
      <c r="V459" s="13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 s="21">
        <v>0</v>
      </c>
      <c r="AD459" s="13">
        <f>VLOOKUP(A459,'ARCHIVO DE TRABAJO'!$A$1:$AC$1046,29,0)</f>
        <v>0</v>
      </c>
      <c r="AE459" s="32">
        <f>VLOOKUP(A459,'ARCHIVO DE TRABAJO'!$A$1:$AD$1046,30,0)</f>
        <v>0</v>
      </c>
      <c r="AF459" s="21">
        <v>0</v>
      </c>
      <c r="AG459" s="21">
        <v>0</v>
      </c>
      <c r="AH459" s="21">
        <v>0</v>
      </c>
      <c r="AI459" s="21">
        <f t="shared" si="15"/>
        <v>0</v>
      </c>
      <c r="AJ459">
        <v>0</v>
      </c>
      <c r="AK459" s="1">
        <v>80000</v>
      </c>
      <c r="AL459">
        <v>0</v>
      </c>
      <c r="AM459" s="1">
        <v>80000</v>
      </c>
      <c r="AN459">
        <v>0</v>
      </c>
    </row>
    <row r="460" spans="1:40" x14ac:dyDescent="0.25">
      <c r="A460" t="str">
        <f t="shared" si="14"/>
        <v>1.1-00-2009_20762028_2043111</v>
      </c>
      <c r="B460" t="s">
        <v>393</v>
      </c>
      <c r="C460" s="17" t="s">
        <v>555</v>
      </c>
      <c r="D460" t="s">
        <v>51</v>
      </c>
      <c r="E460" t="s">
        <v>52</v>
      </c>
      <c r="F460" t="s">
        <v>53</v>
      </c>
      <c r="G460">
        <v>7</v>
      </c>
      <c r="H460">
        <v>62</v>
      </c>
      <c r="I460" t="s">
        <v>91</v>
      </c>
      <c r="J460">
        <v>4311</v>
      </c>
      <c r="K460" t="s">
        <v>80</v>
      </c>
      <c r="L460">
        <v>1</v>
      </c>
      <c r="M460" t="s">
        <v>405</v>
      </c>
      <c r="N460">
        <v>4000</v>
      </c>
      <c r="O460" s="17" t="s">
        <v>699</v>
      </c>
      <c r="P460" t="s">
        <v>394</v>
      </c>
      <c r="Q460" t="s">
        <v>57</v>
      </c>
      <c r="R460" t="s">
        <v>58</v>
      </c>
      <c r="S460" t="s">
        <v>95</v>
      </c>
      <c r="T460" t="s">
        <v>93</v>
      </c>
      <c r="U460" s="17" t="e">
        <v>#N/A</v>
      </c>
      <c r="V460" s="13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 s="21">
        <v>0</v>
      </c>
      <c r="AD460" s="13">
        <f>VLOOKUP(A460,'ARCHIVO DE TRABAJO'!$A$1:$AC$1046,29,0)</f>
        <v>0</v>
      </c>
      <c r="AE460" s="32">
        <f>VLOOKUP(A460,'ARCHIVO DE TRABAJO'!$A$1:$AD$1046,30,0)</f>
        <v>0</v>
      </c>
      <c r="AF460" s="21">
        <v>0</v>
      </c>
      <c r="AG460" s="21">
        <v>0</v>
      </c>
      <c r="AH460" s="21">
        <v>0</v>
      </c>
      <c r="AI460" s="21">
        <f t="shared" si="15"/>
        <v>0</v>
      </c>
      <c r="AJ460">
        <v>0</v>
      </c>
      <c r="AK460" s="1">
        <v>100000</v>
      </c>
      <c r="AL460">
        <v>0</v>
      </c>
      <c r="AM460" s="1">
        <v>100000</v>
      </c>
      <c r="AN460">
        <v>0</v>
      </c>
    </row>
    <row r="461" spans="1:40" x14ac:dyDescent="0.25">
      <c r="A461" t="str">
        <f t="shared" si="14"/>
        <v>1.1-00-2002_20612008_2021110</v>
      </c>
      <c r="B461" t="s">
        <v>393</v>
      </c>
      <c r="C461" s="17" t="s">
        <v>555</v>
      </c>
      <c r="D461" t="s">
        <v>96</v>
      </c>
      <c r="E461" t="s">
        <v>97</v>
      </c>
      <c r="F461" t="s">
        <v>98</v>
      </c>
      <c r="G461">
        <v>6</v>
      </c>
      <c r="H461">
        <v>12</v>
      </c>
      <c r="I461" t="s">
        <v>99</v>
      </c>
      <c r="J461">
        <v>2111</v>
      </c>
      <c r="K461" t="s">
        <v>100</v>
      </c>
      <c r="L461">
        <v>0</v>
      </c>
      <c r="M461" t="s">
        <v>36</v>
      </c>
      <c r="N461">
        <v>2000</v>
      </c>
      <c r="O461" s="17" t="s">
        <v>699</v>
      </c>
      <c r="P461" t="s">
        <v>394</v>
      </c>
      <c r="Q461" t="s">
        <v>101</v>
      </c>
      <c r="R461" t="s">
        <v>102</v>
      </c>
      <c r="S461" t="s">
        <v>103</v>
      </c>
      <c r="T461" t="s">
        <v>104</v>
      </c>
      <c r="U461" s="17" t="e">
        <v>#N/A</v>
      </c>
      <c r="V461" s="13">
        <v>50000</v>
      </c>
      <c r="W461">
        <v>0</v>
      </c>
      <c r="X461" s="1">
        <v>5209.5600000000004</v>
      </c>
      <c r="Y461" s="1">
        <v>5209.5600000000004</v>
      </c>
      <c r="Z461" s="1">
        <v>5209.5600000000004</v>
      </c>
      <c r="AA461" s="1">
        <v>5209.5600000000004</v>
      </c>
      <c r="AB461" s="1">
        <v>5209.5600000000004</v>
      </c>
      <c r="AC461" s="21">
        <v>44790.44</v>
      </c>
      <c r="AD461" s="13">
        <f>VLOOKUP(A461,'ARCHIVO DE TRABAJO'!$A$1:$AC$1046,29,0)</f>
        <v>0</v>
      </c>
      <c r="AE461" s="32">
        <f>VLOOKUP(A461,'ARCHIVO DE TRABAJO'!$A$1:$AD$1046,30,0)</f>
        <v>0</v>
      </c>
      <c r="AF461" s="21">
        <v>0</v>
      </c>
      <c r="AG461" s="21">
        <v>0</v>
      </c>
      <c r="AH461" s="21">
        <v>0</v>
      </c>
      <c r="AI461" s="21">
        <f t="shared" si="15"/>
        <v>50000</v>
      </c>
      <c r="AJ461">
        <v>0</v>
      </c>
      <c r="AK461" s="1">
        <v>50000</v>
      </c>
      <c r="AL461">
        <v>0</v>
      </c>
      <c r="AM461">
        <v>0</v>
      </c>
      <c r="AN461" s="1">
        <v>50000</v>
      </c>
    </row>
    <row r="462" spans="1:40" x14ac:dyDescent="0.25">
      <c r="A462" t="str">
        <f t="shared" si="14"/>
        <v>1.1-00-2002_20612008_2021310</v>
      </c>
      <c r="B462" t="s">
        <v>393</v>
      </c>
      <c r="C462" s="17" t="s">
        <v>555</v>
      </c>
      <c r="D462" t="s">
        <v>96</v>
      </c>
      <c r="E462" t="s">
        <v>97</v>
      </c>
      <c r="F462" t="s">
        <v>98</v>
      </c>
      <c r="G462">
        <v>6</v>
      </c>
      <c r="H462">
        <v>12</v>
      </c>
      <c r="I462" t="s">
        <v>99</v>
      </c>
      <c r="J462">
        <v>2131</v>
      </c>
      <c r="K462" t="s">
        <v>105</v>
      </c>
      <c r="L462">
        <v>0</v>
      </c>
      <c r="M462" t="s">
        <v>36</v>
      </c>
      <c r="N462">
        <v>2000</v>
      </c>
      <c r="O462" s="17" t="s">
        <v>699</v>
      </c>
      <c r="P462" t="s">
        <v>394</v>
      </c>
      <c r="Q462" t="s">
        <v>101</v>
      </c>
      <c r="R462" t="s">
        <v>102</v>
      </c>
      <c r="S462" t="s">
        <v>103</v>
      </c>
      <c r="T462" t="s">
        <v>104</v>
      </c>
      <c r="U462" s="17" t="e">
        <v>#N/A</v>
      </c>
      <c r="V462" s="13">
        <v>100000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 s="21">
        <v>100000</v>
      </c>
      <c r="AD462" s="13">
        <f>VLOOKUP(A462,'ARCHIVO DE TRABAJO'!$A$1:$AC$1046,29,0)</f>
        <v>0</v>
      </c>
      <c r="AE462" s="32">
        <f>VLOOKUP(A462,'ARCHIVO DE TRABAJO'!$A$1:$AD$1046,30,0)</f>
        <v>0</v>
      </c>
      <c r="AF462" s="21">
        <v>0</v>
      </c>
      <c r="AG462" s="21">
        <v>0</v>
      </c>
      <c r="AH462" s="21">
        <v>0</v>
      </c>
      <c r="AI462" s="21">
        <f t="shared" si="15"/>
        <v>100000</v>
      </c>
      <c r="AJ462">
        <v>0</v>
      </c>
      <c r="AK462" s="1">
        <v>100000</v>
      </c>
      <c r="AL462">
        <v>0</v>
      </c>
      <c r="AM462">
        <v>0</v>
      </c>
      <c r="AN462" s="1">
        <v>100000</v>
      </c>
    </row>
    <row r="463" spans="1:40" x14ac:dyDescent="0.25">
      <c r="A463" t="str">
        <f t="shared" si="14"/>
        <v>1.1-00-2002_20612008_2021410</v>
      </c>
      <c r="B463" t="s">
        <v>393</v>
      </c>
      <c r="C463" s="17" t="s">
        <v>555</v>
      </c>
      <c r="D463" t="s">
        <v>96</v>
      </c>
      <c r="E463" t="s">
        <v>97</v>
      </c>
      <c r="F463" t="s">
        <v>98</v>
      </c>
      <c r="G463">
        <v>6</v>
      </c>
      <c r="H463">
        <v>12</v>
      </c>
      <c r="I463" t="s">
        <v>99</v>
      </c>
      <c r="J463">
        <v>2141</v>
      </c>
      <c r="K463" t="s">
        <v>106</v>
      </c>
      <c r="L463">
        <v>0</v>
      </c>
      <c r="M463" t="s">
        <v>36</v>
      </c>
      <c r="N463">
        <v>2000</v>
      </c>
      <c r="O463" s="17" t="s">
        <v>699</v>
      </c>
      <c r="P463" t="s">
        <v>394</v>
      </c>
      <c r="Q463" t="s">
        <v>101</v>
      </c>
      <c r="R463" t="s">
        <v>102</v>
      </c>
      <c r="S463" t="s">
        <v>103</v>
      </c>
      <c r="T463" t="s">
        <v>104</v>
      </c>
      <c r="U463" s="17" t="e">
        <v>#N/A</v>
      </c>
      <c r="V463" s="13">
        <v>40000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 s="21">
        <v>40000</v>
      </c>
      <c r="AD463" s="13">
        <f>VLOOKUP(A463,'ARCHIVO DE TRABAJO'!$A$1:$AC$1046,29,0)</f>
        <v>0</v>
      </c>
      <c r="AE463" s="32">
        <f>VLOOKUP(A463,'ARCHIVO DE TRABAJO'!$A$1:$AD$1046,30,0)</f>
        <v>0</v>
      </c>
      <c r="AF463" s="21">
        <v>0</v>
      </c>
      <c r="AG463" s="21">
        <v>0</v>
      </c>
      <c r="AH463" s="21">
        <v>0</v>
      </c>
      <c r="AI463" s="21">
        <f t="shared" si="15"/>
        <v>40000</v>
      </c>
      <c r="AJ463">
        <v>0</v>
      </c>
      <c r="AK463" s="1">
        <v>50000</v>
      </c>
      <c r="AL463">
        <v>0</v>
      </c>
      <c r="AM463" s="1">
        <v>10000</v>
      </c>
      <c r="AN463" s="1">
        <v>40000</v>
      </c>
    </row>
    <row r="464" spans="1:40" x14ac:dyDescent="0.25">
      <c r="A464" t="str">
        <f t="shared" si="14"/>
        <v>1.1-00-2002_20612008_2022110</v>
      </c>
      <c r="B464" t="s">
        <v>393</v>
      </c>
      <c r="C464" s="17" t="s">
        <v>555</v>
      </c>
      <c r="D464" t="s">
        <v>96</v>
      </c>
      <c r="E464" t="s">
        <v>97</v>
      </c>
      <c r="F464" t="s">
        <v>98</v>
      </c>
      <c r="G464">
        <v>6</v>
      </c>
      <c r="H464">
        <v>12</v>
      </c>
      <c r="I464" t="s">
        <v>99</v>
      </c>
      <c r="J464">
        <v>2211</v>
      </c>
      <c r="K464" t="s">
        <v>55</v>
      </c>
      <c r="L464">
        <v>0</v>
      </c>
      <c r="M464" t="s">
        <v>36</v>
      </c>
      <c r="N464">
        <v>2000</v>
      </c>
      <c r="O464" s="17" t="s">
        <v>699</v>
      </c>
      <c r="P464" t="s">
        <v>394</v>
      </c>
      <c r="Q464" t="s">
        <v>101</v>
      </c>
      <c r="R464" t="s">
        <v>102</v>
      </c>
      <c r="S464" t="s">
        <v>103</v>
      </c>
      <c r="T464" t="s">
        <v>104</v>
      </c>
      <c r="U464" s="17" t="s">
        <v>555</v>
      </c>
      <c r="V464" s="13">
        <v>950000</v>
      </c>
      <c r="W464">
        <v>0</v>
      </c>
      <c r="X464" s="1">
        <v>114498.49</v>
      </c>
      <c r="Y464" s="1">
        <v>114498.49</v>
      </c>
      <c r="Z464" s="1">
        <v>54498.49</v>
      </c>
      <c r="AA464" s="1">
        <v>53982.49</v>
      </c>
      <c r="AB464" s="1">
        <v>47982.49</v>
      </c>
      <c r="AC464" s="21">
        <v>835501.51</v>
      </c>
      <c r="AD464" s="13">
        <f>VLOOKUP(A464,'ARCHIVO DE TRABAJO'!$A$1:$AC$1046,29,0)</f>
        <v>0</v>
      </c>
      <c r="AE464" s="32">
        <f>VLOOKUP(A464,'ARCHIVO DE TRABAJO'!$A$1:$AD$1046,30,0)</f>
        <v>0</v>
      </c>
      <c r="AF464" s="21">
        <v>0</v>
      </c>
      <c r="AG464" s="21">
        <v>0</v>
      </c>
      <c r="AH464" s="21">
        <v>0</v>
      </c>
      <c r="AI464" s="21">
        <f t="shared" si="15"/>
        <v>950000</v>
      </c>
      <c r="AJ464">
        <v>0</v>
      </c>
      <c r="AK464" s="1">
        <v>1000000</v>
      </c>
      <c r="AL464">
        <v>0</v>
      </c>
      <c r="AM464" s="1">
        <v>50000</v>
      </c>
      <c r="AN464" s="1">
        <v>950000</v>
      </c>
    </row>
    <row r="465" spans="1:40" x14ac:dyDescent="0.25">
      <c r="A465" t="str">
        <f t="shared" si="14"/>
        <v>1.1-00-2002_20612008_2024410</v>
      </c>
      <c r="B465" t="s">
        <v>393</v>
      </c>
      <c r="C465" s="17" t="s">
        <v>555</v>
      </c>
      <c r="D465" t="s">
        <v>96</v>
      </c>
      <c r="E465" t="s">
        <v>97</v>
      </c>
      <c r="F465" t="s">
        <v>98</v>
      </c>
      <c r="G465">
        <v>6</v>
      </c>
      <c r="H465">
        <v>12</v>
      </c>
      <c r="I465" t="s">
        <v>99</v>
      </c>
      <c r="J465">
        <v>2441</v>
      </c>
      <c r="K465" t="s">
        <v>167</v>
      </c>
      <c r="L465">
        <v>0</v>
      </c>
      <c r="M465" t="s">
        <v>36</v>
      </c>
      <c r="N465">
        <v>2000</v>
      </c>
      <c r="O465" s="17" t="s">
        <v>699</v>
      </c>
      <c r="P465" t="s">
        <v>394</v>
      </c>
      <c r="Q465" t="s">
        <v>101</v>
      </c>
      <c r="R465" t="s">
        <v>102</v>
      </c>
      <c r="S465" t="s">
        <v>103</v>
      </c>
      <c r="T465" t="s">
        <v>104</v>
      </c>
      <c r="U465" s="17" t="e">
        <v>#N/A</v>
      </c>
      <c r="V465" s="13">
        <v>5000</v>
      </c>
      <c r="W465">
        <v>0</v>
      </c>
      <c r="X465" s="1">
        <v>3529.5</v>
      </c>
      <c r="Y465" s="1">
        <v>3529.5</v>
      </c>
      <c r="Z465" s="1">
        <v>3529.5</v>
      </c>
      <c r="AA465" s="1">
        <v>1624</v>
      </c>
      <c r="AB465" s="1">
        <v>1624</v>
      </c>
      <c r="AC465" s="21">
        <v>1470.5</v>
      </c>
      <c r="AD465" s="13">
        <f>VLOOKUP(A465,'ARCHIVO DE TRABAJO'!$A$1:$AC$1046,29,0)</f>
        <v>0</v>
      </c>
      <c r="AE465" s="32">
        <f>VLOOKUP(A465,'ARCHIVO DE TRABAJO'!$A$1:$AD$1046,30,0)</f>
        <v>0</v>
      </c>
      <c r="AF465" s="21">
        <v>0</v>
      </c>
      <c r="AG465" s="21">
        <v>0</v>
      </c>
      <c r="AH465" s="21">
        <v>0</v>
      </c>
      <c r="AI465" s="21">
        <f t="shared" si="15"/>
        <v>5000</v>
      </c>
      <c r="AJ465">
        <v>0</v>
      </c>
      <c r="AK465" s="1">
        <v>5000</v>
      </c>
      <c r="AL465">
        <v>0</v>
      </c>
      <c r="AM465">
        <v>0</v>
      </c>
      <c r="AN465" s="1">
        <v>5000</v>
      </c>
    </row>
    <row r="466" spans="1:40" x14ac:dyDescent="0.25">
      <c r="A466" t="str">
        <f t="shared" si="14"/>
        <v>1.1-00-2002_20612008_2024710</v>
      </c>
      <c r="B466" t="s">
        <v>393</v>
      </c>
      <c r="C466" s="17" t="s">
        <v>555</v>
      </c>
      <c r="D466" t="s">
        <v>96</v>
      </c>
      <c r="E466" t="s">
        <v>97</v>
      </c>
      <c r="F466" t="s">
        <v>98</v>
      </c>
      <c r="G466">
        <v>6</v>
      </c>
      <c r="H466">
        <v>12</v>
      </c>
      <c r="I466" t="s">
        <v>99</v>
      </c>
      <c r="J466">
        <v>2471</v>
      </c>
      <c r="K466" t="s">
        <v>169</v>
      </c>
      <c r="L466">
        <v>0</v>
      </c>
      <c r="M466" t="s">
        <v>36</v>
      </c>
      <c r="N466">
        <v>2000</v>
      </c>
      <c r="O466" s="17" t="s">
        <v>699</v>
      </c>
      <c r="P466" t="s">
        <v>394</v>
      </c>
      <c r="Q466" t="s">
        <v>101</v>
      </c>
      <c r="R466" t="s">
        <v>102</v>
      </c>
      <c r="S466" t="s">
        <v>103</v>
      </c>
      <c r="T466" t="s">
        <v>104</v>
      </c>
      <c r="U466" s="17" t="e">
        <v>#N/A</v>
      </c>
      <c r="V466" s="13">
        <v>5000</v>
      </c>
      <c r="W466">
        <v>0</v>
      </c>
      <c r="X466" s="1">
        <v>4911.8999999999996</v>
      </c>
      <c r="Y466" s="1">
        <v>4911.8999999999996</v>
      </c>
      <c r="Z466" s="1">
        <v>4911.8999999999996</v>
      </c>
      <c r="AA466" s="1">
        <v>4436.3999999999996</v>
      </c>
      <c r="AB466" s="1">
        <v>4436.3999999999996</v>
      </c>
      <c r="AC466" s="21">
        <v>88.100000000000364</v>
      </c>
      <c r="AD466" s="13">
        <f>VLOOKUP(A466,'ARCHIVO DE TRABAJO'!$A$1:$AC$1046,29,0)</f>
        <v>0</v>
      </c>
      <c r="AE466" s="32">
        <f>VLOOKUP(A466,'ARCHIVO DE TRABAJO'!$A$1:$AD$1046,30,0)</f>
        <v>0</v>
      </c>
      <c r="AF466" s="21">
        <v>0</v>
      </c>
      <c r="AG466" s="21">
        <v>0</v>
      </c>
      <c r="AH466" s="21">
        <v>0</v>
      </c>
      <c r="AI466" s="21">
        <f t="shared" si="15"/>
        <v>5000</v>
      </c>
      <c r="AJ466">
        <v>0</v>
      </c>
      <c r="AK466" s="1">
        <v>5000</v>
      </c>
      <c r="AL466">
        <v>0</v>
      </c>
      <c r="AM466">
        <v>0</v>
      </c>
      <c r="AN466" s="1">
        <v>5000</v>
      </c>
    </row>
    <row r="467" spans="1:40" x14ac:dyDescent="0.25">
      <c r="A467" t="str">
        <f t="shared" si="14"/>
        <v>1.1-00-2002_20612008_2025610</v>
      </c>
      <c r="B467" t="s">
        <v>393</v>
      </c>
      <c r="C467" s="17" t="s">
        <v>555</v>
      </c>
      <c r="D467" t="s">
        <v>96</v>
      </c>
      <c r="E467" t="s">
        <v>97</v>
      </c>
      <c r="F467" t="s">
        <v>98</v>
      </c>
      <c r="G467">
        <v>6</v>
      </c>
      <c r="H467">
        <v>12</v>
      </c>
      <c r="I467" t="s">
        <v>99</v>
      </c>
      <c r="J467">
        <v>2561</v>
      </c>
      <c r="K467" t="s">
        <v>64</v>
      </c>
      <c r="L467">
        <v>0</v>
      </c>
      <c r="M467" t="s">
        <v>36</v>
      </c>
      <c r="N467">
        <v>2000</v>
      </c>
      <c r="O467" s="17" t="s">
        <v>699</v>
      </c>
      <c r="P467" t="s">
        <v>394</v>
      </c>
      <c r="Q467" t="s">
        <v>101</v>
      </c>
      <c r="R467" t="s">
        <v>102</v>
      </c>
      <c r="S467" t="s">
        <v>103</v>
      </c>
      <c r="T467" t="s">
        <v>104</v>
      </c>
      <c r="U467" s="17" t="e">
        <v>#N/A</v>
      </c>
      <c r="V467" s="13">
        <v>5000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 s="21">
        <v>5000</v>
      </c>
      <c r="AD467" s="13">
        <f>VLOOKUP(A467,'ARCHIVO DE TRABAJO'!$A$1:$AC$1046,29,0)</f>
        <v>0</v>
      </c>
      <c r="AE467" s="32">
        <f>VLOOKUP(A467,'ARCHIVO DE TRABAJO'!$A$1:$AD$1046,30,0)</f>
        <v>0</v>
      </c>
      <c r="AF467" s="21">
        <v>0</v>
      </c>
      <c r="AG467" s="21">
        <v>0</v>
      </c>
      <c r="AH467" s="21">
        <v>0</v>
      </c>
      <c r="AI467" s="21">
        <f t="shared" si="15"/>
        <v>5000</v>
      </c>
      <c r="AJ467">
        <v>0</v>
      </c>
      <c r="AK467" s="1">
        <v>5000</v>
      </c>
      <c r="AL467">
        <v>0</v>
      </c>
      <c r="AM467">
        <v>0</v>
      </c>
      <c r="AN467" s="1">
        <v>5000</v>
      </c>
    </row>
    <row r="468" spans="1:40" x14ac:dyDescent="0.25">
      <c r="A468" t="str">
        <f t="shared" si="14"/>
        <v>1.1-00-2002_20612008_2029610</v>
      </c>
      <c r="B468" t="s">
        <v>393</v>
      </c>
      <c r="C468" s="17" t="s">
        <v>555</v>
      </c>
      <c r="D468" t="s">
        <v>96</v>
      </c>
      <c r="E468" t="s">
        <v>97</v>
      </c>
      <c r="F468" t="s">
        <v>98</v>
      </c>
      <c r="G468">
        <v>6</v>
      </c>
      <c r="H468">
        <v>12</v>
      </c>
      <c r="I468" t="s">
        <v>99</v>
      </c>
      <c r="J468">
        <v>2961</v>
      </c>
      <c r="K468" t="s">
        <v>107</v>
      </c>
      <c r="L468">
        <v>0</v>
      </c>
      <c r="M468" t="s">
        <v>36</v>
      </c>
      <c r="N468">
        <v>2000</v>
      </c>
      <c r="O468" s="17" t="s">
        <v>699</v>
      </c>
      <c r="P468" t="s">
        <v>394</v>
      </c>
      <c r="Q468" t="s">
        <v>101</v>
      </c>
      <c r="R468" t="s">
        <v>102</v>
      </c>
      <c r="S468" t="s">
        <v>103</v>
      </c>
      <c r="T468" t="s">
        <v>104</v>
      </c>
      <c r="U468" s="17" t="e">
        <v>#N/A</v>
      </c>
      <c r="V468" s="13">
        <v>100000</v>
      </c>
      <c r="W468">
        <v>0</v>
      </c>
      <c r="X468" s="1">
        <v>59407.4</v>
      </c>
      <c r="Y468" s="1">
        <v>59407.4</v>
      </c>
      <c r="Z468" s="1">
        <v>59407.4</v>
      </c>
      <c r="AA468" s="1">
        <v>48201.8</v>
      </c>
      <c r="AB468" s="1">
        <v>48201.8</v>
      </c>
      <c r="AC468" s="21">
        <v>40592.6</v>
      </c>
      <c r="AD468" s="13">
        <f>VLOOKUP(A468,'ARCHIVO DE TRABAJO'!$A$1:$AC$1046,29,0)</f>
        <v>0</v>
      </c>
      <c r="AE468" s="32">
        <f>VLOOKUP(A468,'ARCHIVO DE TRABAJO'!$A$1:$AD$1046,30,0)</f>
        <v>0</v>
      </c>
      <c r="AF468" s="21">
        <v>0</v>
      </c>
      <c r="AG468" s="21">
        <v>0</v>
      </c>
      <c r="AH468" s="21">
        <v>0</v>
      </c>
      <c r="AI468" s="21">
        <f t="shared" si="15"/>
        <v>100000</v>
      </c>
      <c r="AJ468">
        <v>0</v>
      </c>
      <c r="AK468" s="1">
        <v>100000</v>
      </c>
      <c r="AL468">
        <v>0</v>
      </c>
      <c r="AM468">
        <v>0</v>
      </c>
      <c r="AN468" s="1">
        <v>100000</v>
      </c>
    </row>
    <row r="469" spans="1:40" x14ac:dyDescent="0.25">
      <c r="A469" t="str">
        <f t="shared" si="14"/>
        <v>1.1-00-2002_20612008_2035710</v>
      </c>
      <c r="B469" t="s">
        <v>393</v>
      </c>
      <c r="C469" s="17" t="s">
        <v>555</v>
      </c>
      <c r="D469" t="s">
        <v>96</v>
      </c>
      <c r="E469" t="s">
        <v>97</v>
      </c>
      <c r="F469" t="s">
        <v>98</v>
      </c>
      <c r="G469">
        <v>6</v>
      </c>
      <c r="H469">
        <v>12</v>
      </c>
      <c r="I469" t="s">
        <v>99</v>
      </c>
      <c r="J469">
        <v>3571</v>
      </c>
      <c r="K469" t="s">
        <v>177</v>
      </c>
      <c r="L469">
        <v>0</v>
      </c>
      <c r="M469" t="s">
        <v>36</v>
      </c>
      <c r="N469">
        <v>3000</v>
      </c>
      <c r="O469" s="17" t="s">
        <v>699</v>
      </c>
      <c r="P469" t="s">
        <v>394</v>
      </c>
      <c r="Q469" t="s">
        <v>101</v>
      </c>
      <c r="R469" t="s">
        <v>102</v>
      </c>
      <c r="S469" t="s">
        <v>103</v>
      </c>
      <c r="T469" t="s">
        <v>104</v>
      </c>
      <c r="U469" s="17" t="s">
        <v>555</v>
      </c>
      <c r="V469" s="13">
        <v>55000</v>
      </c>
      <c r="W469">
        <v>0</v>
      </c>
      <c r="X469" s="1">
        <v>55000</v>
      </c>
      <c r="Y469" s="1">
        <v>55000</v>
      </c>
      <c r="Z469">
        <v>0</v>
      </c>
      <c r="AA469">
        <v>0</v>
      </c>
      <c r="AB469">
        <v>0</v>
      </c>
      <c r="AC469" s="21">
        <v>0</v>
      </c>
      <c r="AD469" s="13">
        <f>VLOOKUP(A469,'ARCHIVO DE TRABAJO'!$A$1:$AC$1046,29,0)</f>
        <v>0</v>
      </c>
      <c r="AE469" s="32">
        <f>VLOOKUP(A469,'ARCHIVO DE TRABAJO'!$A$1:$AD$1046,30,0)</f>
        <v>0</v>
      </c>
      <c r="AF469" s="21">
        <v>0</v>
      </c>
      <c r="AG469" s="21">
        <v>0</v>
      </c>
      <c r="AH469" s="21">
        <v>0</v>
      </c>
      <c r="AI469" s="21">
        <f t="shared" si="15"/>
        <v>55000</v>
      </c>
      <c r="AJ469">
        <v>0</v>
      </c>
      <c r="AK469" s="1">
        <v>55000</v>
      </c>
      <c r="AL469">
        <v>0</v>
      </c>
      <c r="AM469">
        <v>0</v>
      </c>
      <c r="AN469" s="1">
        <v>55000</v>
      </c>
    </row>
    <row r="470" spans="1:40" x14ac:dyDescent="0.25">
      <c r="A470" t="str">
        <f t="shared" si="14"/>
        <v>1.1-00-2002_20612008_2037110</v>
      </c>
      <c r="B470" t="s">
        <v>393</v>
      </c>
      <c r="C470" s="17" t="s">
        <v>555</v>
      </c>
      <c r="D470" t="s">
        <v>96</v>
      </c>
      <c r="E470" t="s">
        <v>97</v>
      </c>
      <c r="F470" t="s">
        <v>98</v>
      </c>
      <c r="G470">
        <v>6</v>
      </c>
      <c r="H470">
        <v>12</v>
      </c>
      <c r="I470" t="s">
        <v>99</v>
      </c>
      <c r="J470">
        <v>3711</v>
      </c>
      <c r="K470" t="s">
        <v>138</v>
      </c>
      <c r="L470">
        <v>0</v>
      </c>
      <c r="M470" t="s">
        <v>36</v>
      </c>
      <c r="N470">
        <v>3000</v>
      </c>
      <c r="O470" s="17" t="s">
        <v>699</v>
      </c>
      <c r="P470" t="s">
        <v>394</v>
      </c>
      <c r="Q470" t="s">
        <v>101</v>
      </c>
      <c r="R470" t="s">
        <v>102</v>
      </c>
      <c r="S470" t="s">
        <v>103</v>
      </c>
      <c r="T470" t="s">
        <v>104</v>
      </c>
      <c r="U470" s="17" t="e">
        <v>#N/A</v>
      </c>
      <c r="V470" s="13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 s="21">
        <v>0</v>
      </c>
      <c r="AD470" s="13">
        <f>VLOOKUP(A470,'ARCHIVO DE TRABAJO'!$A$1:$AC$1046,29,0)</f>
        <v>0</v>
      </c>
      <c r="AE470" s="32">
        <f>VLOOKUP(A470,'ARCHIVO DE TRABAJO'!$A$1:$AD$1046,30,0)</f>
        <v>0</v>
      </c>
      <c r="AF470" s="21">
        <v>0</v>
      </c>
      <c r="AG470" s="21">
        <v>0</v>
      </c>
      <c r="AH470" s="21">
        <v>0</v>
      </c>
      <c r="AI470" s="21">
        <f t="shared" si="15"/>
        <v>0</v>
      </c>
      <c r="AJ470">
        <v>0</v>
      </c>
      <c r="AK470">
        <v>0</v>
      </c>
      <c r="AL470">
        <v>0</v>
      </c>
      <c r="AM470">
        <v>0</v>
      </c>
      <c r="AN470">
        <v>0</v>
      </c>
    </row>
    <row r="471" spans="1:40" x14ac:dyDescent="0.25">
      <c r="A471" t="str">
        <f t="shared" si="14"/>
        <v>1.1-00-2002_20612008_2037210</v>
      </c>
      <c r="B471" t="s">
        <v>393</v>
      </c>
      <c r="C471" s="17" t="s">
        <v>555</v>
      </c>
      <c r="D471" t="s">
        <v>96</v>
      </c>
      <c r="E471" t="s">
        <v>97</v>
      </c>
      <c r="F471" t="s">
        <v>98</v>
      </c>
      <c r="G471">
        <v>6</v>
      </c>
      <c r="H471">
        <v>12</v>
      </c>
      <c r="I471" t="s">
        <v>99</v>
      </c>
      <c r="J471">
        <v>3721</v>
      </c>
      <c r="K471" t="s">
        <v>228</v>
      </c>
      <c r="L471">
        <v>0</v>
      </c>
      <c r="M471" t="s">
        <v>36</v>
      </c>
      <c r="N471">
        <v>3000</v>
      </c>
      <c r="O471" s="17" t="s">
        <v>699</v>
      </c>
      <c r="P471" t="s">
        <v>394</v>
      </c>
      <c r="Q471" t="s">
        <v>101</v>
      </c>
      <c r="R471" t="s">
        <v>102</v>
      </c>
      <c r="S471" t="s">
        <v>103</v>
      </c>
      <c r="T471" t="s">
        <v>104</v>
      </c>
      <c r="U471" s="17" t="e">
        <v>#N/A</v>
      </c>
      <c r="V471" s="13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 s="21">
        <v>0</v>
      </c>
      <c r="AD471" s="13">
        <f>VLOOKUP(A471,'ARCHIVO DE TRABAJO'!$A$1:$AC$1046,29,0)</f>
        <v>0</v>
      </c>
      <c r="AE471" s="32">
        <f>VLOOKUP(A471,'ARCHIVO DE TRABAJO'!$A$1:$AD$1046,30,0)</f>
        <v>0</v>
      </c>
      <c r="AF471" s="21">
        <v>0</v>
      </c>
      <c r="AG471" s="21">
        <v>0</v>
      </c>
      <c r="AH471" s="21">
        <v>0</v>
      </c>
      <c r="AI471" s="21">
        <f t="shared" si="15"/>
        <v>0</v>
      </c>
      <c r="AJ471">
        <v>0</v>
      </c>
      <c r="AK471" s="1">
        <v>35000</v>
      </c>
      <c r="AL471">
        <v>0</v>
      </c>
      <c r="AM471" s="1">
        <v>35000</v>
      </c>
      <c r="AN471">
        <v>0</v>
      </c>
    </row>
    <row r="472" spans="1:40" x14ac:dyDescent="0.25">
      <c r="A472" t="str">
        <f t="shared" si="14"/>
        <v>1.1-00-2002_20612008_2037510</v>
      </c>
      <c r="B472" t="s">
        <v>393</v>
      </c>
      <c r="C472" s="17" t="s">
        <v>555</v>
      </c>
      <c r="D472" t="s">
        <v>96</v>
      </c>
      <c r="E472" t="s">
        <v>97</v>
      </c>
      <c r="F472" t="s">
        <v>98</v>
      </c>
      <c r="G472">
        <v>6</v>
      </c>
      <c r="H472">
        <v>12</v>
      </c>
      <c r="I472" t="s">
        <v>99</v>
      </c>
      <c r="J472">
        <v>3751</v>
      </c>
      <c r="K472" t="s">
        <v>139</v>
      </c>
      <c r="L472">
        <v>0</v>
      </c>
      <c r="M472" t="s">
        <v>36</v>
      </c>
      <c r="N472">
        <v>3000</v>
      </c>
      <c r="O472" s="17" t="s">
        <v>699</v>
      </c>
      <c r="P472" t="s">
        <v>394</v>
      </c>
      <c r="Q472" t="s">
        <v>101</v>
      </c>
      <c r="R472" t="s">
        <v>102</v>
      </c>
      <c r="S472" t="s">
        <v>103</v>
      </c>
      <c r="T472" t="s">
        <v>104</v>
      </c>
      <c r="U472" s="17" t="s">
        <v>555</v>
      </c>
      <c r="V472" s="13">
        <v>87191.41</v>
      </c>
      <c r="W472">
        <v>0</v>
      </c>
      <c r="X472" s="1">
        <v>87191.41</v>
      </c>
      <c r="Y472" s="1">
        <v>87191.41</v>
      </c>
      <c r="Z472" s="1">
        <v>27191.41</v>
      </c>
      <c r="AA472" s="1">
        <v>27191.41</v>
      </c>
      <c r="AB472" s="1">
        <v>27191.41</v>
      </c>
      <c r="AC472" s="21">
        <v>0</v>
      </c>
      <c r="AD472" s="13">
        <f>VLOOKUP(A472,'ARCHIVO DE TRABAJO'!$A$1:$AC$1046,29,0)</f>
        <v>0</v>
      </c>
      <c r="AE472" s="32">
        <f>VLOOKUP(A472,'ARCHIVO DE TRABAJO'!$A$1:$AD$1046,30,0)</f>
        <v>0</v>
      </c>
      <c r="AF472" s="21">
        <v>0</v>
      </c>
      <c r="AG472" s="21">
        <v>0</v>
      </c>
      <c r="AH472" s="21">
        <v>0</v>
      </c>
      <c r="AI472" s="21">
        <f t="shared" si="15"/>
        <v>87191.41</v>
      </c>
      <c r="AJ472">
        <v>0</v>
      </c>
      <c r="AK472" s="1">
        <v>87191.41</v>
      </c>
      <c r="AL472">
        <v>0</v>
      </c>
      <c r="AM472">
        <v>0</v>
      </c>
      <c r="AN472" s="1">
        <v>87191.41</v>
      </c>
    </row>
    <row r="473" spans="1:40" x14ac:dyDescent="0.25">
      <c r="A473" t="str">
        <f t="shared" si="14"/>
        <v>1.1-00-2002_20612008_2038310</v>
      </c>
      <c r="B473" t="s">
        <v>393</v>
      </c>
      <c r="C473" s="17" t="s">
        <v>555</v>
      </c>
      <c r="D473" t="s">
        <v>96</v>
      </c>
      <c r="E473" t="s">
        <v>97</v>
      </c>
      <c r="F473" t="s">
        <v>98</v>
      </c>
      <c r="G473">
        <v>6</v>
      </c>
      <c r="H473">
        <v>12</v>
      </c>
      <c r="I473" t="s">
        <v>99</v>
      </c>
      <c r="J473">
        <v>3831</v>
      </c>
      <c r="K473" t="s">
        <v>108</v>
      </c>
      <c r="L473">
        <v>0</v>
      </c>
      <c r="M473" t="s">
        <v>36</v>
      </c>
      <c r="N473">
        <v>3000</v>
      </c>
      <c r="O473" s="17" t="s">
        <v>699</v>
      </c>
      <c r="P473" t="s">
        <v>394</v>
      </c>
      <c r="Q473" t="s">
        <v>101</v>
      </c>
      <c r="R473" t="s">
        <v>102</v>
      </c>
      <c r="S473" t="s">
        <v>103</v>
      </c>
      <c r="T473" t="s">
        <v>104</v>
      </c>
      <c r="U473" s="17" t="e">
        <v>#N/A</v>
      </c>
      <c r="V473" s="13">
        <v>5000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 s="21">
        <v>5000</v>
      </c>
      <c r="AD473" s="13">
        <f>VLOOKUP(A473,'ARCHIVO DE TRABAJO'!$A$1:$AC$1046,29,0)</f>
        <v>0</v>
      </c>
      <c r="AE473" s="32">
        <f>VLOOKUP(A473,'ARCHIVO DE TRABAJO'!$A$1:$AD$1046,30,0)</f>
        <v>0</v>
      </c>
      <c r="AF473" s="21">
        <v>0</v>
      </c>
      <c r="AG473" s="21">
        <v>0</v>
      </c>
      <c r="AH473" s="21">
        <v>0</v>
      </c>
      <c r="AI473" s="21">
        <f t="shared" si="15"/>
        <v>5000</v>
      </c>
      <c r="AJ473">
        <v>0</v>
      </c>
      <c r="AK473" s="1">
        <v>100000</v>
      </c>
      <c r="AL473">
        <v>0</v>
      </c>
      <c r="AM473" s="1">
        <v>95000</v>
      </c>
      <c r="AN473" s="1">
        <v>5000</v>
      </c>
    </row>
    <row r="474" spans="1:40" x14ac:dyDescent="0.25">
      <c r="A474" t="str">
        <f t="shared" si="14"/>
        <v>1.1-00-2002_20612008_2044810</v>
      </c>
      <c r="B474" t="s">
        <v>393</v>
      </c>
      <c r="C474" s="17" t="s">
        <v>555</v>
      </c>
      <c r="D474" t="s">
        <v>96</v>
      </c>
      <c r="E474" t="s">
        <v>97</v>
      </c>
      <c r="F474" t="s">
        <v>98</v>
      </c>
      <c r="G474">
        <v>6</v>
      </c>
      <c r="H474">
        <v>12</v>
      </c>
      <c r="I474" t="s">
        <v>99</v>
      </c>
      <c r="J474">
        <v>4481</v>
      </c>
      <c r="K474" t="s">
        <v>109</v>
      </c>
      <c r="L474">
        <v>0</v>
      </c>
      <c r="M474" t="s">
        <v>36</v>
      </c>
      <c r="N474">
        <v>4000</v>
      </c>
      <c r="O474" s="17" t="s">
        <v>699</v>
      </c>
      <c r="P474" t="s">
        <v>394</v>
      </c>
      <c r="Q474" t="s">
        <v>101</v>
      </c>
      <c r="R474" t="s">
        <v>102</v>
      </c>
      <c r="S474" t="s">
        <v>103</v>
      </c>
      <c r="T474" t="s">
        <v>104</v>
      </c>
      <c r="U474" s="17" t="e">
        <v>#N/A</v>
      </c>
      <c r="V474" s="13">
        <v>250000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 s="21">
        <v>250000</v>
      </c>
      <c r="AD474" s="13">
        <f>VLOOKUP(A474,'ARCHIVO DE TRABAJO'!$A$1:$AC$1046,29,0)</f>
        <v>0</v>
      </c>
      <c r="AE474" s="32">
        <f>VLOOKUP(A474,'ARCHIVO DE TRABAJO'!$A$1:$AD$1046,30,0)</f>
        <v>0</v>
      </c>
      <c r="AF474" s="21">
        <v>0</v>
      </c>
      <c r="AG474" s="21">
        <v>0</v>
      </c>
      <c r="AH474" s="21">
        <v>0</v>
      </c>
      <c r="AI474" s="21">
        <f t="shared" si="15"/>
        <v>250000</v>
      </c>
      <c r="AJ474">
        <v>0</v>
      </c>
      <c r="AK474" s="1">
        <v>250000</v>
      </c>
      <c r="AL474">
        <v>0</v>
      </c>
      <c r="AM474">
        <v>0</v>
      </c>
      <c r="AN474" s="1">
        <v>250000</v>
      </c>
    </row>
    <row r="475" spans="1:40" x14ac:dyDescent="0.25">
      <c r="A475" t="str">
        <f t="shared" si="14"/>
        <v>1.1-00-2002_20612008_2051110</v>
      </c>
      <c r="B475" t="s">
        <v>393</v>
      </c>
      <c r="C475" s="17" t="s">
        <v>555</v>
      </c>
      <c r="D475" t="s">
        <v>96</v>
      </c>
      <c r="E475" t="s">
        <v>97</v>
      </c>
      <c r="F475" t="s">
        <v>98</v>
      </c>
      <c r="G475">
        <v>6</v>
      </c>
      <c r="H475">
        <v>12</v>
      </c>
      <c r="I475" t="s">
        <v>99</v>
      </c>
      <c r="J475">
        <v>5111</v>
      </c>
      <c r="K475" t="s">
        <v>110</v>
      </c>
      <c r="L475">
        <v>0</v>
      </c>
      <c r="M475" t="s">
        <v>36</v>
      </c>
      <c r="N475">
        <v>5000</v>
      </c>
      <c r="O475" s="17" t="s">
        <v>700</v>
      </c>
      <c r="P475" t="s">
        <v>394</v>
      </c>
      <c r="Q475" t="s">
        <v>101</v>
      </c>
      <c r="R475" t="s">
        <v>102</v>
      </c>
      <c r="S475" t="s">
        <v>103</v>
      </c>
      <c r="T475" t="s">
        <v>104</v>
      </c>
      <c r="U475" s="17" t="e">
        <v>#N/A</v>
      </c>
      <c r="V475" s="13">
        <v>35844</v>
      </c>
      <c r="W475">
        <v>0</v>
      </c>
      <c r="X475" s="1">
        <v>35844</v>
      </c>
      <c r="Y475">
        <v>0</v>
      </c>
      <c r="Z475">
        <v>0</v>
      </c>
      <c r="AA475">
        <v>0</v>
      </c>
      <c r="AB475">
        <v>0</v>
      </c>
      <c r="AC475" s="21">
        <v>0</v>
      </c>
      <c r="AD475" s="13">
        <f>VLOOKUP(A475,'ARCHIVO DE TRABAJO'!$A$1:$AC$1046,29,0)</f>
        <v>0</v>
      </c>
      <c r="AE475" s="32">
        <f>VLOOKUP(A475,'ARCHIVO DE TRABAJO'!$A$1:$AD$1046,30,0)</f>
        <v>0</v>
      </c>
      <c r="AF475" s="21">
        <v>0</v>
      </c>
      <c r="AG475" s="21">
        <v>0</v>
      </c>
      <c r="AH475" s="21">
        <v>0</v>
      </c>
      <c r="AI475" s="21">
        <f t="shared" si="15"/>
        <v>35844</v>
      </c>
      <c r="AJ475">
        <v>0</v>
      </c>
      <c r="AK475" s="1">
        <v>250000</v>
      </c>
      <c r="AL475">
        <v>0</v>
      </c>
      <c r="AM475" s="1">
        <v>214156</v>
      </c>
      <c r="AN475" s="1">
        <v>35844</v>
      </c>
    </row>
    <row r="476" spans="1:40" x14ac:dyDescent="0.25">
      <c r="A476" t="str">
        <f t="shared" si="14"/>
        <v>1.1-00-2002_20612008_2051210</v>
      </c>
      <c r="B476" t="s">
        <v>393</v>
      </c>
      <c r="C476" s="17" t="s">
        <v>555</v>
      </c>
      <c r="D476" t="s">
        <v>96</v>
      </c>
      <c r="E476" t="s">
        <v>97</v>
      </c>
      <c r="F476" t="s">
        <v>98</v>
      </c>
      <c r="G476">
        <v>6</v>
      </c>
      <c r="H476">
        <v>12</v>
      </c>
      <c r="I476" t="s">
        <v>99</v>
      </c>
      <c r="J476">
        <v>5121</v>
      </c>
      <c r="K476" t="s">
        <v>111</v>
      </c>
      <c r="L476">
        <v>0</v>
      </c>
      <c r="M476" t="s">
        <v>36</v>
      </c>
      <c r="N476">
        <v>5000</v>
      </c>
      <c r="O476" s="17" t="s">
        <v>700</v>
      </c>
      <c r="P476" t="s">
        <v>394</v>
      </c>
      <c r="Q476" t="s">
        <v>101</v>
      </c>
      <c r="R476" t="s">
        <v>102</v>
      </c>
      <c r="S476" t="s">
        <v>103</v>
      </c>
      <c r="T476" t="s">
        <v>104</v>
      </c>
      <c r="U476" s="17" t="e">
        <v>#N/A</v>
      </c>
      <c r="V476" s="13">
        <v>60000</v>
      </c>
      <c r="W476">
        <v>0</v>
      </c>
      <c r="X476" s="1">
        <v>55583.72</v>
      </c>
      <c r="Y476" s="1">
        <v>24263.72</v>
      </c>
      <c r="Z476" s="1">
        <v>24263.72</v>
      </c>
      <c r="AA476" s="1">
        <v>24263.72</v>
      </c>
      <c r="AB476" s="1">
        <v>24263.72</v>
      </c>
      <c r="AC476" s="21">
        <v>4416.2799999999988</v>
      </c>
      <c r="AD476" s="13">
        <f>VLOOKUP(A476,'ARCHIVO DE TRABAJO'!$A$1:$AC$1046,29,0)</f>
        <v>0</v>
      </c>
      <c r="AE476" s="32">
        <f>VLOOKUP(A476,'ARCHIVO DE TRABAJO'!$A$1:$AD$1046,30,0)</f>
        <v>0</v>
      </c>
      <c r="AF476" s="21">
        <v>0</v>
      </c>
      <c r="AG476" s="21">
        <v>0</v>
      </c>
      <c r="AH476" s="21">
        <v>0</v>
      </c>
      <c r="AI476" s="21">
        <f t="shared" si="15"/>
        <v>60000</v>
      </c>
      <c r="AJ476">
        <v>0</v>
      </c>
      <c r="AK476" s="1">
        <v>60000</v>
      </c>
      <c r="AL476">
        <v>0</v>
      </c>
      <c r="AM476">
        <v>0</v>
      </c>
      <c r="AN476" s="1">
        <v>60000</v>
      </c>
    </row>
    <row r="477" spans="1:40" x14ac:dyDescent="0.25">
      <c r="A477" t="str">
        <f t="shared" si="14"/>
        <v>1.1-00-2002_20612008_2051510</v>
      </c>
      <c r="B477" t="s">
        <v>393</v>
      </c>
      <c r="C477" s="17" t="s">
        <v>555</v>
      </c>
      <c r="D477" t="s">
        <v>96</v>
      </c>
      <c r="E477" t="s">
        <v>97</v>
      </c>
      <c r="F477" t="s">
        <v>98</v>
      </c>
      <c r="G477">
        <v>6</v>
      </c>
      <c r="H477">
        <v>12</v>
      </c>
      <c r="I477" t="s">
        <v>99</v>
      </c>
      <c r="J477">
        <v>5151</v>
      </c>
      <c r="K477" t="s">
        <v>112</v>
      </c>
      <c r="L477">
        <v>0</v>
      </c>
      <c r="M477" t="s">
        <v>36</v>
      </c>
      <c r="N477">
        <v>5000</v>
      </c>
      <c r="O477" s="17" t="s">
        <v>700</v>
      </c>
      <c r="P477" t="s">
        <v>394</v>
      </c>
      <c r="Q477" t="s">
        <v>101</v>
      </c>
      <c r="R477" t="s">
        <v>102</v>
      </c>
      <c r="S477" t="s">
        <v>103</v>
      </c>
      <c r="T477" t="s">
        <v>104</v>
      </c>
      <c r="U477" s="17" t="e">
        <v>#N/A</v>
      </c>
      <c r="V477" s="13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 s="21">
        <v>0</v>
      </c>
      <c r="AD477" s="13">
        <f>VLOOKUP(A477,'ARCHIVO DE TRABAJO'!$A$1:$AC$1046,29,0)</f>
        <v>0</v>
      </c>
      <c r="AE477" s="32">
        <f>VLOOKUP(A477,'ARCHIVO DE TRABAJO'!$A$1:$AD$1046,30,0)</f>
        <v>0</v>
      </c>
      <c r="AF477" s="21">
        <v>0</v>
      </c>
      <c r="AG477" s="21">
        <v>0</v>
      </c>
      <c r="AH477" s="21">
        <v>0</v>
      </c>
      <c r="AI477" s="21">
        <f t="shared" si="15"/>
        <v>0</v>
      </c>
      <c r="AJ477">
        <v>0</v>
      </c>
      <c r="AK477" s="1">
        <v>80000</v>
      </c>
      <c r="AL477">
        <v>0</v>
      </c>
      <c r="AM477" s="1">
        <v>80000</v>
      </c>
      <c r="AN477">
        <v>0</v>
      </c>
    </row>
    <row r="478" spans="1:40" x14ac:dyDescent="0.25">
      <c r="A478" t="str">
        <f t="shared" si="14"/>
        <v>1.1-00-2002_20612008_2053210</v>
      </c>
      <c r="B478" t="s">
        <v>393</v>
      </c>
      <c r="C478" s="17" t="s">
        <v>555</v>
      </c>
      <c r="D478" t="s">
        <v>96</v>
      </c>
      <c r="E478" t="s">
        <v>97</v>
      </c>
      <c r="F478" t="s">
        <v>98</v>
      </c>
      <c r="G478">
        <v>6</v>
      </c>
      <c r="H478">
        <v>12</v>
      </c>
      <c r="I478" t="s">
        <v>99</v>
      </c>
      <c r="J478">
        <v>5321</v>
      </c>
      <c r="K478" t="s">
        <v>113</v>
      </c>
      <c r="L478">
        <v>0</v>
      </c>
      <c r="M478" t="s">
        <v>36</v>
      </c>
      <c r="N478">
        <v>5000</v>
      </c>
      <c r="O478" s="17" t="s">
        <v>700</v>
      </c>
      <c r="P478" t="s">
        <v>394</v>
      </c>
      <c r="Q478" t="s">
        <v>101</v>
      </c>
      <c r="R478" t="s">
        <v>102</v>
      </c>
      <c r="S478" t="s">
        <v>103</v>
      </c>
      <c r="T478" t="s">
        <v>104</v>
      </c>
      <c r="U478" s="17" t="e">
        <v>#N/A</v>
      </c>
      <c r="V478" s="13">
        <v>100000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 s="21">
        <v>100000</v>
      </c>
      <c r="AD478" s="13">
        <f>VLOOKUP(A478,'ARCHIVO DE TRABAJO'!$A$1:$AC$1046,29,0)</f>
        <v>0</v>
      </c>
      <c r="AE478" s="32">
        <f>VLOOKUP(A478,'ARCHIVO DE TRABAJO'!$A$1:$AD$1046,30,0)</f>
        <v>0</v>
      </c>
      <c r="AF478" s="21">
        <v>0</v>
      </c>
      <c r="AG478" s="21">
        <v>0</v>
      </c>
      <c r="AH478" s="21">
        <v>0</v>
      </c>
      <c r="AI478" s="21">
        <f t="shared" si="15"/>
        <v>100000</v>
      </c>
      <c r="AJ478">
        <v>0</v>
      </c>
      <c r="AK478" s="1">
        <v>100000</v>
      </c>
      <c r="AL478">
        <v>0</v>
      </c>
      <c r="AM478">
        <v>0</v>
      </c>
      <c r="AN478" s="1">
        <v>100000</v>
      </c>
    </row>
    <row r="479" spans="1:40" x14ac:dyDescent="0.25">
      <c r="A479" t="str">
        <f t="shared" si="14"/>
        <v>1.1-00-2002_20613008_2025310</v>
      </c>
      <c r="B479" t="s">
        <v>393</v>
      </c>
      <c r="C479" s="17" t="s">
        <v>555</v>
      </c>
      <c r="D479" t="s">
        <v>96</v>
      </c>
      <c r="E479" t="s">
        <v>97</v>
      </c>
      <c r="F479" t="s">
        <v>98</v>
      </c>
      <c r="G479">
        <v>6</v>
      </c>
      <c r="H479">
        <v>13</v>
      </c>
      <c r="I479" t="s">
        <v>99</v>
      </c>
      <c r="J479">
        <v>2531</v>
      </c>
      <c r="K479" t="s">
        <v>114</v>
      </c>
      <c r="L479">
        <v>0</v>
      </c>
      <c r="M479" t="s">
        <v>36</v>
      </c>
      <c r="N479">
        <v>2000</v>
      </c>
      <c r="O479" s="17" t="s">
        <v>699</v>
      </c>
      <c r="P479" t="s">
        <v>394</v>
      </c>
      <c r="Q479" t="s">
        <v>101</v>
      </c>
      <c r="R479" t="s">
        <v>102</v>
      </c>
      <c r="S479" t="s">
        <v>115</v>
      </c>
      <c r="T479" t="s">
        <v>104</v>
      </c>
      <c r="U479" s="17" t="e">
        <v>#N/A</v>
      </c>
      <c r="V479" s="13">
        <v>50000</v>
      </c>
      <c r="W479">
        <v>0</v>
      </c>
      <c r="X479" s="1">
        <v>29755.8</v>
      </c>
      <c r="Y479" s="1">
        <v>29095.8</v>
      </c>
      <c r="Z479" s="1">
        <v>21687.48</v>
      </c>
      <c r="AA479" s="1">
        <v>12254.08</v>
      </c>
      <c r="AB479" s="1">
        <v>3582.88</v>
      </c>
      <c r="AC479" s="21">
        <v>20244.2</v>
      </c>
      <c r="AD479" s="13">
        <f>VLOOKUP(A479,'ARCHIVO DE TRABAJO'!$A$1:$AC$1046,29,0)</f>
        <v>0</v>
      </c>
      <c r="AE479" s="32">
        <f>VLOOKUP(A479,'ARCHIVO DE TRABAJO'!$A$1:$AD$1046,30,0)</f>
        <v>0</v>
      </c>
      <c r="AF479" s="21">
        <v>0</v>
      </c>
      <c r="AG479" s="21">
        <v>0</v>
      </c>
      <c r="AH479" s="21">
        <v>0</v>
      </c>
      <c r="AI479" s="21">
        <f t="shared" si="15"/>
        <v>50000</v>
      </c>
      <c r="AJ479">
        <v>0</v>
      </c>
      <c r="AK479" s="1">
        <v>50000</v>
      </c>
      <c r="AL479">
        <v>0</v>
      </c>
      <c r="AM479">
        <v>0</v>
      </c>
      <c r="AN479" s="1">
        <v>50000</v>
      </c>
    </row>
    <row r="480" spans="1:40" x14ac:dyDescent="0.25">
      <c r="A480" t="str">
        <f t="shared" si="14"/>
        <v>1.1-00-2002_20613008_2025410</v>
      </c>
      <c r="B480" t="s">
        <v>393</v>
      </c>
      <c r="C480" s="17" t="s">
        <v>555</v>
      </c>
      <c r="D480" t="s">
        <v>96</v>
      </c>
      <c r="E480" t="s">
        <v>97</v>
      </c>
      <c r="F480" t="s">
        <v>98</v>
      </c>
      <c r="G480">
        <v>6</v>
      </c>
      <c r="H480">
        <v>13</v>
      </c>
      <c r="I480" t="s">
        <v>99</v>
      </c>
      <c r="J480">
        <v>2541</v>
      </c>
      <c r="K480" t="s">
        <v>116</v>
      </c>
      <c r="L480">
        <v>0</v>
      </c>
      <c r="M480" t="s">
        <v>36</v>
      </c>
      <c r="N480">
        <v>2000</v>
      </c>
      <c r="O480" s="17" t="s">
        <v>699</v>
      </c>
      <c r="P480" t="s">
        <v>394</v>
      </c>
      <c r="Q480" t="s">
        <v>101</v>
      </c>
      <c r="R480" t="s">
        <v>102</v>
      </c>
      <c r="S480" t="s">
        <v>115</v>
      </c>
      <c r="T480" t="s">
        <v>104</v>
      </c>
      <c r="U480" s="17" t="e">
        <v>#N/A</v>
      </c>
      <c r="V480" s="13">
        <v>50000</v>
      </c>
      <c r="W480">
        <v>0</v>
      </c>
      <c r="X480" s="1">
        <v>40341.57</v>
      </c>
      <c r="Y480" s="1">
        <v>40341.57</v>
      </c>
      <c r="Z480" s="1">
        <v>27450.99</v>
      </c>
      <c r="AA480" s="1">
        <v>27450.99</v>
      </c>
      <c r="AB480" s="1">
        <v>23476.73</v>
      </c>
      <c r="AC480" s="21">
        <v>9658.43</v>
      </c>
      <c r="AD480" s="13">
        <f>VLOOKUP(A480,'ARCHIVO DE TRABAJO'!$A$1:$AC$1046,29,0)</f>
        <v>0</v>
      </c>
      <c r="AE480" s="32">
        <f>VLOOKUP(A480,'ARCHIVO DE TRABAJO'!$A$1:$AD$1046,30,0)</f>
        <v>0</v>
      </c>
      <c r="AF480" s="21">
        <v>0</v>
      </c>
      <c r="AG480" s="21">
        <v>0</v>
      </c>
      <c r="AH480" s="21">
        <v>0</v>
      </c>
      <c r="AI480" s="21">
        <f t="shared" si="15"/>
        <v>50000</v>
      </c>
      <c r="AJ480">
        <v>0</v>
      </c>
      <c r="AK480" s="1">
        <v>50000</v>
      </c>
      <c r="AL480">
        <v>0</v>
      </c>
      <c r="AM480">
        <v>0</v>
      </c>
      <c r="AN480" s="1">
        <v>50000</v>
      </c>
    </row>
    <row r="481" spans="1:40" x14ac:dyDescent="0.25">
      <c r="A481" t="str">
        <f t="shared" si="14"/>
        <v>1.1-00-2002_20613008_2025910</v>
      </c>
      <c r="B481" t="s">
        <v>393</v>
      </c>
      <c r="C481" s="17" t="s">
        <v>555</v>
      </c>
      <c r="D481" t="s">
        <v>96</v>
      </c>
      <c r="E481" t="s">
        <v>97</v>
      </c>
      <c r="F481" t="s">
        <v>98</v>
      </c>
      <c r="G481">
        <v>6</v>
      </c>
      <c r="H481">
        <v>13</v>
      </c>
      <c r="I481" t="s">
        <v>99</v>
      </c>
      <c r="J481">
        <v>2591</v>
      </c>
      <c r="K481" t="s">
        <v>117</v>
      </c>
      <c r="L481">
        <v>0</v>
      </c>
      <c r="M481" t="s">
        <v>36</v>
      </c>
      <c r="N481">
        <v>2000</v>
      </c>
      <c r="O481" s="17" t="s">
        <v>699</v>
      </c>
      <c r="P481" t="s">
        <v>394</v>
      </c>
      <c r="Q481" t="s">
        <v>101</v>
      </c>
      <c r="R481" t="s">
        <v>102</v>
      </c>
      <c r="S481" t="s">
        <v>115</v>
      </c>
      <c r="T481" t="s">
        <v>104</v>
      </c>
      <c r="U481" s="17" t="e">
        <v>#N/A</v>
      </c>
      <c r="V481" s="13">
        <v>395000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 s="21">
        <v>395000</v>
      </c>
      <c r="AD481" s="13">
        <f>VLOOKUP(A481,'ARCHIVO DE TRABAJO'!$A$1:$AC$1046,29,0)</f>
        <v>0</v>
      </c>
      <c r="AE481" s="32">
        <f>VLOOKUP(A481,'ARCHIVO DE TRABAJO'!$A$1:$AD$1046,30,0)</f>
        <v>0</v>
      </c>
      <c r="AF481" s="21">
        <v>0</v>
      </c>
      <c r="AG481" s="21">
        <v>0</v>
      </c>
      <c r="AH481" s="21">
        <v>0</v>
      </c>
      <c r="AI481" s="21">
        <f t="shared" si="15"/>
        <v>395000</v>
      </c>
      <c r="AJ481">
        <v>0</v>
      </c>
      <c r="AK481" s="1">
        <v>400000</v>
      </c>
      <c r="AL481">
        <v>0</v>
      </c>
      <c r="AM481" s="1">
        <v>5000</v>
      </c>
      <c r="AN481" s="1">
        <v>395000</v>
      </c>
    </row>
    <row r="482" spans="1:40" x14ac:dyDescent="0.25">
      <c r="A482" t="str">
        <f t="shared" si="14"/>
        <v>1.1-00-2002_20613008_2029110</v>
      </c>
      <c r="B482" t="s">
        <v>393</v>
      </c>
      <c r="C482" s="17" t="s">
        <v>555</v>
      </c>
      <c r="D482" t="s">
        <v>96</v>
      </c>
      <c r="E482" t="s">
        <v>97</v>
      </c>
      <c r="F482" t="s">
        <v>98</v>
      </c>
      <c r="G482">
        <v>6</v>
      </c>
      <c r="H482">
        <v>13</v>
      </c>
      <c r="I482" t="s">
        <v>99</v>
      </c>
      <c r="J482">
        <v>2911</v>
      </c>
      <c r="K482" t="s">
        <v>118</v>
      </c>
      <c r="L482">
        <v>0</v>
      </c>
      <c r="M482" t="s">
        <v>36</v>
      </c>
      <c r="N482">
        <v>2000</v>
      </c>
      <c r="O482" s="17" t="s">
        <v>699</v>
      </c>
      <c r="P482" t="s">
        <v>394</v>
      </c>
      <c r="Q482" t="s">
        <v>101</v>
      </c>
      <c r="R482" t="s">
        <v>102</v>
      </c>
      <c r="S482" t="s">
        <v>115</v>
      </c>
      <c r="T482" t="s">
        <v>104</v>
      </c>
      <c r="U482" s="17" t="e">
        <v>#N/A</v>
      </c>
      <c r="V482" s="13">
        <v>250000</v>
      </c>
      <c r="W482">
        <v>0</v>
      </c>
      <c r="X482" s="1">
        <v>21973.94</v>
      </c>
      <c r="Y482" s="1">
        <v>3413.94</v>
      </c>
      <c r="Z482" s="1">
        <v>3413.94</v>
      </c>
      <c r="AA482" s="1">
        <v>3015.93</v>
      </c>
      <c r="AB482" s="1">
        <v>3015.93</v>
      </c>
      <c r="AC482" s="21">
        <v>228026.06</v>
      </c>
      <c r="AD482" s="13">
        <f>VLOOKUP(A482,'ARCHIVO DE TRABAJO'!$A$1:$AC$1046,29,0)</f>
        <v>0</v>
      </c>
      <c r="AE482" s="32">
        <f>VLOOKUP(A482,'ARCHIVO DE TRABAJO'!$A$1:$AD$1046,30,0)</f>
        <v>0</v>
      </c>
      <c r="AF482" s="21">
        <v>0</v>
      </c>
      <c r="AG482" s="21">
        <v>0</v>
      </c>
      <c r="AH482" s="21">
        <v>0</v>
      </c>
      <c r="AI482" s="21">
        <f t="shared" si="15"/>
        <v>250000</v>
      </c>
      <c r="AJ482">
        <v>0</v>
      </c>
      <c r="AK482" s="1">
        <v>250000</v>
      </c>
      <c r="AL482">
        <v>0</v>
      </c>
      <c r="AM482">
        <v>0</v>
      </c>
      <c r="AN482" s="1">
        <v>250000</v>
      </c>
    </row>
    <row r="483" spans="1:40" x14ac:dyDescent="0.25">
      <c r="A483" t="str">
        <f t="shared" si="14"/>
        <v>1.1-00-2002_20613008_2056210</v>
      </c>
      <c r="B483" t="s">
        <v>393</v>
      </c>
      <c r="C483" s="17" t="s">
        <v>555</v>
      </c>
      <c r="D483" t="s">
        <v>96</v>
      </c>
      <c r="E483" t="s">
        <v>97</v>
      </c>
      <c r="F483" t="s">
        <v>98</v>
      </c>
      <c r="G483">
        <v>6</v>
      </c>
      <c r="H483">
        <v>13</v>
      </c>
      <c r="I483" t="s">
        <v>99</v>
      </c>
      <c r="J483">
        <v>5621</v>
      </c>
      <c r="K483" t="s">
        <v>119</v>
      </c>
      <c r="L483">
        <v>0</v>
      </c>
      <c r="M483" t="s">
        <v>36</v>
      </c>
      <c r="N483">
        <v>5000</v>
      </c>
      <c r="O483" s="17" t="s">
        <v>700</v>
      </c>
      <c r="P483" t="s">
        <v>394</v>
      </c>
      <c r="Q483" t="s">
        <v>101</v>
      </c>
      <c r="R483" t="s">
        <v>102</v>
      </c>
      <c r="S483" t="s">
        <v>115</v>
      </c>
      <c r="T483" t="s">
        <v>104</v>
      </c>
      <c r="U483" s="17" t="e">
        <v>#N/A</v>
      </c>
      <c r="V483" s="1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 s="21">
        <v>0</v>
      </c>
      <c r="AD483" s="13">
        <f>VLOOKUP(A483,'ARCHIVO DE TRABAJO'!$A$1:$AC$1046,29,0)</f>
        <v>0</v>
      </c>
      <c r="AE483" s="32">
        <f>VLOOKUP(A483,'ARCHIVO DE TRABAJO'!$A$1:$AD$1046,30,0)</f>
        <v>0</v>
      </c>
      <c r="AF483" s="21">
        <v>0</v>
      </c>
      <c r="AG483" s="21">
        <v>0</v>
      </c>
      <c r="AH483" s="21">
        <v>0</v>
      </c>
      <c r="AI483" s="21">
        <f t="shared" si="15"/>
        <v>0</v>
      </c>
      <c r="AJ483">
        <v>0</v>
      </c>
      <c r="AK483" s="1">
        <v>300000</v>
      </c>
      <c r="AL483">
        <v>0</v>
      </c>
      <c r="AM483" s="1">
        <v>300000</v>
      </c>
      <c r="AN483">
        <v>0</v>
      </c>
    </row>
    <row r="484" spans="1:40" x14ac:dyDescent="0.25">
      <c r="A484" t="str">
        <f t="shared" si="14"/>
        <v>1.1-00-2002_20613008_2056510</v>
      </c>
      <c r="B484" t="s">
        <v>393</v>
      </c>
      <c r="C484" s="17" t="s">
        <v>555</v>
      </c>
      <c r="D484" t="s">
        <v>96</v>
      </c>
      <c r="E484" t="s">
        <v>97</v>
      </c>
      <c r="F484" t="s">
        <v>98</v>
      </c>
      <c r="G484">
        <v>6</v>
      </c>
      <c r="H484">
        <v>13</v>
      </c>
      <c r="I484" t="s">
        <v>99</v>
      </c>
      <c r="J484">
        <v>5651</v>
      </c>
      <c r="K484" t="s">
        <v>120</v>
      </c>
      <c r="L484">
        <v>0</v>
      </c>
      <c r="M484" t="s">
        <v>36</v>
      </c>
      <c r="N484">
        <v>5000</v>
      </c>
      <c r="O484" s="17" t="s">
        <v>700</v>
      </c>
      <c r="P484" t="s">
        <v>394</v>
      </c>
      <c r="Q484" t="s">
        <v>101</v>
      </c>
      <c r="R484" t="s">
        <v>102</v>
      </c>
      <c r="S484" t="s">
        <v>115</v>
      </c>
      <c r="T484" t="s">
        <v>104</v>
      </c>
      <c r="U484" s="17" t="e">
        <v>#N/A</v>
      </c>
      <c r="V484" s="13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 s="21">
        <v>0</v>
      </c>
      <c r="AD484" s="13">
        <f>VLOOKUP(A484,'ARCHIVO DE TRABAJO'!$A$1:$AC$1046,29,0)</f>
        <v>0</v>
      </c>
      <c r="AE484" s="32">
        <f>VLOOKUP(A484,'ARCHIVO DE TRABAJO'!$A$1:$AD$1046,30,0)</f>
        <v>0</v>
      </c>
      <c r="AF484" s="21">
        <v>0</v>
      </c>
      <c r="AG484" s="21">
        <v>0</v>
      </c>
      <c r="AH484" s="21">
        <v>0</v>
      </c>
      <c r="AI484" s="21">
        <f t="shared" si="15"/>
        <v>0</v>
      </c>
      <c r="AJ484">
        <v>0</v>
      </c>
      <c r="AK484" s="1">
        <v>300000</v>
      </c>
      <c r="AL484">
        <v>0</v>
      </c>
      <c r="AM484" s="1">
        <v>300000</v>
      </c>
      <c r="AN484">
        <v>0</v>
      </c>
    </row>
    <row r="485" spans="1:40" x14ac:dyDescent="0.25">
      <c r="A485" t="str">
        <f t="shared" si="14"/>
        <v>1.1-00-2002_20613008_2056610</v>
      </c>
      <c r="B485" t="s">
        <v>393</v>
      </c>
      <c r="C485" s="17" t="s">
        <v>555</v>
      </c>
      <c r="D485" t="s">
        <v>96</v>
      </c>
      <c r="E485" t="s">
        <v>97</v>
      </c>
      <c r="F485" t="s">
        <v>98</v>
      </c>
      <c r="G485">
        <v>6</v>
      </c>
      <c r="H485">
        <v>13</v>
      </c>
      <c r="I485" t="s">
        <v>99</v>
      </c>
      <c r="J485">
        <v>5661</v>
      </c>
      <c r="K485" t="s">
        <v>121</v>
      </c>
      <c r="L485">
        <v>0</v>
      </c>
      <c r="M485" t="s">
        <v>36</v>
      </c>
      <c r="N485">
        <v>5000</v>
      </c>
      <c r="O485" s="17" t="s">
        <v>700</v>
      </c>
      <c r="P485" t="s">
        <v>394</v>
      </c>
      <c r="Q485" t="s">
        <v>101</v>
      </c>
      <c r="R485" t="s">
        <v>102</v>
      </c>
      <c r="S485" t="s">
        <v>115</v>
      </c>
      <c r="T485" t="s">
        <v>104</v>
      </c>
      <c r="U485" s="17" t="e">
        <v>#N/A</v>
      </c>
      <c r="V485" s="13">
        <v>191400</v>
      </c>
      <c r="W485">
        <v>0</v>
      </c>
      <c r="X485" s="1">
        <v>191400</v>
      </c>
      <c r="Y485" s="1">
        <v>191400</v>
      </c>
      <c r="Z485">
        <v>0</v>
      </c>
      <c r="AA485">
        <v>0</v>
      </c>
      <c r="AB485">
        <v>0</v>
      </c>
      <c r="AC485" s="21">
        <v>0</v>
      </c>
      <c r="AD485" s="13">
        <f>VLOOKUP(A485,'ARCHIVO DE TRABAJO'!$A$1:$AC$1046,29,0)</f>
        <v>0</v>
      </c>
      <c r="AE485" s="32">
        <f>VLOOKUP(A485,'ARCHIVO DE TRABAJO'!$A$1:$AD$1046,30,0)</f>
        <v>0</v>
      </c>
      <c r="AF485" s="21">
        <v>0</v>
      </c>
      <c r="AG485" s="21">
        <v>0</v>
      </c>
      <c r="AH485" s="21">
        <v>0</v>
      </c>
      <c r="AI485" s="21">
        <f t="shared" si="15"/>
        <v>191400</v>
      </c>
      <c r="AJ485">
        <v>0</v>
      </c>
      <c r="AK485" s="1">
        <v>300000</v>
      </c>
      <c r="AL485">
        <v>0</v>
      </c>
      <c r="AM485" s="1">
        <v>108600</v>
      </c>
      <c r="AN485" s="1">
        <v>191400</v>
      </c>
    </row>
    <row r="486" spans="1:40" x14ac:dyDescent="0.25">
      <c r="A486" t="str">
        <f t="shared" si="14"/>
        <v>1.1-00-2002_20613008_2056710</v>
      </c>
      <c r="B486" t="s">
        <v>393</v>
      </c>
      <c r="C486" s="17" t="s">
        <v>555</v>
      </c>
      <c r="D486" t="s">
        <v>96</v>
      </c>
      <c r="E486" t="s">
        <v>97</v>
      </c>
      <c r="F486" t="s">
        <v>98</v>
      </c>
      <c r="G486">
        <v>6</v>
      </c>
      <c r="H486">
        <v>13</v>
      </c>
      <c r="I486" t="s">
        <v>99</v>
      </c>
      <c r="J486">
        <v>5671</v>
      </c>
      <c r="K486" t="s">
        <v>122</v>
      </c>
      <c r="L486">
        <v>0</v>
      </c>
      <c r="M486" t="s">
        <v>36</v>
      </c>
      <c r="N486">
        <v>5000</v>
      </c>
      <c r="O486" s="17" t="s">
        <v>700</v>
      </c>
      <c r="P486" t="s">
        <v>394</v>
      </c>
      <c r="Q486" t="s">
        <v>101</v>
      </c>
      <c r="R486" t="s">
        <v>102</v>
      </c>
      <c r="S486" t="s">
        <v>115</v>
      </c>
      <c r="T486" t="s">
        <v>104</v>
      </c>
      <c r="U486" s="17" t="e">
        <v>#N/A</v>
      </c>
      <c r="V486" s="13">
        <v>313635.36</v>
      </c>
      <c r="W486">
        <v>0</v>
      </c>
      <c r="X486" s="1">
        <v>253492.29</v>
      </c>
      <c r="Y486" s="1">
        <v>244375.87</v>
      </c>
      <c r="Z486" s="1">
        <v>244375.87</v>
      </c>
      <c r="AA486" s="1">
        <v>79315.360000000001</v>
      </c>
      <c r="AB486" s="1">
        <v>79315.360000000001</v>
      </c>
      <c r="AC486" s="21">
        <v>60143.069999999978</v>
      </c>
      <c r="AD486" s="13">
        <f>VLOOKUP(A486,'ARCHIVO DE TRABAJO'!$A$1:$AC$1046,29,0)</f>
        <v>0</v>
      </c>
      <c r="AE486" s="32">
        <f>VLOOKUP(A486,'ARCHIVO DE TRABAJO'!$A$1:$AD$1046,30,0)</f>
        <v>0</v>
      </c>
      <c r="AF486" s="21">
        <v>0</v>
      </c>
      <c r="AG486" s="21">
        <v>0</v>
      </c>
      <c r="AH486" s="21">
        <v>0</v>
      </c>
      <c r="AI486" s="21">
        <f t="shared" si="15"/>
        <v>313635.36</v>
      </c>
      <c r="AJ486">
        <v>0</v>
      </c>
      <c r="AK486" s="1">
        <v>400000</v>
      </c>
      <c r="AL486">
        <v>0</v>
      </c>
      <c r="AM486" s="1">
        <v>86364.64</v>
      </c>
      <c r="AN486" s="1">
        <v>313635.36</v>
      </c>
    </row>
    <row r="487" spans="1:40" x14ac:dyDescent="0.25">
      <c r="A487" t="str">
        <f t="shared" si="14"/>
        <v>1.1-00-2002_20613008_2056910</v>
      </c>
      <c r="B487" t="s">
        <v>393</v>
      </c>
      <c r="C487" s="17" t="s">
        <v>555</v>
      </c>
      <c r="D487" t="s">
        <v>96</v>
      </c>
      <c r="E487" t="s">
        <v>97</v>
      </c>
      <c r="F487" t="s">
        <v>98</v>
      </c>
      <c r="G487">
        <v>6</v>
      </c>
      <c r="H487">
        <v>13</v>
      </c>
      <c r="I487" t="s">
        <v>99</v>
      </c>
      <c r="J487">
        <v>5691</v>
      </c>
      <c r="K487" t="s">
        <v>123</v>
      </c>
      <c r="L487">
        <v>0</v>
      </c>
      <c r="M487" t="s">
        <v>36</v>
      </c>
      <c r="N487">
        <v>5000</v>
      </c>
      <c r="O487" s="17" t="s">
        <v>700</v>
      </c>
      <c r="P487" t="s">
        <v>394</v>
      </c>
      <c r="Q487" t="s">
        <v>101</v>
      </c>
      <c r="R487" t="s">
        <v>102</v>
      </c>
      <c r="S487" t="s">
        <v>115</v>
      </c>
      <c r="T487" t="s">
        <v>104</v>
      </c>
      <c r="U487" s="17" t="e">
        <v>#N/A</v>
      </c>
      <c r="V487" s="13">
        <v>2304073.2000000002</v>
      </c>
      <c r="W487">
        <v>0</v>
      </c>
      <c r="X487" s="1">
        <v>2159801.1</v>
      </c>
      <c r="Y487" s="1">
        <v>781721.1</v>
      </c>
      <c r="Z487" s="1">
        <v>253689.1</v>
      </c>
      <c r="AA487" s="1">
        <v>229993.2</v>
      </c>
      <c r="AB487" s="1">
        <v>229993.2</v>
      </c>
      <c r="AC487" s="21">
        <v>144272.10000000009</v>
      </c>
      <c r="AD487" s="13">
        <f>VLOOKUP(A487,'ARCHIVO DE TRABAJO'!$A$1:$AC$1046,29,0)</f>
        <v>0</v>
      </c>
      <c r="AE487" s="32">
        <f>VLOOKUP(A487,'ARCHIVO DE TRABAJO'!$A$1:$AD$1046,30,0)</f>
        <v>0</v>
      </c>
      <c r="AF487" s="21">
        <v>0</v>
      </c>
      <c r="AG487" s="21">
        <v>0</v>
      </c>
      <c r="AH487" s="21">
        <v>0</v>
      </c>
      <c r="AI487" s="21">
        <f t="shared" si="15"/>
        <v>2304073.2000000002</v>
      </c>
      <c r="AJ487">
        <v>0</v>
      </c>
      <c r="AK487" s="1">
        <v>4000000</v>
      </c>
      <c r="AL487">
        <v>0</v>
      </c>
      <c r="AM487" s="1">
        <v>1695926.8</v>
      </c>
      <c r="AN487" s="1">
        <v>2304073.2000000002</v>
      </c>
    </row>
    <row r="488" spans="1:40" x14ac:dyDescent="0.25">
      <c r="A488" t="str">
        <f t="shared" si="14"/>
        <v>1.1-00-2002_20614008_2027210</v>
      </c>
      <c r="B488" t="s">
        <v>393</v>
      </c>
      <c r="C488" s="17" t="s">
        <v>555</v>
      </c>
      <c r="D488" t="s">
        <v>96</v>
      </c>
      <c r="E488" t="s">
        <v>97</v>
      </c>
      <c r="F488" t="s">
        <v>98</v>
      </c>
      <c r="G488">
        <v>6</v>
      </c>
      <c r="H488">
        <v>14</v>
      </c>
      <c r="I488" t="s">
        <v>99</v>
      </c>
      <c r="J488">
        <v>2721</v>
      </c>
      <c r="K488" t="s">
        <v>124</v>
      </c>
      <c r="L488">
        <v>0</v>
      </c>
      <c r="M488" t="s">
        <v>36</v>
      </c>
      <c r="N488">
        <v>2000</v>
      </c>
      <c r="O488" s="17" t="s">
        <v>699</v>
      </c>
      <c r="P488" t="s">
        <v>394</v>
      </c>
      <c r="Q488" t="s">
        <v>101</v>
      </c>
      <c r="R488" t="s">
        <v>102</v>
      </c>
      <c r="S488" t="s">
        <v>125</v>
      </c>
      <c r="T488" t="s">
        <v>104</v>
      </c>
      <c r="U488" s="17" t="e">
        <v>#N/A</v>
      </c>
      <c r="V488" s="13">
        <v>2500000</v>
      </c>
      <c r="W488">
        <v>0</v>
      </c>
      <c r="X488" s="1">
        <v>2159721.87</v>
      </c>
      <c r="Y488" s="1">
        <v>397101.87</v>
      </c>
      <c r="Z488" s="1">
        <v>343239.91</v>
      </c>
      <c r="AA488" s="1">
        <v>319386.59999999998</v>
      </c>
      <c r="AB488" s="1">
        <v>237086.6</v>
      </c>
      <c r="AC488" s="21">
        <v>340278.12999999989</v>
      </c>
      <c r="AD488" s="13">
        <f>VLOOKUP(A488,'ARCHIVO DE TRABAJO'!$A$1:$AC$1046,29,0)</f>
        <v>0</v>
      </c>
      <c r="AE488" s="32">
        <f>VLOOKUP(A488,'ARCHIVO DE TRABAJO'!$A$1:$AD$1046,30,0)</f>
        <v>0</v>
      </c>
      <c r="AF488" s="21">
        <v>0</v>
      </c>
      <c r="AG488" s="21">
        <v>0</v>
      </c>
      <c r="AH488" s="21">
        <v>0</v>
      </c>
      <c r="AI488" s="21">
        <f t="shared" si="15"/>
        <v>2500000</v>
      </c>
      <c r="AJ488">
        <v>0</v>
      </c>
      <c r="AK488" s="1">
        <v>2500000</v>
      </c>
      <c r="AL488">
        <v>0</v>
      </c>
      <c r="AM488">
        <v>0</v>
      </c>
      <c r="AN488" s="1">
        <v>2500000</v>
      </c>
    </row>
    <row r="489" spans="1:40" x14ac:dyDescent="0.25">
      <c r="A489" t="str">
        <f t="shared" si="14"/>
        <v>1.1-00-2002_20615008_2032510</v>
      </c>
      <c r="B489" t="s">
        <v>393</v>
      </c>
      <c r="C489" s="17" t="s">
        <v>555</v>
      </c>
      <c r="D489" t="s">
        <v>96</v>
      </c>
      <c r="E489" t="s">
        <v>97</v>
      </c>
      <c r="F489" t="s">
        <v>98</v>
      </c>
      <c r="G489">
        <v>6</v>
      </c>
      <c r="H489">
        <v>15</v>
      </c>
      <c r="I489" t="s">
        <v>99</v>
      </c>
      <c r="J489">
        <v>3251</v>
      </c>
      <c r="K489" t="s">
        <v>65</v>
      </c>
      <c r="L489">
        <v>0</v>
      </c>
      <c r="M489" t="s">
        <v>36</v>
      </c>
      <c r="N489">
        <v>3000</v>
      </c>
      <c r="O489" s="17" t="s">
        <v>699</v>
      </c>
      <c r="P489" t="s">
        <v>394</v>
      </c>
      <c r="Q489" t="s">
        <v>101</v>
      </c>
      <c r="R489" t="s">
        <v>102</v>
      </c>
      <c r="S489" t="s">
        <v>126</v>
      </c>
      <c r="T489" t="s">
        <v>104</v>
      </c>
      <c r="U489" s="17" t="e">
        <v>#N/A</v>
      </c>
      <c r="V489" s="13">
        <v>6602534.4000000004</v>
      </c>
      <c r="W489">
        <v>0</v>
      </c>
      <c r="X489" s="1">
        <v>6602534.4000000004</v>
      </c>
      <c r="Y489" s="1">
        <v>6602534.4000000004</v>
      </c>
      <c r="Z489" s="1">
        <v>5402073.5999999996</v>
      </c>
      <c r="AA489" s="1">
        <v>5402073.5999999996</v>
      </c>
      <c r="AB489" s="1">
        <v>5402073.5999999996</v>
      </c>
      <c r="AC489" s="21">
        <v>0</v>
      </c>
      <c r="AD489" s="13">
        <f>VLOOKUP(A489,'ARCHIVO DE TRABAJO'!$A$1:$AC$1046,29,0)</f>
        <v>0</v>
      </c>
      <c r="AE489" s="32" t="str">
        <f>VLOOKUP(A489,'ARCHIVO DE TRABAJO'!$A$1:$AD$1046,30,0)</f>
        <v>Verde</v>
      </c>
      <c r="AF489" s="21">
        <v>0</v>
      </c>
      <c r="AG489" s="21">
        <v>0</v>
      </c>
      <c r="AH489" s="21">
        <v>0</v>
      </c>
      <c r="AI489" s="21">
        <f t="shared" si="15"/>
        <v>6602534.4000000004</v>
      </c>
      <c r="AJ489">
        <v>0</v>
      </c>
      <c r="AK489" s="1">
        <v>6602534.4000000004</v>
      </c>
      <c r="AL489">
        <v>0</v>
      </c>
      <c r="AM489">
        <v>0</v>
      </c>
      <c r="AN489" s="1">
        <v>6602534.4000000004</v>
      </c>
    </row>
    <row r="490" spans="1:40" x14ac:dyDescent="0.25">
      <c r="A490" t="str">
        <f t="shared" si="14"/>
        <v>1.1-00-2002_20615008_2032910</v>
      </c>
      <c r="B490" t="s">
        <v>393</v>
      </c>
      <c r="C490" s="17" t="s">
        <v>555</v>
      </c>
      <c r="D490" t="s">
        <v>96</v>
      </c>
      <c r="E490" t="s">
        <v>97</v>
      </c>
      <c r="F490" t="s">
        <v>98</v>
      </c>
      <c r="G490">
        <v>6</v>
      </c>
      <c r="H490">
        <v>15</v>
      </c>
      <c r="I490" t="s">
        <v>99</v>
      </c>
      <c r="J490">
        <v>3291</v>
      </c>
      <c r="K490" t="s">
        <v>127</v>
      </c>
      <c r="L490">
        <v>0</v>
      </c>
      <c r="M490" t="s">
        <v>36</v>
      </c>
      <c r="N490">
        <v>3000</v>
      </c>
      <c r="O490" s="17" t="s">
        <v>699</v>
      </c>
      <c r="P490" t="s">
        <v>394</v>
      </c>
      <c r="Q490" t="s">
        <v>101</v>
      </c>
      <c r="R490" t="s">
        <v>102</v>
      </c>
      <c r="S490" t="s">
        <v>126</v>
      </c>
      <c r="T490" t="s">
        <v>104</v>
      </c>
      <c r="U490" s="17" t="e">
        <v>#N/A</v>
      </c>
      <c r="V490" s="13">
        <v>19950.84</v>
      </c>
      <c r="W490">
        <v>0</v>
      </c>
      <c r="X490" s="1">
        <v>19950.84</v>
      </c>
      <c r="Y490" s="1">
        <v>19950.84</v>
      </c>
      <c r="Z490" s="1">
        <v>19950.84</v>
      </c>
      <c r="AA490" s="1">
        <v>19950.84</v>
      </c>
      <c r="AB490" s="1">
        <v>19950.84</v>
      </c>
      <c r="AC490" s="21">
        <v>0</v>
      </c>
      <c r="AD490" s="13">
        <f>VLOOKUP(A490,'ARCHIVO DE TRABAJO'!$A$1:$AC$1046,29,0)</f>
        <v>0</v>
      </c>
      <c r="AE490" s="32">
        <f>VLOOKUP(A490,'ARCHIVO DE TRABAJO'!$A$1:$AD$1046,30,0)</f>
        <v>0</v>
      </c>
      <c r="AF490" s="21">
        <v>0</v>
      </c>
      <c r="AG490" s="21">
        <v>0</v>
      </c>
      <c r="AH490" s="21">
        <v>0</v>
      </c>
      <c r="AI490" s="21">
        <f t="shared" si="15"/>
        <v>19950.84</v>
      </c>
      <c r="AJ490">
        <v>0</v>
      </c>
      <c r="AK490" s="1">
        <v>200000</v>
      </c>
      <c r="AL490">
        <v>0</v>
      </c>
      <c r="AM490" s="1">
        <v>180049.16</v>
      </c>
      <c r="AN490" s="1">
        <v>19950.84</v>
      </c>
    </row>
    <row r="491" spans="1:40" x14ac:dyDescent="0.25">
      <c r="A491" t="str">
        <f t="shared" si="14"/>
        <v>1.1-00-2002_20615008_2035210</v>
      </c>
      <c r="B491" t="s">
        <v>393</v>
      </c>
      <c r="C491" s="17" t="s">
        <v>555</v>
      </c>
      <c r="D491" t="s">
        <v>96</v>
      </c>
      <c r="E491" t="s">
        <v>97</v>
      </c>
      <c r="F491" t="s">
        <v>98</v>
      </c>
      <c r="G491">
        <v>6</v>
      </c>
      <c r="H491">
        <v>15</v>
      </c>
      <c r="I491" t="s">
        <v>99</v>
      </c>
      <c r="J491">
        <v>3521</v>
      </c>
      <c r="K491" t="s">
        <v>128</v>
      </c>
      <c r="L491">
        <v>0</v>
      </c>
      <c r="M491" t="s">
        <v>36</v>
      </c>
      <c r="N491">
        <v>3000</v>
      </c>
      <c r="O491" s="17" t="s">
        <v>699</v>
      </c>
      <c r="P491" t="s">
        <v>394</v>
      </c>
      <c r="Q491" t="s">
        <v>101</v>
      </c>
      <c r="R491" t="s">
        <v>102</v>
      </c>
      <c r="S491" t="s">
        <v>126</v>
      </c>
      <c r="T491" t="s">
        <v>104</v>
      </c>
      <c r="U491" s="17" t="e">
        <v>#N/A</v>
      </c>
      <c r="V491" s="13">
        <v>30000</v>
      </c>
      <c r="W491">
        <v>0</v>
      </c>
      <c r="X491" s="1">
        <v>11276.36</v>
      </c>
      <c r="Y491" s="1">
        <v>4432.3599999999997</v>
      </c>
      <c r="Z491" s="1">
        <v>4432.3599999999997</v>
      </c>
      <c r="AA491" s="1">
        <v>4432.3599999999997</v>
      </c>
      <c r="AB491">
        <v>0</v>
      </c>
      <c r="AC491" s="21">
        <v>18723.64</v>
      </c>
      <c r="AD491" s="13">
        <f>VLOOKUP(A491,'ARCHIVO DE TRABAJO'!$A$1:$AC$1046,29,0)</f>
        <v>0</v>
      </c>
      <c r="AE491" s="32">
        <f>VLOOKUP(A491,'ARCHIVO DE TRABAJO'!$A$1:$AD$1046,30,0)</f>
        <v>0</v>
      </c>
      <c r="AF491" s="21">
        <v>0</v>
      </c>
      <c r="AG491" s="21">
        <v>0</v>
      </c>
      <c r="AH491" s="21">
        <v>0</v>
      </c>
      <c r="AI491" s="21">
        <f t="shared" si="15"/>
        <v>30000</v>
      </c>
      <c r="AJ491">
        <v>0</v>
      </c>
      <c r="AK491" s="1">
        <v>50000</v>
      </c>
      <c r="AL491">
        <v>0</v>
      </c>
      <c r="AM491" s="1">
        <v>20000</v>
      </c>
      <c r="AN491" s="1">
        <v>30000</v>
      </c>
    </row>
    <row r="492" spans="1:40" x14ac:dyDescent="0.25">
      <c r="A492" t="str">
        <f t="shared" si="14"/>
        <v>1.1-00-2008_20346023_2031810</v>
      </c>
      <c r="B492" t="s">
        <v>393</v>
      </c>
      <c r="C492" s="17" t="s">
        <v>555</v>
      </c>
      <c r="D492" t="s">
        <v>129</v>
      </c>
      <c r="E492" t="s">
        <v>97</v>
      </c>
      <c r="F492" t="s">
        <v>130</v>
      </c>
      <c r="G492">
        <v>3</v>
      </c>
      <c r="H492">
        <v>46</v>
      </c>
      <c r="I492" t="s">
        <v>131</v>
      </c>
      <c r="J492">
        <v>3181</v>
      </c>
      <c r="K492" t="s">
        <v>132</v>
      </c>
      <c r="L492">
        <v>0</v>
      </c>
      <c r="M492" t="s">
        <v>36</v>
      </c>
      <c r="N492">
        <v>3000</v>
      </c>
      <c r="O492" s="17" t="s">
        <v>699</v>
      </c>
      <c r="P492" t="s">
        <v>394</v>
      </c>
      <c r="Q492" t="s">
        <v>133</v>
      </c>
      <c r="R492" t="s">
        <v>134</v>
      </c>
      <c r="S492" t="s">
        <v>135</v>
      </c>
      <c r="T492" t="s">
        <v>136</v>
      </c>
      <c r="U492" s="17" t="e">
        <v>#N/A</v>
      </c>
      <c r="V492" s="13">
        <v>10000</v>
      </c>
      <c r="W492">
        <v>0</v>
      </c>
      <c r="X492" s="1">
        <v>9788.5</v>
      </c>
      <c r="Y492" s="1">
        <v>9788.5</v>
      </c>
      <c r="Z492" s="1">
        <v>9788.5</v>
      </c>
      <c r="AA492" s="1">
        <v>9788.5</v>
      </c>
      <c r="AB492" s="1">
        <v>9788.5</v>
      </c>
      <c r="AC492" s="21">
        <v>211.5</v>
      </c>
      <c r="AD492" s="13">
        <f>VLOOKUP(A492,'ARCHIVO DE TRABAJO'!$A$1:$AC$1046,29,0)</f>
        <v>0</v>
      </c>
      <c r="AE492" s="32">
        <f>VLOOKUP(A492,'ARCHIVO DE TRABAJO'!$A$1:$AD$1046,30,0)</f>
        <v>0</v>
      </c>
      <c r="AF492" s="21">
        <v>0</v>
      </c>
      <c r="AG492" s="21">
        <v>0</v>
      </c>
      <c r="AH492" s="21">
        <v>0</v>
      </c>
      <c r="AI492" s="21">
        <f t="shared" si="15"/>
        <v>10000</v>
      </c>
      <c r="AJ492">
        <v>0</v>
      </c>
      <c r="AK492" s="1">
        <v>10000</v>
      </c>
      <c r="AL492">
        <v>0</v>
      </c>
      <c r="AM492">
        <v>0</v>
      </c>
      <c r="AN492" s="1">
        <v>10000</v>
      </c>
    </row>
    <row r="493" spans="1:40" x14ac:dyDescent="0.25">
      <c r="A493" t="str">
        <f t="shared" si="14"/>
        <v>1.1-00-2008_20346023_2033910</v>
      </c>
      <c r="B493" t="s">
        <v>393</v>
      </c>
      <c r="C493" s="17" t="s">
        <v>555</v>
      </c>
      <c r="D493" t="s">
        <v>129</v>
      </c>
      <c r="E493" t="s">
        <v>97</v>
      </c>
      <c r="F493" t="s">
        <v>130</v>
      </c>
      <c r="G493">
        <v>3</v>
      </c>
      <c r="H493">
        <v>46</v>
      </c>
      <c r="I493" t="s">
        <v>131</v>
      </c>
      <c r="J493">
        <v>3391</v>
      </c>
      <c r="K493" t="s">
        <v>137</v>
      </c>
      <c r="L493">
        <v>0</v>
      </c>
      <c r="M493" t="s">
        <v>36</v>
      </c>
      <c r="N493">
        <v>3000</v>
      </c>
      <c r="O493" s="17" t="s">
        <v>699</v>
      </c>
      <c r="P493" t="s">
        <v>394</v>
      </c>
      <c r="Q493" t="s">
        <v>133</v>
      </c>
      <c r="R493" t="s">
        <v>134</v>
      </c>
      <c r="S493" t="s">
        <v>135</v>
      </c>
      <c r="T493" t="s">
        <v>136</v>
      </c>
      <c r="U493" s="17" t="e">
        <v>#N/A</v>
      </c>
      <c r="V493" s="1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 s="21">
        <v>0</v>
      </c>
      <c r="AD493" s="13">
        <f>VLOOKUP(A493,'ARCHIVO DE TRABAJO'!$A$1:$AC$1046,29,0)</f>
        <v>0</v>
      </c>
      <c r="AE493" s="32">
        <f>VLOOKUP(A493,'ARCHIVO DE TRABAJO'!$A$1:$AD$1046,30,0)</f>
        <v>0</v>
      </c>
      <c r="AF493" s="21">
        <v>0</v>
      </c>
      <c r="AG493" s="21">
        <v>0</v>
      </c>
      <c r="AH493" s="21">
        <v>0</v>
      </c>
      <c r="AI493" s="21">
        <f t="shared" si="15"/>
        <v>0</v>
      </c>
      <c r="AJ493">
        <v>0</v>
      </c>
      <c r="AK493" s="1">
        <v>200000</v>
      </c>
      <c r="AL493">
        <v>0</v>
      </c>
      <c r="AM493" s="1">
        <v>200000</v>
      </c>
      <c r="AN493">
        <v>0</v>
      </c>
    </row>
    <row r="494" spans="1:40" x14ac:dyDescent="0.25">
      <c r="A494" t="str">
        <f t="shared" si="14"/>
        <v>1.1-00-2008_20346023_2037110</v>
      </c>
      <c r="B494" t="s">
        <v>393</v>
      </c>
      <c r="C494" s="17" t="s">
        <v>555</v>
      </c>
      <c r="D494" t="s">
        <v>129</v>
      </c>
      <c r="E494" t="s">
        <v>97</v>
      </c>
      <c r="F494" t="s">
        <v>130</v>
      </c>
      <c r="G494">
        <v>3</v>
      </c>
      <c r="H494">
        <v>46</v>
      </c>
      <c r="I494" t="s">
        <v>131</v>
      </c>
      <c r="J494">
        <v>3711</v>
      </c>
      <c r="K494" t="s">
        <v>138</v>
      </c>
      <c r="L494">
        <v>0</v>
      </c>
      <c r="M494" t="s">
        <v>36</v>
      </c>
      <c r="N494">
        <v>3000</v>
      </c>
      <c r="O494" s="17" t="s">
        <v>699</v>
      </c>
      <c r="P494" t="s">
        <v>394</v>
      </c>
      <c r="Q494" t="s">
        <v>133</v>
      </c>
      <c r="R494" t="s">
        <v>134</v>
      </c>
      <c r="S494" t="s">
        <v>135</v>
      </c>
      <c r="T494" t="s">
        <v>136</v>
      </c>
      <c r="U494" s="17" t="e">
        <v>#N/A</v>
      </c>
      <c r="V494" s="13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 s="21">
        <v>0</v>
      </c>
      <c r="AD494" s="13">
        <f>VLOOKUP(A494,'ARCHIVO DE TRABAJO'!$A$1:$AC$1046,29,0)</f>
        <v>0</v>
      </c>
      <c r="AE494" s="32">
        <f>VLOOKUP(A494,'ARCHIVO DE TRABAJO'!$A$1:$AD$1046,30,0)</f>
        <v>0</v>
      </c>
      <c r="AF494" s="21">
        <v>0</v>
      </c>
      <c r="AG494" s="21">
        <v>0</v>
      </c>
      <c r="AH494" s="21">
        <v>0</v>
      </c>
      <c r="AI494" s="21">
        <f t="shared" si="15"/>
        <v>0</v>
      </c>
      <c r="AJ494">
        <v>0</v>
      </c>
      <c r="AK494" s="1">
        <v>50000</v>
      </c>
      <c r="AL494">
        <v>0</v>
      </c>
      <c r="AM494" s="1">
        <v>50000</v>
      </c>
      <c r="AN494">
        <v>0</v>
      </c>
    </row>
    <row r="495" spans="1:40" x14ac:dyDescent="0.25">
      <c r="A495" t="str">
        <f t="shared" si="14"/>
        <v>1.1-00-2008_20346023_2037510</v>
      </c>
      <c r="B495" t="s">
        <v>393</v>
      </c>
      <c r="C495" s="17" t="s">
        <v>555</v>
      </c>
      <c r="D495" t="s">
        <v>129</v>
      </c>
      <c r="E495" t="s">
        <v>97</v>
      </c>
      <c r="F495" t="s">
        <v>130</v>
      </c>
      <c r="G495">
        <v>3</v>
      </c>
      <c r="H495">
        <v>46</v>
      </c>
      <c r="I495" t="s">
        <v>131</v>
      </c>
      <c r="J495">
        <v>3751</v>
      </c>
      <c r="K495" t="s">
        <v>139</v>
      </c>
      <c r="L495">
        <v>0</v>
      </c>
      <c r="M495" t="s">
        <v>36</v>
      </c>
      <c r="N495">
        <v>3000</v>
      </c>
      <c r="O495" s="17" t="s">
        <v>699</v>
      </c>
      <c r="P495" t="s">
        <v>394</v>
      </c>
      <c r="Q495" t="s">
        <v>133</v>
      </c>
      <c r="R495" t="s">
        <v>134</v>
      </c>
      <c r="S495" t="s">
        <v>135</v>
      </c>
      <c r="T495" t="s">
        <v>136</v>
      </c>
      <c r="U495" s="17" t="e">
        <v>#N/A</v>
      </c>
      <c r="V495" s="13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 s="21">
        <v>0</v>
      </c>
      <c r="AD495" s="13">
        <f>VLOOKUP(A495,'ARCHIVO DE TRABAJO'!$A$1:$AC$1046,29,0)</f>
        <v>0</v>
      </c>
      <c r="AE495" s="32">
        <f>VLOOKUP(A495,'ARCHIVO DE TRABAJO'!$A$1:$AD$1046,30,0)</f>
        <v>0</v>
      </c>
      <c r="AF495" s="21">
        <v>0</v>
      </c>
      <c r="AG495" s="21">
        <v>0</v>
      </c>
      <c r="AH495" s="21">
        <v>0</v>
      </c>
      <c r="AI495" s="21">
        <f t="shared" si="15"/>
        <v>0</v>
      </c>
      <c r="AJ495">
        <v>0</v>
      </c>
      <c r="AK495" s="1">
        <v>30000</v>
      </c>
      <c r="AL495">
        <v>0</v>
      </c>
      <c r="AM495" s="1">
        <v>30000</v>
      </c>
      <c r="AN495">
        <v>0</v>
      </c>
    </row>
    <row r="496" spans="1:40" x14ac:dyDescent="0.25">
      <c r="A496" t="str">
        <f t="shared" si="14"/>
        <v>1.1-00-2008_20347023_2022110</v>
      </c>
      <c r="B496" t="s">
        <v>393</v>
      </c>
      <c r="C496" s="17" t="s">
        <v>555</v>
      </c>
      <c r="D496" t="s">
        <v>129</v>
      </c>
      <c r="E496" t="s">
        <v>97</v>
      </c>
      <c r="F496" t="s">
        <v>130</v>
      </c>
      <c r="G496">
        <v>3</v>
      </c>
      <c r="H496">
        <v>47</v>
      </c>
      <c r="I496" t="s">
        <v>131</v>
      </c>
      <c r="J496">
        <v>2211</v>
      </c>
      <c r="K496" t="s">
        <v>55</v>
      </c>
      <c r="L496">
        <v>0</v>
      </c>
      <c r="M496" t="s">
        <v>36</v>
      </c>
      <c r="N496">
        <v>2000</v>
      </c>
      <c r="O496" s="17" t="s">
        <v>699</v>
      </c>
      <c r="P496" t="s">
        <v>394</v>
      </c>
      <c r="Q496" t="s">
        <v>133</v>
      </c>
      <c r="R496" t="s">
        <v>134</v>
      </c>
      <c r="S496" t="s">
        <v>140</v>
      </c>
      <c r="T496" t="s">
        <v>136</v>
      </c>
      <c r="U496" s="17" t="e">
        <v>#N/A</v>
      </c>
      <c r="V496" s="13">
        <v>247299.87</v>
      </c>
      <c r="W496">
        <v>0</v>
      </c>
      <c r="X496" s="1">
        <v>247299.87</v>
      </c>
      <c r="Y496" s="1">
        <v>247299.87</v>
      </c>
      <c r="Z496" s="1">
        <v>132554.01</v>
      </c>
      <c r="AA496" s="1">
        <v>123755.94</v>
      </c>
      <c r="AB496" s="1">
        <v>123755.94</v>
      </c>
      <c r="AC496" s="21">
        <v>0</v>
      </c>
      <c r="AD496" s="13">
        <f>VLOOKUP(A496,'ARCHIVO DE TRABAJO'!$A$1:$AC$1046,29,0)</f>
        <v>0</v>
      </c>
      <c r="AE496" s="32">
        <f>VLOOKUP(A496,'ARCHIVO DE TRABAJO'!$A$1:$AD$1046,30,0)</f>
        <v>0</v>
      </c>
      <c r="AF496" s="21">
        <v>0</v>
      </c>
      <c r="AG496" s="21">
        <v>0</v>
      </c>
      <c r="AH496" s="21">
        <v>0</v>
      </c>
      <c r="AI496" s="21">
        <f t="shared" si="15"/>
        <v>247299.87</v>
      </c>
      <c r="AJ496">
        <v>0</v>
      </c>
      <c r="AK496" s="1">
        <v>280000</v>
      </c>
      <c r="AL496">
        <v>0</v>
      </c>
      <c r="AM496" s="1">
        <v>32700.13</v>
      </c>
      <c r="AN496" s="1">
        <v>247299.87</v>
      </c>
    </row>
    <row r="497" spans="1:40" x14ac:dyDescent="0.25">
      <c r="A497" t="str">
        <f t="shared" si="14"/>
        <v>1.1-00-2008_20347023_2028210</v>
      </c>
      <c r="B497" t="s">
        <v>393</v>
      </c>
      <c r="C497" s="17" t="s">
        <v>555</v>
      </c>
      <c r="D497" t="s">
        <v>129</v>
      </c>
      <c r="E497" t="s">
        <v>97</v>
      </c>
      <c r="F497" t="s">
        <v>130</v>
      </c>
      <c r="G497">
        <v>3</v>
      </c>
      <c r="H497">
        <v>47</v>
      </c>
      <c r="I497" t="s">
        <v>131</v>
      </c>
      <c r="J497">
        <v>2821</v>
      </c>
      <c r="K497" t="s">
        <v>141</v>
      </c>
      <c r="L497">
        <v>0</v>
      </c>
      <c r="M497" t="s">
        <v>36</v>
      </c>
      <c r="N497">
        <v>2000</v>
      </c>
      <c r="O497" s="17" t="s">
        <v>699</v>
      </c>
      <c r="P497" t="s">
        <v>394</v>
      </c>
      <c r="Q497" t="s">
        <v>133</v>
      </c>
      <c r="R497" t="s">
        <v>134</v>
      </c>
      <c r="S497" t="s">
        <v>140</v>
      </c>
      <c r="T497" t="s">
        <v>136</v>
      </c>
      <c r="U497" s="17" t="e">
        <v>#N/A</v>
      </c>
      <c r="V497" s="13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 s="21">
        <v>0</v>
      </c>
      <c r="AD497" s="13">
        <f>VLOOKUP(A497,'ARCHIVO DE TRABAJO'!$A$1:$AC$1046,29,0)</f>
        <v>0</v>
      </c>
      <c r="AE497" s="32">
        <f>VLOOKUP(A497,'ARCHIVO DE TRABAJO'!$A$1:$AD$1046,30,0)</f>
        <v>0</v>
      </c>
      <c r="AF497" s="21">
        <v>0</v>
      </c>
      <c r="AG497" s="21">
        <v>0</v>
      </c>
      <c r="AH497" s="21">
        <v>0</v>
      </c>
      <c r="AI497" s="21">
        <f t="shared" si="15"/>
        <v>0</v>
      </c>
      <c r="AJ497">
        <v>0</v>
      </c>
      <c r="AK497" s="1">
        <v>30000</v>
      </c>
      <c r="AL497">
        <v>0</v>
      </c>
      <c r="AM497" s="1">
        <v>30000</v>
      </c>
      <c r="AN497">
        <v>0</v>
      </c>
    </row>
    <row r="498" spans="1:40" x14ac:dyDescent="0.25">
      <c r="A498" t="str">
        <f t="shared" si="14"/>
        <v>1.1-00-2008_20347023_2028310</v>
      </c>
      <c r="B498" t="s">
        <v>393</v>
      </c>
      <c r="C498" s="17" t="s">
        <v>555</v>
      </c>
      <c r="D498" t="s">
        <v>129</v>
      </c>
      <c r="E498" t="s">
        <v>97</v>
      </c>
      <c r="F498" t="s">
        <v>130</v>
      </c>
      <c r="G498">
        <v>3</v>
      </c>
      <c r="H498">
        <v>47</v>
      </c>
      <c r="I498" t="s">
        <v>131</v>
      </c>
      <c r="J498">
        <v>2831</v>
      </c>
      <c r="K498" t="s">
        <v>142</v>
      </c>
      <c r="L498">
        <v>0</v>
      </c>
      <c r="M498" t="s">
        <v>36</v>
      </c>
      <c r="N498">
        <v>2000</v>
      </c>
      <c r="O498" s="17" t="s">
        <v>699</v>
      </c>
      <c r="P498" t="s">
        <v>394</v>
      </c>
      <c r="Q498" t="s">
        <v>133</v>
      </c>
      <c r="R498" t="s">
        <v>134</v>
      </c>
      <c r="S498" t="s">
        <v>140</v>
      </c>
      <c r="T498" t="s">
        <v>136</v>
      </c>
      <c r="U498" s="17" t="e">
        <v>#N/A</v>
      </c>
      <c r="V498" s="13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 s="21">
        <v>0</v>
      </c>
      <c r="AD498" s="13">
        <f>VLOOKUP(A498,'ARCHIVO DE TRABAJO'!$A$1:$AC$1046,29,0)</f>
        <v>0</v>
      </c>
      <c r="AE498" s="32">
        <f>VLOOKUP(A498,'ARCHIVO DE TRABAJO'!$A$1:$AD$1046,30,0)</f>
        <v>0</v>
      </c>
      <c r="AF498" s="21">
        <v>0</v>
      </c>
      <c r="AG498" s="21">
        <v>0</v>
      </c>
      <c r="AH498" s="21">
        <v>0</v>
      </c>
      <c r="AI498" s="21">
        <f t="shared" si="15"/>
        <v>0</v>
      </c>
      <c r="AJ498">
        <v>0</v>
      </c>
      <c r="AK498" s="1">
        <v>60000</v>
      </c>
      <c r="AL498">
        <v>0</v>
      </c>
      <c r="AM498" s="1">
        <v>60000</v>
      </c>
      <c r="AN498">
        <v>0</v>
      </c>
    </row>
    <row r="499" spans="1:40" x14ac:dyDescent="0.25">
      <c r="A499" t="str">
        <f t="shared" si="14"/>
        <v>1.1-00-2008_20347023_2034810</v>
      </c>
      <c r="B499" t="s">
        <v>393</v>
      </c>
      <c r="C499" s="17" t="s">
        <v>555</v>
      </c>
      <c r="D499" t="s">
        <v>129</v>
      </c>
      <c r="E499" t="s">
        <v>97</v>
      </c>
      <c r="F499" t="s">
        <v>130</v>
      </c>
      <c r="G499">
        <v>3</v>
      </c>
      <c r="H499">
        <v>47</v>
      </c>
      <c r="I499" t="s">
        <v>131</v>
      </c>
      <c r="J499">
        <v>3481</v>
      </c>
      <c r="K499" t="s">
        <v>325</v>
      </c>
      <c r="L499">
        <v>0</v>
      </c>
      <c r="M499" t="s">
        <v>36</v>
      </c>
      <c r="N499">
        <v>3000</v>
      </c>
      <c r="O499" s="17" t="s">
        <v>699</v>
      </c>
      <c r="P499" t="s">
        <v>394</v>
      </c>
      <c r="Q499" t="s">
        <v>133</v>
      </c>
      <c r="R499" t="s">
        <v>134</v>
      </c>
      <c r="S499" t="s">
        <v>140</v>
      </c>
      <c r="T499" t="s">
        <v>136</v>
      </c>
      <c r="U499" s="17" t="e">
        <v>#N/A</v>
      </c>
      <c r="V499" s="13">
        <v>46400</v>
      </c>
      <c r="W499">
        <v>0</v>
      </c>
      <c r="X499" s="1">
        <v>15887.33</v>
      </c>
      <c r="Y499" s="1">
        <v>15887.33</v>
      </c>
      <c r="Z499" s="1">
        <v>15884.2</v>
      </c>
      <c r="AA499" s="1">
        <v>15884.2</v>
      </c>
      <c r="AB499" s="1">
        <v>15884.2</v>
      </c>
      <c r="AC499" s="21">
        <v>30512.67</v>
      </c>
      <c r="AD499" s="13">
        <f>VLOOKUP(A499,'ARCHIVO DE TRABAJO'!$A$1:$AC$1046,29,0)</f>
        <v>0</v>
      </c>
      <c r="AE499" s="32">
        <f>VLOOKUP(A499,'ARCHIVO DE TRABAJO'!$A$1:$AD$1046,30,0)</f>
        <v>0</v>
      </c>
      <c r="AF499" s="21">
        <v>0</v>
      </c>
      <c r="AG499" s="21">
        <v>0</v>
      </c>
      <c r="AH499" s="21">
        <v>0</v>
      </c>
      <c r="AI499" s="21">
        <f t="shared" si="15"/>
        <v>46400</v>
      </c>
      <c r="AJ499">
        <v>0</v>
      </c>
      <c r="AK499" s="1">
        <v>46400</v>
      </c>
      <c r="AL499">
        <v>0</v>
      </c>
      <c r="AM499">
        <v>0</v>
      </c>
      <c r="AN499" s="1">
        <v>46400</v>
      </c>
    </row>
    <row r="500" spans="1:40" x14ac:dyDescent="0.25">
      <c r="A500" t="str">
        <f t="shared" si="14"/>
        <v>1.1-00-2008_20347023_2037110</v>
      </c>
      <c r="B500" t="s">
        <v>393</v>
      </c>
      <c r="C500" s="17" t="s">
        <v>555</v>
      </c>
      <c r="D500" t="s">
        <v>129</v>
      </c>
      <c r="E500" t="s">
        <v>97</v>
      </c>
      <c r="F500" t="s">
        <v>130</v>
      </c>
      <c r="G500">
        <v>3</v>
      </c>
      <c r="H500">
        <v>47</v>
      </c>
      <c r="I500" t="s">
        <v>131</v>
      </c>
      <c r="J500">
        <v>3711</v>
      </c>
      <c r="K500" t="s">
        <v>138</v>
      </c>
      <c r="L500">
        <v>0</v>
      </c>
      <c r="M500" t="s">
        <v>36</v>
      </c>
      <c r="N500">
        <v>3000</v>
      </c>
      <c r="O500" s="17" t="s">
        <v>699</v>
      </c>
      <c r="P500" t="s">
        <v>394</v>
      </c>
      <c r="Q500" t="s">
        <v>133</v>
      </c>
      <c r="R500" t="s">
        <v>134</v>
      </c>
      <c r="S500" t="s">
        <v>140</v>
      </c>
      <c r="T500" t="s">
        <v>136</v>
      </c>
      <c r="U500" s="17" t="s">
        <v>555</v>
      </c>
      <c r="V500" s="13">
        <v>50000</v>
      </c>
      <c r="W500">
        <v>0</v>
      </c>
      <c r="X500" s="1">
        <v>13877.98</v>
      </c>
      <c r="Y500" s="1">
        <v>13877.98</v>
      </c>
      <c r="Z500" s="1">
        <v>11877.98</v>
      </c>
      <c r="AA500" s="1">
        <v>11877.98</v>
      </c>
      <c r="AB500" s="1">
        <v>11877.98</v>
      </c>
      <c r="AC500" s="21">
        <v>36122.020000000004</v>
      </c>
      <c r="AD500" s="13">
        <f>VLOOKUP(A500,'ARCHIVO DE TRABAJO'!$A$1:$AC$1046,29,0)</f>
        <v>0</v>
      </c>
      <c r="AE500" s="32">
        <f>VLOOKUP(A500,'ARCHIVO DE TRABAJO'!$A$1:$AD$1046,30,0)</f>
        <v>0</v>
      </c>
      <c r="AF500" s="21">
        <v>0</v>
      </c>
      <c r="AG500" s="21">
        <v>0</v>
      </c>
      <c r="AH500" s="21">
        <v>0</v>
      </c>
      <c r="AI500" s="21">
        <f t="shared" si="15"/>
        <v>50000</v>
      </c>
      <c r="AJ500">
        <v>0</v>
      </c>
      <c r="AK500" s="1">
        <v>50000</v>
      </c>
      <c r="AL500">
        <v>0</v>
      </c>
      <c r="AM500">
        <v>0</v>
      </c>
      <c r="AN500" s="1">
        <v>50000</v>
      </c>
    </row>
    <row r="501" spans="1:40" x14ac:dyDescent="0.25">
      <c r="A501" t="str">
        <f t="shared" si="14"/>
        <v>1.1-00-2008_20347023_2037510</v>
      </c>
      <c r="B501" t="s">
        <v>393</v>
      </c>
      <c r="C501" s="17" t="s">
        <v>555</v>
      </c>
      <c r="D501" t="s">
        <v>129</v>
      </c>
      <c r="E501" t="s">
        <v>97</v>
      </c>
      <c r="F501" t="s">
        <v>130</v>
      </c>
      <c r="G501">
        <v>3</v>
      </c>
      <c r="H501">
        <v>47</v>
      </c>
      <c r="I501" t="s">
        <v>131</v>
      </c>
      <c r="J501">
        <v>3751</v>
      </c>
      <c r="K501" t="s">
        <v>139</v>
      </c>
      <c r="L501">
        <v>0</v>
      </c>
      <c r="M501" t="s">
        <v>36</v>
      </c>
      <c r="N501">
        <v>3000</v>
      </c>
      <c r="O501" s="17" t="s">
        <v>699</v>
      </c>
      <c r="P501" t="s">
        <v>394</v>
      </c>
      <c r="Q501" t="s">
        <v>133</v>
      </c>
      <c r="R501" t="s">
        <v>134</v>
      </c>
      <c r="S501" t="s">
        <v>140</v>
      </c>
      <c r="T501" t="s">
        <v>136</v>
      </c>
      <c r="U501" s="17" t="e">
        <v>#N/A</v>
      </c>
      <c r="V501" s="13">
        <v>30000</v>
      </c>
      <c r="W501">
        <v>0</v>
      </c>
      <c r="X501" s="1">
        <v>13091.05</v>
      </c>
      <c r="Y501" s="1">
        <v>13091.05</v>
      </c>
      <c r="Z501" s="1">
        <v>13091.05</v>
      </c>
      <c r="AA501" s="1">
        <v>13091.05</v>
      </c>
      <c r="AB501" s="1">
        <v>13091.05</v>
      </c>
      <c r="AC501" s="21">
        <v>16908.95</v>
      </c>
      <c r="AD501" s="13">
        <f>VLOOKUP(A501,'ARCHIVO DE TRABAJO'!$A$1:$AC$1046,29,0)</f>
        <v>0</v>
      </c>
      <c r="AE501" s="32">
        <f>VLOOKUP(A501,'ARCHIVO DE TRABAJO'!$A$1:$AD$1046,30,0)</f>
        <v>0</v>
      </c>
      <c r="AF501" s="21">
        <v>0</v>
      </c>
      <c r="AG501" s="21">
        <v>0</v>
      </c>
      <c r="AH501" s="21">
        <v>0</v>
      </c>
      <c r="AI501" s="21">
        <f t="shared" si="15"/>
        <v>30000</v>
      </c>
      <c r="AJ501">
        <v>0</v>
      </c>
      <c r="AK501" s="1">
        <v>30000</v>
      </c>
      <c r="AL501">
        <v>0</v>
      </c>
      <c r="AM501">
        <v>0</v>
      </c>
      <c r="AN501" s="1">
        <v>30000</v>
      </c>
    </row>
    <row r="502" spans="1:40" x14ac:dyDescent="0.25">
      <c r="A502" t="str">
        <f t="shared" si="14"/>
        <v>1.1-00-2008_20347023_2039620</v>
      </c>
      <c r="B502" t="s">
        <v>393</v>
      </c>
      <c r="C502" s="17" t="s">
        <v>555</v>
      </c>
      <c r="D502" t="s">
        <v>129</v>
      </c>
      <c r="E502" t="s">
        <v>97</v>
      </c>
      <c r="F502" t="s">
        <v>130</v>
      </c>
      <c r="G502">
        <v>3</v>
      </c>
      <c r="H502">
        <v>47</v>
      </c>
      <c r="I502" t="s">
        <v>131</v>
      </c>
      <c r="J502">
        <v>3962</v>
      </c>
      <c r="K502" t="s">
        <v>143</v>
      </c>
      <c r="L502">
        <v>0</v>
      </c>
      <c r="M502" t="s">
        <v>36</v>
      </c>
      <c r="N502">
        <v>3000</v>
      </c>
      <c r="O502" s="17" t="s">
        <v>699</v>
      </c>
      <c r="P502" t="s">
        <v>394</v>
      </c>
      <c r="Q502" t="s">
        <v>133</v>
      </c>
      <c r="R502" t="s">
        <v>134</v>
      </c>
      <c r="S502" t="s">
        <v>140</v>
      </c>
      <c r="T502" t="s">
        <v>136</v>
      </c>
      <c r="U502" s="17" t="s">
        <v>509</v>
      </c>
      <c r="V502" s="13">
        <v>110347.83</v>
      </c>
      <c r="W502">
        <v>0</v>
      </c>
      <c r="X502" s="1">
        <v>107503.35</v>
      </c>
      <c r="Y502" s="1">
        <v>107503.35</v>
      </c>
      <c r="Z502" s="1">
        <v>21044.83</v>
      </c>
      <c r="AA502" s="1">
        <v>21044.83</v>
      </c>
      <c r="AB502" s="1">
        <v>21044.83</v>
      </c>
      <c r="AC502" s="21">
        <v>2844.4799999999959</v>
      </c>
      <c r="AD502" s="13">
        <f>VLOOKUP(A502,'ARCHIVO DE TRABAJO'!$A$1:$AC$1046,29,0)</f>
        <v>0</v>
      </c>
      <c r="AE502" s="32">
        <f>VLOOKUP(A502,'ARCHIVO DE TRABAJO'!$A$1:$AD$1046,30,0)</f>
        <v>0</v>
      </c>
      <c r="AF502" s="21">
        <v>0</v>
      </c>
      <c r="AG502" s="21">
        <v>0</v>
      </c>
      <c r="AH502" s="21">
        <v>0</v>
      </c>
      <c r="AI502" s="21">
        <f t="shared" si="15"/>
        <v>110347.83</v>
      </c>
      <c r="AJ502">
        <v>0</v>
      </c>
      <c r="AK502" s="1">
        <v>380000</v>
      </c>
      <c r="AL502">
        <v>0</v>
      </c>
      <c r="AM502" s="1">
        <v>269652.17</v>
      </c>
      <c r="AN502" s="1">
        <v>110347.83</v>
      </c>
    </row>
    <row r="503" spans="1:40" x14ac:dyDescent="0.25">
      <c r="A503" t="str">
        <f t="shared" si="14"/>
        <v>1.1-00-2008_20347023_2055110</v>
      </c>
      <c r="B503" t="s">
        <v>393</v>
      </c>
      <c r="C503" s="17" t="s">
        <v>555</v>
      </c>
      <c r="D503" t="s">
        <v>129</v>
      </c>
      <c r="E503" t="s">
        <v>97</v>
      </c>
      <c r="F503" t="s">
        <v>130</v>
      </c>
      <c r="G503">
        <v>3</v>
      </c>
      <c r="H503">
        <v>47</v>
      </c>
      <c r="I503" t="s">
        <v>131</v>
      </c>
      <c r="J503">
        <v>5511</v>
      </c>
      <c r="K503" t="s">
        <v>144</v>
      </c>
      <c r="L503">
        <v>0</v>
      </c>
      <c r="M503" t="s">
        <v>36</v>
      </c>
      <c r="N503">
        <v>5000</v>
      </c>
      <c r="O503" s="17" t="s">
        <v>700</v>
      </c>
      <c r="P503" t="s">
        <v>394</v>
      </c>
      <c r="Q503" t="s">
        <v>133</v>
      </c>
      <c r="R503" t="s">
        <v>134</v>
      </c>
      <c r="S503" t="s">
        <v>140</v>
      </c>
      <c r="T503" t="s">
        <v>136</v>
      </c>
      <c r="U503" s="17" t="e">
        <v>#N/A</v>
      </c>
      <c r="V503" s="1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 s="21">
        <v>0</v>
      </c>
      <c r="AD503" s="13">
        <f>VLOOKUP(A503,'ARCHIVO DE TRABAJO'!$A$1:$AC$1046,29,0)</f>
        <v>0</v>
      </c>
      <c r="AE503" s="32">
        <f>VLOOKUP(A503,'ARCHIVO DE TRABAJO'!$A$1:$AD$1046,30,0)</f>
        <v>0</v>
      </c>
      <c r="AF503" s="21">
        <v>0</v>
      </c>
      <c r="AG503" s="21">
        <v>0</v>
      </c>
      <c r="AH503" s="21">
        <v>0</v>
      </c>
      <c r="AI503" s="21">
        <f t="shared" si="15"/>
        <v>0</v>
      </c>
      <c r="AJ503">
        <v>0</v>
      </c>
      <c r="AK503" s="1">
        <v>300000</v>
      </c>
      <c r="AL503">
        <v>0</v>
      </c>
      <c r="AM503" s="1">
        <v>300000</v>
      </c>
      <c r="AN503">
        <v>0</v>
      </c>
    </row>
    <row r="504" spans="1:40" x14ac:dyDescent="0.25">
      <c r="A504" t="str">
        <f t="shared" si="14"/>
        <v>1.1-00-2001_2084003_2033310</v>
      </c>
      <c r="B504" t="s">
        <v>393</v>
      </c>
      <c r="C504" s="17" t="s">
        <v>555</v>
      </c>
      <c r="D504" t="s">
        <v>145</v>
      </c>
      <c r="E504" t="s">
        <v>52</v>
      </c>
      <c r="F504" t="s">
        <v>146</v>
      </c>
      <c r="G504">
        <v>8</v>
      </c>
      <c r="H504">
        <v>4</v>
      </c>
      <c r="I504" t="s">
        <v>147</v>
      </c>
      <c r="J504">
        <v>3331</v>
      </c>
      <c r="K504" t="s">
        <v>148</v>
      </c>
      <c r="L504">
        <v>0</v>
      </c>
      <c r="M504" t="s">
        <v>36</v>
      </c>
      <c r="N504">
        <v>3000</v>
      </c>
      <c r="O504" s="17" t="s">
        <v>699</v>
      </c>
      <c r="P504" t="s">
        <v>394</v>
      </c>
      <c r="Q504" t="s">
        <v>149</v>
      </c>
      <c r="R504" t="s">
        <v>39</v>
      </c>
      <c r="S504" t="s">
        <v>150</v>
      </c>
      <c r="T504" t="s">
        <v>151</v>
      </c>
      <c r="U504" s="17" t="e">
        <v>#N/A</v>
      </c>
      <c r="V504" s="13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 s="21">
        <v>0</v>
      </c>
      <c r="AD504" s="13">
        <f>VLOOKUP(A504,'ARCHIVO DE TRABAJO'!$A$1:$AC$1046,29,0)</f>
        <v>0</v>
      </c>
      <c r="AE504" s="32">
        <f>VLOOKUP(A504,'ARCHIVO DE TRABAJO'!$A$1:$AD$1046,30,0)</f>
        <v>0</v>
      </c>
      <c r="AF504" s="21">
        <v>0</v>
      </c>
      <c r="AG504" s="21">
        <v>0</v>
      </c>
      <c r="AH504" s="21">
        <v>0</v>
      </c>
      <c r="AI504" s="21">
        <f t="shared" si="15"/>
        <v>0</v>
      </c>
      <c r="AJ504">
        <v>0</v>
      </c>
      <c r="AK504" s="1">
        <v>200000</v>
      </c>
      <c r="AL504">
        <v>0</v>
      </c>
      <c r="AM504" s="1">
        <v>200000</v>
      </c>
      <c r="AN504">
        <v>0</v>
      </c>
    </row>
    <row r="505" spans="1:40" x14ac:dyDescent="0.25">
      <c r="A505" t="str">
        <f t="shared" si="14"/>
        <v>1.1-00-2001_2084003_2051110</v>
      </c>
      <c r="B505" t="s">
        <v>393</v>
      </c>
      <c r="C505" s="17" t="s">
        <v>555</v>
      </c>
      <c r="D505" t="s">
        <v>145</v>
      </c>
      <c r="E505" t="s">
        <v>52</v>
      </c>
      <c r="F505" t="s">
        <v>146</v>
      </c>
      <c r="G505">
        <v>8</v>
      </c>
      <c r="H505">
        <v>4</v>
      </c>
      <c r="I505" t="s">
        <v>147</v>
      </c>
      <c r="J505">
        <v>5111</v>
      </c>
      <c r="K505" t="s">
        <v>110</v>
      </c>
      <c r="L505">
        <v>0</v>
      </c>
      <c r="M505" t="s">
        <v>36</v>
      </c>
      <c r="N505">
        <v>5000</v>
      </c>
      <c r="O505" s="17" t="s">
        <v>700</v>
      </c>
      <c r="P505" t="s">
        <v>394</v>
      </c>
      <c r="Q505" t="s">
        <v>149</v>
      </c>
      <c r="R505" t="s">
        <v>39</v>
      </c>
      <c r="S505" t="s">
        <v>150</v>
      </c>
      <c r="T505" t="s">
        <v>151</v>
      </c>
      <c r="U505" s="17" t="s">
        <v>555</v>
      </c>
      <c r="V505" s="13">
        <v>50456</v>
      </c>
      <c r="W505">
        <v>0</v>
      </c>
      <c r="X505" s="1">
        <v>49056</v>
      </c>
      <c r="Y505" s="1">
        <v>49056</v>
      </c>
      <c r="Z505" s="1">
        <v>25056</v>
      </c>
      <c r="AA505" s="1">
        <v>25056</v>
      </c>
      <c r="AB505" s="1">
        <v>25056</v>
      </c>
      <c r="AC505" s="21">
        <v>1400</v>
      </c>
      <c r="AD505" s="13">
        <f>VLOOKUP(A505,'ARCHIVO DE TRABAJO'!$A$1:$AC$1046,29,0)</f>
        <v>0</v>
      </c>
      <c r="AE505" s="32">
        <f>VLOOKUP(A505,'ARCHIVO DE TRABAJO'!$A$1:$AD$1046,30,0)</f>
        <v>0</v>
      </c>
      <c r="AF505" s="21">
        <v>0</v>
      </c>
      <c r="AG505" s="21">
        <v>0</v>
      </c>
      <c r="AH505" s="21">
        <v>0</v>
      </c>
      <c r="AI505" s="21">
        <f t="shared" si="15"/>
        <v>50456</v>
      </c>
      <c r="AJ505">
        <v>0</v>
      </c>
      <c r="AK505" s="1">
        <v>50456</v>
      </c>
      <c r="AL505">
        <v>0</v>
      </c>
      <c r="AM505">
        <v>0</v>
      </c>
      <c r="AN505" s="1">
        <v>50456</v>
      </c>
    </row>
    <row r="506" spans="1:40" x14ac:dyDescent="0.25">
      <c r="A506" t="str">
        <f t="shared" si="14"/>
        <v>1.1-00-2001_2084003_2054210</v>
      </c>
      <c r="B506" t="s">
        <v>393</v>
      </c>
      <c r="C506" s="17" t="s">
        <v>555</v>
      </c>
      <c r="D506" t="s">
        <v>145</v>
      </c>
      <c r="E506" t="s">
        <v>52</v>
      </c>
      <c r="F506" t="s">
        <v>146</v>
      </c>
      <c r="G506">
        <v>8</v>
      </c>
      <c r="H506">
        <v>4</v>
      </c>
      <c r="I506" t="s">
        <v>147</v>
      </c>
      <c r="J506">
        <v>5421</v>
      </c>
      <c r="K506" t="s">
        <v>204</v>
      </c>
      <c r="L506">
        <v>0</v>
      </c>
      <c r="M506" t="s">
        <v>36</v>
      </c>
      <c r="N506">
        <v>5000</v>
      </c>
      <c r="O506" s="17" t="s">
        <v>700</v>
      </c>
      <c r="P506" t="s">
        <v>394</v>
      </c>
      <c r="Q506" t="s">
        <v>149</v>
      </c>
      <c r="R506" t="s">
        <v>39</v>
      </c>
      <c r="S506" t="s">
        <v>150</v>
      </c>
      <c r="T506" t="s">
        <v>151</v>
      </c>
      <c r="U506" s="17" t="e">
        <v>#N/A</v>
      </c>
      <c r="V506" s="13">
        <v>50000</v>
      </c>
      <c r="W506">
        <v>0</v>
      </c>
      <c r="X506" s="1">
        <v>42920</v>
      </c>
      <c r="Y506">
        <v>0</v>
      </c>
      <c r="Z506">
        <v>0</v>
      </c>
      <c r="AA506">
        <v>0</v>
      </c>
      <c r="AB506">
        <v>0</v>
      </c>
      <c r="AC506" s="21">
        <v>7080</v>
      </c>
      <c r="AD506" s="13">
        <f>VLOOKUP(A506,'ARCHIVO DE TRABAJO'!$A$1:$AC$1046,29,0)</f>
        <v>0</v>
      </c>
      <c r="AE506" s="32">
        <f>VLOOKUP(A506,'ARCHIVO DE TRABAJO'!$A$1:$AD$1046,30,0)</f>
        <v>0</v>
      </c>
      <c r="AF506" s="21">
        <v>0</v>
      </c>
      <c r="AG506" s="21">
        <v>0</v>
      </c>
      <c r="AH506" s="21">
        <v>0</v>
      </c>
      <c r="AI506" s="21">
        <f t="shared" si="15"/>
        <v>50000</v>
      </c>
      <c r="AJ506">
        <v>0</v>
      </c>
      <c r="AK506" s="1">
        <v>50000</v>
      </c>
      <c r="AL506">
        <v>0</v>
      </c>
      <c r="AM506">
        <v>0</v>
      </c>
      <c r="AN506" s="1">
        <v>50000</v>
      </c>
    </row>
    <row r="507" spans="1:40" x14ac:dyDescent="0.25">
      <c r="A507" t="str">
        <f t="shared" si="14"/>
        <v>1.1-00-2001_2084003_2056510</v>
      </c>
      <c r="B507" t="s">
        <v>393</v>
      </c>
      <c r="C507" s="17" t="s">
        <v>555</v>
      </c>
      <c r="D507" t="s">
        <v>145</v>
      </c>
      <c r="E507" t="s">
        <v>52</v>
      </c>
      <c r="F507" t="s">
        <v>146</v>
      </c>
      <c r="G507">
        <v>8</v>
      </c>
      <c r="H507">
        <v>4</v>
      </c>
      <c r="I507" t="s">
        <v>147</v>
      </c>
      <c r="J507">
        <v>5651</v>
      </c>
      <c r="K507" t="s">
        <v>120</v>
      </c>
      <c r="L507">
        <v>0</v>
      </c>
      <c r="M507" t="s">
        <v>36</v>
      </c>
      <c r="N507">
        <v>5000</v>
      </c>
      <c r="O507" s="17" t="s">
        <v>700</v>
      </c>
      <c r="P507" t="s">
        <v>394</v>
      </c>
      <c r="Q507" t="s">
        <v>149</v>
      </c>
      <c r="R507" t="s">
        <v>39</v>
      </c>
      <c r="S507" t="s">
        <v>150</v>
      </c>
      <c r="T507" t="s">
        <v>151</v>
      </c>
      <c r="U507" s="17" t="e">
        <v>#N/A</v>
      </c>
      <c r="V507" s="13">
        <v>129920</v>
      </c>
      <c r="W507">
        <v>0</v>
      </c>
      <c r="X507" s="1">
        <v>129920</v>
      </c>
      <c r="Y507">
        <v>0</v>
      </c>
      <c r="Z507">
        <v>0</v>
      </c>
      <c r="AA507">
        <v>0</v>
      </c>
      <c r="AB507">
        <v>0</v>
      </c>
      <c r="AC507" s="21">
        <v>0</v>
      </c>
      <c r="AD507" s="13">
        <f>VLOOKUP(A507,'ARCHIVO DE TRABAJO'!$A$1:$AC$1046,29,0)</f>
        <v>0</v>
      </c>
      <c r="AE507" s="32">
        <f>VLOOKUP(A507,'ARCHIVO DE TRABAJO'!$A$1:$AD$1046,30,0)</f>
        <v>0</v>
      </c>
      <c r="AF507" s="21">
        <v>0</v>
      </c>
      <c r="AG507" s="21">
        <v>0</v>
      </c>
      <c r="AH507" s="21">
        <v>0</v>
      </c>
      <c r="AI507" s="21">
        <f t="shared" si="15"/>
        <v>129920</v>
      </c>
      <c r="AJ507">
        <v>0</v>
      </c>
      <c r="AK507" s="1">
        <v>250000</v>
      </c>
      <c r="AL507">
        <v>0</v>
      </c>
      <c r="AM507" s="1">
        <v>120080</v>
      </c>
      <c r="AN507" s="1">
        <v>129920</v>
      </c>
    </row>
    <row r="508" spans="1:40" x14ac:dyDescent="0.25">
      <c r="A508" t="str">
        <f t="shared" si="14"/>
        <v>1.1-00-2001_2084003_2056910</v>
      </c>
      <c r="B508" t="s">
        <v>393</v>
      </c>
      <c r="C508" s="17" t="s">
        <v>555</v>
      </c>
      <c r="D508" t="s">
        <v>145</v>
      </c>
      <c r="E508" t="s">
        <v>52</v>
      </c>
      <c r="F508" t="s">
        <v>146</v>
      </c>
      <c r="G508">
        <v>8</v>
      </c>
      <c r="H508">
        <v>4</v>
      </c>
      <c r="I508" t="s">
        <v>147</v>
      </c>
      <c r="J508">
        <v>5691</v>
      </c>
      <c r="K508" t="s">
        <v>123</v>
      </c>
      <c r="L508">
        <v>0</v>
      </c>
      <c r="M508" t="s">
        <v>36</v>
      </c>
      <c r="N508">
        <v>5000</v>
      </c>
      <c r="O508" s="17" t="s">
        <v>700</v>
      </c>
      <c r="P508" t="s">
        <v>394</v>
      </c>
      <c r="Q508" t="s">
        <v>149</v>
      </c>
      <c r="R508" t="s">
        <v>39</v>
      </c>
      <c r="S508" t="s">
        <v>150</v>
      </c>
      <c r="T508" t="s">
        <v>151</v>
      </c>
      <c r="U508" s="17" t="e">
        <v>#N/A</v>
      </c>
      <c r="V508" s="13">
        <v>105696.39</v>
      </c>
      <c r="W508">
        <v>0</v>
      </c>
      <c r="X508" s="1">
        <v>90781.6</v>
      </c>
      <c r="Y508" s="1">
        <v>90781.6</v>
      </c>
      <c r="Z508" s="1">
        <v>90781.6</v>
      </c>
      <c r="AA508">
        <v>0</v>
      </c>
      <c r="AB508">
        <v>0</v>
      </c>
      <c r="AC508" s="21">
        <v>14914.789999999994</v>
      </c>
      <c r="AD508" s="13">
        <f>VLOOKUP(A508,'ARCHIVO DE TRABAJO'!$A$1:$AC$1046,29,0)</f>
        <v>0</v>
      </c>
      <c r="AE508" s="32">
        <f>VLOOKUP(A508,'ARCHIVO DE TRABAJO'!$A$1:$AD$1046,30,0)</f>
        <v>0</v>
      </c>
      <c r="AF508" s="21">
        <v>0</v>
      </c>
      <c r="AG508" s="21">
        <v>0</v>
      </c>
      <c r="AH508" s="21">
        <v>0</v>
      </c>
      <c r="AI508" s="21">
        <f t="shared" si="15"/>
        <v>105696.39</v>
      </c>
      <c r="AJ508">
        <v>0</v>
      </c>
      <c r="AK508" s="1">
        <v>110000</v>
      </c>
      <c r="AL508">
        <v>0</v>
      </c>
      <c r="AM508" s="1">
        <v>4303.6099999999997</v>
      </c>
      <c r="AN508" s="1">
        <v>105696.39</v>
      </c>
    </row>
    <row r="509" spans="1:40" x14ac:dyDescent="0.25">
      <c r="A509" t="str">
        <f t="shared" si="14"/>
        <v>1.1-00-2001_2084003_2059710</v>
      </c>
      <c r="B509" t="s">
        <v>393</v>
      </c>
      <c r="C509" s="17" t="s">
        <v>555</v>
      </c>
      <c r="D509" t="s">
        <v>145</v>
      </c>
      <c r="E509" t="s">
        <v>52</v>
      </c>
      <c r="F509" t="s">
        <v>146</v>
      </c>
      <c r="G509">
        <v>8</v>
      </c>
      <c r="H509">
        <v>4</v>
      </c>
      <c r="I509" t="s">
        <v>147</v>
      </c>
      <c r="J509">
        <v>5971</v>
      </c>
      <c r="K509" t="s">
        <v>152</v>
      </c>
      <c r="L509">
        <v>0</v>
      </c>
      <c r="M509" t="s">
        <v>36</v>
      </c>
      <c r="N509">
        <v>5000</v>
      </c>
      <c r="O509" s="17" t="s">
        <v>700</v>
      </c>
      <c r="P509" t="s">
        <v>394</v>
      </c>
      <c r="Q509" t="s">
        <v>149</v>
      </c>
      <c r="R509" t="s">
        <v>39</v>
      </c>
      <c r="S509" t="s">
        <v>150</v>
      </c>
      <c r="T509" t="s">
        <v>151</v>
      </c>
      <c r="U509" s="17" t="s">
        <v>555</v>
      </c>
      <c r="V509" s="13">
        <v>614600</v>
      </c>
      <c r="W509">
        <v>0</v>
      </c>
      <c r="X509" s="1">
        <v>600000</v>
      </c>
      <c r="Y509" s="1">
        <v>600000</v>
      </c>
      <c r="Z509">
        <v>0</v>
      </c>
      <c r="AA509">
        <v>0</v>
      </c>
      <c r="AB509">
        <v>0</v>
      </c>
      <c r="AC509" s="21">
        <v>14600</v>
      </c>
      <c r="AD509" s="13">
        <f>VLOOKUP(A509,'ARCHIVO DE TRABAJO'!$A$1:$AC$1046,29,0)</f>
        <v>0</v>
      </c>
      <c r="AE509" s="32">
        <f>VLOOKUP(A509,'ARCHIVO DE TRABAJO'!$A$1:$AD$1046,30,0)</f>
        <v>0</v>
      </c>
      <c r="AF509" s="21">
        <v>0</v>
      </c>
      <c r="AG509" s="21">
        <v>0</v>
      </c>
      <c r="AH509" s="21">
        <v>0</v>
      </c>
      <c r="AI509" s="21">
        <f t="shared" si="15"/>
        <v>614600</v>
      </c>
      <c r="AJ509">
        <v>0</v>
      </c>
      <c r="AK509" s="1">
        <v>800000</v>
      </c>
      <c r="AL509">
        <v>0</v>
      </c>
      <c r="AM509" s="1">
        <v>185400</v>
      </c>
      <c r="AN509" s="1">
        <v>614600</v>
      </c>
    </row>
    <row r="510" spans="1:40" x14ac:dyDescent="0.25">
      <c r="A510" t="str">
        <f t="shared" si="14"/>
        <v>1.1-00-2001_2085003_2021410</v>
      </c>
      <c r="B510" t="s">
        <v>393</v>
      </c>
      <c r="C510" s="17" t="s">
        <v>555</v>
      </c>
      <c r="D510" t="s">
        <v>145</v>
      </c>
      <c r="E510" t="s">
        <v>52</v>
      </c>
      <c r="F510" t="s">
        <v>146</v>
      </c>
      <c r="G510">
        <v>8</v>
      </c>
      <c r="H510">
        <v>5</v>
      </c>
      <c r="I510" t="s">
        <v>147</v>
      </c>
      <c r="J510">
        <v>2141</v>
      </c>
      <c r="K510" t="s">
        <v>106</v>
      </c>
      <c r="L510">
        <v>0</v>
      </c>
      <c r="M510" t="s">
        <v>36</v>
      </c>
      <c r="N510">
        <v>2000</v>
      </c>
      <c r="O510" s="17" t="s">
        <v>699</v>
      </c>
      <c r="P510" t="s">
        <v>394</v>
      </c>
      <c r="Q510" t="s">
        <v>149</v>
      </c>
      <c r="R510" t="s">
        <v>39</v>
      </c>
      <c r="S510" t="s">
        <v>153</v>
      </c>
      <c r="T510" t="s">
        <v>151</v>
      </c>
      <c r="U510" s="17" t="e">
        <v>#N/A</v>
      </c>
      <c r="V510" s="13">
        <v>5278.42</v>
      </c>
      <c r="W510">
        <v>0</v>
      </c>
      <c r="X510" s="1">
        <v>4594.76</v>
      </c>
      <c r="Y510" s="1">
        <v>4594.76</v>
      </c>
      <c r="Z510" s="1">
        <v>4594.76</v>
      </c>
      <c r="AA510">
        <v>0</v>
      </c>
      <c r="AB510">
        <v>0</v>
      </c>
      <c r="AC510" s="21">
        <v>683.65999999999985</v>
      </c>
      <c r="AD510" s="13">
        <f>VLOOKUP(A510,'ARCHIVO DE TRABAJO'!$A$1:$AC$1046,29,0)</f>
        <v>0</v>
      </c>
      <c r="AE510" s="32">
        <f>VLOOKUP(A510,'ARCHIVO DE TRABAJO'!$A$1:$AD$1046,30,0)</f>
        <v>0</v>
      </c>
      <c r="AF510" s="21">
        <v>0</v>
      </c>
      <c r="AG510" s="21">
        <v>0</v>
      </c>
      <c r="AH510" s="21">
        <v>0</v>
      </c>
      <c r="AI510" s="21">
        <f t="shared" si="15"/>
        <v>5278.42</v>
      </c>
      <c r="AJ510">
        <v>0</v>
      </c>
      <c r="AK510" s="1">
        <v>7528.42</v>
      </c>
      <c r="AL510">
        <v>0</v>
      </c>
      <c r="AM510" s="1">
        <v>2250</v>
      </c>
      <c r="AN510" s="1">
        <v>5278.42</v>
      </c>
    </row>
    <row r="511" spans="1:40" x14ac:dyDescent="0.25">
      <c r="A511" t="str">
        <f t="shared" ref="A511:A574" si="16">+CONCATENATE(B511,F511,G511,H511,I511,J511,L511)</f>
        <v>1.1-00-2001_2085003_2024610</v>
      </c>
      <c r="B511" t="s">
        <v>393</v>
      </c>
      <c r="C511" s="17" t="s">
        <v>555</v>
      </c>
      <c r="D511" t="s">
        <v>145</v>
      </c>
      <c r="E511" t="s">
        <v>52</v>
      </c>
      <c r="F511" t="s">
        <v>146</v>
      </c>
      <c r="G511">
        <v>8</v>
      </c>
      <c r="H511">
        <v>5</v>
      </c>
      <c r="I511" t="s">
        <v>147</v>
      </c>
      <c r="J511">
        <v>2461</v>
      </c>
      <c r="K511" t="s">
        <v>168</v>
      </c>
      <c r="L511">
        <v>0</v>
      </c>
      <c r="M511" t="s">
        <v>36</v>
      </c>
      <c r="N511">
        <v>2000</v>
      </c>
      <c r="O511" s="17" t="s">
        <v>699</v>
      </c>
      <c r="P511" t="s">
        <v>394</v>
      </c>
      <c r="Q511" t="s">
        <v>149</v>
      </c>
      <c r="R511" t="s">
        <v>39</v>
      </c>
      <c r="S511" t="s">
        <v>153</v>
      </c>
      <c r="T511" t="s">
        <v>151</v>
      </c>
      <c r="U511" s="17" t="e">
        <v>#N/A</v>
      </c>
      <c r="V511" s="13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 s="21">
        <v>0</v>
      </c>
      <c r="AD511" s="13">
        <f>VLOOKUP(A511,'ARCHIVO DE TRABAJO'!$A$1:$AC$1046,29,0)</f>
        <v>0</v>
      </c>
      <c r="AE511" s="32">
        <f>VLOOKUP(A511,'ARCHIVO DE TRABAJO'!$A$1:$AD$1046,30,0)</f>
        <v>0</v>
      </c>
      <c r="AF511" s="21">
        <v>0</v>
      </c>
      <c r="AG511" s="21">
        <v>0</v>
      </c>
      <c r="AH511" s="21">
        <v>0</v>
      </c>
      <c r="AI511" s="21">
        <f t="shared" ref="AI511:AI574" si="17">V511-AF511+AG511+AH511</f>
        <v>0</v>
      </c>
      <c r="AJ511">
        <v>0</v>
      </c>
      <c r="AK511">
        <v>0</v>
      </c>
      <c r="AL511">
        <v>0</v>
      </c>
      <c r="AM511">
        <v>0</v>
      </c>
      <c r="AN511">
        <v>0</v>
      </c>
    </row>
    <row r="512" spans="1:40" x14ac:dyDescent="0.25">
      <c r="A512" t="str">
        <f t="shared" si="16"/>
        <v>1.1-00-2001_2085003_2024710</v>
      </c>
      <c r="B512" t="s">
        <v>393</v>
      </c>
      <c r="C512" s="17" t="s">
        <v>555</v>
      </c>
      <c r="D512" t="s">
        <v>145</v>
      </c>
      <c r="E512" t="s">
        <v>52</v>
      </c>
      <c r="F512" t="s">
        <v>146</v>
      </c>
      <c r="G512">
        <v>8</v>
      </c>
      <c r="H512">
        <v>5</v>
      </c>
      <c r="I512" t="s">
        <v>147</v>
      </c>
      <c r="J512">
        <v>2471</v>
      </c>
      <c r="K512" t="s">
        <v>169</v>
      </c>
      <c r="L512">
        <v>0</v>
      </c>
      <c r="M512" t="s">
        <v>36</v>
      </c>
      <c r="N512">
        <v>2000</v>
      </c>
      <c r="O512" s="17" t="s">
        <v>699</v>
      </c>
      <c r="P512" t="s">
        <v>394</v>
      </c>
      <c r="Q512" t="s">
        <v>149</v>
      </c>
      <c r="R512" t="s">
        <v>39</v>
      </c>
      <c r="S512" t="s">
        <v>153</v>
      </c>
      <c r="T512" t="s">
        <v>151</v>
      </c>
      <c r="U512" s="17" t="e">
        <v>#N/A</v>
      </c>
      <c r="V512" s="13">
        <v>1450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 s="21">
        <v>1450</v>
      </c>
      <c r="AD512" s="13">
        <f>VLOOKUP(A512,'ARCHIVO DE TRABAJO'!$A$1:$AC$1046,29,0)</f>
        <v>0</v>
      </c>
      <c r="AE512" s="32">
        <f>VLOOKUP(A512,'ARCHIVO DE TRABAJO'!$A$1:$AD$1046,30,0)</f>
        <v>0</v>
      </c>
      <c r="AF512" s="21">
        <v>0</v>
      </c>
      <c r="AG512" s="21">
        <v>0</v>
      </c>
      <c r="AH512" s="21">
        <v>0</v>
      </c>
      <c r="AI512" s="21">
        <f t="shared" si="17"/>
        <v>1450</v>
      </c>
      <c r="AJ512">
        <v>0</v>
      </c>
      <c r="AK512" s="1">
        <v>1450</v>
      </c>
      <c r="AL512">
        <v>0</v>
      </c>
      <c r="AM512">
        <v>0</v>
      </c>
      <c r="AN512" s="1">
        <v>1450</v>
      </c>
    </row>
    <row r="513" spans="1:40" x14ac:dyDescent="0.25">
      <c r="A513" t="str">
        <f t="shared" si="16"/>
        <v>1.1-00-2001_2085003_2024910</v>
      </c>
      <c r="B513" t="s">
        <v>393</v>
      </c>
      <c r="C513" s="17" t="s">
        <v>555</v>
      </c>
      <c r="D513" t="s">
        <v>145</v>
      </c>
      <c r="E513" t="s">
        <v>52</v>
      </c>
      <c r="F513" t="s">
        <v>146</v>
      </c>
      <c r="G513">
        <v>8</v>
      </c>
      <c r="H513">
        <v>5</v>
      </c>
      <c r="I513" t="s">
        <v>147</v>
      </c>
      <c r="J513">
        <v>2491</v>
      </c>
      <c r="K513" t="s">
        <v>62</v>
      </c>
      <c r="L513">
        <v>0</v>
      </c>
      <c r="M513" t="s">
        <v>36</v>
      </c>
      <c r="N513">
        <v>2000</v>
      </c>
      <c r="O513" s="17" t="s">
        <v>699</v>
      </c>
      <c r="P513" t="s">
        <v>394</v>
      </c>
      <c r="Q513" t="s">
        <v>149</v>
      </c>
      <c r="R513" t="s">
        <v>39</v>
      </c>
      <c r="S513" t="s">
        <v>153</v>
      </c>
      <c r="T513" t="s">
        <v>151</v>
      </c>
      <c r="U513" s="17" t="e">
        <v>#N/A</v>
      </c>
      <c r="V513" s="13">
        <v>1304.71</v>
      </c>
      <c r="W513">
        <v>0</v>
      </c>
      <c r="X513" s="1">
        <v>1304.71</v>
      </c>
      <c r="Y513" s="1">
        <v>1304.71</v>
      </c>
      <c r="Z513" s="1">
        <v>1304.71</v>
      </c>
      <c r="AA513">
        <v>0</v>
      </c>
      <c r="AB513">
        <v>0</v>
      </c>
      <c r="AC513" s="21">
        <v>0</v>
      </c>
      <c r="AD513" s="13">
        <f>VLOOKUP(A513,'ARCHIVO DE TRABAJO'!$A$1:$AC$1046,29,0)</f>
        <v>0</v>
      </c>
      <c r="AE513" s="32">
        <f>VLOOKUP(A513,'ARCHIVO DE TRABAJO'!$A$1:$AD$1046,30,0)</f>
        <v>0</v>
      </c>
      <c r="AF513" s="21">
        <v>0</v>
      </c>
      <c r="AG513" s="21">
        <v>0</v>
      </c>
      <c r="AH513" s="21">
        <v>0</v>
      </c>
      <c r="AI513" s="21">
        <f t="shared" si="17"/>
        <v>1304.71</v>
      </c>
      <c r="AJ513">
        <v>0</v>
      </c>
      <c r="AK513" s="1">
        <v>2000</v>
      </c>
      <c r="AL513">
        <v>0</v>
      </c>
      <c r="AM513">
        <v>695.29</v>
      </c>
      <c r="AN513" s="1">
        <v>1304.71</v>
      </c>
    </row>
    <row r="514" spans="1:40" x14ac:dyDescent="0.25">
      <c r="A514" t="str">
        <f t="shared" si="16"/>
        <v>1.1-00-2001_2085003_2025610</v>
      </c>
      <c r="B514" t="s">
        <v>393</v>
      </c>
      <c r="C514" s="17" t="s">
        <v>555</v>
      </c>
      <c r="D514" t="s">
        <v>145</v>
      </c>
      <c r="E514" t="s">
        <v>52</v>
      </c>
      <c r="F514" t="s">
        <v>146</v>
      </c>
      <c r="G514">
        <v>8</v>
      </c>
      <c r="H514">
        <v>5</v>
      </c>
      <c r="I514" t="s">
        <v>147</v>
      </c>
      <c r="J514">
        <v>2561</v>
      </c>
      <c r="K514" t="s">
        <v>64</v>
      </c>
      <c r="L514">
        <v>0</v>
      </c>
      <c r="M514" t="s">
        <v>36</v>
      </c>
      <c r="N514">
        <v>2000</v>
      </c>
      <c r="O514" s="17" t="s">
        <v>699</v>
      </c>
      <c r="P514" t="s">
        <v>394</v>
      </c>
      <c r="Q514" t="s">
        <v>149</v>
      </c>
      <c r="R514" t="s">
        <v>39</v>
      </c>
      <c r="S514" t="s">
        <v>153</v>
      </c>
      <c r="T514" t="s">
        <v>151</v>
      </c>
      <c r="U514" s="17" t="e">
        <v>#N/A</v>
      </c>
      <c r="V514" s="13">
        <v>850</v>
      </c>
      <c r="W514">
        <v>0</v>
      </c>
      <c r="X514">
        <v>848.2</v>
      </c>
      <c r="Y514">
        <v>848.2</v>
      </c>
      <c r="Z514">
        <v>848.2</v>
      </c>
      <c r="AA514">
        <v>848.2</v>
      </c>
      <c r="AB514">
        <v>0</v>
      </c>
      <c r="AC514" s="21">
        <v>1.7999999999999545</v>
      </c>
      <c r="AD514" s="13">
        <f>VLOOKUP(A514,'ARCHIVO DE TRABAJO'!$A$1:$AC$1046,29,0)</f>
        <v>0</v>
      </c>
      <c r="AE514" s="32">
        <f>VLOOKUP(A514,'ARCHIVO DE TRABAJO'!$A$1:$AD$1046,30,0)</f>
        <v>0</v>
      </c>
      <c r="AF514" s="21">
        <v>0</v>
      </c>
      <c r="AG514" s="21">
        <v>0</v>
      </c>
      <c r="AH514" s="21">
        <v>0</v>
      </c>
      <c r="AI514" s="21">
        <f t="shared" si="17"/>
        <v>850</v>
      </c>
      <c r="AJ514">
        <v>0</v>
      </c>
      <c r="AK514">
        <v>850</v>
      </c>
      <c r="AL514">
        <v>0</v>
      </c>
      <c r="AM514">
        <v>0</v>
      </c>
      <c r="AN514">
        <v>850</v>
      </c>
    </row>
    <row r="515" spans="1:40" x14ac:dyDescent="0.25">
      <c r="A515" t="str">
        <f t="shared" si="16"/>
        <v>1.1-00-2001_2085003_2029110</v>
      </c>
      <c r="B515" t="s">
        <v>393</v>
      </c>
      <c r="C515" s="17" t="s">
        <v>555</v>
      </c>
      <c r="D515" t="s">
        <v>145</v>
      </c>
      <c r="E515" t="s">
        <v>52</v>
      </c>
      <c r="F515" t="s">
        <v>146</v>
      </c>
      <c r="G515">
        <v>8</v>
      </c>
      <c r="H515">
        <v>5</v>
      </c>
      <c r="I515" t="s">
        <v>147</v>
      </c>
      <c r="J515">
        <v>2911</v>
      </c>
      <c r="K515" t="s">
        <v>118</v>
      </c>
      <c r="L515">
        <v>0</v>
      </c>
      <c r="M515" t="s">
        <v>36</v>
      </c>
      <c r="N515">
        <v>2000</v>
      </c>
      <c r="O515" s="17" t="s">
        <v>699</v>
      </c>
      <c r="P515" t="s">
        <v>394</v>
      </c>
      <c r="Q515" t="s">
        <v>149</v>
      </c>
      <c r="R515" t="s">
        <v>39</v>
      </c>
      <c r="S515" t="s">
        <v>153</v>
      </c>
      <c r="T515" t="s">
        <v>151</v>
      </c>
      <c r="U515" s="17" t="e">
        <v>#N/A</v>
      </c>
      <c r="V515" s="13">
        <v>19021.580000000002</v>
      </c>
      <c r="W515">
        <v>0</v>
      </c>
      <c r="X515" s="1">
        <v>19021.580000000002</v>
      </c>
      <c r="Y515" s="1">
        <v>6957.58</v>
      </c>
      <c r="Z515" s="1">
        <v>6957.58</v>
      </c>
      <c r="AA515" s="1">
        <v>6957.58</v>
      </c>
      <c r="AB515" s="1">
        <v>6336.66</v>
      </c>
      <c r="AC515" s="21">
        <v>0</v>
      </c>
      <c r="AD515" s="13">
        <f>VLOOKUP(A515,'ARCHIVO DE TRABAJO'!$A$1:$AC$1046,29,0)</f>
        <v>0</v>
      </c>
      <c r="AE515" s="32">
        <f>VLOOKUP(A515,'ARCHIVO DE TRABAJO'!$A$1:$AD$1046,30,0)</f>
        <v>0</v>
      </c>
      <c r="AF515" s="21">
        <v>0</v>
      </c>
      <c r="AG515" s="21">
        <v>0</v>
      </c>
      <c r="AH515" s="21">
        <v>0</v>
      </c>
      <c r="AI515" s="21">
        <f t="shared" si="17"/>
        <v>19021.580000000002</v>
      </c>
      <c r="AJ515">
        <v>0</v>
      </c>
      <c r="AK515" s="1">
        <v>30000</v>
      </c>
      <c r="AL515">
        <v>0</v>
      </c>
      <c r="AM515" s="1">
        <v>10978.42</v>
      </c>
      <c r="AN515" s="1">
        <v>19021.580000000002</v>
      </c>
    </row>
    <row r="516" spans="1:40" x14ac:dyDescent="0.25">
      <c r="A516" t="str">
        <f t="shared" si="16"/>
        <v>1.1-00-2001_2085003_2029410</v>
      </c>
      <c r="B516" t="s">
        <v>393</v>
      </c>
      <c r="C516" s="17" t="s">
        <v>555</v>
      </c>
      <c r="D516" t="s">
        <v>145</v>
      </c>
      <c r="E516" t="s">
        <v>52</v>
      </c>
      <c r="F516" t="s">
        <v>146</v>
      </c>
      <c r="G516">
        <v>8</v>
      </c>
      <c r="H516">
        <v>5</v>
      </c>
      <c r="I516" t="s">
        <v>147</v>
      </c>
      <c r="J516">
        <v>2941</v>
      </c>
      <c r="K516" t="s">
        <v>318</v>
      </c>
      <c r="L516">
        <v>0</v>
      </c>
      <c r="M516" t="s">
        <v>36</v>
      </c>
      <c r="N516">
        <v>2000</v>
      </c>
      <c r="O516" s="17" t="s">
        <v>699</v>
      </c>
      <c r="P516" t="s">
        <v>394</v>
      </c>
      <c r="Q516" t="s">
        <v>149</v>
      </c>
      <c r="R516" t="s">
        <v>39</v>
      </c>
      <c r="S516" t="s">
        <v>153</v>
      </c>
      <c r="T516" t="s">
        <v>151</v>
      </c>
      <c r="U516" s="17" t="e">
        <v>#N/A</v>
      </c>
      <c r="V516" s="13">
        <v>1400</v>
      </c>
      <c r="W516">
        <v>0</v>
      </c>
      <c r="X516" s="1">
        <v>1377.69</v>
      </c>
      <c r="Y516" s="1">
        <v>1377.69</v>
      </c>
      <c r="Z516" s="1">
        <v>1377.69</v>
      </c>
      <c r="AA516" s="1">
        <v>1377.69</v>
      </c>
      <c r="AB516">
        <v>0</v>
      </c>
      <c r="AC516" s="21">
        <v>22.309999999999945</v>
      </c>
      <c r="AD516" s="13">
        <f>VLOOKUP(A516,'ARCHIVO DE TRABAJO'!$A$1:$AC$1046,29,0)</f>
        <v>0</v>
      </c>
      <c r="AE516" s="32">
        <f>VLOOKUP(A516,'ARCHIVO DE TRABAJO'!$A$1:$AD$1046,30,0)</f>
        <v>0</v>
      </c>
      <c r="AF516" s="21">
        <v>0</v>
      </c>
      <c r="AG516" s="21">
        <v>0</v>
      </c>
      <c r="AH516" s="21">
        <v>0</v>
      </c>
      <c r="AI516" s="21">
        <f t="shared" si="17"/>
        <v>1400</v>
      </c>
      <c r="AJ516">
        <v>0</v>
      </c>
      <c r="AK516" s="1">
        <v>1400</v>
      </c>
      <c r="AL516">
        <v>0</v>
      </c>
      <c r="AM516">
        <v>0</v>
      </c>
      <c r="AN516" s="1">
        <v>1400</v>
      </c>
    </row>
    <row r="517" spans="1:40" x14ac:dyDescent="0.25">
      <c r="A517" t="str">
        <f t="shared" si="16"/>
        <v>1.1-00-2001_2085003_2031410</v>
      </c>
      <c r="B517" t="s">
        <v>393</v>
      </c>
      <c r="C517" s="17" t="s">
        <v>555</v>
      </c>
      <c r="D517" t="s">
        <v>145</v>
      </c>
      <c r="E517" t="s">
        <v>52</v>
      </c>
      <c r="F517" t="s">
        <v>146</v>
      </c>
      <c r="G517">
        <v>8</v>
      </c>
      <c r="H517">
        <v>5</v>
      </c>
      <c r="I517" t="s">
        <v>147</v>
      </c>
      <c r="J517">
        <v>3141</v>
      </c>
      <c r="K517" t="s">
        <v>319</v>
      </c>
      <c r="L517">
        <v>0</v>
      </c>
      <c r="M517" t="s">
        <v>36</v>
      </c>
      <c r="N517">
        <v>3000</v>
      </c>
      <c r="O517" s="17" t="s">
        <v>699</v>
      </c>
      <c r="P517" t="s">
        <v>394</v>
      </c>
      <c r="Q517" t="s">
        <v>149</v>
      </c>
      <c r="R517" t="s">
        <v>39</v>
      </c>
      <c r="S517" t="s">
        <v>153</v>
      </c>
      <c r="T517" t="s">
        <v>151</v>
      </c>
      <c r="U517" s="17" t="e">
        <v>#N/A</v>
      </c>
      <c r="V517" s="13">
        <v>2078534.4</v>
      </c>
      <c r="W517">
        <v>0</v>
      </c>
      <c r="X517" s="1">
        <v>2078534.4</v>
      </c>
      <c r="Y517" s="1">
        <v>2078534.4</v>
      </c>
      <c r="Z517" s="1">
        <v>1405391.04</v>
      </c>
      <c r="AA517">
        <v>0</v>
      </c>
      <c r="AB517">
        <v>0</v>
      </c>
      <c r="AC517" s="21">
        <v>0</v>
      </c>
      <c r="AD517" s="13">
        <f>VLOOKUP(A517,'ARCHIVO DE TRABAJO'!$A$1:$AC$1046,29,0)</f>
        <v>0</v>
      </c>
      <c r="AE517" s="32">
        <f>VLOOKUP(A517,'ARCHIVO DE TRABAJO'!$A$1:$AD$1046,30,0)</f>
        <v>0</v>
      </c>
      <c r="AF517" s="21">
        <v>0</v>
      </c>
      <c r="AG517" s="21">
        <v>0</v>
      </c>
      <c r="AH517" s="21">
        <v>0</v>
      </c>
      <c r="AI517" s="21">
        <f t="shared" si="17"/>
        <v>2078534.4</v>
      </c>
      <c r="AJ517">
        <v>0</v>
      </c>
      <c r="AK517" s="1">
        <v>2078534.4</v>
      </c>
      <c r="AL517">
        <v>0</v>
      </c>
      <c r="AM517">
        <v>0</v>
      </c>
      <c r="AN517" s="1">
        <v>2078534.4</v>
      </c>
    </row>
    <row r="518" spans="1:40" x14ac:dyDescent="0.25">
      <c r="A518" t="str">
        <f t="shared" si="16"/>
        <v>1.1-00-2001_2085003_2031510</v>
      </c>
      <c r="B518" t="s">
        <v>393</v>
      </c>
      <c r="C518" s="17" t="s">
        <v>555</v>
      </c>
      <c r="D518" t="s">
        <v>145</v>
      </c>
      <c r="E518" t="s">
        <v>52</v>
      </c>
      <c r="F518" t="s">
        <v>146</v>
      </c>
      <c r="G518">
        <v>8</v>
      </c>
      <c r="H518">
        <v>5</v>
      </c>
      <c r="I518" t="s">
        <v>147</v>
      </c>
      <c r="J518">
        <v>3151</v>
      </c>
      <c r="K518" t="s">
        <v>407</v>
      </c>
      <c r="L518">
        <v>0</v>
      </c>
      <c r="M518" t="s">
        <v>36</v>
      </c>
      <c r="N518">
        <v>3000</v>
      </c>
      <c r="O518" s="17" t="s">
        <v>699</v>
      </c>
      <c r="P518" t="s">
        <v>394</v>
      </c>
      <c r="Q518" t="s">
        <v>149</v>
      </c>
      <c r="R518" t="s">
        <v>39</v>
      </c>
      <c r="S518" t="s">
        <v>153</v>
      </c>
      <c r="T518" t="s">
        <v>151</v>
      </c>
      <c r="U518" s="17" t="e">
        <v>#N/A</v>
      </c>
      <c r="V518" s="13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 s="21">
        <v>0</v>
      </c>
      <c r="AD518" s="13">
        <f>VLOOKUP(A518,'ARCHIVO DE TRABAJO'!$A$1:$AC$1046,29,0)</f>
        <v>0</v>
      </c>
      <c r="AE518" s="32">
        <f>VLOOKUP(A518,'ARCHIVO DE TRABAJO'!$A$1:$AD$1046,30,0)</f>
        <v>0</v>
      </c>
      <c r="AF518" s="21">
        <v>0</v>
      </c>
      <c r="AG518" s="21">
        <v>0</v>
      </c>
      <c r="AH518" s="21">
        <v>0</v>
      </c>
      <c r="AI518" s="21">
        <f t="shared" si="17"/>
        <v>0</v>
      </c>
      <c r="AJ518">
        <v>0</v>
      </c>
      <c r="AK518">
        <v>0</v>
      </c>
      <c r="AL518">
        <v>0</v>
      </c>
      <c r="AM518">
        <v>0</v>
      </c>
      <c r="AN518">
        <v>0</v>
      </c>
    </row>
    <row r="519" spans="1:40" x14ac:dyDescent="0.25">
      <c r="A519" t="str">
        <f t="shared" si="16"/>
        <v>1.1-00-2001_2085003_2031810</v>
      </c>
      <c r="B519" t="s">
        <v>393</v>
      </c>
      <c r="C519" s="17" t="s">
        <v>555</v>
      </c>
      <c r="D519" t="s">
        <v>145</v>
      </c>
      <c r="E519" t="s">
        <v>52</v>
      </c>
      <c r="F519" t="s">
        <v>146</v>
      </c>
      <c r="G519">
        <v>8</v>
      </c>
      <c r="H519">
        <v>5</v>
      </c>
      <c r="I519" t="s">
        <v>147</v>
      </c>
      <c r="J519">
        <v>3181</v>
      </c>
      <c r="K519" t="s">
        <v>132</v>
      </c>
      <c r="L519">
        <v>0</v>
      </c>
      <c r="M519" t="s">
        <v>36</v>
      </c>
      <c r="N519">
        <v>3000</v>
      </c>
      <c r="O519" s="17" t="s">
        <v>699</v>
      </c>
      <c r="P519" t="s">
        <v>394</v>
      </c>
      <c r="Q519" t="s">
        <v>149</v>
      </c>
      <c r="R519" t="s">
        <v>39</v>
      </c>
      <c r="S519" t="s">
        <v>153</v>
      </c>
      <c r="T519" t="s">
        <v>151</v>
      </c>
      <c r="U519" s="17" t="e">
        <v>#N/A</v>
      </c>
      <c r="V519" s="13">
        <v>1331</v>
      </c>
      <c r="W519">
        <v>0</v>
      </c>
      <c r="X519">
        <v>982.86</v>
      </c>
      <c r="Y519">
        <v>982.86</v>
      </c>
      <c r="Z519">
        <v>982.86</v>
      </c>
      <c r="AA519">
        <v>654.49</v>
      </c>
      <c r="AB519">
        <v>654.49</v>
      </c>
      <c r="AC519" s="21">
        <v>348.14</v>
      </c>
      <c r="AD519" s="13">
        <f>VLOOKUP(A519,'ARCHIVO DE TRABAJO'!$A$1:$AC$1046,29,0)</f>
        <v>0</v>
      </c>
      <c r="AE519" s="32">
        <f>VLOOKUP(A519,'ARCHIVO DE TRABAJO'!$A$1:$AD$1046,30,0)</f>
        <v>0</v>
      </c>
      <c r="AF519" s="21">
        <v>0</v>
      </c>
      <c r="AG519" s="21">
        <v>0</v>
      </c>
      <c r="AH519" s="21">
        <v>0</v>
      </c>
      <c r="AI519" s="21">
        <f t="shared" si="17"/>
        <v>1331</v>
      </c>
      <c r="AJ519">
        <v>0</v>
      </c>
      <c r="AK519" s="1">
        <v>1331</v>
      </c>
      <c r="AL519">
        <v>0</v>
      </c>
      <c r="AM519">
        <v>0</v>
      </c>
      <c r="AN519" s="1">
        <v>1331</v>
      </c>
    </row>
    <row r="520" spans="1:40" x14ac:dyDescent="0.25">
      <c r="A520" t="str">
        <f t="shared" si="16"/>
        <v>1.1-00-2001_2085003_2035210</v>
      </c>
      <c r="B520" t="s">
        <v>393</v>
      </c>
      <c r="C520" s="17" t="s">
        <v>555</v>
      </c>
      <c r="D520" t="s">
        <v>145</v>
      </c>
      <c r="E520" t="s">
        <v>52</v>
      </c>
      <c r="F520" t="s">
        <v>146</v>
      </c>
      <c r="G520">
        <v>8</v>
      </c>
      <c r="H520">
        <v>5</v>
      </c>
      <c r="I520" t="s">
        <v>147</v>
      </c>
      <c r="J520">
        <v>3521</v>
      </c>
      <c r="K520" t="s">
        <v>128</v>
      </c>
      <c r="L520">
        <v>0</v>
      </c>
      <c r="M520" t="s">
        <v>36</v>
      </c>
      <c r="N520">
        <v>3000</v>
      </c>
      <c r="O520" s="17" t="s">
        <v>699</v>
      </c>
      <c r="P520" t="s">
        <v>394</v>
      </c>
      <c r="Q520" t="s">
        <v>149</v>
      </c>
      <c r="R520" t="s">
        <v>39</v>
      </c>
      <c r="S520" t="s">
        <v>153</v>
      </c>
      <c r="T520" t="s">
        <v>151</v>
      </c>
      <c r="U520" s="17" t="s">
        <v>555</v>
      </c>
      <c r="V520" s="13">
        <v>8169</v>
      </c>
      <c r="W520">
        <v>0</v>
      </c>
      <c r="X520" s="1">
        <v>7366</v>
      </c>
      <c r="Y520" s="1">
        <v>7366</v>
      </c>
      <c r="Z520" s="1">
        <v>7366</v>
      </c>
      <c r="AA520" s="1">
        <v>7366</v>
      </c>
      <c r="AB520" s="1">
        <v>7366</v>
      </c>
      <c r="AC520" s="21">
        <v>803</v>
      </c>
      <c r="AD520" s="13">
        <f>VLOOKUP(A520,'ARCHIVO DE TRABAJO'!$A$1:$AC$1046,29,0)</f>
        <v>0</v>
      </c>
      <c r="AE520" s="32">
        <f>VLOOKUP(A520,'ARCHIVO DE TRABAJO'!$A$1:$AD$1046,30,0)</f>
        <v>0</v>
      </c>
      <c r="AF520" s="21">
        <v>0</v>
      </c>
      <c r="AG520" s="21">
        <v>0</v>
      </c>
      <c r="AH520" s="21">
        <v>0</v>
      </c>
      <c r="AI520" s="21">
        <f t="shared" si="17"/>
        <v>8169</v>
      </c>
      <c r="AJ520">
        <v>0</v>
      </c>
      <c r="AK520" s="1">
        <v>8500</v>
      </c>
      <c r="AL520">
        <v>0</v>
      </c>
      <c r="AM520">
        <v>331</v>
      </c>
      <c r="AN520" s="1">
        <v>8169</v>
      </c>
    </row>
    <row r="521" spans="1:40" x14ac:dyDescent="0.25">
      <c r="A521" t="str">
        <f t="shared" si="16"/>
        <v>1.1-00-2001_2085003_2035310</v>
      </c>
      <c r="B521" t="s">
        <v>393</v>
      </c>
      <c r="C521" s="17" t="s">
        <v>555</v>
      </c>
      <c r="D521" t="s">
        <v>145</v>
      </c>
      <c r="E521" t="s">
        <v>52</v>
      </c>
      <c r="F521" t="s">
        <v>146</v>
      </c>
      <c r="G521">
        <v>8</v>
      </c>
      <c r="H521">
        <v>5</v>
      </c>
      <c r="I521" t="s">
        <v>147</v>
      </c>
      <c r="J521">
        <v>3531</v>
      </c>
      <c r="K521" t="s">
        <v>154</v>
      </c>
      <c r="L521">
        <v>0</v>
      </c>
      <c r="M521" t="s">
        <v>36</v>
      </c>
      <c r="N521">
        <v>3000</v>
      </c>
      <c r="O521" s="17" t="s">
        <v>699</v>
      </c>
      <c r="P521" t="s">
        <v>394</v>
      </c>
      <c r="Q521" t="s">
        <v>149</v>
      </c>
      <c r="R521" t="s">
        <v>39</v>
      </c>
      <c r="S521" t="s">
        <v>153</v>
      </c>
      <c r="T521" t="s">
        <v>151</v>
      </c>
      <c r="U521" s="17" t="e">
        <v>#N/A</v>
      </c>
      <c r="V521" s="13">
        <v>19000</v>
      </c>
      <c r="W521">
        <v>0</v>
      </c>
      <c r="X521" s="1">
        <v>16954.560000000001</v>
      </c>
      <c r="Y521" s="1">
        <v>16954.560000000001</v>
      </c>
      <c r="Z521" s="1">
        <v>16954.560000000001</v>
      </c>
      <c r="AA521" s="1">
        <v>16954.560000000001</v>
      </c>
      <c r="AB521" s="1">
        <v>16954.560000000001</v>
      </c>
      <c r="AC521" s="21">
        <v>2045.4399999999987</v>
      </c>
      <c r="AD521" s="13">
        <f>VLOOKUP(A521,'ARCHIVO DE TRABAJO'!$A$1:$AC$1046,29,0)</f>
        <v>0</v>
      </c>
      <c r="AE521" s="32">
        <f>VLOOKUP(A521,'ARCHIVO DE TRABAJO'!$A$1:$AD$1046,30,0)</f>
        <v>0</v>
      </c>
      <c r="AF521" s="21">
        <v>0</v>
      </c>
      <c r="AG521" s="21">
        <v>0</v>
      </c>
      <c r="AH521" s="21">
        <v>0</v>
      </c>
      <c r="AI521" s="21">
        <f t="shared" si="17"/>
        <v>19000</v>
      </c>
      <c r="AJ521">
        <v>0</v>
      </c>
      <c r="AK521" s="1">
        <v>100000</v>
      </c>
      <c r="AL521">
        <v>0</v>
      </c>
      <c r="AM521" s="1">
        <v>81000</v>
      </c>
      <c r="AN521" s="1">
        <v>19000</v>
      </c>
    </row>
    <row r="522" spans="1:40" x14ac:dyDescent="0.25">
      <c r="A522" t="str">
        <f t="shared" si="16"/>
        <v>1.1-00-2001_2085003_2052110</v>
      </c>
      <c r="B522" t="s">
        <v>393</v>
      </c>
      <c r="C522" s="17" t="s">
        <v>555</v>
      </c>
      <c r="D522" t="s">
        <v>145</v>
      </c>
      <c r="E522" t="s">
        <v>52</v>
      </c>
      <c r="F522" t="s">
        <v>146</v>
      </c>
      <c r="G522">
        <v>8</v>
      </c>
      <c r="H522">
        <v>5</v>
      </c>
      <c r="I522" t="s">
        <v>147</v>
      </c>
      <c r="J522">
        <v>5211</v>
      </c>
      <c r="K522" t="s">
        <v>155</v>
      </c>
      <c r="L522">
        <v>0</v>
      </c>
      <c r="M522" t="s">
        <v>36</v>
      </c>
      <c r="N522">
        <v>5000</v>
      </c>
      <c r="O522" s="17" t="s">
        <v>700</v>
      </c>
      <c r="P522" t="s">
        <v>394</v>
      </c>
      <c r="Q522" t="s">
        <v>149</v>
      </c>
      <c r="R522" t="s">
        <v>39</v>
      </c>
      <c r="S522" t="s">
        <v>153</v>
      </c>
      <c r="T522" t="s">
        <v>151</v>
      </c>
      <c r="U522" s="17" t="e">
        <v>#N/A</v>
      </c>
      <c r="V522" s="13">
        <v>13920</v>
      </c>
      <c r="W522">
        <v>0</v>
      </c>
      <c r="X522" s="1">
        <v>13920</v>
      </c>
      <c r="Y522">
        <v>0</v>
      </c>
      <c r="Z522">
        <v>0</v>
      </c>
      <c r="AA522">
        <v>0</v>
      </c>
      <c r="AB522">
        <v>0</v>
      </c>
      <c r="AC522" s="21">
        <v>0</v>
      </c>
      <c r="AD522" s="13">
        <f>VLOOKUP(A522,'ARCHIVO DE TRABAJO'!$A$1:$AC$1046,29,0)</f>
        <v>0</v>
      </c>
      <c r="AE522" s="32">
        <f>VLOOKUP(A522,'ARCHIVO DE TRABAJO'!$A$1:$AD$1046,30,0)</f>
        <v>0</v>
      </c>
      <c r="AF522" s="21">
        <v>0</v>
      </c>
      <c r="AG522" s="21">
        <v>0</v>
      </c>
      <c r="AH522" s="21">
        <v>0</v>
      </c>
      <c r="AI522" s="21">
        <f t="shared" si="17"/>
        <v>13920</v>
      </c>
      <c r="AJ522">
        <v>0</v>
      </c>
      <c r="AK522" s="1">
        <v>600000</v>
      </c>
      <c r="AL522">
        <v>0</v>
      </c>
      <c r="AM522" s="1">
        <v>586080</v>
      </c>
      <c r="AN522" s="1">
        <v>13920</v>
      </c>
    </row>
    <row r="523" spans="1:40" x14ac:dyDescent="0.25">
      <c r="A523" t="str">
        <f t="shared" si="16"/>
        <v>1.1-00-2001_2085003_2052310</v>
      </c>
      <c r="B523" t="s">
        <v>393</v>
      </c>
      <c r="C523" s="17" t="s">
        <v>555</v>
      </c>
      <c r="D523" t="s">
        <v>145</v>
      </c>
      <c r="E523" t="s">
        <v>52</v>
      </c>
      <c r="F523" t="s">
        <v>146</v>
      </c>
      <c r="G523">
        <v>8</v>
      </c>
      <c r="H523">
        <v>5</v>
      </c>
      <c r="I523" t="s">
        <v>147</v>
      </c>
      <c r="J523">
        <v>5231</v>
      </c>
      <c r="K523" t="s">
        <v>185</v>
      </c>
      <c r="L523">
        <v>0</v>
      </c>
      <c r="M523" t="s">
        <v>36</v>
      </c>
      <c r="N523">
        <v>5000</v>
      </c>
      <c r="O523" s="17" t="s">
        <v>700</v>
      </c>
      <c r="P523" t="s">
        <v>394</v>
      </c>
      <c r="Q523" t="s">
        <v>149</v>
      </c>
      <c r="R523" t="s">
        <v>39</v>
      </c>
      <c r="S523" t="s">
        <v>153</v>
      </c>
      <c r="T523" t="s">
        <v>151</v>
      </c>
      <c r="U523" s="17" t="e">
        <v>#N/A</v>
      </c>
      <c r="V523" s="13">
        <v>32143.39</v>
      </c>
      <c r="W523">
        <v>0</v>
      </c>
      <c r="X523" s="1">
        <v>32143.39</v>
      </c>
      <c r="Y523" s="1">
        <v>32143.39</v>
      </c>
      <c r="Z523" s="1">
        <v>32143.39</v>
      </c>
      <c r="AA523" s="1">
        <v>32143.39</v>
      </c>
      <c r="AB523" s="1">
        <v>32143.39</v>
      </c>
      <c r="AC523" s="21">
        <v>0</v>
      </c>
      <c r="AD523" s="13">
        <f>VLOOKUP(A523,'ARCHIVO DE TRABAJO'!$A$1:$AC$1046,29,0)</f>
        <v>0</v>
      </c>
      <c r="AE523" s="32">
        <f>VLOOKUP(A523,'ARCHIVO DE TRABAJO'!$A$1:$AD$1046,30,0)</f>
        <v>0</v>
      </c>
      <c r="AF523" s="21">
        <v>0</v>
      </c>
      <c r="AG523" s="21">
        <v>0</v>
      </c>
      <c r="AH523" s="21">
        <v>0</v>
      </c>
      <c r="AI523" s="21">
        <f t="shared" si="17"/>
        <v>32143.39</v>
      </c>
      <c r="AJ523">
        <v>0</v>
      </c>
      <c r="AK523" s="1">
        <v>65000</v>
      </c>
      <c r="AL523">
        <v>0</v>
      </c>
      <c r="AM523" s="1">
        <v>32856.61</v>
      </c>
      <c r="AN523" s="1">
        <v>32143.39</v>
      </c>
    </row>
    <row r="524" spans="1:40" x14ac:dyDescent="0.25">
      <c r="A524" t="str">
        <f t="shared" si="16"/>
        <v>1.1-00-2001_2085003_2056410</v>
      </c>
      <c r="B524" t="s">
        <v>393</v>
      </c>
      <c r="C524" s="17" t="s">
        <v>555</v>
      </c>
      <c r="D524" t="s">
        <v>145</v>
      </c>
      <c r="E524" t="s">
        <v>52</v>
      </c>
      <c r="F524" t="s">
        <v>146</v>
      </c>
      <c r="G524">
        <v>8</v>
      </c>
      <c r="H524">
        <v>5</v>
      </c>
      <c r="I524" t="s">
        <v>147</v>
      </c>
      <c r="J524">
        <v>5641</v>
      </c>
      <c r="K524" t="s">
        <v>408</v>
      </c>
      <c r="L524">
        <v>0</v>
      </c>
      <c r="M524" t="s">
        <v>36</v>
      </c>
      <c r="N524">
        <v>5000</v>
      </c>
      <c r="O524" s="17" t="s">
        <v>700</v>
      </c>
      <c r="P524" t="s">
        <v>394</v>
      </c>
      <c r="Q524" t="s">
        <v>149</v>
      </c>
      <c r="R524" t="s">
        <v>39</v>
      </c>
      <c r="S524" t="s">
        <v>153</v>
      </c>
      <c r="T524" t="s">
        <v>151</v>
      </c>
      <c r="U524" s="17" t="e">
        <v>#N/A</v>
      </c>
      <c r="V524" s="13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 s="21">
        <v>0</v>
      </c>
      <c r="AD524" s="13">
        <f>VLOOKUP(A524,'ARCHIVO DE TRABAJO'!$A$1:$AC$1046,29,0)</f>
        <v>0</v>
      </c>
      <c r="AE524" s="32">
        <f>VLOOKUP(A524,'ARCHIVO DE TRABAJO'!$A$1:$AD$1046,30,0)</f>
        <v>0</v>
      </c>
      <c r="AF524" s="21">
        <v>0</v>
      </c>
      <c r="AG524" s="21">
        <v>0</v>
      </c>
      <c r="AH524" s="21">
        <v>0</v>
      </c>
      <c r="AI524" s="21">
        <f t="shared" si="17"/>
        <v>0</v>
      </c>
      <c r="AJ524">
        <v>0</v>
      </c>
      <c r="AK524">
        <v>0</v>
      </c>
      <c r="AL524">
        <v>0</v>
      </c>
      <c r="AM524">
        <v>0</v>
      </c>
      <c r="AN524">
        <v>0</v>
      </c>
    </row>
    <row r="525" spans="1:40" x14ac:dyDescent="0.25">
      <c r="A525" t="str">
        <f t="shared" si="16"/>
        <v>1.1-00-2001_2085003_2056510</v>
      </c>
      <c r="B525" t="s">
        <v>393</v>
      </c>
      <c r="C525" s="17" t="s">
        <v>555</v>
      </c>
      <c r="D525" t="s">
        <v>145</v>
      </c>
      <c r="E525" t="s">
        <v>52</v>
      </c>
      <c r="F525" t="s">
        <v>146</v>
      </c>
      <c r="G525">
        <v>8</v>
      </c>
      <c r="H525">
        <v>5</v>
      </c>
      <c r="I525" t="s">
        <v>147</v>
      </c>
      <c r="J525">
        <v>5651</v>
      </c>
      <c r="K525" t="s">
        <v>120</v>
      </c>
      <c r="L525">
        <v>0</v>
      </c>
      <c r="M525" t="s">
        <v>36</v>
      </c>
      <c r="N525">
        <v>5000</v>
      </c>
      <c r="O525" s="17" t="s">
        <v>700</v>
      </c>
      <c r="P525" t="s">
        <v>394</v>
      </c>
      <c r="Q525" t="s">
        <v>149</v>
      </c>
      <c r="R525" t="s">
        <v>39</v>
      </c>
      <c r="S525" t="s">
        <v>153</v>
      </c>
      <c r="T525" t="s">
        <v>151</v>
      </c>
      <c r="U525" s="17" t="e">
        <v>#N/A</v>
      </c>
      <c r="V525" s="13">
        <v>532484.78</v>
      </c>
      <c r="W525">
        <v>0</v>
      </c>
      <c r="X525" s="1">
        <v>532484.78</v>
      </c>
      <c r="Y525" s="1">
        <v>306284.78000000003</v>
      </c>
      <c r="Z525" s="1">
        <v>306284.78000000003</v>
      </c>
      <c r="AA525">
        <v>0</v>
      </c>
      <c r="AB525">
        <v>0</v>
      </c>
      <c r="AC525" s="21">
        <v>0</v>
      </c>
      <c r="AD525" s="13">
        <f>VLOOKUP(A525,'ARCHIVO DE TRABAJO'!$A$1:$AC$1046,29,0)</f>
        <v>0</v>
      </c>
      <c r="AE525" s="32">
        <f>VLOOKUP(A525,'ARCHIVO DE TRABAJO'!$A$1:$AD$1046,30,0)</f>
        <v>0</v>
      </c>
      <c r="AF525" s="21">
        <v>0</v>
      </c>
      <c r="AG525" s="21">
        <v>0</v>
      </c>
      <c r="AH525" s="21">
        <v>0</v>
      </c>
      <c r="AI525" s="21">
        <f t="shared" si="17"/>
        <v>532484.78</v>
      </c>
      <c r="AJ525">
        <v>0</v>
      </c>
      <c r="AK525" s="1">
        <v>5190000</v>
      </c>
      <c r="AL525">
        <v>0</v>
      </c>
      <c r="AM525" s="1">
        <v>4657515.22</v>
      </c>
      <c r="AN525" s="1">
        <v>532484.78</v>
      </c>
    </row>
    <row r="526" spans="1:40" x14ac:dyDescent="0.25">
      <c r="A526" t="str">
        <f t="shared" si="16"/>
        <v>1.1-00-2001_2085003_2056610</v>
      </c>
      <c r="B526" t="s">
        <v>393</v>
      </c>
      <c r="C526" s="17" t="s">
        <v>555</v>
      </c>
      <c r="D526" t="s">
        <v>145</v>
      </c>
      <c r="E526" t="s">
        <v>52</v>
      </c>
      <c r="F526" t="s">
        <v>146</v>
      </c>
      <c r="G526">
        <v>8</v>
      </c>
      <c r="H526">
        <v>5</v>
      </c>
      <c r="I526" t="s">
        <v>147</v>
      </c>
      <c r="J526">
        <v>5661</v>
      </c>
      <c r="K526" t="s">
        <v>121</v>
      </c>
      <c r="L526">
        <v>0</v>
      </c>
      <c r="M526" t="s">
        <v>36</v>
      </c>
      <c r="N526">
        <v>5000</v>
      </c>
      <c r="O526" s="17" t="s">
        <v>700</v>
      </c>
      <c r="P526" t="s">
        <v>394</v>
      </c>
      <c r="Q526" t="s">
        <v>149</v>
      </c>
      <c r="R526" t="s">
        <v>39</v>
      </c>
      <c r="S526" t="s">
        <v>153</v>
      </c>
      <c r="T526" t="s">
        <v>151</v>
      </c>
      <c r="U526" s="17" t="e">
        <v>#N/A</v>
      </c>
      <c r="V526" s="13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 s="21">
        <v>0</v>
      </c>
      <c r="AD526" s="13">
        <f>VLOOKUP(A526,'ARCHIVO DE TRABAJO'!$A$1:$AC$1046,29,0)</f>
        <v>0</v>
      </c>
      <c r="AE526" s="32">
        <f>VLOOKUP(A526,'ARCHIVO DE TRABAJO'!$A$1:$AD$1046,30,0)</f>
        <v>0</v>
      </c>
      <c r="AF526" s="21">
        <v>0</v>
      </c>
      <c r="AG526" s="21">
        <v>0</v>
      </c>
      <c r="AH526" s="21">
        <v>0</v>
      </c>
      <c r="AI526" s="21">
        <f t="shared" si="17"/>
        <v>0</v>
      </c>
      <c r="AJ526">
        <v>0</v>
      </c>
      <c r="AK526" s="1">
        <v>84000</v>
      </c>
      <c r="AL526">
        <v>0</v>
      </c>
      <c r="AM526" s="1">
        <v>84000</v>
      </c>
      <c r="AN526">
        <v>0</v>
      </c>
    </row>
    <row r="527" spans="1:40" x14ac:dyDescent="0.25">
      <c r="A527" t="str">
        <f t="shared" si="16"/>
        <v>1.1-00-2001_2085003_2056710</v>
      </c>
      <c r="B527" t="s">
        <v>393</v>
      </c>
      <c r="C527" s="17" t="s">
        <v>555</v>
      </c>
      <c r="D527" t="s">
        <v>145</v>
      </c>
      <c r="E527" t="s">
        <v>52</v>
      </c>
      <c r="F527" t="s">
        <v>146</v>
      </c>
      <c r="G527">
        <v>8</v>
      </c>
      <c r="H527">
        <v>5</v>
      </c>
      <c r="I527" t="s">
        <v>147</v>
      </c>
      <c r="J527">
        <v>5671</v>
      </c>
      <c r="K527" t="s">
        <v>122</v>
      </c>
      <c r="L527">
        <v>0</v>
      </c>
      <c r="M527" t="s">
        <v>36</v>
      </c>
      <c r="N527">
        <v>5000</v>
      </c>
      <c r="O527" s="17" t="s">
        <v>700</v>
      </c>
      <c r="P527" t="s">
        <v>394</v>
      </c>
      <c r="Q527" t="s">
        <v>149</v>
      </c>
      <c r="R527" t="s">
        <v>39</v>
      </c>
      <c r="S527" t="s">
        <v>153</v>
      </c>
      <c r="T527" t="s">
        <v>151</v>
      </c>
      <c r="U527" s="17" t="e">
        <v>#N/A</v>
      </c>
      <c r="V527" s="13">
        <v>8800</v>
      </c>
      <c r="W527">
        <v>0</v>
      </c>
      <c r="X527" s="1">
        <v>8737.1200000000008</v>
      </c>
      <c r="Y527" s="1">
        <v>8737.1200000000008</v>
      </c>
      <c r="Z527">
        <v>0</v>
      </c>
      <c r="AA527">
        <v>0</v>
      </c>
      <c r="AB527">
        <v>0</v>
      </c>
      <c r="AC527" s="21">
        <v>62.8799999999992</v>
      </c>
      <c r="AD527" s="13">
        <f>VLOOKUP(A527,'ARCHIVO DE TRABAJO'!$A$1:$AC$1046,29,0)</f>
        <v>0</v>
      </c>
      <c r="AE527" s="32">
        <f>VLOOKUP(A527,'ARCHIVO DE TRABAJO'!$A$1:$AD$1046,30,0)</f>
        <v>0</v>
      </c>
      <c r="AF527" s="21">
        <v>0</v>
      </c>
      <c r="AG527" s="21">
        <v>0</v>
      </c>
      <c r="AH527" s="21">
        <v>0</v>
      </c>
      <c r="AI527" s="21">
        <f t="shared" si="17"/>
        <v>8800</v>
      </c>
      <c r="AJ527">
        <v>0</v>
      </c>
      <c r="AK527" s="1">
        <v>8800</v>
      </c>
      <c r="AL527">
        <v>0</v>
      </c>
      <c r="AM527">
        <v>0</v>
      </c>
      <c r="AN527" s="1">
        <v>8800</v>
      </c>
    </row>
    <row r="528" spans="1:40" x14ac:dyDescent="0.25">
      <c r="A528" t="str">
        <f t="shared" si="16"/>
        <v>1.1-00-2001_2085003_2059710</v>
      </c>
      <c r="B528" t="s">
        <v>393</v>
      </c>
      <c r="C528" s="17" t="s">
        <v>555</v>
      </c>
      <c r="D528" t="s">
        <v>145</v>
      </c>
      <c r="E528" t="s">
        <v>52</v>
      </c>
      <c r="F528" t="s">
        <v>146</v>
      </c>
      <c r="G528">
        <v>8</v>
      </c>
      <c r="H528">
        <v>5</v>
      </c>
      <c r="I528" t="s">
        <v>147</v>
      </c>
      <c r="J528">
        <v>5971</v>
      </c>
      <c r="K528" t="s">
        <v>152</v>
      </c>
      <c r="L528">
        <v>0</v>
      </c>
      <c r="M528" t="s">
        <v>36</v>
      </c>
      <c r="N528">
        <v>5000</v>
      </c>
      <c r="O528" s="17" t="s">
        <v>700</v>
      </c>
      <c r="P528" t="s">
        <v>394</v>
      </c>
      <c r="Q528" t="s">
        <v>149</v>
      </c>
      <c r="R528" t="s">
        <v>39</v>
      </c>
      <c r="S528" t="s">
        <v>153</v>
      </c>
      <c r="T528" t="s">
        <v>151</v>
      </c>
      <c r="U528" s="17" t="e">
        <v>#N/A</v>
      </c>
      <c r="V528" s="13">
        <v>1749</v>
      </c>
      <c r="W528">
        <v>0</v>
      </c>
      <c r="X528" s="1">
        <v>1749</v>
      </c>
      <c r="Y528" s="1">
        <v>1749</v>
      </c>
      <c r="Z528" s="1">
        <v>1749</v>
      </c>
      <c r="AA528" s="1">
        <v>1749</v>
      </c>
      <c r="AB528" s="1">
        <v>1749</v>
      </c>
      <c r="AC528" s="21">
        <v>0</v>
      </c>
      <c r="AD528" s="13">
        <f>VLOOKUP(A528,'ARCHIVO DE TRABAJO'!$A$1:$AC$1046,29,0)</f>
        <v>0</v>
      </c>
      <c r="AE528" s="32">
        <f>VLOOKUP(A528,'ARCHIVO DE TRABAJO'!$A$1:$AD$1046,30,0)</f>
        <v>0</v>
      </c>
      <c r="AF528" s="21">
        <v>0</v>
      </c>
      <c r="AG528" s="21">
        <v>0</v>
      </c>
      <c r="AH528" s="21">
        <v>0</v>
      </c>
      <c r="AI528" s="21">
        <f t="shared" si="17"/>
        <v>1749</v>
      </c>
      <c r="AJ528">
        <v>0</v>
      </c>
      <c r="AK528" s="1">
        <v>80000</v>
      </c>
      <c r="AL528">
        <v>0</v>
      </c>
      <c r="AM528" s="1">
        <v>78251</v>
      </c>
      <c r="AN528" s="1">
        <v>1749</v>
      </c>
    </row>
    <row r="529" spans="1:40" x14ac:dyDescent="0.25">
      <c r="A529" t="str">
        <f t="shared" si="16"/>
        <v>1.1-00-2001_2086003_2024610</v>
      </c>
      <c r="B529" t="s">
        <v>393</v>
      </c>
      <c r="C529" s="17" t="s">
        <v>555</v>
      </c>
      <c r="D529" t="s">
        <v>145</v>
      </c>
      <c r="E529" t="s">
        <v>52</v>
      </c>
      <c r="F529" t="s">
        <v>146</v>
      </c>
      <c r="G529">
        <v>8</v>
      </c>
      <c r="H529">
        <v>6</v>
      </c>
      <c r="I529" t="s">
        <v>147</v>
      </c>
      <c r="J529">
        <v>2461</v>
      </c>
      <c r="K529" t="s">
        <v>168</v>
      </c>
      <c r="L529">
        <v>0</v>
      </c>
      <c r="M529" t="s">
        <v>36</v>
      </c>
      <c r="N529">
        <v>2000</v>
      </c>
      <c r="O529" s="17" t="s">
        <v>699</v>
      </c>
      <c r="P529" t="s">
        <v>394</v>
      </c>
      <c r="Q529" t="s">
        <v>149</v>
      </c>
      <c r="R529" t="s">
        <v>39</v>
      </c>
      <c r="S529" t="s">
        <v>156</v>
      </c>
      <c r="T529" t="s">
        <v>151</v>
      </c>
      <c r="U529" s="17" t="e">
        <v>#N/A</v>
      </c>
      <c r="V529" s="13">
        <v>21821.29</v>
      </c>
      <c r="W529">
        <v>0</v>
      </c>
      <c r="X529" s="1">
        <v>18455.009999999998</v>
      </c>
      <c r="Y529" s="1">
        <v>18455.009999999998</v>
      </c>
      <c r="Z529" s="1">
        <v>18455.009999999998</v>
      </c>
      <c r="AA529" s="1">
        <v>14025.67</v>
      </c>
      <c r="AB529" s="1">
        <v>14025.67</v>
      </c>
      <c r="AC529" s="21">
        <v>3366.2800000000025</v>
      </c>
      <c r="AD529" s="13">
        <f>VLOOKUP(A529,'ARCHIVO DE TRABAJO'!$A$1:$AC$1046,29,0)</f>
        <v>0</v>
      </c>
      <c r="AE529" s="32">
        <f>VLOOKUP(A529,'ARCHIVO DE TRABAJO'!$A$1:$AD$1046,30,0)</f>
        <v>0</v>
      </c>
      <c r="AF529" s="21">
        <v>0</v>
      </c>
      <c r="AG529" s="21">
        <v>0</v>
      </c>
      <c r="AH529" s="21">
        <v>0</v>
      </c>
      <c r="AI529" s="21">
        <f t="shared" si="17"/>
        <v>21821.29</v>
      </c>
      <c r="AJ529">
        <v>0</v>
      </c>
      <c r="AK529" s="1">
        <v>21821.29</v>
      </c>
      <c r="AL529">
        <v>0</v>
      </c>
      <c r="AM529">
        <v>0</v>
      </c>
      <c r="AN529" s="1">
        <v>21821.29</v>
      </c>
    </row>
    <row r="530" spans="1:40" x14ac:dyDescent="0.25">
      <c r="A530" t="str">
        <f t="shared" si="16"/>
        <v>1.1-00-2001_2086003_2024910</v>
      </c>
      <c r="B530" t="s">
        <v>393</v>
      </c>
      <c r="C530" s="17" t="s">
        <v>555</v>
      </c>
      <c r="D530" t="s">
        <v>145</v>
      </c>
      <c r="E530" t="s">
        <v>52</v>
      </c>
      <c r="F530" t="s">
        <v>146</v>
      </c>
      <c r="G530">
        <v>8</v>
      </c>
      <c r="H530">
        <v>6</v>
      </c>
      <c r="I530" t="s">
        <v>147</v>
      </c>
      <c r="J530">
        <v>2491</v>
      </c>
      <c r="K530" t="s">
        <v>62</v>
      </c>
      <c r="L530">
        <v>0</v>
      </c>
      <c r="M530" t="s">
        <v>36</v>
      </c>
      <c r="N530">
        <v>2000</v>
      </c>
      <c r="O530" s="17" t="s">
        <v>699</v>
      </c>
      <c r="P530" t="s">
        <v>394</v>
      </c>
      <c r="Q530" t="s">
        <v>149</v>
      </c>
      <c r="R530" t="s">
        <v>39</v>
      </c>
      <c r="S530" t="s">
        <v>156</v>
      </c>
      <c r="T530" t="s">
        <v>151</v>
      </c>
      <c r="U530" s="17" t="e">
        <v>#N/A</v>
      </c>
      <c r="V530" s="13">
        <v>1914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 s="21">
        <v>1914</v>
      </c>
      <c r="AD530" s="13">
        <f>VLOOKUP(A530,'ARCHIVO DE TRABAJO'!$A$1:$AC$1046,29,0)</f>
        <v>0</v>
      </c>
      <c r="AE530" s="32">
        <f>VLOOKUP(A530,'ARCHIVO DE TRABAJO'!$A$1:$AD$1046,30,0)</f>
        <v>0</v>
      </c>
      <c r="AF530" s="21">
        <v>0</v>
      </c>
      <c r="AG530" s="21">
        <v>0</v>
      </c>
      <c r="AH530" s="21">
        <v>0</v>
      </c>
      <c r="AI530" s="21">
        <f t="shared" si="17"/>
        <v>1914</v>
      </c>
      <c r="AJ530">
        <v>0</v>
      </c>
      <c r="AK530" s="1">
        <v>2500</v>
      </c>
      <c r="AL530">
        <v>0</v>
      </c>
      <c r="AM530">
        <v>586</v>
      </c>
      <c r="AN530" s="1">
        <v>1914</v>
      </c>
    </row>
    <row r="531" spans="1:40" x14ac:dyDescent="0.25">
      <c r="A531" t="str">
        <f t="shared" si="16"/>
        <v>1.1-00-2001_2086003_2027210</v>
      </c>
      <c r="B531" t="s">
        <v>393</v>
      </c>
      <c r="C531" s="17" t="s">
        <v>555</v>
      </c>
      <c r="D531" t="s">
        <v>145</v>
      </c>
      <c r="E531" t="s">
        <v>52</v>
      </c>
      <c r="F531" t="s">
        <v>146</v>
      </c>
      <c r="G531">
        <v>8</v>
      </c>
      <c r="H531">
        <v>6</v>
      </c>
      <c r="I531" t="s">
        <v>147</v>
      </c>
      <c r="J531">
        <v>2721</v>
      </c>
      <c r="K531" t="s">
        <v>124</v>
      </c>
      <c r="L531">
        <v>0</v>
      </c>
      <c r="M531" t="s">
        <v>36</v>
      </c>
      <c r="N531">
        <v>2000</v>
      </c>
      <c r="O531" s="17" t="s">
        <v>699</v>
      </c>
      <c r="P531" t="s">
        <v>394</v>
      </c>
      <c r="Q531" t="s">
        <v>149</v>
      </c>
      <c r="R531" t="s">
        <v>39</v>
      </c>
      <c r="S531" t="s">
        <v>156</v>
      </c>
      <c r="T531" t="s">
        <v>151</v>
      </c>
      <c r="U531" s="17" t="e">
        <v>#N/A</v>
      </c>
      <c r="V531" s="13">
        <v>6960</v>
      </c>
      <c r="W531">
        <v>0</v>
      </c>
      <c r="X531" s="1">
        <v>2691.2</v>
      </c>
      <c r="Y531" s="1">
        <v>2691.2</v>
      </c>
      <c r="Z531" s="1">
        <v>2691.2</v>
      </c>
      <c r="AA531">
        <v>0</v>
      </c>
      <c r="AB531">
        <v>0</v>
      </c>
      <c r="AC531" s="21">
        <v>4268.8</v>
      </c>
      <c r="AD531" s="13">
        <f>VLOOKUP(A531,'ARCHIVO DE TRABAJO'!$A$1:$AC$1046,29,0)</f>
        <v>0</v>
      </c>
      <c r="AE531" s="32">
        <f>VLOOKUP(A531,'ARCHIVO DE TRABAJO'!$A$1:$AD$1046,30,0)</f>
        <v>0</v>
      </c>
      <c r="AF531" s="21">
        <v>0</v>
      </c>
      <c r="AG531" s="21">
        <v>0</v>
      </c>
      <c r="AH531" s="21">
        <v>0</v>
      </c>
      <c r="AI531" s="21">
        <f t="shared" si="17"/>
        <v>6960</v>
      </c>
      <c r="AJ531">
        <v>0</v>
      </c>
      <c r="AK531" s="1">
        <v>7500</v>
      </c>
      <c r="AL531">
        <v>0</v>
      </c>
      <c r="AM531">
        <v>540</v>
      </c>
      <c r="AN531" s="1">
        <v>6960</v>
      </c>
    </row>
    <row r="532" spans="1:40" x14ac:dyDescent="0.25">
      <c r="A532" t="str">
        <f t="shared" si="16"/>
        <v>1.1-00-2001_2086003_2029110</v>
      </c>
      <c r="B532" t="s">
        <v>393</v>
      </c>
      <c r="C532" s="17" t="s">
        <v>555</v>
      </c>
      <c r="D532" t="s">
        <v>145</v>
      </c>
      <c r="E532" t="s">
        <v>52</v>
      </c>
      <c r="F532" t="s">
        <v>146</v>
      </c>
      <c r="G532">
        <v>8</v>
      </c>
      <c r="H532">
        <v>6</v>
      </c>
      <c r="I532" t="s">
        <v>147</v>
      </c>
      <c r="J532">
        <v>2911</v>
      </c>
      <c r="K532" t="s">
        <v>118</v>
      </c>
      <c r="L532">
        <v>0</v>
      </c>
      <c r="M532" t="s">
        <v>36</v>
      </c>
      <c r="N532">
        <v>2000</v>
      </c>
      <c r="O532" s="17" t="s">
        <v>699</v>
      </c>
      <c r="P532" t="s">
        <v>394</v>
      </c>
      <c r="Q532" t="s">
        <v>149</v>
      </c>
      <c r="R532" t="s">
        <v>39</v>
      </c>
      <c r="S532" t="s">
        <v>156</v>
      </c>
      <c r="T532" t="s">
        <v>151</v>
      </c>
      <c r="U532" s="17" t="e">
        <v>#N/A</v>
      </c>
      <c r="V532" s="13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 s="21">
        <v>0</v>
      </c>
      <c r="AD532" s="13">
        <f>VLOOKUP(A532,'ARCHIVO DE TRABAJO'!$A$1:$AC$1046,29,0)</f>
        <v>0</v>
      </c>
      <c r="AE532" s="32">
        <f>VLOOKUP(A532,'ARCHIVO DE TRABAJO'!$A$1:$AD$1046,30,0)</f>
        <v>0</v>
      </c>
      <c r="AF532" s="21">
        <v>0</v>
      </c>
      <c r="AG532" s="21">
        <v>0</v>
      </c>
      <c r="AH532" s="21">
        <v>0</v>
      </c>
      <c r="AI532" s="21">
        <f t="shared" si="17"/>
        <v>0</v>
      </c>
      <c r="AJ532">
        <v>0</v>
      </c>
      <c r="AK532" s="1">
        <v>30000</v>
      </c>
      <c r="AL532">
        <v>0</v>
      </c>
      <c r="AM532" s="1">
        <v>30000</v>
      </c>
      <c r="AN532">
        <v>0</v>
      </c>
    </row>
    <row r="533" spans="1:40" x14ac:dyDescent="0.25">
      <c r="A533" t="str">
        <f t="shared" si="16"/>
        <v>1.1-00-2005_20821012_2039410</v>
      </c>
      <c r="B533" t="s">
        <v>393</v>
      </c>
      <c r="C533" s="17" t="s">
        <v>555</v>
      </c>
      <c r="D533" t="s">
        <v>31</v>
      </c>
      <c r="E533" t="s">
        <v>32</v>
      </c>
      <c r="F533" t="s">
        <v>43</v>
      </c>
      <c r="G533">
        <v>8</v>
      </c>
      <c r="H533">
        <v>21</v>
      </c>
      <c r="I533" t="s">
        <v>44</v>
      </c>
      <c r="J533">
        <v>3941</v>
      </c>
      <c r="K533" t="s">
        <v>328</v>
      </c>
      <c r="L533">
        <v>0</v>
      </c>
      <c r="M533" t="s">
        <v>36</v>
      </c>
      <c r="N533">
        <v>3000</v>
      </c>
      <c r="O533" s="17" t="s">
        <v>699</v>
      </c>
      <c r="P533" t="s">
        <v>394</v>
      </c>
      <c r="Q533" t="s">
        <v>47</v>
      </c>
      <c r="R533" t="s">
        <v>39</v>
      </c>
      <c r="S533" t="s">
        <v>315</v>
      </c>
      <c r="T533" t="s">
        <v>49</v>
      </c>
      <c r="U533" s="17" t="s">
        <v>509</v>
      </c>
      <c r="V533" s="13">
        <v>15000000</v>
      </c>
      <c r="W533">
        <v>0</v>
      </c>
      <c r="X533" s="1">
        <v>13243006.83</v>
      </c>
      <c r="Y533" s="1">
        <v>13243006.83</v>
      </c>
      <c r="Z533" s="1">
        <v>3243006.83</v>
      </c>
      <c r="AA533" s="21">
        <v>3243006.83</v>
      </c>
      <c r="AB533" s="21">
        <v>3243006.83</v>
      </c>
      <c r="AC533" s="21">
        <v>1756993.17</v>
      </c>
      <c r="AD533" s="13">
        <f>VLOOKUP(A533,'ARCHIVO DE TRABAJO'!$A$1:$AC$1046,29,0)</f>
        <v>0</v>
      </c>
      <c r="AE533" s="32">
        <f>VLOOKUP(A533,'ARCHIVO DE TRABAJO'!$A$1:$AD$1046,30,0)</f>
        <v>0</v>
      </c>
      <c r="AF533" s="27">
        <v>8756993.1699999999</v>
      </c>
      <c r="AG533" s="21">
        <v>0</v>
      </c>
      <c r="AH533" s="21">
        <v>0</v>
      </c>
      <c r="AI533" s="21">
        <f t="shared" si="17"/>
        <v>6243006.8300000001</v>
      </c>
      <c r="AJ533">
        <v>0</v>
      </c>
      <c r="AK533" s="1">
        <v>15000000</v>
      </c>
      <c r="AL533">
        <v>0</v>
      </c>
      <c r="AM533" s="17">
        <v>0</v>
      </c>
      <c r="AN533" s="1">
        <v>15000000</v>
      </c>
    </row>
    <row r="534" spans="1:40" x14ac:dyDescent="0.25">
      <c r="A534" t="str">
        <f t="shared" si="16"/>
        <v>1.1-00-2001_2086003_2033910</v>
      </c>
      <c r="B534" t="s">
        <v>393</v>
      </c>
      <c r="C534" s="17" t="s">
        <v>555</v>
      </c>
      <c r="D534" t="s">
        <v>145</v>
      </c>
      <c r="E534" t="s">
        <v>52</v>
      </c>
      <c r="F534" t="s">
        <v>146</v>
      </c>
      <c r="G534">
        <v>8</v>
      </c>
      <c r="H534">
        <v>6</v>
      </c>
      <c r="I534" t="s">
        <v>147</v>
      </c>
      <c r="J534">
        <v>3391</v>
      </c>
      <c r="K534" t="s">
        <v>137</v>
      </c>
      <c r="L534">
        <v>0</v>
      </c>
      <c r="M534" t="s">
        <v>36</v>
      </c>
      <c r="N534">
        <v>3000</v>
      </c>
      <c r="O534" s="17" t="s">
        <v>699</v>
      </c>
      <c r="P534" t="s">
        <v>394</v>
      </c>
      <c r="Q534" t="s">
        <v>149</v>
      </c>
      <c r="R534" t="s">
        <v>39</v>
      </c>
      <c r="S534" t="s">
        <v>156</v>
      </c>
      <c r="T534" t="s">
        <v>151</v>
      </c>
      <c r="U534" s="17" t="e">
        <v>#N/A</v>
      </c>
      <c r="V534" s="13">
        <v>2500000</v>
      </c>
      <c r="W534">
        <v>0</v>
      </c>
      <c r="X534" s="1">
        <v>2499999.98</v>
      </c>
      <c r="Y534" s="1">
        <v>2497000</v>
      </c>
      <c r="Z534" s="1">
        <v>624250</v>
      </c>
      <c r="AA534">
        <v>0</v>
      </c>
      <c r="AB534">
        <v>0</v>
      </c>
      <c r="AC534" s="21">
        <v>2.0000000018626451E-2</v>
      </c>
      <c r="AD534" s="13">
        <f>VLOOKUP(A534,'ARCHIVO DE TRABAJO'!$A$1:$AC$1046,29,0)</f>
        <v>0</v>
      </c>
      <c r="AE534" s="32">
        <f>VLOOKUP(A534,'ARCHIVO DE TRABAJO'!$A$1:$AD$1046,30,0)</f>
        <v>0</v>
      </c>
      <c r="AF534" s="21">
        <v>0</v>
      </c>
      <c r="AG534" s="21">
        <v>0</v>
      </c>
      <c r="AH534" s="21">
        <v>0</v>
      </c>
      <c r="AI534" s="21">
        <f t="shared" si="17"/>
        <v>2500000</v>
      </c>
      <c r="AJ534">
        <v>0</v>
      </c>
      <c r="AK534" s="1">
        <v>2500000</v>
      </c>
      <c r="AL534">
        <v>0</v>
      </c>
      <c r="AM534">
        <v>0</v>
      </c>
      <c r="AN534" s="1">
        <v>2500000</v>
      </c>
    </row>
    <row r="535" spans="1:40" x14ac:dyDescent="0.25">
      <c r="A535" t="str">
        <f t="shared" si="16"/>
        <v>1.1-00-2001_2086003_2037110</v>
      </c>
      <c r="B535" t="s">
        <v>393</v>
      </c>
      <c r="C535" s="17" t="s">
        <v>555</v>
      </c>
      <c r="D535" t="s">
        <v>145</v>
      </c>
      <c r="E535" t="s">
        <v>52</v>
      </c>
      <c r="F535" t="s">
        <v>146</v>
      </c>
      <c r="G535">
        <v>8</v>
      </c>
      <c r="H535">
        <v>6</v>
      </c>
      <c r="I535" t="s">
        <v>147</v>
      </c>
      <c r="J535">
        <v>3711</v>
      </c>
      <c r="K535" t="s">
        <v>138</v>
      </c>
      <c r="L535">
        <v>0</v>
      </c>
      <c r="M535" t="s">
        <v>36</v>
      </c>
      <c r="N535">
        <v>3000</v>
      </c>
      <c r="O535" s="17" t="s">
        <v>699</v>
      </c>
      <c r="P535" t="s">
        <v>394</v>
      </c>
      <c r="Q535" t="s">
        <v>149</v>
      </c>
      <c r="R535" t="s">
        <v>39</v>
      </c>
      <c r="S535" t="s">
        <v>156</v>
      </c>
      <c r="T535" t="s">
        <v>151</v>
      </c>
      <c r="U535" s="17" t="e">
        <v>#N/A</v>
      </c>
      <c r="V535" s="13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 s="21">
        <v>0</v>
      </c>
      <c r="AD535" s="13">
        <f>VLOOKUP(A535,'ARCHIVO DE TRABAJO'!$A$1:$AC$1046,29,0)</f>
        <v>0</v>
      </c>
      <c r="AE535" s="32">
        <f>VLOOKUP(A535,'ARCHIVO DE TRABAJO'!$A$1:$AD$1046,30,0)</f>
        <v>0</v>
      </c>
      <c r="AF535" s="21">
        <v>0</v>
      </c>
      <c r="AG535" s="21">
        <v>0</v>
      </c>
      <c r="AH535" s="21">
        <v>0</v>
      </c>
      <c r="AI535" s="21">
        <f t="shared" si="17"/>
        <v>0</v>
      </c>
      <c r="AJ535">
        <v>0</v>
      </c>
      <c r="AK535" s="1">
        <v>60000</v>
      </c>
      <c r="AL535">
        <v>0</v>
      </c>
      <c r="AM535" s="1">
        <v>60000</v>
      </c>
      <c r="AN535">
        <v>0</v>
      </c>
    </row>
    <row r="536" spans="1:40" x14ac:dyDescent="0.25">
      <c r="A536" t="str">
        <f t="shared" si="16"/>
        <v>1.1-00-2001_2086003_2037510</v>
      </c>
      <c r="B536" t="s">
        <v>393</v>
      </c>
      <c r="C536" s="17" t="s">
        <v>555</v>
      </c>
      <c r="D536" t="s">
        <v>145</v>
      </c>
      <c r="E536" t="s">
        <v>52</v>
      </c>
      <c r="F536" t="s">
        <v>146</v>
      </c>
      <c r="G536">
        <v>8</v>
      </c>
      <c r="H536">
        <v>6</v>
      </c>
      <c r="I536" t="s">
        <v>147</v>
      </c>
      <c r="J536">
        <v>3751</v>
      </c>
      <c r="K536" t="s">
        <v>139</v>
      </c>
      <c r="L536">
        <v>0</v>
      </c>
      <c r="M536" t="s">
        <v>36</v>
      </c>
      <c r="N536">
        <v>3000</v>
      </c>
      <c r="O536" s="17" t="s">
        <v>699</v>
      </c>
      <c r="P536" t="s">
        <v>394</v>
      </c>
      <c r="Q536" t="s">
        <v>149</v>
      </c>
      <c r="R536" t="s">
        <v>39</v>
      </c>
      <c r="S536" t="s">
        <v>156</v>
      </c>
      <c r="T536" t="s">
        <v>151</v>
      </c>
      <c r="U536" s="17" t="e">
        <v>#N/A</v>
      </c>
      <c r="V536" s="13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 s="21">
        <v>0</v>
      </c>
      <c r="AD536" s="13">
        <f>VLOOKUP(A536,'ARCHIVO DE TRABAJO'!$A$1:$AC$1046,29,0)</f>
        <v>0</v>
      </c>
      <c r="AE536" s="32">
        <f>VLOOKUP(A536,'ARCHIVO DE TRABAJO'!$A$1:$AD$1046,30,0)</f>
        <v>0</v>
      </c>
      <c r="AF536" s="21">
        <v>0</v>
      </c>
      <c r="AG536" s="21">
        <v>0</v>
      </c>
      <c r="AH536" s="21">
        <v>0</v>
      </c>
      <c r="AI536" s="21">
        <f t="shared" si="17"/>
        <v>0</v>
      </c>
      <c r="AJ536">
        <v>0</v>
      </c>
      <c r="AK536" s="1">
        <v>60000</v>
      </c>
      <c r="AL536">
        <v>0</v>
      </c>
      <c r="AM536" s="1">
        <v>60000</v>
      </c>
      <c r="AN536">
        <v>0</v>
      </c>
    </row>
    <row r="537" spans="1:40" x14ac:dyDescent="0.25">
      <c r="A537" t="str">
        <f t="shared" si="16"/>
        <v>1.1-00-2001_2086003_2059110</v>
      </c>
      <c r="B537" t="s">
        <v>393</v>
      </c>
      <c r="C537" s="17" t="s">
        <v>555</v>
      </c>
      <c r="D537" t="s">
        <v>145</v>
      </c>
      <c r="E537" t="s">
        <v>52</v>
      </c>
      <c r="F537" t="s">
        <v>146</v>
      </c>
      <c r="G537">
        <v>8</v>
      </c>
      <c r="H537">
        <v>6</v>
      </c>
      <c r="I537" t="s">
        <v>147</v>
      </c>
      <c r="J537">
        <v>5911</v>
      </c>
      <c r="K537" t="s">
        <v>157</v>
      </c>
      <c r="L537">
        <v>0</v>
      </c>
      <c r="M537" t="s">
        <v>36</v>
      </c>
      <c r="N537">
        <v>5000</v>
      </c>
      <c r="O537" s="17" t="s">
        <v>700</v>
      </c>
      <c r="P537" t="s">
        <v>394</v>
      </c>
      <c r="Q537" t="s">
        <v>149</v>
      </c>
      <c r="R537" t="s">
        <v>39</v>
      </c>
      <c r="S537" t="s">
        <v>156</v>
      </c>
      <c r="T537" t="s">
        <v>151</v>
      </c>
      <c r="U537" s="17" t="s">
        <v>509</v>
      </c>
      <c r="V537" s="13">
        <v>18624472.809999999</v>
      </c>
      <c r="W537">
        <v>0</v>
      </c>
      <c r="X537" s="1">
        <v>6565263.5999999996</v>
      </c>
      <c r="Y537" s="1">
        <v>6514223.5700000003</v>
      </c>
      <c r="Z537" s="1">
        <v>4182186.64</v>
      </c>
      <c r="AA537">
        <v>0</v>
      </c>
      <c r="AB537">
        <v>0</v>
      </c>
      <c r="AC537" s="21">
        <v>12059209.209999999</v>
      </c>
      <c r="AD537" s="13">
        <f>VLOOKUP(A537,'ARCHIVO DE TRABAJO'!$A$1:$AC$1046,29,0)</f>
        <v>8620169.1999999993</v>
      </c>
      <c r="AE537" s="32" t="str">
        <f>VLOOKUP(A537,'ARCHIVO DE TRABAJO'!$A$1:$AD$1046,30,0)</f>
        <v>Verde</v>
      </c>
      <c r="AF537" s="21">
        <v>0</v>
      </c>
      <c r="AG537" s="21">
        <v>0</v>
      </c>
      <c r="AH537" s="21">
        <v>0</v>
      </c>
      <c r="AI537" s="21">
        <f t="shared" si="17"/>
        <v>18624472.809999999</v>
      </c>
      <c r="AJ537">
        <v>0</v>
      </c>
      <c r="AK537" s="1">
        <v>22063512.809999999</v>
      </c>
      <c r="AL537">
        <v>0</v>
      </c>
      <c r="AM537" s="1">
        <v>3439040</v>
      </c>
      <c r="AN537" s="1">
        <v>18624472.809999999</v>
      </c>
    </row>
    <row r="538" spans="1:40" x14ac:dyDescent="0.25">
      <c r="A538" t="str">
        <f t="shared" si="16"/>
        <v>1.1-00-2001_2086003_2059710</v>
      </c>
      <c r="B538" t="s">
        <v>393</v>
      </c>
      <c r="C538" s="17" t="s">
        <v>555</v>
      </c>
      <c r="D538" t="s">
        <v>145</v>
      </c>
      <c r="E538" t="s">
        <v>52</v>
      </c>
      <c r="F538" t="s">
        <v>146</v>
      </c>
      <c r="G538">
        <v>8</v>
      </c>
      <c r="H538">
        <v>6</v>
      </c>
      <c r="I538" t="s">
        <v>147</v>
      </c>
      <c r="J538">
        <v>5971</v>
      </c>
      <c r="K538" t="s">
        <v>152</v>
      </c>
      <c r="L538">
        <v>0</v>
      </c>
      <c r="M538" t="s">
        <v>36</v>
      </c>
      <c r="N538">
        <v>5000</v>
      </c>
      <c r="O538" s="17" t="s">
        <v>700</v>
      </c>
      <c r="P538" t="s">
        <v>394</v>
      </c>
      <c r="Q538" t="s">
        <v>149</v>
      </c>
      <c r="R538" t="s">
        <v>39</v>
      </c>
      <c r="S538" t="s">
        <v>156</v>
      </c>
      <c r="T538" t="s">
        <v>151</v>
      </c>
      <c r="U538" s="17" t="s">
        <v>555</v>
      </c>
      <c r="V538" s="13">
        <v>357200</v>
      </c>
      <c r="W538">
        <v>0</v>
      </c>
      <c r="X538" s="1">
        <v>357199.96</v>
      </c>
      <c r="Y538" s="1">
        <v>357199.96</v>
      </c>
      <c r="Z538">
        <v>0</v>
      </c>
      <c r="AA538">
        <v>0</v>
      </c>
      <c r="AB538">
        <v>0</v>
      </c>
      <c r="AC538" s="21">
        <v>3.9999999979045242E-2</v>
      </c>
      <c r="AD538" s="13">
        <f>VLOOKUP(A538,'ARCHIVO DE TRABAJO'!$A$1:$AC$1046,29,0)</f>
        <v>0</v>
      </c>
      <c r="AE538" s="32">
        <f>VLOOKUP(A538,'ARCHIVO DE TRABAJO'!$A$1:$AD$1046,30,0)</f>
        <v>0</v>
      </c>
      <c r="AF538" s="21">
        <v>0</v>
      </c>
      <c r="AG538" s="21">
        <v>0</v>
      </c>
      <c r="AH538" s="21">
        <v>0</v>
      </c>
      <c r="AI538" s="21">
        <f t="shared" si="17"/>
        <v>357200</v>
      </c>
      <c r="AJ538">
        <v>0</v>
      </c>
      <c r="AK538" s="1">
        <v>550000</v>
      </c>
      <c r="AL538">
        <v>0</v>
      </c>
      <c r="AM538" s="1">
        <v>192800</v>
      </c>
      <c r="AN538" s="1">
        <v>357200</v>
      </c>
    </row>
    <row r="539" spans="1:40" x14ac:dyDescent="0.25">
      <c r="A539" t="str">
        <f t="shared" si="16"/>
        <v>1.1-00-2018_20574040_2024210</v>
      </c>
      <c r="B539" t="s">
        <v>393</v>
      </c>
      <c r="C539" s="17" t="s">
        <v>555</v>
      </c>
      <c r="D539" t="s">
        <v>158</v>
      </c>
      <c r="E539" t="s">
        <v>97</v>
      </c>
      <c r="F539" t="s">
        <v>159</v>
      </c>
      <c r="G539">
        <v>5</v>
      </c>
      <c r="H539">
        <v>74</v>
      </c>
      <c r="I539" t="s">
        <v>160</v>
      </c>
      <c r="J539">
        <v>2421</v>
      </c>
      <c r="K539" t="s">
        <v>161</v>
      </c>
      <c r="L539">
        <v>0</v>
      </c>
      <c r="M539" t="s">
        <v>36</v>
      </c>
      <c r="N539">
        <v>2000</v>
      </c>
      <c r="O539" s="17" t="s">
        <v>699</v>
      </c>
      <c r="P539" t="s">
        <v>394</v>
      </c>
      <c r="Q539" t="s">
        <v>162</v>
      </c>
      <c r="R539" t="s">
        <v>163</v>
      </c>
      <c r="S539" t="s">
        <v>164</v>
      </c>
      <c r="T539" t="s">
        <v>165</v>
      </c>
      <c r="U539" s="17" t="e">
        <v>#N/A</v>
      </c>
      <c r="V539" s="13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 s="21">
        <v>0</v>
      </c>
      <c r="AD539" s="13">
        <f>VLOOKUP(A539,'ARCHIVO DE TRABAJO'!$A$1:$AC$1046,29,0)</f>
        <v>0</v>
      </c>
      <c r="AE539" s="32">
        <f>VLOOKUP(A539,'ARCHIVO DE TRABAJO'!$A$1:$AD$1046,30,0)</f>
        <v>0</v>
      </c>
      <c r="AF539" s="21">
        <v>0</v>
      </c>
      <c r="AG539" s="21">
        <v>0</v>
      </c>
      <c r="AH539" s="21">
        <v>0</v>
      </c>
      <c r="AI539" s="21">
        <f t="shared" si="17"/>
        <v>0</v>
      </c>
      <c r="AJ539">
        <v>0</v>
      </c>
      <c r="AK539" s="1">
        <v>550000</v>
      </c>
      <c r="AL539">
        <v>0</v>
      </c>
      <c r="AM539" s="1">
        <v>550000</v>
      </c>
      <c r="AN539">
        <v>0</v>
      </c>
    </row>
    <row r="540" spans="1:40" x14ac:dyDescent="0.25">
      <c r="A540" t="str">
        <f t="shared" si="16"/>
        <v>1.1-00-2018_20574040_2024310</v>
      </c>
      <c r="B540" t="s">
        <v>393</v>
      </c>
      <c r="C540" s="17" t="s">
        <v>555</v>
      </c>
      <c r="D540" t="s">
        <v>158</v>
      </c>
      <c r="E540" t="s">
        <v>97</v>
      </c>
      <c r="F540" t="s">
        <v>159</v>
      </c>
      <c r="G540">
        <v>5</v>
      </c>
      <c r="H540">
        <v>74</v>
      </c>
      <c r="I540" t="s">
        <v>160</v>
      </c>
      <c r="J540">
        <v>2431</v>
      </c>
      <c r="K540" t="s">
        <v>166</v>
      </c>
      <c r="L540">
        <v>0</v>
      </c>
      <c r="M540" t="s">
        <v>36</v>
      </c>
      <c r="N540">
        <v>2000</v>
      </c>
      <c r="O540" s="17" t="s">
        <v>699</v>
      </c>
      <c r="P540" t="s">
        <v>394</v>
      </c>
      <c r="Q540" t="s">
        <v>162</v>
      </c>
      <c r="R540" t="s">
        <v>163</v>
      </c>
      <c r="S540" t="s">
        <v>164</v>
      </c>
      <c r="T540" t="s">
        <v>165</v>
      </c>
      <c r="U540" s="17" t="e">
        <v>#N/A</v>
      </c>
      <c r="V540" s="13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 s="21">
        <v>0</v>
      </c>
      <c r="AD540" s="13">
        <f>VLOOKUP(A540,'ARCHIVO DE TRABAJO'!$A$1:$AC$1046,29,0)</f>
        <v>0</v>
      </c>
      <c r="AE540" s="32">
        <f>VLOOKUP(A540,'ARCHIVO DE TRABAJO'!$A$1:$AD$1046,30,0)</f>
        <v>0</v>
      </c>
      <c r="AF540" s="21">
        <v>0</v>
      </c>
      <c r="AG540" s="21">
        <v>0</v>
      </c>
      <c r="AH540" s="21">
        <v>0</v>
      </c>
      <c r="AI540" s="21">
        <f t="shared" si="17"/>
        <v>0</v>
      </c>
      <c r="AJ540">
        <v>0</v>
      </c>
      <c r="AK540" s="1">
        <v>10000</v>
      </c>
      <c r="AL540">
        <v>0</v>
      </c>
      <c r="AM540" s="1">
        <v>10000</v>
      </c>
      <c r="AN540">
        <v>0</v>
      </c>
    </row>
    <row r="541" spans="1:40" x14ac:dyDescent="0.25">
      <c r="A541" t="str">
        <f t="shared" si="16"/>
        <v>1.1-00-2018_20574040_2024410</v>
      </c>
      <c r="B541" t="s">
        <v>393</v>
      </c>
      <c r="C541" s="17" t="s">
        <v>555</v>
      </c>
      <c r="D541" t="s">
        <v>158</v>
      </c>
      <c r="E541" t="s">
        <v>97</v>
      </c>
      <c r="F541" t="s">
        <v>159</v>
      </c>
      <c r="G541">
        <v>5</v>
      </c>
      <c r="H541">
        <v>74</v>
      </c>
      <c r="I541" t="s">
        <v>160</v>
      </c>
      <c r="J541">
        <v>2441</v>
      </c>
      <c r="K541" t="s">
        <v>167</v>
      </c>
      <c r="L541">
        <v>0</v>
      </c>
      <c r="M541" t="s">
        <v>36</v>
      </c>
      <c r="N541">
        <v>2000</v>
      </c>
      <c r="O541" s="17" t="s">
        <v>699</v>
      </c>
      <c r="P541" t="s">
        <v>394</v>
      </c>
      <c r="Q541" t="s">
        <v>162</v>
      </c>
      <c r="R541" t="s">
        <v>163</v>
      </c>
      <c r="S541" t="s">
        <v>164</v>
      </c>
      <c r="T541" t="s">
        <v>165</v>
      </c>
      <c r="U541" s="17" t="e">
        <v>#N/A</v>
      </c>
      <c r="V541" s="13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 s="21">
        <v>0</v>
      </c>
      <c r="AD541" s="13">
        <f>VLOOKUP(A541,'ARCHIVO DE TRABAJO'!$A$1:$AC$1046,29,0)</f>
        <v>0</v>
      </c>
      <c r="AE541" s="32">
        <f>VLOOKUP(A541,'ARCHIVO DE TRABAJO'!$A$1:$AD$1046,30,0)</f>
        <v>0</v>
      </c>
      <c r="AF541" s="21">
        <v>0</v>
      </c>
      <c r="AG541" s="21">
        <v>0</v>
      </c>
      <c r="AH541" s="21">
        <v>0</v>
      </c>
      <c r="AI541" s="21">
        <f t="shared" si="17"/>
        <v>0</v>
      </c>
      <c r="AJ541">
        <v>0</v>
      </c>
      <c r="AK541" s="1">
        <v>50000</v>
      </c>
      <c r="AL541">
        <v>0</v>
      </c>
      <c r="AM541" s="1">
        <v>50000</v>
      </c>
      <c r="AN541">
        <v>0</v>
      </c>
    </row>
    <row r="542" spans="1:40" x14ac:dyDescent="0.25">
      <c r="A542" t="str">
        <f t="shared" si="16"/>
        <v>1.1-00-2018_20574040_2024610</v>
      </c>
      <c r="B542" t="s">
        <v>393</v>
      </c>
      <c r="C542" s="17" t="s">
        <v>555</v>
      </c>
      <c r="D542" t="s">
        <v>158</v>
      </c>
      <c r="E542" t="s">
        <v>97</v>
      </c>
      <c r="F542" t="s">
        <v>159</v>
      </c>
      <c r="G542">
        <v>5</v>
      </c>
      <c r="H542">
        <v>74</v>
      </c>
      <c r="I542" t="s">
        <v>160</v>
      </c>
      <c r="J542">
        <v>2461</v>
      </c>
      <c r="K542" t="s">
        <v>168</v>
      </c>
      <c r="L542">
        <v>0</v>
      </c>
      <c r="M542" t="s">
        <v>36</v>
      </c>
      <c r="N542">
        <v>2000</v>
      </c>
      <c r="O542" s="17" t="s">
        <v>699</v>
      </c>
      <c r="P542" t="s">
        <v>394</v>
      </c>
      <c r="Q542" t="s">
        <v>162</v>
      </c>
      <c r="R542" t="s">
        <v>163</v>
      </c>
      <c r="S542" t="s">
        <v>164</v>
      </c>
      <c r="T542" t="s">
        <v>165</v>
      </c>
      <c r="U542" s="17" t="e">
        <v>#N/A</v>
      </c>
      <c r="V542" s="13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 s="21">
        <v>0</v>
      </c>
      <c r="AD542" s="13">
        <f>VLOOKUP(A542,'ARCHIVO DE TRABAJO'!$A$1:$AC$1046,29,0)</f>
        <v>0</v>
      </c>
      <c r="AE542" s="32">
        <f>VLOOKUP(A542,'ARCHIVO DE TRABAJO'!$A$1:$AD$1046,30,0)</f>
        <v>0</v>
      </c>
      <c r="AF542" s="21">
        <v>0</v>
      </c>
      <c r="AG542" s="21">
        <v>0</v>
      </c>
      <c r="AH542" s="21">
        <v>0</v>
      </c>
      <c r="AI542" s="21">
        <f t="shared" si="17"/>
        <v>0</v>
      </c>
      <c r="AJ542">
        <v>0</v>
      </c>
      <c r="AK542" s="1">
        <v>800000</v>
      </c>
      <c r="AL542">
        <v>0</v>
      </c>
      <c r="AM542" s="1">
        <v>800000</v>
      </c>
      <c r="AN542">
        <v>0</v>
      </c>
    </row>
    <row r="543" spans="1:40" x14ac:dyDescent="0.25">
      <c r="A543" t="str">
        <f t="shared" si="16"/>
        <v>1.1-00-2018_20574040_2024710</v>
      </c>
      <c r="B543" t="s">
        <v>393</v>
      </c>
      <c r="C543" s="17" t="s">
        <v>555</v>
      </c>
      <c r="D543" t="s">
        <v>158</v>
      </c>
      <c r="E543" t="s">
        <v>97</v>
      </c>
      <c r="F543" t="s">
        <v>159</v>
      </c>
      <c r="G543">
        <v>5</v>
      </c>
      <c r="H543">
        <v>74</v>
      </c>
      <c r="I543" t="s">
        <v>160</v>
      </c>
      <c r="J543">
        <v>2471</v>
      </c>
      <c r="K543" t="s">
        <v>169</v>
      </c>
      <c r="L543">
        <v>0</v>
      </c>
      <c r="M543" t="s">
        <v>36</v>
      </c>
      <c r="N543">
        <v>2000</v>
      </c>
      <c r="O543" s="17" t="s">
        <v>699</v>
      </c>
      <c r="P543" t="s">
        <v>394</v>
      </c>
      <c r="Q543" t="s">
        <v>162</v>
      </c>
      <c r="R543" t="s">
        <v>163</v>
      </c>
      <c r="S543" t="s">
        <v>164</v>
      </c>
      <c r="T543" t="s">
        <v>165</v>
      </c>
      <c r="U543" s="17" t="e">
        <v>#N/A</v>
      </c>
      <c r="V543" s="1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 s="21">
        <v>0</v>
      </c>
      <c r="AD543" s="13">
        <f>VLOOKUP(A543,'ARCHIVO DE TRABAJO'!$A$1:$AC$1046,29,0)</f>
        <v>0</v>
      </c>
      <c r="AE543" s="32">
        <f>VLOOKUP(A543,'ARCHIVO DE TRABAJO'!$A$1:$AD$1046,30,0)</f>
        <v>0</v>
      </c>
      <c r="AF543" s="21">
        <v>0</v>
      </c>
      <c r="AG543" s="21">
        <v>0</v>
      </c>
      <c r="AH543" s="21">
        <v>0</v>
      </c>
      <c r="AI543" s="21">
        <f t="shared" si="17"/>
        <v>0</v>
      </c>
      <c r="AJ543">
        <v>0</v>
      </c>
      <c r="AK543" s="1">
        <v>800000</v>
      </c>
      <c r="AL543">
        <v>0</v>
      </c>
      <c r="AM543" s="1">
        <v>800000</v>
      </c>
      <c r="AN543">
        <v>0</v>
      </c>
    </row>
    <row r="544" spans="1:40" x14ac:dyDescent="0.25">
      <c r="A544" t="str">
        <f t="shared" si="16"/>
        <v>1.1-00-2018_20574040_2024810</v>
      </c>
      <c r="B544" t="s">
        <v>393</v>
      </c>
      <c r="C544" s="17" t="s">
        <v>555</v>
      </c>
      <c r="D544" t="s">
        <v>158</v>
      </c>
      <c r="E544" t="s">
        <v>97</v>
      </c>
      <c r="F544" t="s">
        <v>159</v>
      </c>
      <c r="G544">
        <v>5</v>
      </c>
      <c r="H544">
        <v>74</v>
      </c>
      <c r="I544" t="s">
        <v>160</v>
      </c>
      <c r="J544">
        <v>2481</v>
      </c>
      <c r="K544" t="s">
        <v>170</v>
      </c>
      <c r="L544">
        <v>0</v>
      </c>
      <c r="M544" t="s">
        <v>36</v>
      </c>
      <c r="N544">
        <v>2000</v>
      </c>
      <c r="O544" s="17" t="s">
        <v>699</v>
      </c>
      <c r="P544" t="s">
        <v>394</v>
      </c>
      <c r="Q544" t="s">
        <v>162</v>
      </c>
      <c r="R544" t="s">
        <v>163</v>
      </c>
      <c r="S544" t="s">
        <v>164</v>
      </c>
      <c r="T544" t="s">
        <v>165</v>
      </c>
      <c r="U544" s="17" t="e">
        <v>#N/A</v>
      </c>
      <c r="V544" s="13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 s="21">
        <v>0</v>
      </c>
      <c r="AD544" s="13">
        <f>VLOOKUP(A544,'ARCHIVO DE TRABAJO'!$A$1:$AC$1046,29,0)</f>
        <v>0</v>
      </c>
      <c r="AE544" s="32">
        <f>VLOOKUP(A544,'ARCHIVO DE TRABAJO'!$A$1:$AD$1046,30,0)</f>
        <v>0</v>
      </c>
      <c r="AF544" s="21">
        <v>0</v>
      </c>
      <c r="AG544" s="21">
        <v>0</v>
      </c>
      <c r="AH544" s="21">
        <v>0</v>
      </c>
      <c r="AI544" s="21">
        <f t="shared" si="17"/>
        <v>0</v>
      </c>
      <c r="AJ544">
        <v>0</v>
      </c>
      <c r="AK544" s="1">
        <v>120000</v>
      </c>
      <c r="AL544">
        <v>0</v>
      </c>
      <c r="AM544" s="1">
        <v>120000</v>
      </c>
      <c r="AN544">
        <v>0</v>
      </c>
    </row>
    <row r="545" spans="1:40" x14ac:dyDescent="0.25">
      <c r="A545" t="str">
        <f t="shared" si="16"/>
        <v>1.1-00-2018_20574040_2024910</v>
      </c>
      <c r="B545" t="s">
        <v>393</v>
      </c>
      <c r="C545" s="17" t="s">
        <v>555</v>
      </c>
      <c r="D545" t="s">
        <v>158</v>
      </c>
      <c r="E545" t="s">
        <v>97</v>
      </c>
      <c r="F545" t="s">
        <v>159</v>
      </c>
      <c r="G545">
        <v>5</v>
      </c>
      <c r="H545">
        <v>74</v>
      </c>
      <c r="I545" t="s">
        <v>160</v>
      </c>
      <c r="J545">
        <v>2491</v>
      </c>
      <c r="K545" t="s">
        <v>62</v>
      </c>
      <c r="L545">
        <v>0</v>
      </c>
      <c r="M545" t="s">
        <v>36</v>
      </c>
      <c r="N545">
        <v>2000</v>
      </c>
      <c r="O545" s="17" t="s">
        <v>699</v>
      </c>
      <c r="P545" t="s">
        <v>394</v>
      </c>
      <c r="Q545" t="s">
        <v>162</v>
      </c>
      <c r="R545" t="s">
        <v>163</v>
      </c>
      <c r="S545" t="s">
        <v>164</v>
      </c>
      <c r="T545" t="s">
        <v>165</v>
      </c>
      <c r="U545" s="17" t="e">
        <v>#N/A</v>
      </c>
      <c r="V545" s="13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 s="21">
        <v>0</v>
      </c>
      <c r="AD545" s="13">
        <f>VLOOKUP(A545,'ARCHIVO DE TRABAJO'!$A$1:$AC$1046,29,0)</f>
        <v>0</v>
      </c>
      <c r="AE545" s="32">
        <f>VLOOKUP(A545,'ARCHIVO DE TRABAJO'!$A$1:$AD$1046,30,0)</f>
        <v>0</v>
      </c>
      <c r="AF545" s="21">
        <v>0</v>
      </c>
      <c r="AG545" s="21">
        <v>0</v>
      </c>
      <c r="AH545" s="21">
        <v>0</v>
      </c>
      <c r="AI545" s="21">
        <f t="shared" si="17"/>
        <v>0</v>
      </c>
      <c r="AJ545">
        <v>0</v>
      </c>
      <c r="AK545" s="1">
        <v>800000</v>
      </c>
      <c r="AL545">
        <v>0</v>
      </c>
      <c r="AM545" s="1">
        <v>800000</v>
      </c>
      <c r="AN545">
        <v>0</v>
      </c>
    </row>
    <row r="546" spans="1:40" x14ac:dyDescent="0.25">
      <c r="A546" t="str">
        <f t="shared" si="16"/>
        <v>1.1-00-2018_20574040_2025110</v>
      </c>
      <c r="B546" t="s">
        <v>393</v>
      </c>
      <c r="C546" s="17" t="s">
        <v>555</v>
      </c>
      <c r="D546" t="s">
        <v>158</v>
      </c>
      <c r="E546" t="s">
        <v>97</v>
      </c>
      <c r="F546" t="s">
        <v>159</v>
      </c>
      <c r="G546">
        <v>5</v>
      </c>
      <c r="H546">
        <v>74</v>
      </c>
      <c r="I546" t="s">
        <v>160</v>
      </c>
      <c r="J546">
        <v>2511</v>
      </c>
      <c r="K546" t="s">
        <v>171</v>
      </c>
      <c r="L546">
        <v>0</v>
      </c>
      <c r="M546" t="s">
        <v>36</v>
      </c>
      <c r="N546">
        <v>2000</v>
      </c>
      <c r="O546" s="17" t="s">
        <v>699</v>
      </c>
      <c r="P546" t="s">
        <v>394</v>
      </c>
      <c r="Q546" t="s">
        <v>162</v>
      </c>
      <c r="R546" t="s">
        <v>163</v>
      </c>
      <c r="S546" t="s">
        <v>164</v>
      </c>
      <c r="T546" t="s">
        <v>165</v>
      </c>
      <c r="U546" s="17" t="e">
        <v>#N/A</v>
      </c>
      <c r="V546" s="13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 s="21">
        <v>0</v>
      </c>
      <c r="AD546" s="13">
        <f>VLOOKUP(A546,'ARCHIVO DE TRABAJO'!$A$1:$AC$1046,29,0)</f>
        <v>0</v>
      </c>
      <c r="AE546" s="32">
        <f>VLOOKUP(A546,'ARCHIVO DE TRABAJO'!$A$1:$AD$1046,30,0)</f>
        <v>0</v>
      </c>
      <c r="AF546" s="21">
        <v>0</v>
      </c>
      <c r="AG546" s="21">
        <v>0</v>
      </c>
      <c r="AH546" s="21">
        <v>0</v>
      </c>
      <c r="AI546" s="21">
        <f t="shared" si="17"/>
        <v>0</v>
      </c>
      <c r="AJ546">
        <v>0</v>
      </c>
      <c r="AK546" s="1">
        <v>2000000</v>
      </c>
      <c r="AL546">
        <v>0</v>
      </c>
      <c r="AM546" s="1">
        <v>2000000</v>
      </c>
      <c r="AN546">
        <v>0</v>
      </c>
    </row>
    <row r="547" spans="1:40" x14ac:dyDescent="0.25">
      <c r="A547" t="str">
        <f t="shared" si="16"/>
        <v>1.1-00-2018_20574040_2025510</v>
      </c>
      <c r="B547" t="s">
        <v>393</v>
      </c>
      <c r="C547" s="17" t="s">
        <v>555</v>
      </c>
      <c r="D547" t="s">
        <v>158</v>
      </c>
      <c r="E547" t="s">
        <v>97</v>
      </c>
      <c r="F547" t="s">
        <v>159</v>
      </c>
      <c r="G547">
        <v>5</v>
      </c>
      <c r="H547">
        <v>74</v>
      </c>
      <c r="I547" t="s">
        <v>160</v>
      </c>
      <c r="J547">
        <v>2551</v>
      </c>
      <c r="K547" t="s">
        <v>63</v>
      </c>
      <c r="L547">
        <v>0</v>
      </c>
      <c r="M547" t="s">
        <v>36</v>
      </c>
      <c r="N547">
        <v>2000</v>
      </c>
      <c r="O547" s="17" t="s">
        <v>699</v>
      </c>
      <c r="P547" t="s">
        <v>394</v>
      </c>
      <c r="Q547" t="s">
        <v>162</v>
      </c>
      <c r="R547" t="s">
        <v>163</v>
      </c>
      <c r="S547" t="s">
        <v>164</v>
      </c>
      <c r="T547" t="s">
        <v>165</v>
      </c>
      <c r="U547" s="17" t="e">
        <v>#N/A</v>
      </c>
      <c r="V547" s="13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 s="21">
        <v>0</v>
      </c>
      <c r="AD547" s="13">
        <f>VLOOKUP(A547,'ARCHIVO DE TRABAJO'!$A$1:$AC$1046,29,0)</f>
        <v>0</v>
      </c>
      <c r="AE547" s="32">
        <f>VLOOKUP(A547,'ARCHIVO DE TRABAJO'!$A$1:$AD$1046,30,0)</f>
        <v>0</v>
      </c>
      <c r="AF547" s="21">
        <v>0</v>
      </c>
      <c r="AG547" s="21">
        <v>0</v>
      </c>
      <c r="AH547" s="21">
        <v>0</v>
      </c>
      <c r="AI547" s="21">
        <f t="shared" si="17"/>
        <v>0</v>
      </c>
      <c r="AJ547">
        <v>0</v>
      </c>
      <c r="AK547" s="1">
        <v>800000</v>
      </c>
      <c r="AL547">
        <v>0</v>
      </c>
      <c r="AM547" s="1">
        <v>800000</v>
      </c>
      <c r="AN547">
        <v>0</v>
      </c>
    </row>
    <row r="548" spans="1:40" x14ac:dyDescent="0.25">
      <c r="A548" t="str">
        <f t="shared" si="16"/>
        <v>1.1-00-2018_20574040_2025610</v>
      </c>
      <c r="B548" t="s">
        <v>393</v>
      </c>
      <c r="C548" s="17" t="s">
        <v>555</v>
      </c>
      <c r="D548" t="s">
        <v>158</v>
      </c>
      <c r="E548" t="s">
        <v>97</v>
      </c>
      <c r="F548" t="s">
        <v>159</v>
      </c>
      <c r="G548">
        <v>5</v>
      </c>
      <c r="H548">
        <v>74</v>
      </c>
      <c r="I548" t="s">
        <v>160</v>
      </c>
      <c r="J548">
        <v>2561</v>
      </c>
      <c r="K548" t="s">
        <v>64</v>
      </c>
      <c r="L548">
        <v>0</v>
      </c>
      <c r="M548" t="s">
        <v>36</v>
      </c>
      <c r="N548">
        <v>2000</v>
      </c>
      <c r="O548" s="17" t="s">
        <v>699</v>
      </c>
      <c r="P548" t="s">
        <v>394</v>
      </c>
      <c r="Q548" t="s">
        <v>162</v>
      </c>
      <c r="R548" t="s">
        <v>163</v>
      </c>
      <c r="S548" t="s">
        <v>164</v>
      </c>
      <c r="T548" t="s">
        <v>165</v>
      </c>
      <c r="U548" s="17" t="e">
        <v>#N/A</v>
      </c>
      <c r="V548" s="13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 s="21">
        <v>0</v>
      </c>
      <c r="AD548" s="13">
        <f>VLOOKUP(A548,'ARCHIVO DE TRABAJO'!$A$1:$AC$1046,29,0)</f>
        <v>0</v>
      </c>
      <c r="AE548" s="32">
        <f>VLOOKUP(A548,'ARCHIVO DE TRABAJO'!$A$1:$AD$1046,30,0)</f>
        <v>0</v>
      </c>
      <c r="AF548" s="21">
        <v>0</v>
      </c>
      <c r="AG548" s="21">
        <v>0</v>
      </c>
      <c r="AH548" s="21">
        <v>0</v>
      </c>
      <c r="AI548" s="21">
        <f t="shared" si="17"/>
        <v>0</v>
      </c>
      <c r="AJ548">
        <v>0</v>
      </c>
      <c r="AK548" s="1">
        <v>800000</v>
      </c>
      <c r="AL548">
        <v>0</v>
      </c>
      <c r="AM548" s="1">
        <v>800000</v>
      </c>
      <c r="AN548">
        <v>0</v>
      </c>
    </row>
    <row r="549" spans="1:40" x14ac:dyDescent="0.25">
      <c r="A549" t="str">
        <f t="shared" si="16"/>
        <v>1.1-00-2018_20574040_2027210</v>
      </c>
      <c r="B549" t="s">
        <v>393</v>
      </c>
      <c r="C549" s="17" t="s">
        <v>555</v>
      </c>
      <c r="D549" t="s">
        <v>158</v>
      </c>
      <c r="E549" t="s">
        <v>97</v>
      </c>
      <c r="F549" t="s">
        <v>159</v>
      </c>
      <c r="G549">
        <v>5</v>
      </c>
      <c r="H549">
        <v>74</v>
      </c>
      <c r="I549" t="s">
        <v>160</v>
      </c>
      <c r="J549">
        <v>2721</v>
      </c>
      <c r="K549" t="s">
        <v>124</v>
      </c>
      <c r="L549">
        <v>0</v>
      </c>
      <c r="M549" t="s">
        <v>36</v>
      </c>
      <c r="N549">
        <v>2000</v>
      </c>
      <c r="O549" s="17" t="s">
        <v>699</v>
      </c>
      <c r="P549" t="s">
        <v>394</v>
      </c>
      <c r="Q549" t="s">
        <v>162</v>
      </c>
      <c r="R549" t="s">
        <v>163</v>
      </c>
      <c r="S549" t="s">
        <v>164</v>
      </c>
      <c r="T549" t="s">
        <v>165</v>
      </c>
      <c r="U549" s="17" t="e">
        <v>#N/A</v>
      </c>
      <c r="V549" s="13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 s="21">
        <v>0</v>
      </c>
      <c r="AD549" s="13">
        <f>VLOOKUP(A549,'ARCHIVO DE TRABAJO'!$A$1:$AC$1046,29,0)</f>
        <v>0</v>
      </c>
      <c r="AE549" s="32">
        <f>VLOOKUP(A549,'ARCHIVO DE TRABAJO'!$A$1:$AD$1046,30,0)</f>
        <v>0</v>
      </c>
      <c r="AF549" s="21">
        <v>0</v>
      </c>
      <c r="AG549" s="21">
        <v>0</v>
      </c>
      <c r="AH549" s="21">
        <v>0</v>
      </c>
      <c r="AI549" s="21">
        <f t="shared" si="17"/>
        <v>0</v>
      </c>
      <c r="AJ549">
        <v>0</v>
      </c>
      <c r="AK549" s="1">
        <v>100000</v>
      </c>
      <c r="AL549">
        <v>0</v>
      </c>
      <c r="AM549" s="1">
        <v>100000</v>
      </c>
      <c r="AN549">
        <v>0</v>
      </c>
    </row>
    <row r="550" spans="1:40" x14ac:dyDescent="0.25">
      <c r="A550" t="str">
        <f t="shared" si="16"/>
        <v>1.1-00-2018_20574040_2029110</v>
      </c>
      <c r="B550" t="s">
        <v>393</v>
      </c>
      <c r="C550" s="17" t="s">
        <v>555</v>
      </c>
      <c r="D550" t="s">
        <v>158</v>
      </c>
      <c r="E550" t="s">
        <v>97</v>
      </c>
      <c r="F550" t="s">
        <v>159</v>
      </c>
      <c r="G550">
        <v>5</v>
      </c>
      <c r="H550">
        <v>74</v>
      </c>
      <c r="I550" t="s">
        <v>160</v>
      </c>
      <c r="J550">
        <v>2911</v>
      </c>
      <c r="K550" t="s">
        <v>118</v>
      </c>
      <c r="L550">
        <v>0</v>
      </c>
      <c r="M550" t="s">
        <v>36</v>
      </c>
      <c r="N550">
        <v>2000</v>
      </c>
      <c r="O550" s="17" t="s">
        <v>699</v>
      </c>
      <c r="P550" t="s">
        <v>394</v>
      </c>
      <c r="Q550" t="s">
        <v>162</v>
      </c>
      <c r="R550" t="s">
        <v>163</v>
      </c>
      <c r="S550" t="s">
        <v>164</v>
      </c>
      <c r="T550" t="s">
        <v>165</v>
      </c>
      <c r="U550" s="17" t="e">
        <v>#N/A</v>
      </c>
      <c r="V550" s="13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 s="21">
        <v>0</v>
      </c>
      <c r="AD550" s="13">
        <f>VLOOKUP(A550,'ARCHIVO DE TRABAJO'!$A$1:$AC$1046,29,0)</f>
        <v>0</v>
      </c>
      <c r="AE550" s="32">
        <f>VLOOKUP(A550,'ARCHIVO DE TRABAJO'!$A$1:$AD$1046,30,0)</f>
        <v>0</v>
      </c>
      <c r="AF550" s="21">
        <v>0</v>
      </c>
      <c r="AG550" s="21">
        <v>0</v>
      </c>
      <c r="AH550" s="21">
        <v>0</v>
      </c>
      <c r="AI550" s="21">
        <f t="shared" si="17"/>
        <v>0</v>
      </c>
      <c r="AJ550">
        <v>0</v>
      </c>
      <c r="AK550" s="1">
        <v>650000</v>
      </c>
      <c r="AL550">
        <v>0</v>
      </c>
      <c r="AM550" s="1">
        <v>650000</v>
      </c>
      <c r="AN550">
        <v>0</v>
      </c>
    </row>
    <row r="551" spans="1:40" x14ac:dyDescent="0.25">
      <c r="A551" t="str">
        <f t="shared" si="16"/>
        <v>1.1-00-2018_20574040_2029810</v>
      </c>
      <c r="B551" t="s">
        <v>393</v>
      </c>
      <c r="C551" s="17" t="s">
        <v>555</v>
      </c>
      <c r="D551" t="s">
        <v>158</v>
      </c>
      <c r="E551" t="s">
        <v>97</v>
      </c>
      <c r="F551" t="s">
        <v>159</v>
      </c>
      <c r="G551">
        <v>5</v>
      </c>
      <c r="H551">
        <v>74</v>
      </c>
      <c r="I551" t="s">
        <v>160</v>
      </c>
      <c r="J551">
        <v>2981</v>
      </c>
      <c r="K551" t="s">
        <v>172</v>
      </c>
      <c r="L551">
        <v>0</v>
      </c>
      <c r="M551" t="s">
        <v>36</v>
      </c>
      <c r="N551">
        <v>2000</v>
      </c>
      <c r="O551" s="17" t="s">
        <v>699</v>
      </c>
      <c r="P551" t="s">
        <v>394</v>
      </c>
      <c r="Q551" t="s">
        <v>162</v>
      </c>
      <c r="R551" t="s">
        <v>163</v>
      </c>
      <c r="S551" t="s">
        <v>164</v>
      </c>
      <c r="T551" t="s">
        <v>165</v>
      </c>
      <c r="U551" s="17" t="e">
        <v>#N/A</v>
      </c>
      <c r="V551" s="13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 s="21">
        <v>0</v>
      </c>
      <c r="AD551" s="13">
        <f>VLOOKUP(A551,'ARCHIVO DE TRABAJO'!$A$1:$AC$1046,29,0)</f>
        <v>0</v>
      </c>
      <c r="AE551" s="32">
        <f>VLOOKUP(A551,'ARCHIVO DE TRABAJO'!$A$1:$AD$1046,30,0)</f>
        <v>0</v>
      </c>
      <c r="AF551" s="21">
        <v>0</v>
      </c>
      <c r="AG551" s="21">
        <v>0</v>
      </c>
      <c r="AH551" s="21">
        <v>0</v>
      </c>
      <c r="AI551" s="21">
        <f t="shared" si="17"/>
        <v>0</v>
      </c>
      <c r="AJ551">
        <v>0</v>
      </c>
      <c r="AK551" s="1">
        <v>400000</v>
      </c>
      <c r="AL551">
        <v>0</v>
      </c>
      <c r="AM551" s="1">
        <v>400000</v>
      </c>
      <c r="AN551">
        <v>0</v>
      </c>
    </row>
    <row r="552" spans="1:40" x14ac:dyDescent="0.25">
      <c r="A552" t="str">
        <f t="shared" si="16"/>
        <v>1.1-00-2018_20574040_2031110</v>
      </c>
      <c r="B552" t="s">
        <v>393</v>
      </c>
      <c r="C552" s="17" t="s">
        <v>555</v>
      </c>
      <c r="D552" t="s">
        <v>158</v>
      </c>
      <c r="E552" t="s">
        <v>97</v>
      </c>
      <c r="F552" t="s">
        <v>159</v>
      </c>
      <c r="G552">
        <v>5</v>
      </c>
      <c r="H552">
        <v>74</v>
      </c>
      <c r="I552" t="s">
        <v>160</v>
      </c>
      <c r="J552">
        <v>3111</v>
      </c>
      <c r="K552" t="s">
        <v>173</v>
      </c>
      <c r="L552">
        <v>0</v>
      </c>
      <c r="M552" t="s">
        <v>36</v>
      </c>
      <c r="N552">
        <v>3000</v>
      </c>
      <c r="O552" s="17" t="s">
        <v>699</v>
      </c>
      <c r="P552" t="s">
        <v>394</v>
      </c>
      <c r="Q552" t="s">
        <v>162</v>
      </c>
      <c r="R552" t="s">
        <v>163</v>
      </c>
      <c r="S552" t="s">
        <v>164</v>
      </c>
      <c r="T552" t="s">
        <v>165</v>
      </c>
      <c r="U552" s="17" t="s">
        <v>555</v>
      </c>
      <c r="V552" s="13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 s="21">
        <v>0</v>
      </c>
      <c r="AD552" s="13">
        <f>VLOOKUP(A552,'ARCHIVO DE TRABAJO'!$A$1:$AC$1046,29,0)</f>
        <v>0</v>
      </c>
      <c r="AE552" s="32">
        <f>VLOOKUP(A552,'ARCHIVO DE TRABAJO'!$A$1:$AD$1046,30,0)</f>
        <v>0</v>
      </c>
      <c r="AF552" s="21">
        <v>0</v>
      </c>
      <c r="AG552" s="21">
        <v>0</v>
      </c>
      <c r="AH552" s="21">
        <v>0</v>
      </c>
      <c r="AI552" s="21">
        <f t="shared" si="17"/>
        <v>0</v>
      </c>
      <c r="AJ552">
        <v>0</v>
      </c>
      <c r="AK552" s="1">
        <v>100000000</v>
      </c>
      <c r="AL552">
        <v>0</v>
      </c>
      <c r="AM552" s="1">
        <v>100000000</v>
      </c>
      <c r="AN552">
        <v>0</v>
      </c>
    </row>
    <row r="553" spans="1:40" x14ac:dyDescent="0.25">
      <c r="A553" t="str">
        <f t="shared" si="16"/>
        <v>1.1-00-2018_20574040_2032610</v>
      </c>
      <c r="B553" t="s">
        <v>393</v>
      </c>
      <c r="C553" s="17" t="s">
        <v>555</v>
      </c>
      <c r="D553" t="s">
        <v>158</v>
      </c>
      <c r="E553" t="s">
        <v>97</v>
      </c>
      <c r="F553" t="s">
        <v>159</v>
      </c>
      <c r="G553">
        <v>5</v>
      </c>
      <c r="H553">
        <v>74</v>
      </c>
      <c r="I553" t="s">
        <v>160</v>
      </c>
      <c r="J553">
        <v>3261</v>
      </c>
      <c r="K553" t="s">
        <v>67</v>
      </c>
      <c r="L553">
        <v>0</v>
      </c>
      <c r="M553" t="s">
        <v>36</v>
      </c>
      <c r="N553">
        <v>3000</v>
      </c>
      <c r="O553" s="17" t="s">
        <v>699</v>
      </c>
      <c r="P553" t="s">
        <v>394</v>
      </c>
      <c r="Q553" t="s">
        <v>162</v>
      </c>
      <c r="R553" t="s">
        <v>163</v>
      </c>
      <c r="S553" t="s">
        <v>164</v>
      </c>
      <c r="T553" t="s">
        <v>165</v>
      </c>
      <c r="U553" s="17" t="e">
        <v>#N/A</v>
      </c>
      <c r="V553" s="1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 s="21">
        <v>0</v>
      </c>
      <c r="AD553" s="13">
        <f>VLOOKUP(A553,'ARCHIVO DE TRABAJO'!$A$1:$AC$1046,29,0)</f>
        <v>0</v>
      </c>
      <c r="AE553" s="32">
        <f>VLOOKUP(A553,'ARCHIVO DE TRABAJO'!$A$1:$AD$1046,30,0)</f>
        <v>0</v>
      </c>
      <c r="AF553" s="21">
        <v>0</v>
      </c>
      <c r="AG553" s="21">
        <v>0</v>
      </c>
      <c r="AH553" s="21">
        <v>0</v>
      </c>
      <c r="AI553" s="21">
        <f t="shared" si="17"/>
        <v>0</v>
      </c>
      <c r="AJ553">
        <v>0</v>
      </c>
      <c r="AK553" s="1">
        <v>30000000</v>
      </c>
      <c r="AL553">
        <v>0</v>
      </c>
      <c r="AM553" s="1">
        <v>30000000</v>
      </c>
      <c r="AN553">
        <v>0</v>
      </c>
    </row>
    <row r="554" spans="1:40" x14ac:dyDescent="0.25">
      <c r="A554" t="str">
        <f t="shared" si="16"/>
        <v>1.1-00-2018_20574040_2033210</v>
      </c>
      <c r="B554" t="s">
        <v>393</v>
      </c>
      <c r="C554" s="17" t="s">
        <v>555</v>
      </c>
      <c r="D554" t="s">
        <v>158</v>
      </c>
      <c r="E554" t="s">
        <v>97</v>
      </c>
      <c r="F554" t="s">
        <v>159</v>
      </c>
      <c r="G554">
        <v>5</v>
      </c>
      <c r="H554">
        <v>74</v>
      </c>
      <c r="I554" t="s">
        <v>160</v>
      </c>
      <c r="J554">
        <v>3321</v>
      </c>
      <c r="K554" t="s">
        <v>174</v>
      </c>
      <c r="L554">
        <v>0</v>
      </c>
      <c r="M554" t="s">
        <v>36</v>
      </c>
      <c r="N554">
        <v>3000</v>
      </c>
      <c r="O554" s="17" t="s">
        <v>699</v>
      </c>
      <c r="P554" t="s">
        <v>394</v>
      </c>
      <c r="Q554" t="s">
        <v>162</v>
      </c>
      <c r="R554" t="s">
        <v>163</v>
      </c>
      <c r="S554" t="s">
        <v>164</v>
      </c>
      <c r="T554" t="s">
        <v>165</v>
      </c>
      <c r="U554" s="17" t="e">
        <v>#N/A</v>
      </c>
      <c r="V554" s="13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 s="21">
        <v>0</v>
      </c>
      <c r="AD554" s="13">
        <f>VLOOKUP(A554,'ARCHIVO DE TRABAJO'!$A$1:$AC$1046,29,0)</f>
        <v>0</v>
      </c>
      <c r="AE554" s="32">
        <f>VLOOKUP(A554,'ARCHIVO DE TRABAJO'!$A$1:$AD$1046,30,0)</f>
        <v>0</v>
      </c>
      <c r="AF554" s="21">
        <v>0</v>
      </c>
      <c r="AG554" s="21">
        <v>0</v>
      </c>
      <c r="AH554" s="21">
        <v>0</v>
      </c>
      <c r="AI554" s="21">
        <f t="shared" si="17"/>
        <v>0</v>
      </c>
      <c r="AJ554">
        <v>0</v>
      </c>
      <c r="AK554" s="1">
        <v>2000000</v>
      </c>
      <c r="AL554">
        <v>0</v>
      </c>
      <c r="AM554" s="1">
        <v>2000000</v>
      </c>
      <c r="AN554">
        <v>0</v>
      </c>
    </row>
    <row r="555" spans="1:40" x14ac:dyDescent="0.25">
      <c r="A555" t="str">
        <f t="shared" si="16"/>
        <v>1.1-00-2018_20574040_2033510</v>
      </c>
      <c r="B555" t="s">
        <v>393</v>
      </c>
      <c r="C555" s="17" t="s">
        <v>555</v>
      </c>
      <c r="D555" t="s">
        <v>158</v>
      </c>
      <c r="E555" t="s">
        <v>97</v>
      </c>
      <c r="F555" t="s">
        <v>159</v>
      </c>
      <c r="G555">
        <v>5</v>
      </c>
      <c r="H555">
        <v>74</v>
      </c>
      <c r="I555" t="s">
        <v>160</v>
      </c>
      <c r="J555">
        <v>3351</v>
      </c>
      <c r="K555" t="s">
        <v>175</v>
      </c>
      <c r="L555">
        <v>0</v>
      </c>
      <c r="M555" t="s">
        <v>36</v>
      </c>
      <c r="N555">
        <v>3000</v>
      </c>
      <c r="O555" s="17" t="s">
        <v>699</v>
      </c>
      <c r="P555" t="s">
        <v>394</v>
      </c>
      <c r="Q555" t="s">
        <v>162</v>
      </c>
      <c r="R555" t="s">
        <v>163</v>
      </c>
      <c r="S555" t="s">
        <v>164</v>
      </c>
      <c r="T555" t="s">
        <v>165</v>
      </c>
      <c r="U555" s="17" t="e">
        <v>#N/A</v>
      </c>
      <c r="V555" s="13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 s="21">
        <v>0</v>
      </c>
      <c r="AD555" s="13">
        <f>VLOOKUP(A555,'ARCHIVO DE TRABAJO'!$A$1:$AC$1046,29,0)</f>
        <v>0</v>
      </c>
      <c r="AE555" s="32">
        <f>VLOOKUP(A555,'ARCHIVO DE TRABAJO'!$A$1:$AD$1046,30,0)</f>
        <v>0</v>
      </c>
      <c r="AF555" s="21">
        <v>0</v>
      </c>
      <c r="AG555" s="21">
        <v>0</v>
      </c>
      <c r="AH555" s="21">
        <v>0</v>
      </c>
      <c r="AI555" s="21">
        <f t="shared" si="17"/>
        <v>0</v>
      </c>
      <c r="AJ555">
        <v>0</v>
      </c>
      <c r="AK555" s="1">
        <v>800000</v>
      </c>
      <c r="AL555">
        <v>0</v>
      </c>
      <c r="AM555" s="1">
        <v>800000</v>
      </c>
      <c r="AN555">
        <v>0</v>
      </c>
    </row>
    <row r="556" spans="1:40" x14ac:dyDescent="0.25">
      <c r="A556" t="str">
        <f t="shared" si="16"/>
        <v>1.1-00-2018_20574040_2033810</v>
      </c>
      <c r="B556" t="s">
        <v>393</v>
      </c>
      <c r="C556" s="17" t="s">
        <v>555</v>
      </c>
      <c r="D556" t="s">
        <v>158</v>
      </c>
      <c r="E556" t="s">
        <v>97</v>
      </c>
      <c r="F556" t="s">
        <v>159</v>
      </c>
      <c r="G556">
        <v>5</v>
      </c>
      <c r="H556">
        <v>74</v>
      </c>
      <c r="I556" t="s">
        <v>160</v>
      </c>
      <c r="J556">
        <v>3381</v>
      </c>
      <c r="K556" t="s">
        <v>176</v>
      </c>
      <c r="L556">
        <v>0</v>
      </c>
      <c r="M556" t="s">
        <v>36</v>
      </c>
      <c r="N556">
        <v>3000</v>
      </c>
      <c r="O556" s="17" t="s">
        <v>699</v>
      </c>
      <c r="P556" t="s">
        <v>394</v>
      </c>
      <c r="Q556" t="s">
        <v>162</v>
      </c>
      <c r="R556" t="s">
        <v>163</v>
      </c>
      <c r="S556" t="s">
        <v>164</v>
      </c>
      <c r="T556" t="s">
        <v>165</v>
      </c>
      <c r="U556" s="17" t="e">
        <v>#N/A</v>
      </c>
      <c r="V556" s="13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 s="21">
        <v>0</v>
      </c>
      <c r="AD556" s="13">
        <f>VLOOKUP(A556,'ARCHIVO DE TRABAJO'!$A$1:$AC$1046,29,0)</f>
        <v>0</v>
      </c>
      <c r="AE556" s="32">
        <f>VLOOKUP(A556,'ARCHIVO DE TRABAJO'!$A$1:$AD$1046,30,0)</f>
        <v>0</v>
      </c>
      <c r="AF556" s="21">
        <v>0</v>
      </c>
      <c r="AG556" s="21">
        <v>0</v>
      </c>
      <c r="AH556" s="21">
        <v>0</v>
      </c>
      <c r="AI556" s="21">
        <f t="shared" si="17"/>
        <v>0</v>
      </c>
      <c r="AJ556">
        <v>0</v>
      </c>
      <c r="AK556" s="1">
        <v>30000000</v>
      </c>
      <c r="AL556">
        <v>0</v>
      </c>
      <c r="AM556" s="1">
        <v>30000000</v>
      </c>
      <c r="AN556">
        <v>0</v>
      </c>
    </row>
    <row r="557" spans="1:40" x14ac:dyDescent="0.25">
      <c r="A557" t="str">
        <f t="shared" si="16"/>
        <v>1.1-00-2018_20574040_2035110</v>
      </c>
      <c r="B557" t="s">
        <v>393</v>
      </c>
      <c r="C557" s="17" t="s">
        <v>555</v>
      </c>
      <c r="D557" t="s">
        <v>158</v>
      </c>
      <c r="E557" t="s">
        <v>97</v>
      </c>
      <c r="F557" t="s">
        <v>159</v>
      </c>
      <c r="G557">
        <v>5</v>
      </c>
      <c r="H557">
        <v>74</v>
      </c>
      <c r="I557" t="s">
        <v>160</v>
      </c>
      <c r="J557">
        <v>3511</v>
      </c>
      <c r="K557" t="s">
        <v>68</v>
      </c>
      <c r="L557">
        <v>0</v>
      </c>
      <c r="M557" t="s">
        <v>36</v>
      </c>
      <c r="N557">
        <v>3000</v>
      </c>
      <c r="O557" s="17" t="s">
        <v>699</v>
      </c>
      <c r="P557" t="s">
        <v>394</v>
      </c>
      <c r="Q557" t="s">
        <v>162</v>
      </c>
      <c r="R557" t="s">
        <v>163</v>
      </c>
      <c r="S557" t="s">
        <v>164</v>
      </c>
      <c r="T557" t="s">
        <v>165</v>
      </c>
      <c r="U557" s="17" t="e">
        <v>#N/A</v>
      </c>
      <c r="V557" s="13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 s="21">
        <v>0</v>
      </c>
      <c r="AD557" s="13">
        <f>VLOOKUP(A557,'ARCHIVO DE TRABAJO'!$A$1:$AC$1046,29,0)</f>
        <v>0</v>
      </c>
      <c r="AE557" s="32">
        <f>VLOOKUP(A557,'ARCHIVO DE TRABAJO'!$A$1:$AD$1046,30,0)</f>
        <v>0</v>
      </c>
      <c r="AF557" s="21">
        <v>0</v>
      </c>
      <c r="AG557" s="21">
        <v>0</v>
      </c>
      <c r="AH557" s="21">
        <v>0</v>
      </c>
      <c r="AI557" s="21">
        <f t="shared" si="17"/>
        <v>0</v>
      </c>
      <c r="AJ557">
        <v>0</v>
      </c>
      <c r="AK557" s="1">
        <v>400000</v>
      </c>
      <c r="AL557">
        <v>0</v>
      </c>
      <c r="AM557" s="1">
        <v>400000</v>
      </c>
      <c r="AN557">
        <v>0</v>
      </c>
    </row>
    <row r="558" spans="1:40" x14ac:dyDescent="0.25">
      <c r="A558" t="str">
        <f t="shared" si="16"/>
        <v>1.1-00-2018_20574040_2035710</v>
      </c>
      <c r="B558" t="s">
        <v>393</v>
      </c>
      <c r="C558" s="17" t="s">
        <v>555</v>
      </c>
      <c r="D558" t="s">
        <v>158</v>
      </c>
      <c r="E558" t="s">
        <v>97</v>
      </c>
      <c r="F558" t="s">
        <v>159</v>
      </c>
      <c r="G558">
        <v>5</v>
      </c>
      <c r="H558">
        <v>74</v>
      </c>
      <c r="I558" t="s">
        <v>160</v>
      </c>
      <c r="J558">
        <v>3571</v>
      </c>
      <c r="K558" t="s">
        <v>177</v>
      </c>
      <c r="L558">
        <v>0</v>
      </c>
      <c r="M558" t="s">
        <v>36</v>
      </c>
      <c r="N558">
        <v>3000</v>
      </c>
      <c r="O558" s="17" t="s">
        <v>699</v>
      </c>
      <c r="P558" t="s">
        <v>394</v>
      </c>
      <c r="Q558" t="s">
        <v>162</v>
      </c>
      <c r="R558" t="s">
        <v>163</v>
      </c>
      <c r="S558" t="s">
        <v>164</v>
      </c>
      <c r="T558" t="s">
        <v>165</v>
      </c>
      <c r="U558" s="17" t="e">
        <v>#N/A</v>
      </c>
      <c r="V558" s="13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 s="21">
        <v>0</v>
      </c>
      <c r="AD558" s="13">
        <f>VLOOKUP(A558,'ARCHIVO DE TRABAJO'!$A$1:$AC$1046,29,0)</f>
        <v>0</v>
      </c>
      <c r="AE558" s="32">
        <f>VLOOKUP(A558,'ARCHIVO DE TRABAJO'!$A$1:$AD$1046,30,0)</f>
        <v>0</v>
      </c>
      <c r="AF558" s="21">
        <v>0</v>
      </c>
      <c r="AG558" s="21">
        <v>0</v>
      </c>
      <c r="AH558" s="21">
        <v>0</v>
      </c>
      <c r="AI558" s="21">
        <f t="shared" si="17"/>
        <v>0</v>
      </c>
      <c r="AJ558">
        <v>0</v>
      </c>
      <c r="AK558" s="1">
        <v>60000000</v>
      </c>
      <c r="AL558">
        <v>0</v>
      </c>
      <c r="AM558" s="1">
        <v>60000000</v>
      </c>
      <c r="AN558">
        <v>0</v>
      </c>
    </row>
    <row r="559" spans="1:40" x14ac:dyDescent="0.25">
      <c r="A559" t="str">
        <f t="shared" si="16"/>
        <v>1.1-00-2018_20574040_2035810</v>
      </c>
      <c r="B559" t="s">
        <v>393</v>
      </c>
      <c r="C559" s="17" t="s">
        <v>555</v>
      </c>
      <c r="D559" t="s">
        <v>158</v>
      </c>
      <c r="E559" t="s">
        <v>97</v>
      </c>
      <c r="F559" t="s">
        <v>159</v>
      </c>
      <c r="G559">
        <v>5</v>
      </c>
      <c r="H559">
        <v>74</v>
      </c>
      <c r="I559" t="s">
        <v>160</v>
      </c>
      <c r="J559">
        <v>3581</v>
      </c>
      <c r="K559" t="s">
        <v>178</v>
      </c>
      <c r="L559">
        <v>0</v>
      </c>
      <c r="M559" t="s">
        <v>36</v>
      </c>
      <c r="N559">
        <v>3000</v>
      </c>
      <c r="O559" s="17" t="s">
        <v>699</v>
      </c>
      <c r="P559" t="s">
        <v>394</v>
      </c>
      <c r="Q559" t="s">
        <v>162</v>
      </c>
      <c r="R559" t="s">
        <v>163</v>
      </c>
      <c r="S559" t="s">
        <v>164</v>
      </c>
      <c r="T559" t="s">
        <v>165</v>
      </c>
      <c r="U559" s="17" t="e">
        <v>#N/A</v>
      </c>
      <c r="V559" s="13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 s="21">
        <v>0</v>
      </c>
      <c r="AD559" s="13">
        <f>VLOOKUP(A559,'ARCHIVO DE TRABAJO'!$A$1:$AC$1046,29,0)</f>
        <v>0</v>
      </c>
      <c r="AE559" s="32">
        <f>VLOOKUP(A559,'ARCHIVO DE TRABAJO'!$A$1:$AD$1046,30,0)</f>
        <v>0</v>
      </c>
      <c r="AF559" s="21">
        <v>0</v>
      </c>
      <c r="AG559" s="21">
        <v>0</v>
      </c>
      <c r="AH559" s="21">
        <v>0</v>
      </c>
      <c r="AI559" s="21">
        <f t="shared" si="17"/>
        <v>0</v>
      </c>
      <c r="AJ559">
        <v>0</v>
      </c>
      <c r="AK559" s="1">
        <v>100000</v>
      </c>
      <c r="AL559">
        <v>0</v>
      </c>
      <c r="AM559" s="1">
        <v>100000</v>
      </c>
      <c r="AN559">
        <v>0</v>
      </c>
    </row>
    <row r="560" spans="1:40" x14ac:dyDescent="0.25">
      <c r="A560" t="str">
        <f t="shared" si="16"/>
        <v>1.1-00-2018_20574040_2039220</v>
      </c>
      <c r="B560" t="s">
        <v>393</v>
      </c>
      <c r="C560" s="17" t="s">
        <v>555</v>
      </c>
      <c r="D560" t="s">
        <v>158</v>
      </c>
      <c r="E560" t="s">
        <v>97</v>
      </c>
      <c r="F560" t="s">
        <v>159</v>
      </c>
      <c r="G560">
        <v>5</v>
      </c>
      <c r="H560">
        <v>74</v>
      </c>
      <c r="I560" t="s">
        <v>160</v>
      </c>
      <c r="J560">
        <v>3922</v>
      </c>
      <c r="K560" t="s">
        <v>179</v>
      </c>
      <c r="L560">
        <v>0</v>
      </c>
      <c r="M560" t="s">
        <v>36</v>
      </c>
      <c r="N560">
        <v>3000</v>
      </c>
      <c r="O560" s="17" t="s">
        <v>699</v>
      </c>
      <c r="P560" t="s">
        <v>394</v>
      </c>
      <c r="Q560" t="s">
        <v>162</v>
      </c>
      <c r="R560" t="s">
        <v>163</v>
      </c>
      <c r="S560" t="s">
        <v>164</v>
      </c>
      <c r="T560" t="s">
        <v>165</v>
      </c>
      <c r="U560" s="17" t="e">
        <v>#N/A</v>
      </c>
      <c r="V560" s="13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 s="21">
        <v>0</v>
      </c>
      <c r="AD560" s="13">
        <f>VLOOKUP(A560,'ARCHIVO DE TRABAJO'!$A$1:$AC$1046,29,0)</f>
        <v>0</v>
      </c>
      <c r="AE560" s="32">
        <f>VLOOKUP(A560,'ARCHIVO DE TRABAJO'!$A$1:$AD$1046,30,0)</f>
        <v>0</v>
      </c>
      <c r="AF560" s="21">
        <v>0</v>
      </c>
      <c r="AG560" s="21">
        <v>0</v>
      </c>
      <c r="AH560" s="21">
        <v>0</v>
      </c>
      <c r="AI560" s="21">
        <f t="shared" si="17"/>
        <v>0</v>
      </c>
      <c r="AJ560">
        <v>0</v>
      </c>
      <c r="AK560" s="1">
        <v>5880000</v>
      </c>
      <c r="AL560">
        <v>0</v>
      </c>
      <c r="AM560" s="1">
        <v>5880000</v>
      </c>
      <c r="AN560">
        <v>0</v>
      </c>
    </row>
    <row r="561" spans="1:40" x14ac:dyDescent="0.25">
      <c r="A561" t="str">
        <f t="shared" si="16"/>
        <v>1.1-00-2018_20574040_2056510</v>
      </c>
      <c r="B561" t="s">
        <v>393</v>
      </c>
      <c r="C561" s="17" t="s">
        <v>555</v>
      </c>
      <c r="D561" t="s">
        <v>158</v>
      </c>
      <c r="E561" t="s">
        <v>97</v>
      </c>
      <c r="F561" t="s">
        <v>159</v>
      </c>
      <c r="G561">
        <v>5</v>
      </c>
      <c r="H561">
        <v>74</v>
      </c>
      <c r="I561" t="s">
        <v>160</v>
      </c>
      <c r="J561">
        <v>5651</v>
      </c>
      <c r="K561" t="s">
        <v>120</v>
      </c>
      <c r="L561">
        <v>0</v>
      </c>
      <c r="M561" t="s">
        <v>36</v>
      </c>
      <c r="N561">
        <v>5000</v>
      </c>
      <c r="O561" s="17" t="s">
        <v>700</v>
      </c>
      <c r="P561" t="s">
        <v>394</v>
      </c>
      <c r="Q561" t="s">
        <v>162</v>
      </c>
      <c r="R561" t="s">
        <v>163</v>
      </c>
      <c r="S561" t="s">
        <v>164</v>
      </c>
      <c r="T561" t="s">
        <v>165</v>
      </c>
      <c r="U561" s="17" t="e">
        <v>#N/A</v>
      </c>
      <c r="V561" s="13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 s="21">
        <v>0</v>
      </c>
      <c r="AD561" s="13">
        <f>VLOOKUP(A561,'ARCHIVO DE TRABAJO'!$A$1:$AC$1046,29,0)</f>
        <v>0</v>
      </c>
      <c r="AE561" s="32">
        <f>VLOOKUP(A561,'ARCHIVO DE TRABAJO'!$A$1:$AD$1046,30,0)</f>
        <v>0</v>
      </c>
      <c r="AF561" s="21">
        <v>0</v>
      </c>
      <c r="AG561" s="21">
        <v>0</v>
      </c>
      <c r="AH561" s="21">
        <v>0</v>
      </c>
      <c r="AI561" s="21">
        <f t="shared" si="17"/>
        <v>0</v>
      </c>
      <c r="AJ561">
        <v>0</v>
      </c>
      <c r="AK561" s="1">
        <v>100000</v>
      </c>
      <c r="AL561">
        <v>0</v>
      </c>
      <c r="AM561" s="1">
        <v>100000</v>
      </c>
      <c r="AN561">
        <v>0</v>
      </c>
    </row>
    <row r="562" spans="1:40" x14ac:dyDescent="0.25">
      <c r="A562" t="str">
        <f t="shared" si="16"/>
        <v>1.1-00-2018_20574040_2056610</v>
      </c>
      <c r="B562" t="s">
        <v>393</v>
      </c>
      <c r="C562" s="17" t="s">
        <v>555</v>
      </c>
      <c r="D562" t="s">
        <v>158</v>
      </c>
      <c r="E562" t="s">
        <v>97</v>
      </c>
      <c r="F562" t="s">
        <v>159</v>
      </c>
      <c r="G562">
        <v>5</v>
      </c>
      <c r="H562">
        <v>74</v>
      </c>
      <c r="I562" t="s">
        <v>160</v>
      </c>
      <c r="J562">
        <v>5661</v>
      </c>
      <c r="K562" t="s">
        <v>121</v>
      </c>
      <c r="L562">
        <v>0</v>
      </c>
      <c r="M562" t="s">
        <v>36</v>
      </c>
      <c r="N562">
        <v>5000</v>
      </c>
      <c r="O562" s="17" t="s">
        <v>700</v>
      </c>
      <c r="P562" t="s">
        <v>394</v>
      </c>
      <c r="Q562" t="s">
        <v>162</v>
      </c>
      <c r="R562" t="s">
        <v>163</v>
      </c>
      <c r="S562" t="s">
        <v>164</v>
      </c>
      <c r="T562" t="s">
        <v>165</v>
      </c>
      <c r="U562" s="17" t="e">
        <v>#N/A</v>
      </c>
      <c r="V562" s="13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 s="21">
        <v>0</v>
      </c>
      <c r="AD562" s="13">
        <f>VLOOKUP(A562,'ARCHIVO DE TRABAJO'!$A$1:$AC$1046,29,0)</f>
        <v>0</v>
      </c>
      <c r="AE562" s="32">
        <f>VLOOKUP(A562,'ARCHIVO DE TRABAJO'!$A$1:$AD$1046,30,0)</f>
        <v>0</v>
      </c>
      <c r="AF562" s="21">
        <v>0</v>
      </c>
      <c r="AG562" s="21">
        <v>0</v>
      </c>
      <c r="AH562" s="21">
        <v>0</v>
      </c>
      <c r="AI562" s="21">
        <f t="shared" si="17"/>
        <v>0</v>
      </c>
      <c r="AJ562">
        <v>0</v>
      </c>
      <c r="AK562" s="1">
        <v>200000</v>
      </c>
      <c r="AL562">
        <v>0</v>
      </c>
      <c r="AM562" s="1">
        <v>200000</v>
      </c>
      <c r="AN562">
        <v>0</v>
      </c>
    </row>
    <row r="563" spans="1:40" x14ac:dyDescent="0.25">
      <c r="A563" t="str">
        <f t="shared" si="16"/>
        <v>1.1-00-2018_20574040_2056710</v>
      </c>
      <c r="B563" t="s">
        <v>393</v>
      </c>
      <c r="C563" s="17" t="s">
        <v>555</v>
      </c>
      <c r="D563" t="s">
        <v>158</v>
      </c>
      <c r="E563" t="s">
        <v>97</v>
      </c>
      <c r="F563" t="s">
        <v>159</v>
      </c>
      <c r="G563">
        <v>5</v>
      </c>
      <c r="H563">
        <v>74</v>
      </c>
      <c r="I563" t="s">
        <v>160</v>
      </c>
      <c r="J563">
        <v>5671</v>
      </c>
      <c r="K563" t="s">
        <v>122</v>
      </c>
      <c r="L563">
        <v>0</v>
      </c>
      <c r="M563" t="s">
        <v>36</v>
      </c>
      <c r="N563">
        <v>5000</v>
      </c>
      <c r="O563" s="17" t="s">
        <v>700</v>
      </c>
      <c r="P563" t="s">
        <v>394</v>
      </c>
      <c r="Q563" t="s">
        <v>162</v>
      </c>
      <c r="R563" t="s">
        <v>163</v>
      </c>
      <c r="S563" t="s">
        <v>164</v>
      </c>
      <c r="T563" t="s">
        <v>165</v>
      </c>
      <c r="U563" s="17" t="e">
        <v>#N/A</v>
      </c>
      <c r="V563" s="1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 s="21">
        <v>0</v>
      </c>
      <c r="AD563" s="13">
        <f>VLOOKUP(A563,'ARCHIVO DE TRABAJO'!$A$1:$AC$1046,29,0)</f>
        <v>0</v>
      </c>
      <c r="AE563" s="32">
        <f>VLOOKUP(A563,'ARCHIVO DE TRABAJO'!$A$1:$AD$1046,30,0)</f>
        <v>0</v>
      </c>
      <c r="AF563" s="21">
        <v>0</v>
      </c>
      <c r="AG563" s="21">
        <v>0</v>
      </c>
      <c r="AH563" s="21">
        <v>0</v>
      </c>
      <c r="AI563" s="21">
        <f t="shared" si="17"/>
        <v>0</v>
      </c>
      <c r="AJ563">
        <v>0</v>
      </c>
      <c r="AK563" s="1">
        <v>400000</v>
      </c>
      <c r="AL563">
        <v>0</v>
      </c>
      <c r="AM563" s="1">
        <v>400000</v>
      </c>
      <c r="AN563">
        <v>0</v>
      </c>
    </row>
    <row r="564" spans="1:40" x14ac:dyDescent="0.25">
      <c r="A564" t="str">
        <f t="shared" si="16"/>
        <v>1.1-00-2018_20574040_2056910</v>
      </c>
      <c r="B564" t="s">
        <v>393</v>
      </c>
      <c r="C564" s="17" t="s">
        <v>555</v>
      </c>
      <c r="D564" t="s">
        <v>158</v>
      </c>
      <c r="E564" t="s">
        <v>97</v>
      </c>
      <c r="F564" t="s">
        <v>159</v>
      </c>
      <c r="G564">
        <v>5</v>
      </c>
      <c r="H564">
        <v>74</v>
      </c>
      <c r="I564" t="s">
        <v>160</v>
      </c>
      <c r="J564">
        <v>5691</v>
      </c>
      <c r="K564" t="s">
        <v>123</v>
      </c>
      <c r="L564">
        <v>0</v>
      </c>
      <c r="M564" t="s">
        <v>36</v>
      </c>
      <c r="N564">
        <v>5000</v>
      </c>
      <c r="O564" s="17" t="s">
        <v>700</v>
      </c>
      <c r="P564" t="s">
        <v>394</v>
      </c>
      <c r="Q564" t="s">
        <v>162</v>
      </c>
      <c r="R564" t="s">
        <v>163</v>
      </c>
      <c r="S564" t="s">
        <v>164</v>
      </c>
      <c r="T564" t="s">
        <v>165</v>
      </c>
      <c r="U564" s="17" t="e">
        <v>#N/A</v>
      </c>
      <c r="V564" s="13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 s="21">
        <v>0</v>
      </c>
      <c r="AD564" s="13">
        <f>VLOOKUP(A564,'ARCHIVO DE TRABAJO'!$A$1:$AC$1046,29,0)</f>
        <v>0</v>
      </c>
      <c r="AE564" s="32">
        <f>VLOOKUP(A564,'ARCHIVO DE TRABAJO'!$A$1:$AD$1046,30,0)</f>
        <v>0</v>
      </c>
      <c r="AF564" s="21">
        <v>0</v>
      </c>
      <c r="AG564" s="21">
        <v>0</v>
      </c>
      <c r="AH564" s="21">
        <v>0</v>
      </c>
      <c r="AI564" s="21">
        <f t="shared" si="17"/>
        <v>0</v>
      </c>
      <c r="AJ564">
        <v>0</v>
      </c>
      <c r="AK564" s="1">
        <v>400000</v>
      </c>
      <c r="AL564">
        <v>0</v>
      </c>
      <c r="AM564" s="1">
        <v>400000</v>
      </c>
      <c r="AN564">
        <v>0</v>
      </c>
    </row>
    <row r="565" spans="1:40" x14ac:dyDescent="0.25">
      <c r="A565" t="str">
        <f t="shared" si="16"/>
        <v>1.1-00-2005_20821012_2026110</v>
      </c>
      <c r="B565" t="s">
        <v>393</v>
      </c>
      <c r="C565" s="17" t="s">
        <v>555</v>
      </c>
      <c r="D565" t="s">
        <v>31</v>
      </c>
      <c r="E565" t="s">
        <v>32</v>
      </c>
      <c r="F565" t="s">
        <v>43</v>
      </c>
      <c r="G565">
        <v>8</v>
      </c>
      <c r="H565">
        <v>21</v>
      </c>
      <c r="I565" t="s">
        <v>44</v>
      </c>
      <c r="J565">
        <v>2611</v>
      </c>
      <c r="K565" t="s">
        <v>317</v>
      </c>
      <c r="L565">
        <v>0</v>
      </c>
      <c r="M565" t="s">
        <v>36</v>
      </c>
      <c r="N565">
        <v>2000</v>
      </c>
      <c r="O565" s="17" t="s">
        <v>699</v>
      </c>
      <c r="P565" t="s">
        <v>394</v>
      </c>
      <c r="Q565" t="s">
        <v>47</v>
      </c>
      <c r="R565" t="s">
        <v>39</v>
      </c>
      <c r="S565" t="s">
        <v>315</v>
      </c>
      <c r="T565" t="s">
        <v>49</v>
      </c>
      <c r="U565" s="17" t="s">
        <v>509</v>
      </c>
      <c r="V565" s="13">
        <v>38000000</v>
      </c>
      <c r="W565">
        <v>0</v>
      </c>
      <c r="X565" s="1">
        <v>32626517.420000002</v>
      </c>
      <c r="Y565" s="1">
        <v>30258943.34</v>
      </c>
      <c r="Z565" s="21">
        <v>21777075.84</v>
      </c>
      <c r="AA565" s="21">
        <v>20758744.16</v>
      </c>
      <c r="AB565" s="21">
        <v>18774103.59</v>
      </c>
      <c r="AC565" s="21">
        <v>5373482.5799999982</v>
      </c>
      <c r="AD565" s="13">
        <f>VLOOKUP(A565,'ARCHIVO DE TRABAJO'!$A$1:$AC$1046,29,0)</f>
        <v>0</v>
      </c>
      <c r="AE565" s="32">
        <f>VLOOKUP(A565,'ARCHIVO DE TRABAJO'!$A$1:$AD$1046,30,0)</f>
        <v>0</v>
      </c>
      <c r="AF565" s="27">
        <v>8000000</v>
      </c>
      <c r="AG565" s="21">
        <v>0</v>
      </c>
      <c r="AH565" s="21">
        <v>0</v>
      </c>
      <c r="AI565" s="21">
        <f t="shared" si="17"/>
        <v>30000000</v>
      </c>
      <c r="AJ565">
        <v>0</v>
      </c>
      <c r="AK565" s="1">
        <v>38000000</v>
      </c>
      <c r="AL565">
        <v>0</v>
      </c>
      <c r="AM565">
        <v>0</v>
      </c>
      <c r="AN565" s="1">
        <v>38000000</v>
      </c>
    </row>
    <row r="566" spans="1:40" x14ac:dyDescent="0.25">
      <c r="A566" t="str">
        <f t="shared" si="16"/>
        <v>1.1-00-2018_20575041_2022110</v>
      </c>
      <c r="B566" t="s">
        <v>393</v>
      </c>
      <c r="C566" s="17" t="s">
        <v>555</v>
      </c>
      <c r="D566" t="s">
        <v>158</v>
      </c>
      <c r="E566" t="s">
        <v>97</v>
      </c>
      <c r="F566" t="s">
        <v>159</v>
      </c>
      <c r="G566">
        <v>5</v>
      </c>
      <c r="H566">
        <v>75</v>
      </c>
      <c r="I566" t="s">
        <v>180</v>
      </c>
      <c r="J566">
        <v>2211</v>
      </c>
      <c r="K566" t="s">
        <v>55</v>
      </c>
      <c r="L566">
        <v>0</v>
      </c>
      <c r="M566" t="s">
        <v>36</v>
      </c>
      <c r="N566">
        <v>2000</v>
      </c>
      <c r="O566" s="17" t="s">
        <v>699</v>
      </c>
      <c r="P566" t="s">
        <v>394</v>
      </c>
      <c r="Q566" t="s">
        <v>162</v>
      </c>
      <c r="R566" t="s">
        <v>163</v>
      </c>
      <c r="S566" t="s">
        <v>164</v>
      </c>
      <c r="T566" t="s">
        <v>182</v>
      </c>
      <c r="U566" s="17" t="e">
        <v>#N/A</v>
      </c>
      <c r="V566" s="13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 s="21">
        <v>0</v>
      </c>
      <c r="AD566" s="13">
        <f>VLOOKUP(A566,'ARCHIVO DE TRABAJO'!$A$1:$AC$1046,29,0)</f>
        <v>0</v>
      </c>
      <c r="AE566" s="32">
        <f>VLOOKUP(A566,'ARCHIVO DE TRABAJO'!$A$1:$AD$1046,30,0)</f>
        <v>0</v>
      </c>
      <c r="AF566" s="21">
        <v>0</v>
      </c>
      <c r="AG566" s="21">
        <v>0</v>
      </c>
      <c r="AH566" s="21">
        <v>0</v>
      </c>
      <c r="AI566" s="21">
        <f t="shared" si="17"/>
        <v>0</v>
      </c>
      <c r="AJ566">
        <v>0</v>
      </c>
      <c r="AK566" s="1">
        <v>50000</v>
      </c>
      <c r="AL566">
        <v>0</v>
      </c>
      <c r="AM566" s="1">
        <v>50000</v>
      </c>
      <c r="AN566">
        <v>0</v>
      </c>
    </row>
    <row r="567" spans="1:40" x14ac:dyDescent="0.25">
      <c r="A567" t="str">
        <f t="shared" si="16"/>
        <v>1.1-00-2018_20575041_2024210</v>
      </c>
      <c r="B567" t="s">
        <v>393</v>
      </c>
      <c r="C567" s="17" t="s">
        <v>555</v>
      </c>
      <c r="D567" t="s">
        <v>158</v>
      </c>
      <c r="E567" t="s">
        <v>97</v>
      </c>
      <c r="F567" t="s">
        <v>159</v>
      </c>
      <c r="G567">
        <v>5</v>
      </c>
      <c r="H567">
        <v>75</v>
      </c>
      <c r="I567" t="s">
        <v>180</v>
      </c>
      <c r="J567">
        <v>2421</v>
      </c>
      <c r="K567" t="s">
        <v>161</v>
      </c>
      <c r="L567">
        <v>0</v>
      </c>
      <c r="M567" t="s">
        <v>36</v>
      </c>
      <c r="N567">
        <v>2000</v>
      </c>
      <c r="O567" s="17" t="s">
        <v>699</v>
      </c>
      <c r="P567" t="s">
        <v>394</v>
      </c>
      <c r="Q567" t="s">
        <v>162</v>
      </c>
      <c r="R567" t="s">
        <v>163</v>
      </c>
      <c r="S567" t="s">
        <v>164</v>
      </c>
      <c r="T567" t="s">
        <v>182</v>
      </c>
      <c r="U567" s="17" t="e">
        <v>#N/A</v>
      </c>
      <c r="V567" s="13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 s="21">
        <v>0</v>
      </c>
      <c r="AD567" s="13">
        <f>VLOOKUP(A567,'ARCHIVO DE TRABAJO'!$A$1:$AC$1046,29,0)</f>
        <v>0</v>
      </c>
      <c r="AE567" s="32">
        <f>VLOOKUP(A567,'ARCHIVO DE TRABAJO'!$A$1:$AD$1046,30,0)</f>
        <v>0</v>
      </c>
      <c r="AF567" s="21">
        <v>0</v>
      </c>
      <c r="AG567" s="21">
        <v>0</v>
      </c>
      <c r="AH567" s="21">
        <v>0</v>
      </c>
      <c r="AI567" s="21">
        <f t="shared" si="17"/>
        <v>0</v>
      </c>
      <c r="AJ567">
        <v>0</v>
      </c>
      <c r="AK567" s="1">
        <v>48000</v>
      </c>
      <c r="AL567">
        <v>0</v>
      </c>
      <c r="AM567" s="1">
        <v>48000</v>
      </c>
      <c r="AN567">
        <v>0</v>
      </c>
    </row>
    <row r="568" spans="1:40" x14ac:dyDescent="0.25">
      <c r="A568" t="str">
        <f t="shared" si="16"/>
        <v>1.1-00-2018_20575041_2024410</v>
      </c>
      <c r="B568" t="s">
        <v>393</v>
      </c>
      <c r="C568" s="17" t="s">
        <v>555</v>
      </c>
      <c r="D568" t="s">
        <v>158</v>
      </c>
      <c r="E568" t="s">
        <v>97</v>
      </c>
      <c r="F568" t="s">
        <v>159</v>
      </c>
      <c r="G568">
        <v>5</v>
      </c>
      <c r="H568">
        <v>75</v>
      </c>
      <c r="I568" t="s">
        <v>180</v>
      </c>
      <c r="J568">
        <v>2441</v>
      </c>
      <c r="K568" t="s">
        <v>167</v>
      </c>
      <c r="L568">
        <v>0</v>
      </c>
      <c r="M568" t="s">
        <v>36</v>
      </c>
      <c r="N568">
        <v>2000</v>
      </c>
      <c r="O568" s="17" t="s">
        <v>699</v>
      </c>
      <c r="P568" t="s">
        <v>394</v>
      </c>
      <c r="Q568" t="s">
        <v>162</v>
      </c>
      <c r="R568" t="s">
        <v>163</v>
      </c>
      <c r="S568" t="s">
        <v>164</v>
      </c>
      <c r="T568" t="s">
        <v>182</v>
      </c>
      <c r="U568" s="17" t="e">
        <v>#N/A</v>
      </c>
      <c r="V568" s="13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 s="21">
        <v>0</v>
      </c>
      <c r="AD568" s="13">
        <f>VLOOKUP(A568,'ARCHIVO DE TRABAJO'!$A$1:$AC$1046,29,0)</f>
        <v>0</v>
      </c>
      <c r="AE568" s="32">
        <f>VLOOKUP(A568,'ARCHIVO DE TRABAJO'!$A$1:$AD$1046,30,0)</f>
        <v>0</v>
      </c>
      <c r="AF568" s="21">
        <v>0</v>
      </c>
      <c r="AG568" s="21">
        <v>0</v>
      </c>
      <c r="AH568" s="21">
        <v>0</v>
      </c>
      <c r="AI568" s="21">
        <f t="shared" si="17"/>
        <v>0</v>
      </c>
      <c r="AJ568">
        <v>0</v>
      </c>
      <c r="AK568" s="1">
        <v>50000</v>
      </c>
      <c r="AL568">
        <v>0</v>
      </c>
      <c r="AM568" s="1">
        <v>50000</v>
      </c>
      <c r="AN568">
        <v>0</v>
      </c>
    </row>
    <row r="569" spans="1:40" x14ac:dyDescent="0.25">
      <c r="A569" t="str">
        <f t="shared" si="16"/>
        <v>1.1-00-2018_20575041_2024610</v>
      </c>
      <c r="B569" t="s">
        <v>393</v>
      </c>
      <c r="C569" s="17" t="s">
        <v>555</v>
      </c>
      <c r="D569" t="s">
        <v>158</v>
      </c>
      <c r="E569" t="s">
        <v>97</v>
      </c>
      <c r="F569" t="s">
        <v>159</v>
      </c>
      <c r="G569">
        <v>5</v>
      </c>
      <c r="H569">
        <v>75</v>
      </c>
      <c r="I569" t="s">
        <v>180</v>
      </c>
      <c r="J569">
        <v>2461</v>
      </c>
      <c r="K569" t="s">
        <v>168</v>
      </c>
      <c r="L569">
        <v>0</v>
      </c>
      <c r="M569" t="s">
        <v>36</v>
      </c>
      <c r="N569">
        <v>2000</v>
      </c>
      <c r="O569" s="17" t="s">
        <v>699</v>
      </c>
      <c r="P569" t="s">
        <v>394</v>
      </c>
      <c r="Q569" t="s">
        <v>162</v>
      </c>
      <c r="R569" t="s">
        <v>163</v>
      </c>
      <c r="S569" t="s">
        <v>164</v>
      </c>
      <c r="T569" t="s">
        <v>182</v>
      </c>
      <c r="U569" s="17" t="e">
        <v>#N/A</v>
      </c>
      <c r="V569" s="13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 s="21">
        <v>0</v>
      </c>
      <c r="AD569" s="13">
        <f>VLOOKUP(A569,'ARCHIVO DE TRABAJO'!$A$1:$AC$1046,29,0)</f>
        <v>0</v>
      </c>
      <c r="AE569" s="32">
        <f>VLOOKUP(A569,'ARCHIVO DE TRABAJO'!$A$1:$AD$1046,30,0)</f>
        <v>0</v>
      </c>
      <c r="AF569" s="21">
        <v>0</v>
      </c>
      <c r="AG569" s="21">
        <v>0</v>
      </c>
      <c r="AH569" s="21">
        <v>0</v>
      </c>
      <c r="AI569" s="21">
        <f t="shared" si="17"/>
        <v>0</v>
      </c>
      <c r="AJ569">
        <v>0</v>
      </c>
      <c r="AK569" s="1">
        <v>24000</v>
      </c>
      <c r="AL569">
        <v>0</v>
      </c>
      <c r="AM569" s="1">
        <v>24000</v>
      </c>
      <c r="AN569">
        <v>0</v>
      </c>
    </row>
    <row r="570" spans="1:40" x14ac:dyDescent="0.25">
      <c r="A570" t="str">
        <f t="shared" si="16"/>
        <v>1.1-00-2005_20822012_2013220</v>
      </c>
      <c r="B570" t="s">
        <v>393</v>
      </c>
      <c r="C570" s="17" t="s">
        <v>555</v>
      </c>
      <c r="D570" t="s">
        <v>31</v>
      </c>
      <c r="E570" t="s">
        <v>32</v>
      </c>
      <c r="F570" t="s">
        <v>43</v>
      </c>
      <c r="G570">
        <v>8</v>
      </c>
      <c r="H570">
        <v>22</v>
      </c>
      <c r="I570" t="s">
        <v>44</v>
      </c>
      <c r="J570">
        <v>1322</v>
      </c>
      <c r="K570" t="s">
        <v>333</v>
      </c>
      <c r="L570">
        <v>0</v>
      </c>
      <c r="M570" t="s">
        <v>36</v>
      </c>
      <c r="N570">
        <v>1000</v>
      </c>
      <c r="O570" s="17" t="s">
        <v>699</v>
      </c>
      <c r="P570" t="s">
        <v>394</v>
      </c>
      <c r="Q570" t="s">
        <v>47</v>
      </c>
      <c r="R570" t="s">
        <v>39</v>
      </c>
      <c r="S570" t="s">
        <v>48</v>
      </c>
      <c r="T570" t="s">
        <v>49</v>
      </c>
      <c r="U570" s="17" t="e">
        <v>#N/A</v>
      </c>
      <c r="V570" s="13">
        <v>119859351.44</v>
      </c>
      <c r="W570">
        <v>0</v>
      </c>
      <c r="X570" s="1">
        <v>1727512.92</v>
      </c>
      <c r="Y570" s="1">
        <v>1727512.92</v>
      </c>
      <c r="Z570" s="21">
        <v>1727512.92</v>
      </c>
      <c r="AA570" s="21">
        <v>1481052.8</v>
      </c>
      <c r="AB570" s="21">
        <v>1322664.99</v>
      </c>
      <c r="AC570" s="21">
        <v>118131838.52</v>
      </c>
      <c r="AD570" s="13">
        <f>VLOOKUP(A570,'ARCHIVO DE TRABAJO'!$A$1:$AC$1046,29,0)</f>
        <v>0</v>
      </c>
      <c r="AE570" s="32">
        <f>VLOOKUP(A570,'ARCHIVO DE TRABAJO'!$A$1:$AD$1046,30,0)</f>
        <v>0</v>
      </c>
      <c r="AF570" s="21">
        <v>7194312.7233333299</v>
      </c>
      <c r="AG570" s="21">
        <v>0</v>
      </c>
      <c r="AH570" s="21">
        <v>0</v>
      </c>
      <c r="AI570" s="21">
        <f t="shared" si="17"/>
        <v>112665038.71666667</v>
      </c>
      <c r="AJ570">
        <v>0</v>
      </c>
      <c r="AK570" s="1">
        <v>119859351.44</v>
      </c>
      <c r="AL570">
        <v>0</v>
      </c>
      <c r="AM570">
        <v>0</v>
      </c>
      <c r="AN570" s="1">
        <v>119859351.44</v>
      </c>
    </row>
    <row r="571" spans="1:40" x14ac:dyDescent="0.25">
      <c r="A571" t="str">
        <f t="shared" si="16"/>
        <v>1.1-00-2005_20821012_2029810</v>
      </c>
      <c r="B571" t="s">
        <v>393</v>
      </c>
      <c r="C571" s="17" t="s">
        <v>555</v>
      </c>
      <c r="D571" t="s">
        <v>31</v>
      </c>
      <c r="E571" t="s">
        <v>32</v>
      </c>
      <c r="F571" t="s">
        <v>43</v>
      </c>
      <c r="G571">
        <v>8</v>
      </c>
      <c r="H571">
        <v>21</v>
      </c>
      <c r="I571" t="s">
        <v>44</v>
      </c>
      <c r="J571">
        <v>2981</v>
      </c>
      <c r="K571" t="s">
        <v>172</v>
      </c>
      <c r="L571">
        <v>0</v>
      </c>
      <c r="M571" t="s">
        <v>36</v>
      </c>
      <c r="N571">
        <v>2000</v>
      </c>
      <c r="O571" s="17" t="s">
        <v>699</v>
      </c>
      <c r="P571" t="s">
        <v>394</v>
      </c>
      <c r="Q571" t="s">
        <v>47</v>
      </c>
      <c r="R571" t="s">
        <v>39</v>
      </c>
      <c r="S571" t="s">
        <v>315</v>
      </c>
      <c r="T571" t="s">
        <v>49</v>
      </c>
      <c r="U571" s="17" t="s">
        <v>509</v>
      </c>
      <c r="V571" s="13">
        <v>4617600</v>
      </c>
      <c r="W571">
        <v>0</v>
      </c>
      <c r="X571" s="1">
        <v>4613311.3600000003</v>
      </c>
      <c r="Y571" s="1">
        <v>4589897.92</v>
      </c>
      <c r="Z571" s="21">
        <v>441706.37</v>
      </c>
      <c r="AA571" s="21">
        <v>278478.25</v>
      </c>
      <c r="AB571" s="21">
        <v>19590.330000000002</v>
      </c>
      <c r="AC571" s="21">
        <v>4288.6399999996647</v>
      </c>
      <c r="AD571" s="13">
        <f>VLOOKUP(A571,'ARCHIVO DE TRABAJO'!$A$1:$AC$1046,29,0)</f>
        <v>850000</v>
      </c>
      <c r="AE571" s="32" t="str">
        <f>VLOOKUP(A571,'ARCHIVO DE TRABAJO'!$A$1:$AD$1046,30,0)</f>
        <v>Amarillo</v>
      </c>
      <c r="AF571" s="27">
        <v>3833567.8</v>
      </c>
      <c r="AG571" s="21">
        <v>0</v>
      </c>
      <c r="AH571" s="21">
        <v>0</v>
      </c>
      <c r="AI571" s="21">
        <f t="shared" si="17"/>
        <v>784032.20000000019</v>
      </c>
      <c r="AJ571">
        <v>0</v>
      </c>
      <c r="AK571" s="1">
        <v>4617600</v>
      </c>
      <c r="AL571">
        <v>0</v>
      </c>
      <c r="AM571">
        <v>0</v>
      </c>
      <c r="AN571" s="1">
        <v>4617600</v>
      </c>
    </row>
    <row r="572" spans="1:40" x14ac:dyDescent="0.25">
      <c r="A572" t="str">
        <f t="shared" si="16"/>
        <v>1.1-00-2018_20575041_2027210</v>
      </c>
      <c r="B572" t="s">
        <v>393</v>
      </c>
      <c r="C572" s="17" t="s">
        <v>555</v>
      </c>
      <c r="D572" t="s">
        <v>158</v>
      </c>
      <c r="E572" t="s">
        <v>97</v>
      </c>
      <c r="F572" t="s">
        <v>159</v>
      </c>
      <c r="G572">
        <v>5</v>
      </c>
      <c r="H572">
        <v>75</v>
      </c>
      <c r="I572" t="s">
        <v>180</v>
      </c>
      <c r="J572">
        <v>2721</v>
      </c>
      <c r="K572" t="s">
        <v>124</v>
      </c>
      <c r="L572">
        <v>0</v>
      </c>
      <c r="M572" t="s">
        <v>36</v>
      </c>
      <c r="N572">
        <v>2000</v>
      </c>
      <c r="O572" s="17" t="s">
        <v>699</v>
      </c>
      <c r="P572" t="s">
        <v>394</v>
      </c>
      <c r="Q572" t="s">
        <v>162</v>
      </c>
      <c r="R572" t="s">
        <v>163</v>
      </c>
      <c r="S572" t="s">
        <v>164</v>
      </c>
      <c r="T572" t="s">
        <v>182</v>
      </c>
      <c r="U572" s="17" t="e">
        <v>#N/A</v>
      </c>
      <c r="V572" s="13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 s="21">
        <v>0</v>
      </c>
      <c r="AD572" s="13">
        <f>VLOOKUP(A572,'ARCHIVO DE TRABAJO'!$A$1:$AC$1046,29,0)</f>
        <v>0</v>
      </c>
      <c r="AE572" s="32">
        <f>VLOOKUP(A572,'ARCHIVO DE TRABAJO'!$A$1:$AD$1046,30,0)</f>
        <v>0</v>
      </c>
      <c r="AF572" s="21">
        <v>0</v>
      </c>
      <c r="AG572" s="21">
        <v>0</v>
      </c>
      <c r="AH572" s="21">
        <v>0</v>
      </c>
      <c r="AI572" s="21">
        <f t="shared" si="17"/>
        <v>0</v>
      </c>
      <c r="AJ572">
        <v>0</v>
      </c>
      <c r="AK572" s="1">
        <v>100000</v>
      </c>
      <c r="AL572">
        <v>0</v>
      </c>
      <c r="AM572" s="1">
        <v>100000</v>
      </c>
      <c r="AN572">
        <v>0</v>
      </c>
    </row>
    <row r="573" spans="1:40" x14ac:dyDescent="0.25">
      <c r="A573" t="str">
        <f t="shared" si="16"/>
        <v>1.1-00-2001_2081001_2033610</v>
      </c>
      <c r="B573" t="s">
        <v>393</v>
      </c>
      <c r="C573" s="17" t="s">
        <v>555</v>
      </c>
      <c r="D573" t="s">
        <v>31</v>
      </c>
      <c r="E573" t="s">
        <v>286</v>
      </c>
      <c r="F573" t="s">
        <v>146</v>
      </c>
      <c r="G573">
        <v>8</v>
      </c>
      <c r="H573">
        <v>1</v>
      </c>
      <c r="I573" t="s">
        <v>287</v>
      </c>
      <c r="J573">
        <v>3361</v>
      </c>
      <c r="K573" t="s">
        <v>290</v>
      </c>
      <c r="L573">
        <v>0</v>
      </c>
      <c r="M573" t="s">
        <v>36</v>
      </c>
      <c r="N573">
        <v>3000</v>
      </c>
      <c r="O573" s="17" t="s">
        <v>699</v>
      </c>
      <c r="P573" t="s">
        <v>394</v>
      </c>
      <c r="Q573" t="s">
        <v>149</v>
      </c>
      <c r="R573" t="s">
        <v>39</v>
      </c>
      <c r="S573" t="s">
        <v>288</v>
      </c>
      <c r="T573" t="s">
        <v>289</v>
      </c>
      <c r="U573" s="17" t="s">
        <v>509</v>
      </c>
      <c r="V573" s="13">
        <v>7148008</v>
      </c>
      <c r="W573">
        <v>0</v>
      </c>
      <c r="X573" s="1">
        <v>6880131.8200000003</v>
      </c>
      <c r="Y573" s="1">
        <v>4824054.4400000004</v>
      </c>
      <c r="Z573" s="21">
        <v>1792976.04</v>
      </c>
      <c r="AA573" s="21">
        <v>551603.19999999995</v>
      </c>
      <c r="AB573" s="21">
        <v>539075.19999999995</v>
      </c>
      <c r="AC573" s="21">
        <v>267876.1799999997</v>
      </c>
      <c r="AD573" s="13">
        <f>VLOOKUP(A573,'ARCHIVO DE TRABAJO'!$A$1:$AC$1046,29,0)</f>
        <v>0</v>
      </c>
      <c r="AE573" s="32">
        <f>VLOOKUP(A573,'ARCHIVO DE TRABAJO'!$A$1:$AD$1046,30,0)</f>
        <v>0</v>
      </c>
      <c r="AF573" s="27">
        <v>3000000</v>
      </c>
      <c r="AG573" s="21">
        <v>0</v>
      </c>
      <c r="AH573" s="21">
        <v>0</v>
      </c>
      <c r="AI573" s="21">
        <f t="shared" si="17"/>
        <v>4148008</v>
      </c>
      <c r="AJ573">
        <v>0</v>
      </c>
      <c r="AK573" s="1">
        <v>15000000</v>
      </c>
      <c r="AL573">
        <v>0</v>
      </c>
      <c r="AM573" s="21">
        <v>7851992</v>
      </c>
      <c r="AN573" s="1">
        <v>7148008</v>
      </c>
    </row>
    <row r="574" spans="1:40" x14ac:dyDescent="0.25">
      <c r="A574" t="str">
        <f t="shared" si="16"/>
        <v>1.1-00-2018_20575041_2032310</v>
      </c>
      <c r="B574" t="s">
        <v>393</v>
      </c>
      <c r="C574" s="17" t="s">
        <v>555</v>
      </c>
      <c r="D574" t="s">
        <v>158</v>
      </c>
      <c r="E574" t="s">
        <v>97</v>
      </c>
      <c r="F574" t="s">
        <v>159</v>
      </c>
      <c r="G574">
        <v>5</v>
      </c>
      <c r="H574">
        <v>75</v>
      </c>
      <c r="I574" t="s">
        <v>180</v>
      </c>
      <c r="J574">
        <v>3231</v>
      </c>
      <c r="K574" t="s">
        <v>183</v>
      </c>
      <c r="L574">
        <v>0</v>
      </c>
      <c r="M574" t="s">
        <v>36</v>
      </c>
      <c r="N574">
        <v>3000</v>
      </c>
      <c r="O574" s="17" t="s">
        <v>699</v>
      </c>
      <c r="P574" t="s">
        <v>394</v>
      </c>
      <c r="Q574" t="s">
        <v>162</v>
      </c>
      <c r="R574" t="s">
        <v>163</v>
      </c>
      <c r="S574" t="s">
        <v>164</v>
      </c>
      <c r="T574" t="s">
        <v>182</v>
      </c>
      <c r="U574" s="17" t="e">
        <v>#N/A</v>
      </c>
      <c r="V574" s="13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 s="21">
        <v>0</v>
      </c>
      <c r="AD574" s="13">
        <f>VLOOKUP(A574,'ARCHIVO DE TRABAJO'!$A$1:$AC$1046,29,0)</f>
        <v>0</v>
      </c>
      <c r="AE574" s="32">
        <f>VLOOKUP(A574,'ARCHIVO DE TRABAJO'!$A$1:$AD$1046,30,0)</f>
        <v>0</v>
      </c>
      <c r="AF574" s="21">
        <v>0</v>
      </c>
      <c r="AG574" s="21">
        <v>0</v>
      </c>
      <c r="AH574" s="21">
        <v>0</v>
      </c>
      <c r="AI574" s="21">
        <f t="shared" si="17"/>
        <v>0</v>
      </c>
      <c r="AJ574">
        <v>0</v>
      </c>
      <c r="AK574" s="1">
        <v>60000</v>
      </c>
      <c r="AL574">
        <v>0</v>
      </c>
      <c r="AM574" s="1">
        <v>60000</v>
      </c>
      <c r="AN574">
        <v>0</v>
      </c>
    </row>
    <row r="575" spans="1:40" x14ac:dyDescent="0.25">
      <c r="A575" t="str">
        <f t="shared" ref="A575:A638" si="18">+CONCATENATE(B575,F575,G575,H575,I575,J575,L575)</f>
        <v>1.1-00-2018_20575041_2032510</v>
      </c>
      <c r="B575" t="s">
        <v>393</v>
      </c>
      <c r="C575" s="17" t="s">
        <v>555</v>
      </c>
      <c r="D575" t="s">
        <v>158</v>
      </c>
      <c r="E575" t="s">
        <v>97</v>
      </c>
      <c r="F575" t="s">
        <v>159</v>
      </c>
      <c r="G575">
        <v>5</v>
      </c>
      <c r="H575">
        <v>75</v>
      </c>
      <c r="I575" t="s">
        <v>180</v>
      </c>
      <c r="J575">
        <v>3251</v>
      </c>
      <c r="K575" t="s">
        <v>65</v>
      </c>
      <c r="L575">
        <v>0</v>
      </c>
      <c r="M575" t="s">
        <v>36</v>
      </c>
      <c r="N575">
        <v>3000</v>
      </c>
      <c r="O575" s="17" t="s">
        <v>699</v>
      </c>
      <c r="P575" t="s">
        <v>394</v>
      </c>
      <c r="Q575" t="s">
        <v>162</v>
      </c>
      <c r="R575" t="s">
        <v>163</v>
      </c>
      <c r="S575" t="s">
        <v>164</v>
      </c>
      <c r="T575" t="s">
        <v>182</v>
      </c>
      <c r="U575" s="17" t="e">
        <v>#N/A</v>
      </c>
      <c r="V575" s="13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 s="21">
        <v>0</v>
      </c>
      <c r="AD575" s="13">
        <f>VLOOKUP(A575,'ARCHIVO DE TRABAJO'!$A$1:$AC$1046,29,0)</f>
        <v>0</v>
      </c>
      <c r="AE575" s="32">
        <f>VLOOKUP(A575,'ARCHIVO DE TRABAJO'!$A$1:$AD$1046,30,0)</f>
        <v>0</v>
      </c>
      <c r="AF575" s="21">
        <v>0</v>
      </c>
      <c r="AG575" s="21">
        <v>0</v>
      </c>
      <c r="AH575" s="21">
        <v>0</v>
      </c>
      <c r="AI575" s="21">
        <f t="shared" ref="AI575:AI638" si="19">V575-AF575+AG575+AH575</f>
        <v>0</v>
      </c>
      <c r="AJ575">
        <v>0</v>
      </c>
      <c r="AK575" s="1">
        <v>50000</v>
      </c>
      <c r="AL575">
        <v>0</v>
      </c>
      <c r="AM575" s="1">
        <v>50000</v>
      </c>
      <c r="AN575">
        <v>0</v>
      </c>
    </row>
    <row r="576" spans="1:40" x14ac:dyDescent="0.25">
      <c r="A576" t="str">
        <f t="shared" si="18"/>
        <v>1.1-00-2018_20575041_2033910</v>
      </c>
      <c r="B576" t="s">
        <v>393</v>
      </c>
      <c r="C576" s="17" t="s">
        <v>555</v>
      </c>
      <c r="D576" t="s">
        <v>158</v>
      </c>
      <c r="E576" t="s">
        <v>97</v>
      </c>
      <c r="F576" t="s">
        <v>159</v>
      </c>
      <c r="G576">
        <v>5</v>
      </c>
      <c r="H576">
        <v>75</v>
      </c>
      <c r="I576" t="s">
        <v>180</v>
      </c>
      <c r="J576">
        <v>3391</v>
      </c>
      <c r="K576" t="s">
        <v>137</v>
      </c>
      <c r="L576">
        <v>0</v>
      </c>
      <c r="M576" t="s">
        <v>36</v>
      </c>
      <c r="N576">
        <v>3000</v>
      </c>
      <c r="O576" s="17" t="s">
        <v>699</v>
      </c>
      <c r="P576" t="s">
        <v>394</v>
      </c>
      <c r="Q576" t="s">
        <v>162</v>
      </c>
      <c r="R576" t="s">
        <v>163</v>
      </c>
      <c r="S576" t="s">
        <v>164</v>
      </c>
      <c r="T576" t="s">
        <v>182</v>
      </c>
      <c r="U576" s="17" t="s">
        <v>509</v>
      </c>
      <c r="V576" s="13">
        <v>868824.95</v>
      </c>
      <c r="W576">
        <v>0</v>
      </c>
      <c r="X576" s="1">
        <v>508824.95</v>
      </c>
      <c r="Y576" s="1">
        <v>10024.950000000001</v>
      </c>
      <c r="Z576">
        <v>0</v>
      </c>
      <c r="AA576">
        <v>0</v>
      </c>
      <c r="AB576">
        <v>0</v>
      </c>
      <c r="AC576" s="21">
        <v>359999.99999999994</v>
      </c>
      <c r="AD576" s="13">
        <f>VLOOKUP(A576,'ARCHIVO DE TRABAJO'!$A$1:$AC$1046,29,0)</f>
        <v>0</v>
      </c>
      <c r="AE576" s="32">
        <f>VLOOKUP(A576,'ARCHIVO DE TRABAJO'!$A$1:$AD$1046,30,0)</f>
        <v>0</v>
      </c>
      <c r="AF576" s="21">
        <v>0</v>
      </c>
      <c r="AG576" s="21">
        <v>0</v>
      </c>
      <c r="AH576" s="21">
        <v>0</v>
      </c>
      <c r="AI576" s="21">
        <f t="shared" si="19"/>
        <v>868824.95</v>
      </c>
      <c r="AJ576">
        <v>0</v>
      </c>
      <c r="AK576" s="1">
        <v>3500000</v>
      </c>
      <c r="AL576">
        <v>0</v>
      </c>
      <c r="AM576" s="1">
        <v>2631175.0499999998</v>
      </c>
      <c r="AN576" s="1">
        <v>868824.95</v>
      </c>
    </row>
    <row r="577" spans="1:40" x14ac:dyDescent="0.25">
      <c r="A577" t="str">
        <f t="shared" si="18"/>
        <v>1.1-00-2018_20575041_2035110</v>
      </c>
      <c r="B577" t="s">
        <v>393</v>
      </c>
      <c r="C577" s="17" t="s">
        <v>555</v>
      </c>
      <c r="D577" t="s">
        <v>158</v>
      </c>
      <c r="E577" t="s">
        <v>97</v>
      </c>
      <c r="F577" t="s">
        <v>159</v>
      </c>
      <c r="G577">
        <v>5</v>
      </c>
      <c r="H577">
        <v>75</v>
      </c>
      <c r="I577" t="s">
        <v>180</v>
      </c>
      <c r="J577">
        <v>3511</v>
      </c>
      <c r="K577" t="s">
        <v>68</v>
      </c>
      <c r="L577">
        <v>0</v>
      </c>
      <c r="M577" t="s">
        <v>36</v>
      </c>
      <c r="N577">
        <v>3000</v>
      </c>
      <c r="O577" s="17" t="s">
        <v>699</v>
      </c>
      <c r="P577" t="s">
        <v>394</v>
      </c>
      <c r="Q577" t="s">
        <v>162</v>
      </c>
      <c r="R577" t="s">
        <v>163</v>
      </c>
      <c r="S577" t="s">
        <v>164</v>
      </c>
      <c r="T577" t="s">
        <v>182</v>
      </c>
      <c r="U577" s="17" t="e">
        <v>#N/A</v>
      </c>
      <c r="V577" s="13">
        <v>200000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 s="21">
        <v>200000</v>
      </c>
      <c r="AD577" s="13">
        <f>VLOOKUP(A577,'ARCHIVO DE TRABAJO'!$A$1:$AC$1046,29,0)</f>
        <v>0</v>
      </c>
      <c r="AE577" s="32">
        <f>VLOOKUP(A577,'ARCHIVO DE TRABAJO'!$A$1:$AD$1046,30,0)</f>
        <v>0</v>
      </c>
      <c r="AF577" s="21">
        <v>0</v>
      </c>
      <c r="AG577" s="21">
        <v>0</v>
      </c>
      <c r="AH577" s="21">
        <v>0</v>
      </c>
      <c r="AI577" s="21">
        <f t="shared" si="19"/>
        <v>200000</v>
      </c>
      <c r="AJ577">
        <v>0</v>
      </c>
      <c r="AK577" s="1">
        <v>400000</v>
      </c>
      <c r="AL577">
        <v>0</v>
      </c>
      <c r="AM577" s="1">
        <v>200000</v>
      </c>
      <c r="AN577" s="1">
        <v>200000</v>
      </c>
    </row>
    <row r="578" spans="1:40" x14ac:dyDescent="0.25">
      <c r="A578" t="str">
        <f t="shared" si="18"/>
        <v>1.1-00-2018_20575041_2036310</v>
      </c>
      <c r="B578" t="s">
        <v>393</v>
      </c>
      <c r="C578" s="17" t="s">
        <v>555</v>
      </c>
      <c r="D578" t="s">
        <v>158</v>
      </c>
      <c r="E578" t="s">
        <v>97</v>
      </c>
      <c r="F578" t="s">
        <v>159</v>
      </c>
      <c r="G578">
        <v>5</v>
      </c>
      <c r="H578">
        <v>75</v>
      </c>
      <c r="I578" t="s">
        <v>180</v>
      </c>
      <c r="J578">
        <v>3631</v>
      </c>
      <c r="K578" t="s">
        <v>184</v>
      </c>
      <c r="L578">
        <v>0</v>
      </c>
      <c r="M578" t="s">
        <v>36</v>
      </c>
      <c r="N578">
        <v>3000</v>
      </c>
      <c r="O578" s="17" t="s">
        <v>699</v>
      </c>
      <c r="P578" t="s">
        <v>394</v>
      </c>
      <c r="Q578" t="s">
        <v>162</v>
      </c>
      <c r="R578" t="s">
        <v>163</v>
      </c>
      <c r="S578" t="s">
        <v>164</v>
      </c>
      <c r="T578" t="s">
        <v>182</v>
      </c>
      <c r="U578" s="17" t="e">
        <v>#N/A</v>
      </c>
      <c r="V578" s="13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 s="21">
        <v>0</v>
      </c>
      <c r="AD578" s="13">
        <f>VLOOKUP(A578,'ARCHIVO DE TRABAJO'!$A$1:$AC$1046,29,0)</f>
        <v>0</v>
      </c>
      <c r="AE578" s="32">
        <f>VLOOKUP(A578,'ARCHIVO DE TRABAJO'!$A$1:$AD$1046,30,0)</f>
        <v>0</v>
      </c>
      <c r="AF578" s="21">
        <v>0</v>
      </c>
      <c r="AG578" s="21">
        <v>0</v>
      </c>
      <c r="AH578" s="21">
        <v>0</v>
      </c>
      <c r="AI578" s="21">
        <f t="shared" si="19"/>
        <v>0</v>
      </c>
      <c r="AJ578">
        <v>0</v>
      </c>
      <c r="AK578" s="1">
        <v>400000</v>
      </c>
      <c r="AL578">
        <v>0</v>
      </c>
      <c r="AM578" s="1">
        <v>400000</v>
      </c>
      <c r="AN578">
        <v>0</v>
      </c>
    </row>
    <row r="579" spans="1:40" x14ac:dyDescent="0.25">
      <c r="A579" t="str">
        <f t="shared" si="18"/>
        <v>1.1-00-2018_20575041_2038210</v>
      </c>
      <c r="B579" t="s">
        <v>393</v>
      </c>
      <c r="C579" s="17" t="s">
        <v>555</v>
      </c>
      <c r="D579" t="s">
        <v>158</v>
      </c>
      <c r="E579" t="s">
        <v>97</v>
      </c>
      <c r="F579" t="s">
        <v>159</v>
      </c>
      <c r="G579">
        <v>5</v>
      </c>
      <c r="H579">
        <v>75</v>
      </c>
      <c r="I579" t="s">
        <v>180</v>
      </c>
      <c r="J579">
        <v>3821</v>
      </c>
      <c r="K579" t="s">
        <v>70</v>
      </c>
      <c r="L579">
        <v>0</v>
      </c>
      <c r="M579" t="s">
        <v>36</v>
      </c>
      <c r="N579">
        <v>3000</v>
      </c>
      <c r="O579" s="17" t="s">
        <v>699</v>
      </c>
      <c r="P579" t="s">
        <v>394</v>
      </c>
      <c r="Q579" t="s">
        <v>162</v>
      </c>
      <c r="R579" t="s">
        <v>163</v>
      </c>
      <c r="S579" t="s">
        <v>164</v>
      </c>
      <c r="T579" t="s">
        <v>182</v>
      </c>
      <c r="U579" s="17" t="e">
        <v>#N/A</v>
      </c>
      <c r="V579" s="13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 s="21">
        <v>0</v>
      </c>
      <c r="AD579" s="13">
        <f>VLOOKUP(A579,'ARCHIVO DE TRABAJO'!$A$1:$AC$1046,29,0)</f>
        <v>0</v>
      </c>
      <c r="AE579" s="32">
        <f>VLOOKUP(A579,'ARCHIVO DE TRABAJO'!$A$1:$AD$1046,30,0)</f>
        <v>0</v>
      </c>
      <c r="AF579" s="21">
        <v>0</v>
      </c>
      <c r="AG579" s="21">
        <v>0</v>
      </c>
      <c r="AH579" s="21">
        <v>0</v>
      </c>
      <c r="AI579" s="21">
        <f t="shared" si="19"/>
        <v>0</v>
      </c>
      <c r="AJ579">
        <v>0</v>
      </c>
      <c r="AK579" s="1">
        <v>8000000</v>
      </c>
      <c r="AL579">
        <v>0</v>
      </c>
      <c r="AM579" s="1">
        <v>8000000</v>
      </c>
      <c r="AN579">
        <v>0</v>
      </c>
    </row>
    <row r="580" spans="1:40" x14ac:dyDescent="0.25">
      <c r="A580" t="str">
        <f t="shared" si="18"/>
        <v>1.1-00-2018_20575041_2052310</v>
      </c>
      <c r="B580" t="s">
        <v>393</v>
      </c>
      <c r="C580" s="17" t="s">
        <v>555</v>
      </c>
      <c r="D580" t="s">
        <v>158</v>
      </c>
      <c r="E580" t="s">
        <v>97</v>
      </c>
      <c r="F580" t="s">
        <v>159</v>
      </c>
      <c r="G580">
        <v>5</v>
      </c>
      <c r="H580">
        <v>75</v>
      </c>
      <c r="I580" t="s">
        <v>180</v>
      </c>
      <c r="J580">
        <v>5231</v>
      </c>
      <c r="K580" t="s">
        <v>185</v>
      </c>
      <c r="L580">
        <v>0</v>
      </c>
      <c r="M580" t="s">
        <v>36</v>
      </c>
      <c r="N580">
        <v>5000</v>
      </c>
      <c r="O580" s="17" t="s">
        <v>700</v>
      </c>
      <c r="P580" t="s">
        <v>394</v>
      </c>
      <c r="Q580" t="s">
        <v>162</v>
      </c>
      <c r="R580" t="s">
        <v>163</v>
      </c>
      <c r="S580" t="s">
        <v>164</v>
      </c>
      <c r="T580" t="s">
        <v>182</v>
      </c>
      <c r="U580" s="17" t="e">
        <v>#N/A</v>
      </c>
      <c r="V580" s="13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 s="21">
        <v>0</v>
      </c>
      <c r="AD580" s="13">
        <f>VLOOKUP(A580,'ARCHIVO DE TRABAJO'!$A$1:$AC$1046,29,0)</f>
        <v>0</v>
      </c>
      <c r="AE580" s="32">
        <f>VLOOKUP(A580,'ARCHIVO DE TRABAJO'!$A$1:$AD$1046,30,0)</f>
        <v>0</v>
      </c>
      <c r="AF580" s="21">
        <v>0</v>
      </c>
      <c r="AG580" s="21">
        <v>0</v>
      </c>
      <c r="AH580" s="21">
        <v>0</v>
      </c>
      <c r="AI580" s="21">
        <f t="shared" si="19"/>
        <v>0</v>
      </c>
      <c r="AJ580">
        <v>0</v>
      </c>
      <c r="AK580" s="1">
        <v>100000</v>
      </c>
      <c r="AL580">
        <v>0</v>
      </c>
      <c r="AM580" s="1">
        <v>100000</v>
      </c>
      <c r="AN580">
        <v>0</v>
      </c>
    </row>
    <row r="581" spans="1:40" x14ac:dyDescent="0.25">
      <c r="A581" t="str">
        <f t="shared" si="18"/>
        <v>1.1-00-2018_20575041_2056510</v>
      </c>
      <c r="B581" t="s">
        <v>393</v>
      </c>
      <c r="C581" s="17" t="s">
        <v>555</v>
      </c>
      <c r="D581" t="s">
        <v>158</v>
      </c>
      <c r="E581" t="s">
        <v>97</v>
      </c>
      <c r="F581" t="s">
        <v>159</v>
      </c>
      <c r="G581">
        <v>5</v>
      </c>
      <c r="H581">
        <v>75</v>
      </c>
      <c r="I581" t="s">
        <v>180</v>
      </c>
      <c r="J581">
        <v>5651</v>
      </c>
      <c r="K581" t="s">
        <v>120</v>
      </c>
      <c r="L581">
        <v>0</v>
      </c>
      <c r="M581" t="s">
        <v>36</v>
      </c>
      <c r="N581">
        <v>5000</v>
      </c>
      <c r="O581" s="17" t="s">
        <v>700</v>
      </c>
      <c r="P581" t="s">
        <v>394</v>
      </c>
      <c r="Q581" t="s">
        <v>162</v>
      </c>
      <c r="R581" t="s">
        <v>163</v>
      </c>
      <c r="S581" t="s">
        <v>164</v>
      </c>
      <c r="T581" t="s">
        <v>182</v>
      </c>
      <c r="U581" s="17" t="e">
        <v>#N/A</v>
      </c>
      <c r="V581" s="13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 s="21">
        <v>0</v>
      </c>
      <c r="AD581" s="13">
        <f>VLOOKUP(A581,'ARCHIVO DE TRABAJO'!$A$1:$AC$1046,29,0)</f>
        <v>0</v>
      </c>
      <c r="AE581" s="32">
        <f>VLOOKUP(A581,'ARCHIVO DE TRABAJO'!$A$1:$AD$1046,30,0)</f>
        <v>0</v>
      </c>
      <c r="AF581" s="21">
        <v>0</v>
      </c>
      <c r="AG581" s="21">
        <v>0</v>
      </c>
      <c r="AH581" s="21">
        <v>0</v>
      </c>
      <c r="AI581" s="21">
        <f t="shared" si="19"/>
        <v>0</v>
      </c>
      <c r="AJ581">
        <v>0</v>
      </c>
      <c r="AK581" s="1">
        <v>100000</v>
      </c>
      <c r="AL581">
        <v>0</v>
      </c>
      <c r="AM581" s="1">
        <v>100000</v>
      </c>
      <c r="AN581">
        <v>0</v>
      </c>
    </row>
    <row r="582" spans="1:40" x14ac:dyDescent="0.25">
      <c r="A582" t="str">
        <f t="shared" si="18"/>
        <v>1.1-00-2018_20575041_2059110</v>
      </c>
      <c r="B582" t="s">
        <v>393</v>
      </c>
      <c r="C582" s="17" t="s">
        <v>555</v>
      </c>
      <c r="D582" t="s">
        <v>158</v>
      </c>
      <c r="E582" t="s">
        <v>97</v>
      </c>
      <c r="F582" t="s">
        <v>159</v>
      </c>
      <c r="G582">
        <v>5</v>
      </c>
      <c r="H582">
        <v>75</v>
      </c>
      <c r="I582" t="s">
        <v>180</v>
      </c>
      <c r="J582">
        <v>5911</v>
      </c>
      <c r="K582" t="s">
        <v>157</v>
      </c>
      <c r="L582">
        <v>0</v>
      </c>
      <c r="M582" t="s">
        <v>36</v>
      </c>
      <c r="N582">
        <v>5000</v>
      </c>
      <c r="O582" s="17" t="s">
        <v>700</v>
      </c>
      <c r="P582" t="s">
        <v>394</v>
      </c>
      <c r="Q582" t="s">
        <v>162</v>
      </c>
      <c r="R582" t="s">
        <v>163</v>
      </c>
      <c r="S582" t="s">
        <v>164</v>
      </c>
      <c r="T582" t="s">
        <v>182</v>
      </c>
      <c r="U582" s="17" t="e">
        <v>#N/A</v>
      </c>
      <c r="V582" s="13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 s="21">
        <v>0</v>
      </c>
      <c r="AD582" s="13">
        <f>VLOOKUP(A582,'ARCHIVO DE TRABAJO'!$A$1:$AC$1046,29,0)</f>
        <v>0</v>
      </c>
      <c r="AE582" s="32">
        <f>VLOOKUP(A582,'ARCHIVO DE TRABAJO'!$A$1:$AD$1046,30,0)</f>
        <v>0</v>
      </c>
      <c r="AF582" s="21">
        <v>0</v>
      </c>
      <c r="AG582" s="21">
        <v>0</v>
      </c>
      <c r="AH582" s="21">
        <v>0</v>
      </c>
      <c r="AI582" s="21">
        <f t="shared" si="19"/>
        <v>0</v>
      </c>
      <c r="AJ582">
        <v>0</v>
      </c>
      <c r="AK582" s="1">
        <v>400000</v>
      </c>
      <c r="AL582">
        <v>0</v>
      </c>
      <c r="AM582" s="1">
        <v>400000</v>
      </c>
      <c r="AN582">
        <v>0</v>
      </c>
    </row>
    <row r="583" spans="1:40" x14ac:dyDescent="0.25">
      <c r="A583" t="str">
        <f t="shared" si="18"/>
        <v>1.1-00-2018_20576042_2023910</v>
      </c>
      <c r="B583" t="s">
        <v>393</v>
      </c>
      <c r="C583" s="17" t="s">
        <v>555</v>
      </c>
      <c r="D583" t="s">
        <v>158</v>
      </c>
      <c r="E583" t="s">
        <v>97</v>
      </c>
      <c r="F583" t="s">
        <v>159</v>
      </c>
      <c r="G583">
        <v>5</v>
      </c>
      <c r="H583">
        <v>76</v>
      </c>
      <c r="I583" t="s">
        <v>186</v>
      </c>
      <c r="J583">
        <v>2391</v>
      </c>
      <c r="K583" t="s">
        <v>61</v>
      </c>
      <c r="L583">
        <v>0</v>
      </c>
      <c r="M583" t="s">
        <v>36</v>
      </c>
      <c r="N583">
        <v>2000</v>
      </c>
      <c r="O583" s="17" t="s">
        <v>699</v>
      </c>
      <c r="P583" t="s">
        <v>394</v>
      </c>
      <c r="Q583" t="s">
        <v>162</v>
      </c>
      <c r="R583" t="s">
        <v>163</v>
      </c>
      <c r="S583" t="s">
        <v>164</v>
      </c>
      <c r="T583" t="s">
        <v>187</v>
      </c>
      <c r="U583" s="17" t="s">
        <v>509</v>
      </c>
      <c r="V583" s="1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 s="21">
        <v>0</v>
      </c>
      <c r="AD583" s="13">
        <f>VLOOKUP(A583,'ARCHIVO DE TRABAJO'!$A$1:$AC$1046,29,0)</f>
        <v>0</v>
      </c>
      <c r="AE583" s="32">
        <f>VLOOKUP(A583,'ARCHIVO DE TRABAJO'!$A$1:$AD$1046,30,0)</f>
        <v>0</v>
      </c>
      <c r="AF583" s="21">
        <v>0</v>
      </c>
      <c r="AG583" s="21">
        <v>0</v>
      </c>
      <c r="AH583" s="21">
        <v>0</v>
      </c>
      <c r="AI583" s="21">
        <f t="shared" si="19"/>
        <v>0</v>
      </c>
      <c r="AJ583">
        <v>0</v>
      </c>
      <c r="AK583" s="1">
        <v>75000</v>
      </c>
      <c r="AL583">
        <v>0</v>
      </c>
      <c r="AM583" s="1">
        <v>75000</v>
      </c>
      <c r="AN583">
        <v>0</v>
      </c>
    </row>
    <row r="584" spans="1:40" x14ac:dyDescent="0.25">
      <c r="A584" t="str">
        <f t="shared" si="18"/>
        <v>1.1-00-2018_20576042_2024410</v>
      </c>
      <c r="B584" t="s">
        <v>393</v>
      </c>
      <c r="C584" s="17" t="s">
        <v>555</v>
      </c>
      <c r="D584" t="s">
        <v>158</v>
      </c>
      <c r="E584" t="s">
        <v>97</v>
      </c>
      <c r="F584" t="s">
        <v>159</v>
      </c>
      <c r="G584">
        <v>5</v>
      </c>
      <c r="H584">
        <v>76</v>
      </c>
      <c r="I584" t="s">
        <v>186</v>
      </c>
      <c r="J584">
        <v>2441</v>
      </c>
      <c r="K584" t="s">
        <v>167</v>
      </c>
      <c r="L584">
        <v>0</v>
      </c>
      <c r="M584" t="s">
        <v>36</v>
      </c>
      <c r="N584">
        <v>2000</v>
      </c>
      <c r="O584" s="17" t="s">
        <v>699</v>
      </c>
      <c r="P584" t="s">
        <v>394</v>
      </c>
      <c r="Q584" t="s">
        <v>162</v>
      </c>
      <c r="R584" t="s">
        <v>163</v>
      </c>
      <c r="S584" t="s">
        <v>164</v>
      </c>
      <c r="T584" t="s">
        <v>187</v>
      </c>
      <c r="U584" s="17" t="e">
        <v>#N/A</v>
      </c>
      <c r="V584" s="13">
        <v>100000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 s="21">
        <v>100000</v>
      </c>
      <c r="AD584" s="13">
        <f>VLOOKUP(A584,'ARCHIVO DE TRABAJO'!$A$1:$AC$1046,29,0)</f>
        <v>0</v>
      </c>
      <c r="AE584" s="32">
        <f>VLOOKUP(A584,'ARCHIVO DE TRABAJO'!$A$1:$AD$1046,30,0)</f>
        <v>0</v>
      </c>
      <c r="AF584" s="21">
        <v>0</v>
      </c>
      <c r="AG584" s="21">
        <v>0</v>
      </c>
      <c r="AH584" s="21">
        <v>0</v>
      </c>
      <c r="AI584" s="21">
        <f t="shared" si="19"/>
        <v>100000</v>
      </c>
      <c r="AJ584">
        <v>0</v>
      </c>
      <c r="AK584" s="1">
        <v>200000</v>
      </c>
      <c r="AL584">
        <v>0</v>
      </c>
      <c r="AM584" s="1">
        <v>100000</v>
      </c>
      <c r="AN584" s="1">
        <v>100000</v>
      </c>
    </row>
    <row r="585" spans="1:40" x14ac:dyDescent="0.25">
      <c r="A585" t="str">
        <f t="shared" si="18"/>
        <v>1.1-00-2001_2083002_2036110</v>
      </c>
      <c r="B585" t="s">
        <v>393</v>
      </c>
      <c r="C585" s="17" t="s">
        <v>555</v>
      </c>
      <c r="D585" t="s">
        <v>31</v>
      </c>
      <c r="E585" t="s">
        <v>286</v>
      </c>
      <c r="F585" t="s">
        <v>146</v>
      </c>
      <c r="G585">
        <v>8</v>
      </c>
      <c r="H585">
        <v>3</v>
      </c>
      <c r="I585" t="s">
        <v>294</v>
      </c>
      <c r="J585">
        <v>3611</v>
      </c>
      <c r="K585" t="s">
        <v>297</v>
      </c>
      <c r="L585">
        <v>0</v>
      </c>
      <c r="M585" t="s">
        <v>36</v>
      </c>
      <c r="N585">
        <v>3000</v>
      </c>
      <c r="O585" s="17" t="s">
        <v>699</v>
      </c>
      <c r="P585" t="s">
        <v>394</v>
      </c>
      <c r="Q585" t="s">
        <v>149</v>
      </c>
      <c r="R585" t="s">
        <v>39</v>
      </c>
      <c r="S585" t="s">
        <v>295</v>
      </c>
      <c r="T585" t="s">
        <v>296</v>
      </c>
      <c r="U585" s="17" t="s">
        <v>509</v>
      </c>
      <c r="V585" s="13">
        <v>12798000</v>
      </c>
      <c r="W585">
        <v>0</v>
      </c>
      <c r="X585" s="1">
        <v>11985769.369999999</v>
      </c>
      <c r="Y585" s="1">
        <v>11885769.369999999</v>
      </c>
      <c r="Z585" s="21">
        <v>8170329.3700000001</v>
      </c>
      <c r="AA585" s="21">
        <v>3471093.73</v>
      </c>
      <c r="AB585" s="21">
        <v>2045772.76</v>
      </c>
      <c r="AC585" s="21">
        <v>812230.63000000082</v>
      </c>
      <c r="AD585" s="13">
        <f>VLOOKUP(A585,'ARCHIVO DE TRABAJO'!$A$1:$AC$1046,29,0)</f>
        <v>798000</v>
      </c>
      <c r="AE585" s="32" t="str">
        <f>VLOOKUP(A585,'ARCHIVO DE TRABAJO'!$A$1:$AD$1046,30,0)</f>
        <v>Verde</v>
      </c>
      <c r="AF585" s="27">
        <v>3000000</v>
      </c>
      <c r="AG585" s="21">
        <v>0</v>
      </c>
      <c r="AH585" s="21">
        <v>0</v>
      </c>
      <c r="AI585" s="21">
        <f t="shared" si="19"/>
        <v>9798000</v>
      </c>
      <c r="AJ585">
        <v>0</v>
      </c>
      <c r="AK585" s="1">
        <v>12798000</v>
      </c>
      <c r="AL585">
        <v>0</v>
      </c>
      <c r="AM585">
        <v>0</v>
      </c>
      <c r="AN585" s="1">
        <v>12798000</v>
      </c>
    </row>
    <row r="586" spans="1:40" x14ac:dyDescent="0.25">
      <c r="A586" t="str">
        <f t="shared" si="18"/>
        <v>1.1-00-2018_20576042_2024810</v>
      </c>
      <c r="B586" t="s">
        <v>393</v>
      </c>
      <c r="C586" s="17" t="s">
        <v>555</v>
      </c>
      <c r="D586" t="s">
        <v>158</v>
      </c>
      <c r="E586" t="s">
        <v>97</v>
      </c>
      <c r="F586" t="s">
        <v>159</v>
      </c>
      <c r="G586">
        <v>5</v>
      </c>
      <c r="H586">
        <v>76</v>
      </c>
      <c r="I586" t="s">
        <v>186</v>
      </c>
      <c r="J586">
        <v>2481</v>
      </c>
      <c r="K586" t="s">
        <v>170</v>
      </c>
      <c r="L586">
        <v>0</v>
      </c>
      <c r="M586" t="s">
        <v>36</v>
      </c>
      <c r="N586">
        <v>2000</v>
      </c>
      <c r="O586" s="17" t="s">
        <v>699</v>
      </c>
      <c r="P586" t="s">
        <v>394</v>
      </c>
      <c r="Q586" t="s">
        <v>162</v>
      </c>
      <c r="R586" t="s">
        <v>163</v>
      </c>
      <c r="S586" t="s">
        <v>164</v>
      </c>
      <c r="T586" t="s">
        <v>187</v>
      </c>
      <c r="U586" s="17" t="e">
        <v>#N/A</v>
      </c>
      <c r="V586" s="13">
        <v>200000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 s="21">
        <v>200000</v>
      </c>
      <c r="AD586" s="13">
        <f>VLOOKUP(A586,'ARCHIVO DE TRABAJO'!$A$1:$AC$1046,29,0)</f>
        <v>0</v>
      </c>
      <c r="AE586" s="32">
        <f>VLOOKUP(A586,'ARCHIVO DE TRABAJO'!$A$1:$AD$1046,30,0)</f>
        <v>0</v>
      </c>
      <c r="AF586" s="21">
        <v>0</v>
      </c>
      <c r="AG586" s="21">
        <v>0</v>
      </c>
      <c r="AH586" s="21">
        <v>0</v>
      </c>
      <c r="AI586" s="21">
        <f t="shared" si="19"/>
        <v>200000</v>
      </c>
      <c r="AJ586">
        <v>0</v>
      </c>
      <c r="AK586" s="1">
        <v>300000</v>
      </c>
      <c r="AL586">
        <v>0</v>
      </c>
      <c r="AM586" s="1">
        <v>100000</v>
      </c>
      <c r="AN586" s="1">
        <v>200000</v>
      </c>
    </row>
    <row r="587" spans="1:40" x14ac:dyDescent="0.25">
      <c r="A587" t="str">
        <f t="shared" si="18"/>
        <v>1.1-00-2004_20820011_2063210</v>
      </c>
      <c r="B587" t="s">
        <v>393</v>
      </c>
      <c r="C587" s="17" t="s">
        <v>555</v>
      </c>
      <c r="D587" t="s">
        <v>31</v>
      </c>
      <c r="E587" t="s">
        <v>32</v>
      </c>
      <c r="F587" t="s">
        <v>33</v>
      </c>
      <c r="G587">
        <v>8</v>
      </c>
      <c r="H587">
        <v>20</v>
      </c>
      <c r="I587" t="s">
        <v>34</v>
      </c>
      <c r="J587">
        <v>6321</v>
      </c>
      <c r="K587" t="s">
        <v>314</v>
      </c>
      <c r="L587">
        <v>0</v>
      </c>
      <c r="M587" t="s">
        <v>36</v>
      </c>
      <c r="N587">
        <v>6000</v>
      </c>
      <c r="O587" s="17" t="s">
        <v>700</v>
      </c>
      <c r="P587" t="s">
        <v>394</v>
      </c>
      <c r="Q587" t="s">
        <v>38</v>
      </c>
      <c r="R587" t="s">
        <v>39</v>
      </c>
      <c r="S587" t="s">
        <v>307</v>
      </c>
      <c r="T587" t="s">
        <v>41</v>
      </c>
      <c r="U587" s="17" t="e">
        <v>#N/A</v>
      </c>
      <c r="V587" s="13">
        <v>30888556</v>
      </c>
      <c r="W587">
        <v>0</v>
      </c>
      <c r="X587" s="1">
        <v>48385606.369999997</v>
      </c>
      <c r="Y587" s="1">
        <v>48385606.369999997</v>
      </c>
      <c r="Z587" s="21">
        <v>48385606.369999997</v>
      </c>
      <c r="AA587" s="21">
        <v>46420576.369999997</v>
      </c>
      <c r="AB587" s="21">
        <v>46420576.369999997</v>
      </c>
      <c r="AC587" s="21">
        <v>-17497050.369999997</v>
      </c>
      <c r="AD587" s="13">
        <f>VLOOKUP(A587,'ARCHIVO DE TRABAJO'!$A$1:$AC$1046,29,0)</f>
        <v>90000000</v>
      </c>
      <c r="AE587" s="32" t="str">
        <f>VLOOKUP(A587,'ARCHIVO DE TRABAJO'!$A$1:$AD$1046,30,0)</f>
        <v>Verde</v>
      </c>
      <c r="AF587" s="21">
        <v>0</v>
      </c>
      <c r="AG587" s="67">
        <v>31820102.756826453</v>
      </c>
      <c r="AH587" s="21">
        <v>0</v>
      </c>
      <c r="AI587" s="21">
        <f t="shared" si="19"/>
        <v>62708658.756826453</v>
      </c>
      <c r="AJ587">
        <v>0</v>
      </c>
      <c r="AK587" s="1">
        <v>30888556</v>
      </c>
      <c r="AL587">
        <v>0</v>
      </c>
      <c r="AM587">
        <v>0</v>
      </c>
      <c r="AN587" s="1">
        <v>30888556</v>
      </c>
    </row>
    <row r="588" spans="1:40" x14ac:dyDescent="0.25">
      <c r="A588" t="str">
        <f t="shared" si="18"/>
        <v>1.1-00-2018_20576042_2044110</v>
      </c>
      <c r="B588" t="s">
        <v>393</v>
      </c>
      <c r="C588" s="17" t="s">
        <v>555</v>
      </c>
      <c r="D588" t="s">
        <v>158</v>
      </c>
      <c r="E588" t="s">
        <v>97</v>
      </c>
      <c r="F588" t="s">
        <v>159</v>
      </c>
      <c r="G588">
        <v>5</v>
      </c>
      <c r="H588">
        <v>76</v>
      </c>
      <c r="I588" t="s">
        <v>186</v>
      </c>
      <c r="J588">
        <v>4411</v>
      </c>
      <c r="K588" t="s">
        <v>76</v>
      </c>
      <c r="L588">
        <v>0</v>
      </c>
      <c r="M588" t="s">
        <v>36</v>
      </c>
      <c r="N588">
        <v>4000</v>
      </c>
      <c r="O588" s="17" t="s">
        <v>699</v>
      </c>
      <c r="P588" t="s">
        <v>394</v>
      </c>
      <c r="Q588" t="s">
        <v>162</v>
      </c>
      <c r="R588" t="s">
        <v>163</v>
      </c>
      <c r="S588" t="s">
        <v>164</v>
      </c>
      <c r="T588" t="s">
        <v>187</v>
      </c>
      <c r="U588" s="17" t="e">
        <v>#N/A</v>
      </c>
      <c r="V588" s="13">
        <v>5000000</v>
      </c>
      <c r="W588">
        <v>0</v>
      </c>
      <c r="X588" s="1">
        <v>700577.92</v>
      </c>
      <c r="Y588" s="1">
        <v>700577.92</v>
      </c>
      <c r="Z588" s="1">
        <v>700577.92</v>
      </c>
      <c r="AA588" s="1">
        <v>569570.39</v>
      </c>
      <c r="AB588" s="1">
        <v>531992.39</v>
      </c>
      <c r="AC588" s="21">
        <v>4299422.08</v>
      </c>
      <c r="AD588" s="13">
        <f>VLOOKUP(A588,'ARCHIVO DE TRABAJO'!$A$1:$AC$1046,29,0)</f>
        <v>0</v>
      </c>
      <c r="AE588" s="32">
        <f>VLOOKUP(A588,'ARCHIVO DE TRABAJO'!$A$1:$AD$1046,30,0)</f>
        <v>0</v>
      </c>
      <c r="AF588" s="21">
        <v>0</v>
      </c>
      <c r="AG588" s="21">
        <v>0</v>
      </c>
      <c r="AH588" s="21">
        <v>0</v>
      </c>
      <c r="AI588" s="21">
        <f t="shared" si="19"/>
        <v>5000000</v>
      </c>
      <c r="AJ588">
        <v>0</v>
      </c>
      <c r="AK588" s="1">
        <v>6000000</v>
      </c>
      <c r="AL588">
        <v>0</v>
      </c>
      <c r="AM588" s="1">
        <v>1000000</v>
      </c>
      <c r="AN588" s="1">
        <v>5000000</v>
      </c>
    </row>
    <row r="589" spans="1:40" x14ac:dyDescent="0.25">
      <c r="A589" t="str">
        <f t="shared" si="18"/>
        <v>1.1-00-2018_20576042_2044510</v>
      </c>
      <c r="B589" t="s">
        <v>393</v>
      </c>
      <c r="C589" s="17" t="s">
        <v>555</v>
      </c>
      <c r="D589" t="s">
        <v>158</v>
      </c>
      <c r="E589" t="s">
        <v>97</v>
      </c>
      <c r="F589" t="s">
        <v>159</v>
      </c>
      <c r="G589">
        <v>5</v>
      </c>
      <c r="H589">
        <v>76</v>
      </c>
      <c r="I589" t="s">
        <v>186</v>
      </c>
      <c r="J589">
        <v>4451</v>
      </c>
      <c r="K589" t="s">
        <v>188</v>
      </c>
      <c r="L589">
        <v>0</v>
      </c>
      <c r="M589" t="s">
        <v>36</v>
      </c>
      <c r="N589">
        <v>4000</v>
      </c>
      <c r="O589" s="17" t="s">
        <v>699</v>
      </c>
      <c r="P589" t="s">
        <v>394</v>
      </c>
      <c r="Q589" t="s">
        <v>162</v>
      </c>
      <c r="R589" t="s">
        <v>163</v>
      </c>
      <c r="S589" t="s">
        <v>164</v>
      </c>
      <c r="T589" t="s">
        <v>187</v>
      </c>
      <c r="U589" s="17" t="e">
        <v>#N/A</v>
      </c>
      <c r="V589" s="13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 s="21">
        <v>0</v>
      </c>
      <c r="AD589" s="13">
        <f>VLOOKUP(A589,'ARCHIVO DE TRABAJO'!$A$1:$AC$1046,29,0)</f>
        <v>0</v>
      </c>
      <c r="AE589" s="32">
        <f>VLOOKUP(A589,'ARCHIVO DE TRABAJO'!$A$1:$AD$1046,30,0)</f>
        <v>0</v>
      </c>
      <c r="AF589" s="21">
        <v>0</v>
      </c>
      <c r="AG589" s="21">
        <v>0</v>
      </c>
      <c r="AH589" s="21">
        <v>0</v>
      </c>
      <c r="AI589" s="21">
        <f t="shared" si="19"/>
        <v>0</v>
      </c>
      <c r="AJ589">
        <v>0</v>
      </c>
      <c r="AK589" s="1">
        <v>150000</v>
      </c>
      <c r="AL589">
        <v>0</v>
      </c>
      <c r="AM589" s="1">
        <v>150000</v>
      </c>
      <c r="AN589">
        <v>0</v>
      </c>
    </row>
    <row r="590" spans="1:40" x14ac:dyDescent="0.25">
      <c r="A590" t="str">
        <f t="shared" si="18"/>
        <v>1.1-00-2018_20577043_2022110</v>
      </c>
      <c r="B590" t="s">
        <v>393</v>
      </c>
      <c r="C590" s="17" t="s">
        <v>555</v>
      </c>
      <c r="D590" t="s">
        <v>158</v>
      </c>
      <c r="E590" t="s">
        <v>97</v>
      </c>
      <c r="F590" t="s">
        <v>159</v>
      </c>
      <c r="G590">
        <v>5</v>
      </c>
      <c r="H590">
        <v>77</v>
      </c>
      <c r="I590" t="s">
        <v>189</v>
      </c>
      <c r="J590">
        <v>2211</v>
      </c>
      <c r="K590" t="s">
        <v>55</v>
      </c>
      <c r="L590">
        <v>0</v>
      </c>
      <c r="M590" t="s">
        <v>36</v>
      </c>
      <c r="N590">
        <v>2000</v>
      </c>
      <c r="O590" s="17" t="s">
        <v>699</v>
      </c>
      <c r="P590" t="s">
        <v>394</v>
      </c>
      <c r="Q590" t="s">
        <v>162</v>
      </c>
      <c r="R590" t="s">
        <v>163</v>
      </c>
      <c r="S590" t="s">
        <v>190</v>
      </c>
      <c r="T590" t="s">
        <v>191</v>
      </c>
      <c r="U590" s="17" t="e">
        <v>#N/A</v>
      </c>
      <c r="V590" s="13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 s="21">
        <v>0</v>
      </c>
      <c r="AD590" s="13">
        <f>VLOOKUP(A590,'ARCHIVO DE TRABAJO'!$A$1:$AC$1046,29,0)</f>
        <v>0</v>
      </c>
      <c r="AE590" s="32">
        <f>VLOOKUP(A590,'ARCHIVO DE TRABAJO'!$A$1:$AD$1046,30,0)</f>
        <v>0</v>
      </c>
      <c r="AF590" s="21">
        <v>0</v>
      </c>
      <c r="AG590" s="21">
        <v>0</v>
      </c>
      <c r="AH590" s="21">
        <v>0</v>
      </c>
      <c r="AI590" s="21">
        <f t="shared" si="19"/>
        <v>0</v>
      </c>
      <c r="AJ590">
        <v>0</v>
      </c>
      <c r="AK590" s="1">
        <v>50000</v>
      </c>
      <c r="AL590">
        <v>0</v>
      </c>
      <c r="AM590" s="1">
        <v>50000</v>
      </c>
      <c r="AN590">
        <v>0</v>
      </c>
    </row>
    <row r="591" spans="1:40" x14ac:dyDescent="0.25">
      <c r="A591" t="str">
        <f t="shared" si="18"/>
        <v>1.1-00-2018_20577043_2032310</v>
      </c>
      <c r="B591" t="s">
        <v>393</v>
      </c>
      <c r="C591" s="17" t="s">
        <v>555</v>
      </c>
      <c r="D591" t="s">
        <v>158</v>
      </c>
      <c r="E591" t="s">
        <v>97</v>
      </c>
      <c r="F591" t="s">
        <v>159</v>
      </c>
      <c r="G591">
        <v>5</v>
      </c>
      <c r="H591">
        <v>77</v>
      </c>
      <c r="I591" t="s">
        <v>189</v>
      </c>
      <c r="J591">
        <v>3231</v>
      </c>
      <c r="K591" t="s">
        <v>183</v>
      </c>
      <c r="L591">
        <v>0</v>
      </c>
      <c r="M591" t="s">
        <v>36</v>
      </c>
      <c r="N591">
        <v>3000</v>
      </c>
      <c r="O591" s="17" t="s">
        <v>699</v>
      </c>
      <c r="P591" t="s">
        <v>394</v>
      </c>
      <c r="Q591" t="s">
        <v>162</v>
      </c>
      <c r="R591" t="s">
        <v>163</v>
      </c>
      <c r="S591" t="s">
        <v>190</v>
      </c>
      <c r="T591" t="s">
        <v>191</v>
      </c>
      <c r="U591" s="17" t="e">
        <v>#N/A</v>
      </c>
      <c r="V591" s="13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 s="21">
        <v>0</v>
      </c>
      <c r="AD591" s="13">
        <f>VLOOKUP(A591,'ARCHIVO DE TRABAJO'!$A$1:$AC$1046,29,0)</f>
        <v>0</v>
      </c>
      <c r="AE591" s="32">
        <f>VLOOKUP(A591,'ARCHIVO DE TRABAJO'!$A$1:$AD$1046,30,0)</f>
        <v>0</v>
      </c>
      <c r="AF591" s="21">
        <v>0</v>
      </c>
      <c r="AG591" s="21">
        <v>0</v>
      </c>
      <c r="AH591" s="21">
        <v>0</v>
      </c>
      <c r="AI591" s="21">
        <f t="shared" si="19"/>
        <v>0</v>
      </c>
      <c r="AJ591">
        <v>0</v>
      </c>
      <c r="AK591" s="1">
        <v>9000</v>
      </c>
      <c r="AL591">
        <v>0</v>
      </c>
      <c r="AM591" s="1">
        <v>9000</v>
      </c>
      <c r="AN591">
        <v>0</v>
      </c>
    </row>
    <row r="592" spans="1:40" x14ac:dyDescent="0.25">
      <c r="A592" t="str">
        <f t="shared" si="18"/>
        <v>1.1-00-2019_20580046_2024110</v>
      </c>
      <c r="B592" t="s">
        <v>393</v>
      </c>
      <c r="C592" s="17" t="s">
        <v>555</v>
      </c>
      <c r="D592" t="s">
        <v>158</v>
      </c>
      <c r="E592" t="s">
        <v>97</v>
      </c>
      <c r="F592" t="s">
        <v>409</v>
      </c>
      <c r="G592">
        <v>5</v>
      </c>
      <c r="H592">
        <v>80</v>
      </c>
      <c r="I592" t="s">
        <v>410</v>
      </c>
      <c r="J592">
        <v>2411</v>
      </c>
      <c r="K592" t="s">
        <v>254</v>
      </c>
      <c r="L592">
        <v>0</v>
      </c>
      <c r="M592" t="s">
        <v>36</v>
      </c>
      <c r="N592">
        <v>2000</v>
      </c>
      <c r="O592" s="17" t="s">
        <v>699</v>
      </c>
      <c r="P592" t="s">
        <v>394</v>
      </c>
      <c r="Q592" t="s">
        <v>411</v>
      </c>
      <c r="R592" t="s">
        <v>163</v>
      </c>
      <c r="S592" t="s">
        <v>164</v>
      </c>
      <c r="T592" t="s">
        <v>165</v>
      </c>
      <c r="U592" s="17" t="e">
        <v>#N/A</v>
      </c>
      <c r="V592" s="13">
        <v>42000</v>
      </c>
      <c r="W592">
        <v>0</v>
      </c>
      <c r="X592" s="1">
        <v>28607.09</v>
      </c>
      <c r="Y592" s="1">
        <v>28607.09</v>
      </c>
      <c r="Z592" s="1">
        <v>3500.05</v>
      </c>
      <c r="AA592" s="1">
        <v>3500.05</v>
      </c>
      <c r="AB592" s="1">
        <v>3500.05</v>
      </c>
      <c r="AC592" s="21">
        <v>13392.91</v>
      </c>
      <c r="AD592" s="13">
        <f>VLOOKUP(A592,'ARCHIVO DE TRABAJO'!$A$1:$AC$1046,29,0)</f>
        <v>0</v>
      </c>
      <c r="AE592" s="32">
        <f>VLOOKUP(A592,'ARCHIVO DE TRABAJO'!$A$1:$AD$1046,30,0)</f>
        <v>0</v>
      </c>
      <c r="AF592" s="21">
        <v>0</v>
      </c>
      <c r="AG592" s="21">
        <v>0</v>
      </c>
      <c r="AH592" s="21">
        <v>0</v>
      </c>
      <c r="AI592" s="21">
        <f t="shared" si="19"/>
        <v>42000</v>
      </c>
      <c r="AJ592">
        <v>0</v>
      </c>
      <c r="AK592" s="1">
        <v>42000</v>
      </c>
      <c r="AL592">
        <v>0</v>
      </c>
      <c r="AM592">
        <v>0</v>
      </c>
      <c r="AN592" s="1">
        <v>42000</v>
      </c>
    </row>
    <row r="593" spans="1:40" x14ac:dyDescent="0.25">
      <c r="A593" t="str">
        <f t="shared" si="18"/>
        <v>1.1-00-2013_20169035_2042110</v>
      </c>
      <c r="B593" t="s">
        <v>393</v>
      </c>
      <c r="C593" s="17" t="s">
        <v>555</v>
      </c>
      <c r="D593" t="s">
        <v>382</v>
      </c>
      <c r="E593" t="s">
        <v>97</v>
      </c>
      <c r="F593" t="s">
        <v>383</v>
      </c>
      <c r="G593">
        <v>1</v>
      </c>
      <c r="H593">
        <v>69</v>
      </c>
      <c r="I593" t="s">
        <v>384</v>
      </c>
      <c r="J593">
        <v>4211</v>
      </c>
      <c r="K593" t="s">
        <v>219</v>
      </c>
      <c r="L593">
        <v>0</v>
      </c>
      <c r="M593" t="s">
        <v>36</v>
      </c>
      <c r="N593">
        <v>4000</v>
      </c>
      <c r="O593" s="17" t="s">
        <v>699</v>
      </c>
      <c r="P593" t="s">
        <v>394</v>
      </c>
      <c r="Q593" t="s">
        <v>385</v>
      </c>
      <c r="R593" t="s">
        <v>212</v>
      </c>
      <c r="S593" t="s">
        <v>385</v>
      </c>
      <c r="T593" t="s">
        <v>386</v>
      </c>
      <c r="U593" s="17" t="e">
        <v>#N/A</v>
      </c>
      <c r="V593" s="13">
        <v>41731139.799999997</v>
      </c>
      <c r="W593">
        <v>0</v>
      </c>
      <c r="X593" s="1">
        <v>39856628.979999997</v>
      </c>
      <c r="Y593" s="1">
        <v>39856628.979999997</v>
      </c>
      <c r="Z593" s="1">
        <v>39856628.979999997</v>
      </c>
      <c r="AA593" s="1">
        <v>39856628.979999997</v>
      </c>
      <c r="AB593" s="1">
        <v>39856628.979999997</v>
      </c>
      <c r="AC593" s="21">
        <v>1874510.8200000003</v>
      </c>
      <c r="AD593" s="13">
        <f>VLOOKUP(A593,'ARCHIVO DE TRABAJO'!$A$1:$AC$1046,29,0)</f>
        <v>17884774.200000003</v>
      </c>
      <c r="AE593" s="32" t="str">
        <f>VLOOKUP(A593,'ARCHIVO DE TRABAJO'!$A$1:$AD$1046,30,0)</f>
        <v>Verde</v>
      </c>
      <c r="AF593" s="21">
        <v>0</v>
      </c>
      <c r="AG593" s="67">
        <v>17884774.200000003</v>
      </c>
      <c r="AH593" s="21">
        <v>0</v>
      </c>
      <c r="AI593" s="21">
        <f t="shared" si="19"/>
        <v>59615914</v>
      </c>
      <c r="AJ593">
        <v>0</v>
      </c>
      <c r="AK593" s="1">
        <v>59615914</v>
      </c>
      <c r="AL593">
        <v>0</v>
      </c>
      <c r="AM593" s="21">
        <v>17884774.199999999</v>
      </c>
      <c r="AN593" s="1">
        <v>41731139.799999997</v>
      </c>
    </row>
    <row r="594" spans="1:40" x14ac:dyDescent="0.25">
      <c r="A594" t="str">
        <f t="shared" si="18"/>
        <v>1.1-00-2019_20580046_2024310</v>
      </c>
      <c r="B594" t="s">
        <v>393</v>
      </c>
      <c r="C594" s="17" t="s">
        <v>555</v>
      </c>
      <c r="D594" t="s">
        <v>158</v>
      </c>
      <c r="E594" t="s">
        <v>97</v>
      </c>
      <c r="F594" t="s">
        <v>409</v>
      </c>
      <c r="G594">
        <v>5</v>
      </c>
      <c r="H594">
        <v>80</v>
      </c>
      <c r="I594" t="s">
        <v>410</v>
      </c>
      <c r="J594">
        <v>2431</v>
      </c>
      <c r="K594" t="s">
        <v>166</v>
      </c>
      <c r="L594">
        <v>0</v>
      </c>
      <c r="M594" t="s">
        <v>36</v>
      </c>
      <c r="N594">
        <v>2000</v>
      </c>
      <c r="O594" s="17" t="s">
        <v>699</v>
      </c>
      <c r="P594" t="s">
        <v>394</v>
      </c>
      <c r="Q594" t="s">
        <v>411</v>
      </c>
      <c r="R594" t="s">
        <v>163</v>
      </c>
      <c r="S594" t="s">
        <v>164</v>
      </c>
      <c r="T594" t="s">
        <v>165</v>
      </c>
      <c r="U594" s="17" t="e">
        <v>#N/A</v>
      </c>
      <c r="V594" s="13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 s="21">
        <v>0</v>
      </c>
      <c r="AD594" s="13">
        <f>VLOOKUP(A594,'ARCHIVO DE TRABAJO'!$A$1:$AC$1046,29,0)</f>
        <v>0</v>
      </c>
      <c r="AE594" s="32">
        <f>VLOOKUP(A594,'ARCHIVO DE TRABAJO'!$A$1:$AD$1046,30,0)</f>
        <v>0</v>
      </c>
      <c r="AF594" s="21">
        <v>0</v>
      </c>
      <c r="AG594" s="21">
        <v>0</v>
      </c>
      <c r="AH594" s="21">
        <v>0</v>
      </c>
      <c r="AI594" s="21">
        <f t="shared" si="19"/>
        <v>0</v>
      </c>
      <c r="AJ594">
        <v>0</v>
      </c>
      <c r="AK594" s="1">
        <v>10000</v>
      </c>
      <c r="AL594">
        <v>0</v>
      </c>
      <c r="AM594" s="1">
        <v>10000</v>
      </c>
      <c r="AN594">
        <v>0</v>
      </c>
    </row>
    <row r="595" spans="1:40" x14ac:dyDescent="0.25">
      <c r="A595" t="str">
        <f t="shared" si="18"/>
        <v>1.1-00-2019_20580046_2024410</v>
      </c>
      <c r="B595" t="s">
        <v>393</v>
      </c>
      <c r="C595" s="17" t="s">
        <v>555</v>
      </c>
      <c r="D595" t="s">
        <v>158</v>
      </c>
      <c r="E595" t="s">
        <v>97</v>
      </c>
      <c r="F595" t="s">
        <v>409</v>
      </c>
      <c r="G595">
        <v>5</v>
      </c>
      <c r="H595">
        <v>80</v>
      </c>
      <c r="I595" t="s">
        <v>410</v>
      </c>
      <c r="J595">
        <v>2441</v>
      </c>
      <c r="K595" t="s">
        <v>167</v>
      </c>
      <c r="L595">
        <v>0</v>
      </c>
      <c r="M595" t="s">
        <v>36</v>
      </c>
      <c r="N595">
        <v>2000</v>
      </c>
      <c r="O595" s="17" t="s">
        <v>699</v>
      </c>
      <c r="P595" t="s">
        <v>394</v>
      </c>
      <c r="Q595" t="s">
        <v>411</v>
      </c>
      <c r="R595" t="s">
        <v>163</v>
      </c>
      <c r="S595" t="s">
        <v>164</v>
      </c>
      <c r="T595" t="s">
        <v>165</v>
      </c>
      <c r="U595" s="17" t="e">
        <v>#N/A</v>
      </c>
      <c r="V595" s="13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 s="21">
        <v>0</v>
      </c>
      <c r="AD595" s="13">
        <f>VLOOKUP(A595,'ARCHIVO DE TRABAJO'!$A$1:$AC$1046,29,0)</f>
        <v>0</v>
      </c>
      <c r="AE595" s="32">
        <f>VLOOKUP(A595,'ARCHIVO DE TRABAJO'!$A$1:$AD$1046,30,0)</f>
        <v>0</v>
      </c>
      <c r="AF595" s="21">
        <v>0</v>
      </c>
      <c r="AG595" s="21">
        <v>0</v>
      </c>
      <c r="AH595" s="21">
        <v>0</v>
      </c>
      <c r="AI595" s="21">
        <f t="shared" si="19"/>
        <v>0</v>
      </c>
      <c r="AJ595">
        <v>0</v>
      </c>
      <c r="AK595" s="1">
        <v>50000</v>
      </c>
      <c r="AL595">
        <v>0</v>
      </c>
      <c r="AM595" s="1">
        <v>50000</v>
      </c>
      <c r="AN595">
        <v>0</v>
      </c>
    </row>
    <row r="596" spans="1:40" x14ac:dyDescent="0.25">
      <c r="A596" t="str">
        <f t="shared" si="18"/>
        <v>1.1-00-2019_20580046_2024610</v>
      </c>
      <c r="B596" t="s">
        <v>393</v>
      </c>
      <c r="C596" s="17" t="s">
        <v>555</v>
      </c>
      <c r="D596" t="s">
        <v>158</v>
      </c>
      <c r="E596" t="s">
        <v>97</v>
      </c>
      <c r="F596" t="s">
        <v>409</v>
      </c>
      <c r="G596">
        <v>5</v>
      </c>
      <c r="H596">
        <v>80</v>
      </c>
      <c r="I596" t="s">
        <v>410</v>
      </c>
      <c r="J596">
        <v>2461</v>
      </c>
      <c r="K596" t="s">
        <v>168</v>
      </c>
      <c r="L596">
        <v>0</v>
      </c>
      <c r="M596" t="s">
        <v>36</v>
      </c>
      <c r="N596">
        <v>2000</v>
      </c>
      <c r="O596" s="17" t="s">
        <v>699</v>
      </c>
      <c r="P596" t="s">
        <v>394</v>
      </c>
      <c r="Q596" t="s">
        <v>411</v>
      </c>
      <c r="R596" t="s">
        <v>163</v>
      </c>
      <c r="S596" t="s">
        <v>164</v>
      </c>
      <c r="T596" t="s">
        <v>165</v>
      </c>
      <c r="U596" s="17" t="e">
        <v>#N/A</v>
      </c>
      <c r="V596" s="13">
        <v>485000</v>
      </c>
      <c r="W596">
        <v>0</v>
      </c>
      <c r="X596" s="1">
        <v>423545.56</v>
      </c>
      <c r="Y596" s="1">
        <v>419202.52</v>
      </c>
      <c r="Z596">
        <v>0</v>
      </c>
      <c r="AA596">
        <v>0</v>
      </c>
      <c r="AB596">
        <v>0</v>
      </c>
      <c r="AC596" s="21">
        <v>61454.44</v>
      </c>
      <c r="AD596" s="13">
        <f>VLOOKUP(A596,'ARCHIVO DE TRABAJO'!$A$1:$AC$1046,29,0)</f>
        <v>0</v>
      </c>
      <c r="AE596" s="32">
        <f>VLOOKUP(A596,'ARCHIVO DE TRABAJO'!$A$1:$AD$1046,30,0)</f>
        <v>0</v>
      </c>
      <c r="AF596" s="21">
        <v>0</v>
      </c>
      <c r="AG596" s="21">
        <v>0</v>
      </c>
      <c r="AH596" s="21">
        <v>0</v>
      </c>
      <c r="AI596" s="21">
        <f t="shared" si="19"/>
        <v>485000</v>
      </c>
      <c r="AJ596">
        <v>0</v>
      </c>
      <c r="AK596" s="1">
        <v>800000</v>
      </c>
      <c r="AL596">
        <v>0</v>
      </c>
      <c r="AM596" s="1">
        <v>315000</v>
      </c>
      <c r="AN596" s="1">
        <v>485000</v>
      </c>
    </row>
    <row r="597" spans="1:40" x14ac:dyDescent="0.25">
      <c r="A597" t="str">
        <f t="shared" si="18"/>
        <v>1.1-00-2019_20580046_2024710</v>
      </c>
      <c r="B597" t="s">
        <v>393</v>
      </c>
      <c r="C597" s="17" t="s">
        <v>555</v>
      </c>
      <c r="D597" t="s">
        <v>158</v>
      </c>
      <c r="E597" t="s">
        <v>97</v>
      </c>
      <c r="F597" t="s">
        <v>409</v>
      </c>
      <c r="G597">
        <v>5</v>
      </c>
      <c r="H597">
        <v>80</v>
      </c>
      <c r="I597" t="s">
        <v>410</v>
      </c>
      <c r="J597">
        <v>2471</v>
      </c>
      <c r="K597" t="s">
        <v>169</v>
      </c>
      <c r="L597">
        <v>0</v>
      </c>
      <c r="M597" t="s">
        <v>36</v>
      </c>
      <c r="N597">
        <v>2000</v>
      </c>
      <c r="O597" s="17" t="s">
        <v>699</v>
      </c>
      <c r="P597" t="s">
        <v>394</v>
      </c>
      <c r="Q597" t="s">
        <v>411</v>
      </c>
      <c r="R597" t="s">
        <v>163</v>
      </c>
      <c r="S597" t="s">
        <v>164</v>
      </c>
      <c r="T597" t="s">
        <v>165</v>
      </c>
      <c r="U597" s="17" t="s">
        <v>555</v>
      </c>
      <c r="V597" s="13">
        <v>850000</v>
      </c>
      <c r="W597">
        <v>0</v>
      </c>
      <c r="X597" s="1">
        <v>773638.24</v>
      </c>
      <c r="Y597" s="1">
        <v>773638.24</v>
      </c>
      <c r="Z597" s="1">
        <v>546700.77</v>
      </c>
      <c r="AA597" s="1">
        <v>426836.72</v>
      </c>
      <c r="AB597" s="1">
        <v>426836.72</v>
      </c>
      <c r="AC597" s="21">
        <v>76361.760000000009</v>
      </c>
      <c r="AD597" s="13">
        <f>VLOOKUP(A597,'ARCHIVO DE TRABAJO'!$A$1:$AC$1046,29,0)</f>
        <v>0</v>
      </c>
      <c r="AE597" s="32">
        <f>VLOOKUP(A597,'ARCHIVO DE TRABAJO'!$A$1:$AD$1046,30,0)</f>
        <v>0</v>
      </c>
      <c r="AF597" s="21">
        <v>0</v>
      </c>
      <c r="AG597" s="21">
        <v>0</v>
      </c>
      <c r="AH597" s="21">
        <v>0</v>
      </c>
      <c r="AI597" s="21">
        <f t="shared" si="19"/>
        <v>850000</v>
      </c>
      <c r="AJ597">
        <v>0</v>
      </c>
      <c r="AK597" s="1">
        <v>850000</v>
      </c>
      <c r="AL597">
        <v>0</v>
      </c>
      <c r="AM597">
        <v>0</v>
      </c>
      <c r="AN597" s="1">
        <v>850000</v>
      </c>
    </row>
    <row r="598" spans="1:40" x14ac:dyDescent="0.25">
      <c r="A598" t="str">
        <f t="shared" si="18"/>
        <v>1.1-00-2019_20580046_2024810</v>
      </c>
      <c r="B598" t="s">
        <v>393</v>
      </c>
      <c r="C598" s="17" t="s">
        <v>555</v>
      </c>
      <c r="D598" t="s">
        <v>158</v>
      </c>
      <c r="E598" t="s">
        <v>97</v>
      </c>
      <c r="F598" t="s">
        <v>409</v>
      </c>
      <c r="G598">
        <v>5</v>
      </c>
      <c r="H598">
        <v>80</v>
      </c>
      <c r="I598" t="s">
        <v>410</v>
      </c>
      <c r="J598">
        <v>2481</v>
      </c>
      <c r="K598" t="s">
        <v>170</v>
      </c>
      <c r="L598">
        <v>0</v>
      </c>
      <c r="M598" t="s">
        <v>36</v>
      </c>
      <c r="N598">
        <v>2000</v>
      </c>
      <c r="O598" s="17" t="s">
        <v>699</v>
      </c>
      <c r="P598" t="s">
        <v>394</v>
      </c>
      <c r="Q598" t="s">
        <v>411</v>
      </c>
      <c r="R598" t="s">
        <v>163</v>
      </c>
      <c r="S598" t="s">
        <v>164</v>
      </c>
      <c r="T598" t="s">
        <v>165</v>
      </c>
      <c r="U598" s="17" t="e">
        <v>#N/A</v>
      </c>
      <c r="V598" s="13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 s="21">
        <v>0</v>
      </c>
      <c r="AD598" s="13">
        <f>VLOOKUP(A598,'ARCHIVO DE TRABAJO'!$A$1:$AC$1046,29,0)</f>
        <v>0</v>
      </c>
      <c r="AE598" s="32">
        <f>VLOOKUP(A598,'ARCHIVO DE TRABAJO'!$A$1:$AD$1046,30,0)</f>
        <v>0</v>
      </c>
      <c r="AF598" s="21">
        <v>0</v>
      </c>
      <c r="AG598" s="21">
        <v>0</v>
      </c>
      <c r="AH598" s="21">
        <v>0</v>
      </c>
      <c r="AI598" s="21">
        <f t="shared" si="19"/>
        <v>0</v>
      </c>
      <c r="AJ598">
        <v>0</v>
      </c>
      <c r="AK598" s="1">
        <v>120000</v>
      </c>
      <c r="AL598">
        <v>0</v>
      </c>
      <c r="AM598" s="1">
        <v>120000</v>
      </c>
      <c r="AN598">
        <v>0</v>
      </c>
    </row>
    <row r="599" spans="1:40" x14ac:dyDescent="0.25">
      <c r="A599" t="str">
        <f t="shared" si="18"/>
        <v>1.1-00-2004_20820011_2034210</v>
      </c>
      <c r="B599" t="s">
        <v>393</v>
      </c>
      <c r="C599" s="17" t="s">
        <v>555</v>
      </c>
      <c r="D599" t="s">
        <v>31</v>
      </c>
      <c r="E599" t="s">
        <v>32</v>
      </c>
      <c r="F599" t="s">
        <v>33</v>
      </c>
      <c r="G599">
        <v>8</v>
      </c>
      <c r="H599">
        <v>20</v>
      </c>
      <c r="I599" t="s">
        <v>34</v>
      </c>
      <c r="J599">
        <v>3421</v>
      </c>
      <c r="K599" t="s">
        <v>308</v>
      </c>
      <c r="L599">
        <v>0</v>
      </c>
      <c r="M599" t="s">
        <v>36</v>
      </c>
      <c r="N599">
        <v>3000</v>
      </c>
      <c r="O599" s="17" t="s">
        <v>699</v>
      </c>
      <c r="P599" t="s">
        <v>394</v>
      </c>
      <c r="Q599" t="s">
        <v>38</v>
      </c>
      <c r="R599" t="s">
        <v>39</v>
      </c>
      <c r="S599" t="s">
        <v>307</v>
      </c>
      <c r="T599" t="s">
        <v>41</v>
      </c>
      <c r="U599" s="17" t="s">
        <v>509</v>
      </c>
      <c r="V599" s="13">
        <v>30900000</v>
      </c>
      <c r="W599">
        <v>0</v>
      </c>
      <c r="X599" s="1">
        <v>30900000</v>
      </c>
      <c r="Y599" s="1">
        <v>29943056.670000002</v>
      </c>
      <c r="Z599" s="21">
        <v>20131065.800000001</v>
      </c>
      <c r="AA599" s="21">
        <v>19574332.350000001</v>
      </c>
      <c r="AB599" s="21">
        <v>17892713.280000001</v>
      </c>
      <c r="AC599" s="21">
        <v>0</v>
      </c>
      <c r="AD599" s="13">
        <f>VLOOKUP(A599,'ARCHIVO DE TRABAJO'!$A$1:$AC$1046,29,0)</f>
        <v>8000000</v>
      </c>
      <c r="AE599" s="32" t="str">
        <f>VLOOKUP(A599,'ARCHIVO DE TRABAJO'!$A$1:$AD$1046,30,0)</f>
        <v>Amarillo</v>
      </c>
      <c r="AF599" s="27">
        <v>2102696.66</v>
      </c>
      <c r="AG599" s="21">
        <v>0</v>
      </c>
      <c r="AH599" s="21">
        <v>0</v>
      </c>
      <c r="AI599" s="21">
        <f t="shared" si="19"/>
        <v>28797303.34</v>
      </c>
      <c r="AJ599">
        <v>0</v>
      </c>
      <c r="AK599" s="1">
        <v>30900000</v>
      </c>
      <c r="AL599">
        <v>0</v>
      </c>
      <c r="AM599" s="17">
        <v>0</v>
      </c>
      <c r="AN599" s="1">
        <v>30900000</v>
      </c>
    </row>
    <row r="600" spans="1:40" x14ac:dyDescent="0.25">
      <c r="A600" t="str">
        <f t="shared" si="18"/>
        <v>1.1-00-2019_20580046_2025110</v>
      </c>
      <c r="B600" t="s">
        <v>393</v>
      </c>
      <c r="C600" s="17" t="s">
        <v>555</v>
      </c>
      <c r="D600" t="s">
        <v>158</v>
      </c>
      <c r="E600" t="s">
        <v>97</v>
      </c>
      <c r="F600" t="s">
        <v>409</v>
      </c>
      <c r="G600">
        <v>5</v>
      </c>
      <c r="H600">
        <v>80</v>
      </c>
      <c r="I600" t="s">
        <v>410</v>
      </c>
      <c r="J600">
        <v>2511</v>
      </c>
      <c r="K600" t="s">
        <v>171</v>
      </c>
      <c r="L600">
        <v>0</v>
      </c>
      <c r="M600" t="s">
        <v>36</v>
      </c>
      <c r="N600">
        <v>2000</v>
      </c>
      <c r="O600" s="17" t="s">
        <v>699</v>
      </c>
      <c r="P600" t="s">
        <v>394</v>
      </c>
      <c r="Q600" t="s">
        <v>411</v>
      </c>
      <c r="R600" t="s">
        <v>163</v>
      </c>
      <c r="S600" t="s">
        <v>164</v>
      </c>
      <c r="T600" t="s">
        <v>165</v>
      </c>
      <c r="U600" s="17" t="s">
        <v>509</v>
      </c>
      <c r="V600" s="13">
        <v>1670000</v>
      </c>
      <c r="W600">
        <v>0</v>
      </c>
      <c r="X600" s="1">
        <v>1670000</v>
      </c>
      <c r="Y600" s="1">
        <v>1670000</v>
      </c>
      <c r="Z600" s="1">
        <v>353809.28</v>
      </c>
      <c r="AA600" s="1">
        <v>190481.28</v>
      </c>
      <c r="AB600">
        <v>0</v>
      </c>
      <c r="AC600" s="21">
        <v>0</v>
      </c>
      <c r="AD600" s="13">
        <f>VLOOKUP(A600,'ARCHIVO DE TRABAJO'!$A$1:$AC$1046,29,0)</f>
        <v>30000000</v>
      </c>
      <c r="AE600" s="32" t="str">
        <f>VLOOKUP(A600,'ARCHIVO DE TRABAJO'!$A$1:$AD$1046,30,0)</f>
        <v>Amarillo</v>
      </c>
      <c r="AF600" s="21">
        <v>0</v>
      </c>
      <c r="AG600" s="21">
        <v>0</v>
      </c>
      <c r="AH600" s="21">
        <v>0</v>
      </c>
      <c r="AI600" s="21">
        <f t="shared" si="19"/>
        <v>1670000</v>
      </c>
      <c r="AJ600">
        <v>0</v>
      </c>
      <c r="AK600" s="1">
        <v>2000000</v>
      </c>
      <c r="AL600">
        <v>0</v>
      </c>
      <c r="AM600" s="1">
        <v>330000</v>
      </c>
      <c r="AN600" s="1">
        <v>1670000</v>
      </c>
    </row>
    <row r="601" spans="1:40" x14ac:dyDescent="0.25">
      <c r="A601" t="str">
        <f t="shared" si="18"/>
        <v>1.1-00-2019_20580046_2025510</v>
      </c>
      <c r="B601" t="s">
        <v>393</v>
      </c>
      <c r="C601" s="17" t="s">
        <v>555</v>
      </c>
      <c r="D601" t="s">
        <v>158</v>
      </c>
      <c r="E601" t="s">
        <v>97</v>
      </c>
      <c r="F601" t="s">
        <v>409</v>
      </c>
      <c r="G601">
        <v>5</v>
      </c>
      <c r="H601">
        <v>80</v>
      </c>
      <c r="I601" t="s">
        <v>410</v>
      </c>
      <c r="J601">
        <v>2551</v>
      </c>
      <c r="K601" t="s">
        <v>63</v>
      </c>
      <c r="L601">
        <v>0</v>
      </c>
      <c r="M601" t="s">
        <v>36</v>
      </c>
      <c r="N601">
        <v>2000</v>
      </c>
      <c r="O601" s="17" t="s">
        <v>699</v>
      </c>
      <c r="P601" t="s">
        <v>394</v>
      </c>
      <c r="Q601" t="s">
        <v>411</v>
      </c>
      <c r="R601" t="s">
        <v>163</v>
      </c>
      <c r="S601" t="s">
        <v>164</v>
      </c>
      <c r="T601" t="s">
        <v>165</v>
      </c>
      <c r="U601" s="17" t="e">
        <v>#N/A</v>
      </c>
      <c r="V601" s="13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 s="21">
        <v>0</v>
      </c>
      <c r="AD601" s="13">
        <f>VLOOKUP(A601,'ARCHIVO DE TRABAJO'!$A$1:$AC$1046,29,0)</f>
        <v>0</v>
      </c>
      <c r="AE601" s="32">
        <f>VLOOKUP(A601,'ARCHIVO DE TRABAJO'!$A$1:$AD$1046,30,0)</f>
        <v>0</v>
      </c>
      <c r="AF601" s="21">
        <v>0</v>
      </c>
      <c r="AG601" s="21">
        <v>0</v>
      </c>
      <c r="AH601" s="21">
        <v>0</v>
      </c>
      <c r="AI601" s="21">
        <f t="shared" si="19"/>
        <v>0</v>
      </c>
      <c r="AJ601">
        <v>0</v>
      </c>
      <c r="AK601" s="1">
        <v>800000</v>
      </c>
      <c r="AL601">
        <v>0</v>
      </c>
      <c r="AM601" s="1">
        <v>800000</v>
      </c>
      <c r="AN601">
        <v>0</v>
      </c>
    </row>
    <row r="602" spans="1:40" x14ac:dyDescent="0.25">
      <c r="A602" t="str">
        <f t="shared" si="18"/>
        <v>1.1-00-2004_20820011_2039420</v>
      </c>
      <c r="B602" t="s">
        <v>393</v>
      </c>
      <c r="C602" s="17" t="s">
        <v>555</v>
      </c>
      <c r="D602" t="s">
        <v>31</v>
      </c>
      <c r="E602" t="s">
        <v>32</v>
      </c>
      <c r="F602" t="s">
        <v>33</v>
      </c>
      <c r="G602">
        <v>8</v>
      </c>
      <c r="H602">
        <v>20</v>
      </c>
      <c r="I602" t="s">
        <v>34</v>
      </c>
      <c r="J602">
        <v>3942</v>
      </c>
      <c r="K602" t="s">
        <v>309</v>
      </c>
      <c r="L602">
        <v>0</v>
      </c>
      <c r="M602" t="s">
        <v>36</v>
      </c>
      <c r="N602">
        <v>3000</v>
      </c>
      <c r="O602" s="17" t="s">
        <v>699</v>
      </c>
      <c r="P602" t="s">
        <v>394</v>
      </c>
      <c r="Q602" t="s">
        <v>38</v>
      </c>
      <c r="R602" t="s">
        <v>39</v>
      </c>
      <c r="S602" t="s">
        <v>307</v>
      </c>
      <c r="T602" t="s">
        <v>41</v>
      </c>
      <c r="U602" s="17" t="s">
        <v>509</v>
      </c>
      <c r="V602" s="13">
        <v>2000000</v>
      </c>
      <c r="W602">
        <v>0</v>
      </c>
      <c r="X602" s="1">
        <v>1998066.58</v>
      </c>
      <c r="Y602" s="1">
        <v>1998066.58</v>
      </c>
      <c r="Z602" s="1">
        <v>145866.01</v>
      </c>
      <c r="AA602" s="1">
        <v>119989.71</v>
      </c>
      <c r="AB602" s="1">
        <v>119989.71</v>
      </c>
      <c r="AC602" s="21">
        <v>1933.4199999999255</v>
      </c>
      <c r="AD602" s="13">
        <f>VLOOKUP(A602,'ARCHIVO DE TRABAJO'!$A$1:$AC$1046,29,0)</f>
        <v>0</v>
      </c>
      <c r="AE602" s="32">
        <f>VLOOKUP(A602,'ARCHIVO DE TRABAJO'!$A$1:$AD$1046,30,0)</f>
        <v>0</v>
      </c>
      <c r="AF602" s="27">
        <v>1852200.57</v>
      </c>
      <c r="AG602" s="21">
        <v>0</v>
      </c>
      <c r="AH602" s="21">
        <v>0</v>
      </c>
      <c r="AI602" s="21">
        <f t="shared" si="19"/>
        <v>147799.42999999993</v>
      </c>
      <c r="AJ602">
        <v>0</v>
      </c>
      <c r="AK602" s="1">
        <v>2000000</v>
      </c>
      <c r="AL602">
        <v>0</v>
      </c>
      <c r="AM602">
        <v>0</v>
      </c>
      <c r="AN602" s="1">
        <v>2000000</v>
      </c>
    </row>
    <row r="603" spans="1:40" x14ac:dyDescent="0.25">
      <c r="A603" t="str">
        <f t="shared" si="18"/>
        <v>1.1-00-2019_20580046_2027210</v>
      </c>
      <c r="B603" t="s">
        <v>393</v>
      </c>
      <c r="C603" s="17" t="s">
        <v>555</v>
      </c>
      <c r="D603" t="s">
        <v>158</v>
      </c>
      <c r="E603" t="s">
        <v>97</v>
      </c>
      <c r="F603" t="s">
        <v>409</v>
      </c>
      <c r="G603">
        <v>5</v>
      </c>
      <c r="H603">
        <v>80</v>
      </c>
      <c r="I603" t="s">
        <v>410</v>
      </c>
      <c r="J603">
        <v>2721</v>
      </c>
      <c r="K603" t="s">
        <v>124</v>
      </c>
      <c r="L603">
        <v>0</v>
      </c>
      <c r="M603" t="s">
        <v>36</v>
      </c>
      <c r="N603">
        <v>2000</v>
      </c>
      <c r="O603" s="17" t="s">
        <v>699</v>
      </c>
      <c r="P603" t="s">
        <v>394</v>
      </c>
      <c r="Q603" t="s">
        <v>411</v>
      </c>
      <c r="R603" t="s">
        <v>163</v>
      </c>
      <c r="S603" t="s">
        <v>164</v>
      </c>
      <c r="T603" t="s">
        <v>165</v>
      </c>
      <c r="U603" s="17" t="e">
        <v>#N/A</v>
      </c>
      <c r="V603" s="1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 s="21">
        <v>0</v>
      </c>
      <c r="AD603" s="13">
        <f>VLOOKUP(A603,'ARCHIVO DE TRABAJO'!$A$1:$AC$1046,29,0)</f>
        <v>0</v>
      </c>
      <c r="AE603" s="32">
        <f>VLOOKUP(A603,'ARCHIVO DE TRABAJO'!$A$1:$AD$1046,30,0)</f>
        <v>0</v>
      </c>
      <c r="AF603" s="21">
        <v>0</v>
      </c>
      <c r="AG603" s="21">
        <v>0</v>
      </c>
      <c r="AH603" s="21">
        <v>0</v>
      </c>
      <c r="AI603" s="21">
        <f t="shared" si="19"/>
        <v>0</v>
      </c>
      <c r="AJ603">
        <v>0</v>
      </c>
      <c r="AK603" s="1">
        <v>100000</v>
      </c>
      <c r="AL603">
        <v>0</v>
      </c>
      <c r="AM603" s="1">
        <v>100000</v>
      </c>
      <c r="AN603">
        <v>0</v>
      </c>
    </row>
    <row r="604" spans="1:40" x14ac:dyDescent="0.25">
      <c r="A604" t="str">
        <f t="shared" si="18"/>
        <v>1.1-00-2005_20821012_2033410</v>
      </c>
      <c r="B604" t="s">
        <v>393</v>
      </c>
      <c r="C604" s="17" t="s">
        <v>555</v>
      </c>
      <c r="D604" t="s">
        <v>31</v>
      </c>
      <c r="E604" t="s">
        <v>32</v>
      </c>
      <c r="F604" t="s">
        <v>43</v>
      </c>
      <c r="G604">
        <v>8</v>
      </c>
      <c r="H604">
        <v>21</v>
      </c>
      <c r="I604" t="s">
        <v>44</v>
      </c>
      <c r="J604">
        <v>3341</v>
      </c>
      <c r="K604" t="s">
        <v>322</v>
      </c>
      <c r="L604">
        <v>0</v>
      </c>
      <c r="M604" t="s">
        <v>36</v>
      </c>
      <c r="N604">
        <v>3000</v>
      </c>
      <c r="O604" s="17" t="s">
        <v>699</v>
      </c>
      <c r="P604" t="s">
        <v>394</v>
      </c>
      <c r="Q604" t="s">
        <v>47</v>
      </c>
      <c r="R604" t="s">
        <v>39</v>
      </c>
      <c r="S604" t="s">
        <v>315</v>
      </c>
      <c r="T604" t="s">
        <v>49</v>
      </c>
      <c r="U604" s="17" t="s">
        <v>509</v>
      </c>
      <c r="V604" s="13">
        <f>2162340.72-78880</f>
        <v>2083460.7200000002</v>
      </c>
      <c r="W604">
        <v>0</v>
      </c>
      <c r="X604" s="1">
        <v>2127004.7200000002</v>
      </c>
      <c r="Y604" s="1">
        <v>2065524.72</v>
      </c>
      <c r="Z604" s="1">
        <v>255980</v>
      </c>
      <c r="AA604" s="1">
        <v>195794</v>
      </c>
      <c r="AB604" s="1">
        <v>140480</v>
      </c>
      <c r="AC604" s="21">
        <v>35336</v>
      </c>
      <c r="AD604" s="13">
        <f>VLOOKUP(A604,'ARCHIVO DE TRABAJO'!$A$1:$AC$1046,29,0)</f>
        <v>0</v>
      </c>
      <c r="AE604" s="32">
        <f>VLOOKUP(A604,'ARCHIVO DE TRABAJO'!$A$1:$AD$1046,30,0)</f>
        <v>0</v>
      </c>
      <c r="AF604" s="27">
        <v>1699888.72</v>
      </c>
      <c r="AG604" s="21">
        <v>0</v>
      </c>
      <c r="AH604" s="21">
        <v>0</v>
      </c>
      <c r="AI604" s="21">
        <f t="shared" si="19"/>
        <v>383572.00000000023</v>
      </c>
      <c r="AJ604">
        <v>0</v>
      </c>
      <c r="AK604" s="1">
        <v>6140480</v>
      </c>
      <c r="AL604">
        <v>0</v>
      </c>
      <c r="AM604" s="21">
        <v>3978139.28</v>
      </c>
      <c r="AN604" s="1">
        <v>2162340.7200000002</v>
      </c>
    </row>
    <row r="605" spans="1:40" x14ac:dyDescent="0.25">
      <c r="A605" t="str">
        <f t="shared" si="18"/>
        <v>1.1-00-2019_20580046_2029510</v>
      </c>
      <c r="B605" t="s">
        <v>393</v>
      </c>
      <c r="C605" s="17" t="s">
        <v>555</v>
      </c>
      <c r="D605" t="s">
        <v>158</v>
      </c>
      <c r="E605" t="s">
        <v>97</v>
      </c>
      <c r="F605" t="s">
        <v>409</v>
      </c>
      <c r="G605">
        <v>5</v>
      </c>
      <c r="H605">
        <v>80</v>
      </c>
      <c r="I605" t="s">
        <v>410</v>
      </c>
      <c r="J605">
        <v>2951</v>
      </c>
      <c r="K605" t="s">
        <v>412</v>
      </c>
      <c r="L605">
        <v>0</v>
      </c>
      <c r="M605" t="s">
        <v>36</v>
      </c>
      <c r="N605">
        <v>2000</v>
      </c>
      <c r="O605" s="17" t="s">
        <v>699</v>
      </c>
      <c r="P605" t="s">
        <v>394</v>
      </c>
      <c r="Q605" t="s">
        <v>411</v>
      </c>
      <c r="R605" t="s">
        <v>163</v>
      </c>
      <c r="S605" t="s">
        <v>164</v>
      </c>
      <c r="T605" t="s">
        <v>165</v>
      </c>
      <c r="U605" s="17" t="e">
        <v>#N/A</v>
      </c>
      <c r="V605" s="13">
        <v>435000</v>
      </c>
      <c r="W605">
        <v>0</v>
      </c>
      <c r="X605" s="1">
        <v>244098.8</v>
      </c>
      <c r="Y605" s="1">
        <v>244098.8</v>
      </c>
      <c r="Z605" s="1">
        <v>24487.599999999999</v>
      </c>
      <c r="AA605">
        <v>0</v>
      </c>
      <c r="AB605">
        <v>0</v>
      </c>
      <c r="AC605" s="21">
        <v>190901.2</v>
      </c>
      <c r="AD605" s="13">
        <f>VLOOKUP(A605,'ARCHIVO DE TRABAJO'!$A$1:$AC$1046,29,0)</f>
        <v>0</v>
      </c>
      <c r="AE605" s="32">
        <f>VLOOKUP(A605,'ARCHIVO DE TRABAJO'!$A$1:$AD$1046,30,0)</f>
        <v>0</v>
      </c>
      <c r="AF605" s="21">
        <v>0</v>
      </c>
      <c r="AG605" s="21">
        <v>0</v>
      </c>
      <c r="AH605" s="21">
        <v>0</v>
      </c>
      <c r="AI605" s="21">
        <f t="shared" si="19"/>
        <v>435000</v>
      </c>
      <c r="AJ605">
        <v>0</v>
      </c>
      <c r="AK605" s="1">
        <v>435000</v>
      </c>
      <c r="AL605">
        <v>0</v>
      </c>
      <c r="AM605">
        <v>0</v>
      </c>
      <c r="AN605" s="1">
        <v>435000</v>
      </c>
    </row>
    <row r="606" spans="1:40" x14ac:dyDescent="0.25">
      <c r="A606" t="str">
        <f t="shared" si="18"/>
        <v>1.1-00-2016_20172038_2042110</v>
      </c>
      <c r="B606" t="s">
        <v>393</v>
      </c>
      <c r="C606" s="17" t="s">
        <v>555</v>
      </c>
      <c r="D606" t="s">
        <v>342</v>
      </c>
      <c r="E606" t="s">
        <v>97</v>
      </c>
      <c r="F606" t="s">
        <v>343</v>
      </c>
      <c r="G606">
        <v>1</v>
      </c>
      <c r="H606">
        <v>72</v>
      </c>
      <c r="I606" t="s">
        <v>344</v>
      </c>
      <c r="J606">
        <v>4211</v>
      </c>
      <c r="K606" t="s">
        <v>219</v>
      </c>
      <c r="L606">
        <v>0</v>
      </c>
      <c r="M606" t="s">
        <v>36</v>
      </c>
      <c r="N606">
        <v>4000</v>
      </c>
      <c r="O606" s="17" t="s">
        <v>699</v>
      </c>
      <c r="P606" t="s">
        <v>394</v>
      </c>
      <c r="Q606" t="s">
        <v>345</v>
      </c>
      <c r="R606" t="s">
        <v>212</v>
      </c>
      <c r="S606" t="s">
        <v>346</v>
      </c>
      <c r="T606" t="s">
        <v>347</v>
      </c>
      <c r="U606" s="17" t="e">
        <v>#N/A</v>
      </c>
      <c r="V606" s="13">
        <v>7282367.6799999997</v>
      </c>
      <c r="W606">
        <v>0</v>
      </c>
      <c r="X606" s="1">
        <v>5680749.3600000003</v>
      </c>
      <c r="Y606" s="1">
        <v>5680749.3600000003</v>
      </c>
      <c r="Z606" s="21">
        <v>5680749.3600000003</v>
      </c>
      <c r="AA606" s="21">
        <v>5680749.3600000003</v>
      </c>
      <c r="AB606" s="21">
        <v>5680749.3600000003</v>
      </c>
      <c r="AC606" s="21">
        <v>1601618.3199999994</v>
      </c>
      <c r="AD606" s="13">
        <f>VLOOKUP(A606,'ARCHIVO DE TRABAJO'!$A$1:$AC$1046,29,0)</f>
        <v>-3000000</v>
      </c>
      <c r="AE606" s="32" t="str">
        <f>VLOOKUP(A606,'ARCHIVO DE TRABAJO'!$A$1:$AD$1046,30,0)</f>
        <v>Verde</v>
      </c>
      <c r="AF606" s="27">
        <v>1601618.32</v>
      </c>
      <c r="AG606" s="21">
        <v>0</v>
      </c>
      <c r="AH606" s="21">
        <v>0</v>
      </c>
      <c r="AI606" s="21">
        <f t="shared" si="19"/>
        <v>5680749.3599999994</v>
      </c>
      <c r="AJ606">
        <v>0</v>
      </c>
      <c r="AK606" s="1">
        <v>12137279.470000001</v>
      </c>
      <c r="AL606">
        <v>0</v>
      </c>
      <c r="AM606" s="21">
        <v>4854911.79</v>
      </c>
      <c r="AN606" s="1">
        <v>7282367.6799999997</v>
      </c>
    </row>
    <row r="607" spans="1:40" x14ac:dyDescent="0.25">
      <c r="A607" t="str">
        <f t="shared" si="18"/>
        <v>1.1-00-2019_20580046_2031110</v>
      </c>
      <c r="B607" t="s">
        <v>393</v>
      </c>
      <c r="C607" s="17" t="s">
        <v>555</v>
      </c>
      <c r="D607" t="s">
        <v>158</v>
      </c>
      <c r="E607" t="s">
        <v>97</v>
      </c>
      <c r="F607" t="s">
        <v>409</v>
      </c>
      <c r="G607">
        <v>5</v>
      </c>
      <c r="H607">
        <v>80</v>
      </c>
      <c r="I607" t="s">
        <v>410</v>
      </c>
      <c r="J607">
        <v>3111</v>
      </c>
      <c r="K607" t="s">
        <v>173</v>
      </c>
      <c r="L607">
        <v>0</v>
      </c>
      <c r="M607" t="s">
        <v>36</v>
      </c>
      <c r="N607">
        <v>3000</v>
      </c>
      <c r="O607" s="17" t="s">
        <v>699</v>
      </c>
      <c r="P607" t="s">
        <v>394</v>
      </c>
      <c r="Q607" t="s">
        <v>411</v>
      </c>
      <c r="R607" t="s">
        <v>163</v>
      </c>
      <c r="S607" t="s">
        <v>164</v>
      </c>
      <c r="T607" t="s">
        <v>165</v>
      </c>
      <c r="U607" s="17" t="e">
        <v>#N/A</v>
      </c>
      <c r="V607" s="13">
        <v>145531669.99000001</v>
      </c>
      <c r="W607">
        <v>0</v>
      </c>
      <c r="X607" s="1">
        <v>145531669.99000001</v>
      </c>
      <c r="Y607" s="1">
        <v>145531669.99000001</v>
      </c>
      <c r="Z607" s="1">
        <v>145531669.99000001</v>
      </c>
      <c r="AA607" s="1">
        <v>145531669.99000001</v>
      </c>
      <c r="AB607" s="1">
        <v>145531669.99000001</v>
      </c>
      <c r="AC607" s="21">
        <v>0</v>
      </c>
      <c r="AD607" s="13">
        <f>VLOOKUP(A607,'ARCHIVO DE TRABAJO'!$A$1:$AC$1046,29,0)</f>
        <v>70000000</v>
      </c>
      <c r="AE607" s="32" t="str">
        <f>VLOOKUP(A607,'ARCHIVO DE TRABAJO'!$A$1:$AD$1046,30,0)</f>
        <v>Amarillo</v>
      </c>
      <c r="AF607" s="21">
        <v>0</v>
      </c>
      <c r="AG607" s="21">
        <v>0</v>
      </c>
      <c r="AH607" s="21">
        <v>0</v>
      </c>
      <c r="AI607" s="21">
        <f t="shared" si="19"/>
        <v>145531669.99000001</v>
      </c>
      <c r="AJ607">
        <v>0</v>
      </c>
      <c r="AK607" s="1">
        <v>145531669.99000001</v>
      </c>
      <c r="AL607">
        <v>0</v>
      </c>
      <c r="AM607">
        <v>0</v>
      </c>
      <c r="AN607" s="1">
        <v>145531669.99000001</v>
      </c>
    </row>
    <row r="608" spans="1:40" x14ac:dyDescent="0.25">
      <c r="A608" t="str">
        <f t="shared" si="18"/>
        <v>1.1-00-2019_20580046_2032610</v>
      </c>
      <c r="B608" t="s">
        <v>393</v>
      </c>
      <c r="C608" s="17" t="s">
        <v>555</v>
      </c>
      <c r="D608" t="s">
        <v>158</v>
      </c>
      <c r="E608" t="s">
        <v>97</v>
      </c>
      <c r="F608" t="s">
        <v>409</v>
      </c>
      <c r="G608">
        <v>5</v>
      </c>
      <c r="H608">
        <v>80</v>
      </c>
      <c r="I608" t="s">
        <v>410</v>
      </c>
      <c r="J608">
        <v>3261</v>
      </c>
      <c r="K608" t="s">
        <v>67</v>
      </c>
      <c r="L608">
        <v>0</v>
      </c>
      <c r="M608" t="s">
        <v>36</v>
      </c>
      <c r="N608">
        <v>3000</v>
      </c>
      <c r="O608" s="17" t="s">
        <v>699</v>
      </c>
      <c r="P608" t="s">
        <v>394</v>
      </c>
      <c r="Q608" t="s">
        <v>411</v>
      </c>
      <c r="R608" t="s">
        <v>163</v>
      </c>
      <c r="S608" t="s">
        <v>164</v>
      </c>
      <c r="T608" t="s">
        <v>165</v>
      </c>
      <c r="U608" s="17" t="e">
        <v>#N/A</v>
      </c>
      <c r="V608" s="13">
        <v>24558659.280000001</v>
      </c>
      <c r="W608">
        <v>0</v>
      </c>
      <c r="X608" s="1">
        <v>24558659.280000001</v>
      </c>
      <c r="Y608" s="1">
        <v>24558659.280000001</v>
      </c>
      <c r="Z608" s="1">
        <v>22195102.440000001</v>
      </c>
      <c r="AA608" s="1">
        <v>2412739.6800000002</v>
      </c>
      <c r="AB608" s="1">
        <v>851843.68</v>
      </c>
      <c r="AC608" s="21">
        <v>0</v>
      </c>
      <c r="AD608" s="13">
        <f>VLOOKUP(A608,'ARCHIVO DE TRABAJO'!$A$1:$AC$1046,29,0)</f>
        <v>0</v>
      </c>
      <c r="AE608" s="32">
        <f>VLOOKUP(A608,'ARCHIVO DE TRABAJO'!$A$1:$AD$1046,30,0)</f>
        <v>0</v>
      </c>
      <c r="AF608" s="21">
        <v>0</v>
      </c>
      <c r="AG608" s="21">
        <v>0</v>
      </c>
      <c r="AH608" s="21">
        <v>0</v>
      </c>
      <c r="AI608" s="21">
        <f t="shared" si="19"/>
        <v>24558659.280000001</v>
      </c>
      <c r="AJ608">
        <v>0</v>
      </c>
      <c r="AK608" s="1">
        <v>39393379.280000001</v>
      </c>
      <c r="AL608">
        <v>0</v>
      </c>
      <c r="AM608" s="1">
        <v>14834720</v>
      </c>
      <c r="AN608" s="1">
        <v>24558659.280000001</v>
      </c>
    </row>
    <row r="609" spans="1:40" x14ac:dyDescent="0.25">
      <c r="A609" t="str">
        <f t="shared" si="18"/>
        <v>1.1-00-2019_20580046_2033210</v>
      </c>
      <c r="B609" t="s">
        <v>393</v>
      </c>
      <c r="C609" s="17" t="s">
        <v>555</v>
      </c>
      <c r="D609" t="s">
        <v>158</v>
      </c>
      <c r="E609" t="s">
        <v>97</v>
      </c>
      <c r="F609" t="s">
        <v>409</v>
      </c>
      <c r="G609">
        <v>5</v>
      </c>
      <c r="H609">
        <v>80</v>
      </c>
      <c r="I609" t="s">
        <v>410</v>
      </c>
      <c r="J609">
        <v>3321</v>
      </c>
      <c r="K609" t="s">
        <v>174</v>
      </c>
      <c r="L609">
        <v>0</v>
      </c>
      <c r="M609" t="s">
        <v>36</v>
      </c>
      <c r="N609">
        <v>3000</v>
      </c>
      <c r="O609" s="17" t="s">
        <v>699</v>
      </c>
      <c r="P609" t="s">
        <v>394</v>
      </c>
      <c r="Q609" t="s">
        <v>411</v>
      </c>
      <c r="R609" t="s">
        <v>163</v>
      </c>
      <c r="S609" t="s">
        <v>164</v>
      </c>
      <c r="T609" t="s">
        <v>165</v>
      </c>
      <c r="U609" s="17" t="e">
        <v>#N/A</v>
      </c>
      <c r="V609" s="13">
        <v>6834720</v>
      </c>
      <c r="W609">
        <v>0</v>
      </c>
      <c r="X609" s="1">
        <v>6834720</v>
      </c>
      <c r="Y609" s="1">
        <v>6834720</v>
      </c>
      <c r="Z609" s="1">
        <v>696000</v>
      </c>
      <c r="AA609" s="1">
        <v>696000</v>
      </c>
      <c r="AB609">
        <v>0</v>
      </c>
      <c r="AC609" s="21">
        <v>0</v>
      </c>
      <c r="AD609" s="13">
        <f>VLOOKUP(A609,'ARCHIVO DE TRABAJO'!$A$1:$AC$1046,29,0)</f>
        <v>0</v>
      </c>
      <c r="AE609" s="32">
        <f>VLOOKUP(A609,'ARCHIVO DE TRABAJO'!$A$1:$AD$1046,30,0)</f>
        <v>0</v>
      </c>
      <c r="AF609" s="21">
        <v>0</v>
      </c>
      <c r="AG609" s="21">
        <v>0</v>
      </c>
      <c r="AH609" s="21">
        <v>0</v>
      </c>
      <c r="AI609" s="21">
        <f t="shared" si="19"/>
        <v>6834720</v>
      </c>
      <c r="AJ609">
        <v>0</v>
      </c>
      <c r="AK609" s="1">
        <v>6834720</v>
      </c>
      <c r="AL609">
        <v>0</v>
      </c>
      <c r="AM609">
        <v>0</v>
      </c>
      <c r="AN609" s="1">
        <v>6834720</v>
      </c>
    </row>
    <row r="610" spans="1:40" x14ac:dyDescent="0.25">
      <c r="A610" t="str">
        <f t="shared" si="18"/>
        <v>1.1-00-2019_20580046_2033510</v>
      </c>
      <c r="B610" t="s">
        <v>393</v>
      </c>
      <c r="C610" s="17" t="s">
        <v>555</v>
      </c>
      <c r="D610" t="s">
        <v>158</v>
      </c>
      <c r="E610" t="s">
        <v>97</v>
      </c>
      <c r="F610" t="s">
        <v>409</v>
      </c>
      <c r="G610">
        <v>5</v>
      </c>
      <c r="H610">
        <v>80</v>
      </c>
      <c r="I610" t="s">
        <v>410</v>
      </c>
      <c r="J610">
        <v>3351</v>
      </c>
      <c r="K610" t="s">
        <v>175</v>
      </c>
      <c r="L610">
        <v>0</v>
      </c>
      <c r="M610" t="s">
        <v>36</v>
      </c>
      <c r="N610">
        <v>3000</v>
      </c>
      <c r="O610" s="17" t="s">
        <v>699</v>
      </c>
      <c r="P610" t="s">
        <v>394</v>
      </c>
      <c r="Q610" t="s">
        <v>411</v>
      </c>
      <c r="R610" t="s">
        <v>163</v>
      </c>
      <c r="S610" t="s">
        <v>164</v>
      </c>
      <c r="T610" t="s">
        <v>165</v>
      </c>
      <c r="U610" s="17" t="s">
        <v>509</v>
      </c>
      <c r="V610" s="13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 s="21">
        <v>0</v>
      </c>
      <c r="AD610" s="13">
        <f>VLOOKUP(A610,'ARCHIVO DE TRABAJO'!$A$1:$AC$1046,29,0)</f>
        <v>0</v>
      </c>
      <c r="AE610" s="32">
        <f>VLOOKUP(A610,'ARCHIVO DE TRABAJO'!$A$1:$AD$1046,30,0)</f>
        <v>0</v>
      </c>
      <c r="AF610" s="21">
        <v>0</v>
      </c>
      <c r="AG610" s="21">
        <v>0</v>
      </c>
      <c r="AH610" s="21">
        <v>0</v>
      </c>
      <c r="AI610" s="21">
        <f t="shared" si="19"/>
        <v>0</v>
      </c>
      <c r="AJ610">
        <v>0</v>
      </c>
      <c r="AK610" s="1">
        <v>800000</v>
      </c>
      <c r="AL610">
        <v>0</v>
      </c>
      <c r="AM610" s="1">
        <v>800000</v>
      </c>
      <c r="AN610">
        <v>0</v>
      </c>
    </row>
    <row r="611" spans="1:40" x14ac:dyDescent="0.25">
      <c r="A611" t="str">
        <f t="shared" si="18"/>
        <v>1.1-00-2019_20580046_2033810</v>
      </c>
      <c r="B611" t="s">
        <v>393</v>
      </c>
      <c r="C611" s="17" t="s">
        <v>555</v>
      </c>
      <c r="D611" t="s">
        <v>158</v>
      </c>
      <c r="E611" t="s">
        <v>97</v>
      </c>
      <c r="F611" t="s">
        <v>409</v>
      </c>
      <c r="G611">
        <v>5</v>
      </c>
      <c r="H611">
        <v>80</v>
      </c>
      <c r="I611" t="s">
        <v>410</v>
      </c>
      <c r="J611">
        <v>3381</v>
      </c>
      <c r="K611" t="s">
        <v>176</v>
      </c>
      <c r="L611">
        <v>0</v>
      </c>
      <c r="M611" t="s">
        <v>36</v>
      </c>
      <c r="N611">
        <v>3000</v>
      </c>
      <c r="O611" s="17" t="s">
        <v>699</v>
      </c>
      <c r="P611" t="s">
        <v>394</v>
      </c>
      <c r="Q611" t="s">
        <v>411</v>
      </c>
      <c r="R611" t="s">
        <v>163</v>
      </c>
      <c r="S611" t="s">
        <v>164</v>
      </c>
      <c r="T611" t="s">
        <v>165</v>
      </c>
      <c r="U611" s="17" t="e">
        <v>#N/A</v>
      </c>
      <c r="V611" s="13">
        <v>26076800</v>
      </c>
      <c r="W611">
        <v>0</v>
      </c>
      <c r="X611" s="1">
        <v>26076800</v>
      </c>
      <c r="Y611" s="1">
        <v>26076800</v>
      </c>
      <c r="Z611" s="1">
        <v>25965440</v>
      </c>
      <c r="AA611" s="1">
        <v>13437440</v>
      </c>
      <c r="AB611" s="1">
        <v>8537600</v>
      </c>
      <c r="AC611" s="21">
        <v>0</v>
      </c>
      <c r="AD611" s="13">
        <f>VLOOKUP(A611,'ARCHIVO DE TRABAJO'!$A$1:$AC$1046,29,0)</f>
        <v>0</v>
      </c>
      <c r="AE611" s="32">
        <f>VLOOKUP(A611,'ARCHIVO DE TRABAJO'!$A$1:$AD$1046,30,0)</f>
        <v>0</v>
      </c>
      <c r="AF611" s="21">
        <v>0</v>
      </c>
      <c r="AG611" s="21">
        <v>0</v>
      </c>
      <c r="AH611" s="21">
        <v>0</v>
      </c>
      <c r="AI611" s="21">
        <f t="shared" si="19"/>
        <v>26076800</v>
      </c>
      <c r="AJ611">
        <v>0</v>
      </c>
      <c r="AK611" s="1">
        <v>31076800</v>
      </c>
      <c r="AL611">
        <v>0</v>
      </c>
      <c r="AM611" s="1">
        <v>5000000</v>
      </c>
      <c r="AN611" s="1">
        <v>26076800</v>
      </c>
    </row>
    <row r="612" spans="1:40" x14ac:dyDescent="0.25">
      <c r="A612" t="str">
        <f t="shared" si="18"/>
        <v>1.1-00-2019_20580046_2035110</v>
      </c>
      <c r="B612" t="s">
        <v>393</v>
      </c>
      <c r="C612" s="17" t="s">
        <v>555</v>
      </c>
      <c r="D612" t="s">
        <v>158</v>
      </c>
      <c r="E612" t="s">
        <v>97</v>
      </c>
      <c r="F612" t="s">
        <v>409</v>
      </c>
      <c r="G612">
        <v>5</v>
      </c>
      <c r="H612">
        <v>80</v>
      </c>
      <c r="I612" t="s">
        <v>410</v>
      </c>
      <c r="J612">
        <v>3511</v>
      </c>
      <c r="K612" t="s">
        <v>68</v>
      </c>
      <c r="L612">
        <v>0</v>
      </c>
      <c r="M612" t="s">
        <v>36</v>
      </c>
      <c r="N612">
        <v>3000</v>
      </c>
      <c r="O612" s="17" t="s">
        <v>699</v>
      </c>
      <c r="P612" t="s">
        <v>394</v>
      </c>
      <c r="Q612" t="s">
        <v>411</v>
      </c>
      <c r="R612" t="s">
        <v>163</v>
      </c>
      <c r="S612" t="s">
        <v>164</v>
      </c>
      <c r="T612" t="s">
        <v>165</v>
      </c>
      <c r="U612" s="17" t="e">
        <v>#N/A</v>
      </c>
      <c r="V612" s="13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 s="21">
        <v>0</v>
      </c>
      <c r="AD612" s="13">
        <f>VLOOKUP(A612,'ARCHIVO DE TRABAJO'!$A$1:$AC$1046,29,0)</f>
        <v>0</v>
      </c>
      <c r="AE612" s="32">
        <f>VLOOKUP(A612,'ARCHIVO DE TRABAJO'!$A$1:$AD$1046,30,0)</f>
        <v>0</v>
      </c>
      <c r="AF612" s="21">
        <v>0</v>
      </c>
      <c r="AG612" s="21">
        <v>0</v>
      </c>
      <c r="AH612" s="21">
        <v>0</v>
      </c>
      <c r="AI612" s="21">
        <f t="shared" si="19"/>
        <v>0</v>
      </c>
      <c r="AJ612">
        <v>0</v>
      </c>
      <c r="AK612" s="1">
        <v>400000</v>
      </c>
      <c r="AL612">
        <v>0</v>
      </c>
      <c r="AM612" s="1">
        <v>400000</v>
      </c>
      <c r="AN612">
        <v>0</v>
      </c>
    </row>
    <row r="613" spans="1:40" x14ac:dyDescent="0.25">
      <c r="A613" t="str">
        <f t="shared" si="18"/>
        <v>1.1-00-2019_20580046_2035710</v>
      </c>
      <c r="B613" t="s">
        <v>393</v>
      </c>
      <c r="C613" s="17" t="s">
        <v>555</v>
      </c>
      <c r="D613" t="s">
        <v>158</v>
      </c>
      <c r="E613" t="s">
        <v>97</v>
      </c>
      <c r="F613" t="s">
        <v>409</v>
      </c>
      <c r="G613">
        <v>5</v>
      </c>
      <c r="H613">
        <v>80</v>
      </c>
      <c r="I613" t="s">
        <v>410</v>
      </c>
      <c r="J613">
        <v>3571</v>
      </c>
      <c r="K613" t="s">
        <v>177</v>
      </c>
      <c r="L613">
        <v>0</v>
      </c>
      <c r="M613" t="s">
        <v>36</v>
      </c>
      <c r="N613">
        <v>3000</v>
      </c>
      <c r="O613" s="17" t="s">
        <v>699</v>
      </c>
      <c r="P613" t="s">
        <v>394</v>
      </c>
      <c r="Q613" t="s">
        <v>411</v>
      </c>
      <c r="R613" t="s">
        <v>163</v>
      </c>
      <c r="S613" t="s">
        <v>164</v>
      </c>
      <c r="T613" t="s">
        <v>165</v>
      </c>
      <c r="U613" s="17" t="e">
        <v>#N/A</v>
      </c>
      <c r="V613" s="13">
        <v>45048333.18</v>
      </c>
      <c r="W613">
        <v>0</v>
      </c>
      <c r="X613" s="1">
        <v>45048333.079999998</v>
      </c>
      <c r="Y613" s="1">
        <v>45048333.079999998</v>
      </c>
      <c r="Z613" s="1">
        <v>44296652.979999997</v>
      </c>
      <c r="AA613" s="1">
        <v>40220476.82</v>
      </c>
      <c r="AB613" s="1">
        <v>25739148.989999998</v>
      </c>
      <c r="AC613" s="21">
        <v>0.10000000149011612</v>
      </c>
      <c r="AD613" s="13">
        <f>VLOOKUP(A613,'ARCHIVO DE TRABAJO'!$A$1:$AC$1046,29,0)</f>
        <v>74000000</v>
      </c>
      <c r="AE613" s="32" t="str">
        <f>VLOOKUP(A613,'ARCHIVO DE TRABAJO'!$A$1:$AD$1046,30,0)</f>
        <v>Amarillo</v>
      </c>
      <c r="AF613" s="21">
        <v>0</v>
      </c>
      <c r="AG613" s="21">
        <v>0</v>
      </c>
      <c r="AH613" s="21">
        <v>0</v>
      </c>
      <c r="AI613" s="21">
        <f t="shared" si="19"/>
        <v>45048333.18</v>
      </c>
      <c r="AJ613">
        <v>0</v>
      </c>
      <c r="AK613" s="1">
        <v>65048333.18</v>
      </c>
      <c r="AL613">
        <v>0</v>
      </c>
      <c r="AM613" s="1">
        <v>20000000</v>
      </c>
      <c r="AN613" s="1">
        <v>45048333.18</v>
      </c>
    </row>
    <row r="614" spans="1:40" x14ac:dyDescent="0.25">
      <c r="A614" t="str">
        <f t="shared" si="18"/>
        <v>1.1-00-2019_20580046_2035810</v>
      </c>
      <c r="B614" t="s">
        <v>393</v>
      </c>
      <c r="C614" s="17" t="s">
        <v>555</v>
      </c>
      <c r="D614" t="s">
        <v>158</v>
      </c>
      <c r="E614" t="s">
        <v>97</v>
      </c>
      <c r="F614" t="s">
        <v>409</v>
      </c>
      <c r="G614">
        <v>5</v>
      </c>
      <c r="H614">
        <v>80</v>
      </c>
      <c r="I614" t="s">
        <v>410</v>
      </c>
      <c r="J614">
        <v>3581</v>
      </c>
      <c r="K614" t="s">
        <v>178</v>
      </c>
      <c r="L614">
        <v>0</v>
      </c>
      <c r="M614" t="s">
        <v>36</v>
      </c>
      <c r="N614">
        <v>3000</v>
      </c>
      <c r="O614" s="17" t="s">
        <v>699</v>
      </c>
      <c r="P614" t="s">
        <v>394</v>
      </c>
      <c r="Q614" t="s">
        <v>411</v>
      </c>
      <c r="R614" t="s">
        <v>163</v>
      </c>
      <c r="S614" t="s">
        <v>164</v>
      </c>
      <c r="T614" t="s">
        <v>165</v>
      </c>
      <c r="U614" s="17" t="e">
        <v>#N/A</v>
      </c>
      <c r="V614" s="13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 s="21">
        <v>0</v>
      </c>
      <c r="AD614" s="13">
        <f>VLOOKUP(A614,'ARCHIVO DE TRABAJO'!$A$1:$AC$1046,29,0)</f>
        <v>0</v>
      </c>
      <c r="AE614" s="32">
        <f>VLOOKUP(A614,'ARCHIVO DE TRABAJO'!$A$1:$AD$1046,30,0)</f>
        <v>0</v>
      </c>
      <c r="AF614" s="21">
        <v>0</v>
      </c>
      <c r="AG614" s="21">
        <v>0</v>
      </c>
      <c r="AH614" s="21">
        <v>0</v>
      </c>
      <c r="AI614" s="21">
        <f t="shared" si="19"/>
        <v>0</v>
      </c>
      <c r="AJ614">
        <v>0</v>
      </c>
      <c r="AK614" s="1">
        <v>100000</v>
      </c>
      <c r="AL614">
        <v>0</v>
      </c>
      <c r="AM614" s="1">
        <v>100000</v>
      </c>
      <c r="AN614">
        <v>0</v>
      </c>
    </row>
    <row r="615" spans="1:40" x14ac:dyDescent="0.25">
      <c r="A615" t="str">
        <f t="shared" si="18"/>
        <v>1.1-00-2019_20580046_2039220</v>
      </c>
      <c r="B615" t="s">
        <v>393</v>
      </c>
      <c r="C615" s="17" t="s">
        <v>555</v>
      </c>
      <c r="D615" t="s">
        <v>158</v>
      </c>
      <c r="E615" t="s">
        <v>97</v>
      </c>
      <c r="F615" t="s">
        <v>409</v>
      </c>
      <c r="G615">
        <v>5</v>
      </c>
      <c r="H615">
        <v>80</v>
      </c>
      <c r="I615" t="s">
        <v>410</v>
      </c>
      <c r="J615">
        <v>3922</v>
      </c>
      <c r="K615" t="s">
        <v>179</v>
      </c>
      <c r="L615">
        <v>0</v>
      </c>
      <c r="M615" t="s">
        <v>36</v>
      </c>
      <c r="N615">
        <v>3000</v>
      </c>
      <c r="O615" s="17" t="s">
        <v>699</v>
      </c>
      <c r="P615" t="s">
        <v>394</v>
      </c>
      <c r="Q615" t="s">
        <v>411</v>
      </c>
      <c r="R615" t="s">
        <v>163</v>
      </c>
      <c r="S615" t="s">
        <v>164</v>
      </c>
      <c r="T615" t="s">
        <v>165</v>
      </c>
      <c r="U615" s="17" t="e">
        <v>#N/A</v>
      </c>
      <c r="V615" s="13">
        <v>5880000</v>
      </c>
      <c r="W615">
        <v>0</v>
      </c>
      <c r="X615" s="1">
        <v>4327064</v>
      </c>
      <c r="Y615" s="1">
        <v>4327064</v>
      </c>
      <c r="Z615" s="1">
        <v>4327064</v>
      </c>
      <c r="AA615" s="1">
        <v>4327064</v>
      </c>
      <c r="AB615" s="1">
        <v>4311627</v>
      </c>
      <c r="AC615" s="21">
        <v>1552936</v>
      </c>
      <c r="AD615" s="13">
        <f>VLOOKUP(A615,'ARCHIVO DE TRABAJO'!$A$1:$AC$1046,29,0)</f>
        <v>0</v>
      </c>
      <c r="AE615" s="32">
        <f>VLOOKUP(A615,'ARCHIVO DE TRABAJO'!$A$1:$AD$1046,30,0)</f>
        <v>0</v>
      </c>
      <c r="AF615" s="21">
        <v>0</v>
      </c>
      <c r="AG615" s="21">
        <v>0</v>
      </c>
      <c r="AH615" s="21">
        <v>0</v>
      </c>
      <c r="AI615" s="21">
        <f t="shared" si="19"/>
        <v>5880000</v>
      </c>
      <c r="AJ615">
        <v>0</v>
      </c>
      <c r="AK615" s="1">
        <v>5880000</v>
      </c>
      <c r="AL615">
        <v>0</v>
      </c>
      <c r="AM615">
        <v>0</v>
      </c>
      <c r="AN615" s="1">
        <v>5880000</v>
      </c>
    </row>
    <row r="616" spans="1:40" x14ac:dyDescent="0.25">
      <c r="A616" t="str">
        <f t="shared" si="18"/>
        <v>1.1-00-2019_20580046_2056510</v>
      </c>
      <c r="B616" t="s">
        <v>393</v>
      </c>
      <c r="C616" s="17" t="s">
        <v>555</v>
      </c>
      <c r="D616" t="s">
        <v>158</v>
      </c>
      <c r="E616" t="s">
        <v>97</v>
      </c>
      <c r="F616" t="s">
        <v>409</v>
      </c>
      <c r="G616">
        <v>5</v>
      </c>
      <c r="H616">
        <v>80</v>
      </c>
      <c r="I616" t="s">
        <v>410</v>
      </c>
      <c r="J616">
        <v>5651</v>
      </c>
      <c r="K616" t="s">
        <v>120</v>
      </c>
      <c r="L616">
        <v>0</v>
      </c>
      <c r="M616" t="s">
        <v>36</v>
      </c>
      <c r="N616">
        <v>5000</v>
      </c>
      <c r="O616" s="17" t="s">
        <v>700</v>
      </c>
      <c r="P616" t="s">
        <v>394</v>
      </c>
      <c r="Q616" t="s">
        <v>411</v>
      </c>
      <c r="R616" t="s">
        <v>163</v>
      </c>
      <c r="S616" t="s">
        <v>164</v>
      </c>
      <c r="T616" t="s">
        <v>165</v>
      </c>
      <c r="U616" s="17" t="e">
        <v>#N/A</v>
      </c>
      <c r="V616" s="13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 s="21">
        <v>0</v>
      </c>
      <c r="AD616" s="13">
        <f>VLOOKUP(A616,'ARCHIVO DE TRABAJO'!$A$1:$AC$1046,29,0)</f>
        <v>0</v>
      </c>
      <c r="AE616" s="32">
        <f>VLOOKUP(A616,'ARCHIVO DE TRABAJO'!$A$1:$AD$1046,30,0)</f>
        <v>0</v>
      </c>
      <c r="AF616" s="21">
        <v>0</v>
      </c>
      <c r="AG616" s="21">
        <v>0</v>
      </c>
      <c r="AH616" s="21">
        <v>0</v>
      </c>
      <c r="AI616" s="21">
        <f t="shared" si="19"/>
        <v>0</v>
      </c>
      <c r="AJ616">
        <v>0</v>
      </c>
      <c r="AK616" s="1">
        <v>100000</v>
      </c>
      <c r="AL616">
        <v>0</v>
      </c>
      <c r="AM616" s="1">
        <v>100000</v>
      </c>
      <c r="AN616">
        <v>0</v>
      </c>
    </row>
    <row r="617" spans="1:40" x14ac:dyDescent="0.25">
      <c r="A617" t="str">
        <f t="shared" si="18"/>
        <v>1.1-00-2019_20580046_2056610</v>
      </c>
      <c r="B617" t="s">
        <v>393</v>
      </c>
      <c r="C617" s="17" t="s">
        <v>555</v>
      </c>
      <c r="D617" t="s">
        <v>158</v>
      </c>
      <c r="E617" t="s">
        <v>97</v>
      </c>
      <c r="F617" t="s">
        <v>409</v>
      </c>
      <c r="G617">
        <v>5</v>
      </c>
      <c r="H617">
        <v>80</v>
      </c>
      <c r="I617" t="s">
        <v>410</v>
      </c>
      <c r="J617">
        <v>5661</v>
      </c>
      <c r="K617" t="s">
        <v>121</v>
      </c>
      <c r="L617">
        <v>0</v>
      </c>
      <c r="M617" t="s">
        <v>36</v>
      </c>
      <c r="N617">
        <v>5000</v>
      </c>
      <c r="O617" s="17" t="s">
        <v>700</v>
      </c>
      <c r="P617" t="s">
        <v>394</v>
      </c>
      <c r="Q617" t="s">
        <v>411</v>
      </c>
      <c r="R617" t="s">
        <v>163</v>
      </c>
      <c r="S617" t="s">
        <v>164</v>
      </c>
      <c r="T617" t="s">
        <v>165</v>
      </c>
      <c r="U617" s="17" t="e">
        <v>#N/A</v>
      </c>
      <c r="V617" s="13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 s="21">
        <v>0</v>
      </c>
      <c r="AD617" s="13">
        <f>VLOOKUP(A617,'ARCHIVO DE TRABAJO'!$A$1:$AC$1046,29,0)</f>
        <v>0</v>
      </c>
      <c r="AE617" s="32">
        <f>VLOOKUP(A617,'ARCHIVO DE TRABAJO'!$A$1:$AD$1046,30,0)</f>
        <v>0</v>
      </c>
      <c r="AF617" s="21">
        <v>0</v>
      </c>
      <c r="AG617" s="21">
        <v>0</v>
      </c>
      <c r="AH617" s="21">
        <v>0</v>
      </c>
      <c r="AI617" s="21">
        <f t="shared" si="19"/>
        <v>0</v>
      </c>
      <c r="AJ617">
        <v>0</v>
      </c>
      <c r="AK617" s="1">
        <v>200000</v>
      </c>
      <c r="AL617">
        <v>0</v>
      </c>
      <c r="AM617" s="1">
        <v>200000</v>
      </c>
      <c r="AN617">
        <v>0</v>
      </c>
    </row>
    <row r="618" spans="1:40" x14ac:dyDescent="0.25">
      <c r="A618" t="str">
        <f t="shared" si="18"/>
        <v>1.1-00-2019_20580046_2056710</v>
      </c>
      <c r="B618" t="s">
        <v>393</v>
      </c>
      <c r="C618" s="17" t="s">
        <v>555</v>
      </c>
      <c r="D618" t="s">
        <v>158</v>
      </c>
      <c r="E618" t="s">
        <v>97</v>
      </c>
      <c r="F618" t="s">
        <v>409</v>
      </c>
      <c r="G618">
        <v>5</v>
      </c>
      <c r="H618">
        <v>80</v>
      </c>
      <c r="I618" t="s">
        <v>410</v>
      </c>
      <c r="J618">
        <v>5671</v>
      </c>
      <c r="K618" t="s">
        <v>122</v>
      </c>
      <c r="L618">
        <v>0</v>
      </c>
      <c r="M618" t="s">
        <v>36</v>
      </c>
      <c r="N618">
        <v>5000</v>
      </c>
      <c r="O618" s="17" t="s">
        <v>700</v>
      </c>
      <c r="P618" t="s">
        <v>394</v>
      </c>
      <c r="Q618" t="s">
        <v>411</v>
      </c>
      <c r="R618" t="s">
        <v>163</v>
      </c>
      <c r="S618" t="s">
        <v>164</v>
      </c>
      <c r="T618" t="s">
        <v>165</v>
      </c>
      <c r="U618" s="17" t="e">
        <v>#N/A</v>
      </c>
      <c r="V618" s="13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 s="21">
        <v>0</v>
      </c>
      <c r="AD618" s="13">
        <f>VLOOKUP(A618,'ARCHIVO DE TRABAJO'!$A$1:$AC$1046,29,0)</f>
        <v>0</v>
      </c>
      <c r="AE618" s="32">
        <f>VLOOKUP(A618,'ARCHIVO DE TRABAJO'!$A$1:$AD$1046,30,0)</f>
        <v>0</v>
      </c>
      <c r="AF618" s="21">
        <v>0</v>
      </c>
      <c r="AG618" s="21">
        <v>0</v>
      </c>
      <c r="AH618" s="21">
        <v>0</v>
      </c>
      <c r="AI618" s="21">
        <f t="shared" si="19"/>
        <v>0</v>
      </c>
      <c r="AJ618">
        <v>0</v>
      </c>
      <c r="AK618" s="1">
        <v>400000</v>
      </c>
      <c r="AL618">
        <v>0</v>
      </c>
      <c r="AM618" s="1">
        <v>400000</v>
      </c>
      <c r="AN618">
        <v>0</v>
      </c>
    </row>
    <row r="619" spans="1:40" x14ac:dyDescent="0.25">
      <c r="A619" t="str">
        <f t="shared" si="18"/>
        <v>1.1-00-2019_20580046_2056910</v>
      </c>
      <c r="B619" t="s">
        <v>393</v>
      </c>
      <c r="C619" s="17" t="s">
        <v>555</v>
      </c>
      <c r="D619" t="s">
        <v>158</v>
      </c>
      <c r="E619" t="s">
        <v>97</v>
      </c>
      <c r="F619" t="s">
        <v>409</v>
      </c>
      <c r="G619">
        <v>5</v>
      </c>
      <c r="H619">
        <v>80</v>
      </c>
      <c r="I619" t="s">
        <v>410</v>
      </c>
      <c r="J619">
        <v>5691</v>
      </c>
      <c r="K619" t="s">
        <v>123</v>
      </c>
      <c r="L619">
        <v>0</v>
      </c>
      <c r="M619" t="s">
        <v>36</v>
      </c>
      <c r="N619">
        <v>5000</v>
      </c>
      <c r="O619" s="17" t="s">
        <v>700</v>
      </c>
      <c r="P619" t="s">
        <v>394</v>
      </c>
      <c r="Q619" t="s">
        <v>411</v>
      </c>
      <c r="R619" t="s">
        <v>163</v>
      </c>
      <c r="S619" t="s">
        <v>164</v>
      </c>
      <c r="T619" t="s">
        <v>165</v>
      </c>
      <c r="U619" s="17" t="e">
        <v>#N/A</v>
      </c>
      <c r="V619" s="13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 s="21">
        <v>0</v>
      </c>
      <c r="AD619" s="13">
        <f>VLOOKUP(A619,'ARCHIVO DE TRABAJO'!$A$1:$AC$1046,29,0)</f>
        <v>0</v>
      </c>
      <c r="AE619" s="32">
        <f>VLOOKUP(A619,'ARCHIVO DE TRABAJO'!$A$1:$AD$1046,30,0)</f>
        <v>0</v>
      </c>
      <c r="AF619" s="21">
        <v>0</v>
      </c>
      <c r="AG619" s="21">
        <v>0</v>
      </c>
      <c r="AH619" s="21">
        <v>0</v>
      </c>
      <c r="AI619" s="21">
        <f t="shared" si="19"/>
        <v>0</v>
      </c>
      <c r="AJ619">
        <v>0</v>
      </c>
      <c r="AK619" s="1">
        <v>400000</v>
      </c>
      <c r="AL619">
        <v>0</v>
      </c>
      <c r="AM619" s="1">
        <v>400000</v>
      </c>
      <c r="AN619">
        <v>0</v>
      </c>
    </row>
    <row r="620" spans="1:40" x14ac:dyDescent="0.25">
      <c r="A620" t="str">
        <f t="shared" si="18"/>
        <v>1.1-00-2007_20445022_2021710</v>
      </c>
      <c r="B620" t="s">
        <v>393</v>
      </c>
      <c r="C620" s="17" t="s">
        <v>555</v>
      </c>
      <c r="D620" t="s">
        <v>192</v>
      </c>
      <c r="E620" t="s">
        <v>97</v>
      </c>
      <c r="F620" t="s">
        <v>193</v>
      </c>
      <c r="G620">
        <v>4</v>
      </c>
      <c r="H620">
        <v>45</v>
      </c>
      <c r="I620" t="s">
        <v>194</v>
      </c>
      <c r="J620">
        <v>2171</v>
      </c>
      <c r="K620" t="s">
        <v>181</v>
      </c>
      <c r="L620">
        <v>0</v>
      </c>
      <c r="M620" t="s">
        <v>36</v>
      </c>
      <c r="N620">
        <v>2000</v>
      </c>
      <c r="O620" s="17" t="s">
        <v>699</v>
      </c>
      <c r="P620" t="s">
        <v>394</v>
      </c>
      <c r="Q620" t="s">
        <v>195</v>
      </c>
      <c r="R620" t="s">
        <v>196</v>
      </c>
      <c r="S620" t="s">
        <v>197</v>
      </c>
      <c r="T620" t="s">
        <v>198</v>
      </c>
      <c r="U620" s="17" t="e">
        <v>#N/A</v>
      </c>
      <c r="V620" s="13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 s="21">
        <v>0</v>
      </c>
      <c r="AD620" s="13">
        <f>VLOOKUP(A620,'ARCHIVO DE TRABAJO'!$A$1:$AC$1046,29,0)</f>
        <v>0</v>
      </c>
      <c r="AE620" s="32">
        <f>VLOOKUP(A620,'ARCHIVO DE TRABAJO'!$A$1:$AD$1046,30,0)</f>
        <v>0</v>
      </c>
      <c r="AF620" s="21">
        <v>0</v>
      </c>
      <c r="AG620" s="21">
        <v>0</v>
      </c>
      <c r="AH620" s="21">
        <v>0</v>
      </c>
      <c r="AI620" s="21">
        <f t="shared" si="19"/>
        <v>0</v>
      </c>
      <c r="AJ620">
        <v>0</v>
      </c>
      <c r="AK620" s="1">
        <v>100000</v>
      </c>
      <c r="AL620">
        <v>0</v>
      </c>
      <c r="AM620" s="1">
        <v>100000</v>
      </c>
      <c r="AN620">
        <v>0</v>
      </c>
    </row>
    <row r="621" spans="1:40" x14ac:dyDescent="0.25">
      <c r="A621" t="str">
        <f t="shared" si="18"/>
        <v>1.1-00-2007_20445022_2022210</v>
      </c>
      <c r="B621" t="s">
        <v>393</v>
      </c>
      <c r="C621" s="17" t="s">
        <v>555</v>
      </c>
      <c r="D621" t="s">
        <v>192</v>
      </c>
      <c r="E621" t="s">
        <v>97</v>
      </c>
      <c r="F621" t="s">
        <v>193</v>
      </c>
      <c r="G621">
        <v>4</v>
      </c>
      <c r="H621">
        <v>45</v>
      </c>
      <c r="I621" t="s">
        <v>194</v>
      </c>
      <c r="J621">
        <v>2221</v>
      </c>
      <c r="K621" t="s">
        <v>199</v>
      </c>
      <c r="L621">
        <v>0</v>
      </c>
      <c r="M621" t="s">
        <v>36</v>
      </c>
      <c r="N621">
        <v>2000</v>
      </c>
      <c r="O621" s="17" t="s">
        <v>699</v>
      </c>
      <c r="P621" t="s">
        <v>394</v>
      </c>
      <c r="Q621" t="s">
        <v>195</v>
      </c>
      <c r="R621" t="s">
        <v>196</v>
      </c>
      <c r="S621" t="s">
        <v>197</v>
      </c>
      <c r="T621" t="s">
        <v>198</v>
      </c>
      <c r="U621" s="17" t="e">
        <v>#N/A</v>
      </c>
      <c r="V621" s="13">
        <v>410000</v>
      </c>
      <c r="W621">
        <v>0</v>
      </c>
      <c r="X621" s="1">
        <v>407441.94</v>
      </c>
      <c r="Y621" s="1">
        <v>275405.90000000002</v>
      </c>
      <c r="Z621" s="1">
        <v>275405.90000000002</v>
      </c>
      <c r="AA621" s="1">
        <v>1598</v>
      </c>
      <c r="AB621" s="1">
        <v>1598</v>
      </c>
      <c r="AC621" s="21">
        <v>2558.0599999999977</v>
      </c>
      <c r="AD621" s="13">
        <f>VLOOKUP(A621,'ARCHIVO DE TRABAJO'!$A$1:$AC$1046,29,0)</f>
        <v>0</v>
      </c>
      <c r="AE621" s="32">
        <f>VLOOKUP(A621,'ARCHIVO DE TRABAJO'!$A$1:$AD$1046,30,0)</f>
        <v>0</v>
      </c>
      <c r="AF621" s="21">
        <v>0</v>
      </c>
      <c r="AG621" s="21">
        <v>0</v>
      </c>
      <c r="AH621" s="21">
        <v>0</v>
      </c>
      <c r="AI621" s="21">
        <f t="shared" si="19"/>
        <v>410000</v>
      </c>
      <c r="AJ621">
        <v>0</v>
      </c>
      <c r="AK621" s="1">
        <v>410000</v>
      </c>
      <c r="AL621">
        <v>0</v>
      </c>
      <c r="AM621">
        <v>0</v>
      </c>
      <c r="AN621" s="1">
        <v>410000</v>
      </c>
    </row>
    <row r="622" spans="1:40" x14ac:dyDescent="0.25">
      <c r="A622" t="str">
        <f t="shared" si="18"/>
        <v>1.1-00-2007_20445022_2024410</v>
      </c>
      <c r="B622" t="s">
        <v>393</v>
      </c>
      <c r="C622" s="17" t="s">
        <v>555</v>
      </c>
      <c r="D622" t="s">
        <v>192</v>
      </c>
      <c r="E622" t="s">
        <v>97</v>
      </c>
      <c r="F622" t="s">
        <v>193</v>
      </c>
      <c r="G622">
        <v>4</v>
      </c>
      <c r="H622">
        <v>45</v>
      </c>
      <c r="I622" t="s">
        <v>194</v>
      </c>
      <c r="J622">
        <v>2441</v>
      </c>
      <c r="K622" t="s">
        <v>167</v>
      </c>
      <c r="L622">
        <v>0</v>
      </c>
      <c r="M622" t="s">
        <v>36</v>
      </c>
      <c r="N622">
        <v>2000</v>
      </c>
      <c r="O622" s="17" t="s">
        <v>699</v>
      </c>
      <c r="P622" t="s">
        <v>394</v>
      </c>
      <c r="Q622" t="s">
        <v>195</v>
      </c>
      <c r="R622" t="s">
        <v>196</v>
      </c>
      <c r="S622" t="s">
        <v>197</v>
      </c>
      <c r="T622" t="s">
        <v>198</v>
      </c>
      <c r="U622" s="17" t="e">
        <v>#N/A</v>
      </c>
      <c r="V622" s="13">
        <v>23000</v>
      </c>
      <c r="W622">
        <v>0</v>
      </c>
      <c r="X622" s="1">
        <v>19720</v>
      </c>
      <c r="Y622">
        <v>0</v>
      </c>
      <c r="Z622">
        <v>0</v>
      </c>
      <c r="AA622">
        <v>0</v>
      </c>
      <c r="AB622">
        <v>0</v>
      </c>
      <c r="AC622" s="21">
        <v>3280</v>
      </c>
      <c r="AD622" s="13">
        <f>VLOOKUP(A622,'ARCHIVO DE TRABAJO'!$A$1:$AC$1046,29,0)</f>
        <v>0</v>
      </c>
      <c r="AE622" s="32">
        <f>VLOOKUP(A622,'ARCHIVO DE TRABAJO'!$A$1:$AD$1046,30,0)</f>
        <v>0</v>
      </c>
      <c r="AF622" s="21">
        <v>0</v>
      </c>
      <c r="AG622" s="21">
        <v>0</v>
      </c>
      <c r="AH622" s="21">
        <v>0</v>
      </c>
      <c r="AI622" s="21">
        <f t="shared" si="19"/>
        <v>23000</v>
      </c>
      <c r="AJ622">
        <v>0</v>
      </c>
      <c r="AK622" s="1">
        <v>23000</v>
      </c>
      <c r="AL622">
        <v>0</v>
      </c>
      <c r="AM622">
        <v>0</v>
      </c>
      <c r="AN622" s="1">
        <v>23000</v>
      </c>
    </row>
    <row r="623" spans="1:40" x14ac:dyDescent="0.25">
      <c r="A623" t="str">
        <f t="shared" si="18"/>
        <v>1.1-00-2007_20445022_2024610</v>
      </c>
      <c r="B623" t="s">
        <v>393</v>
      </c>
      <c r="C623" s="17" t="s">
        <v>555</v>
      </c>
      <c r="D623" t="s">
        <v>192</v>
      </c>
      <c r="E623" t="s">
        <v>97</v>
      </c>
      <c r="F623" t="s">
        <v>193</v>
      </c>
      <c r="G623">
        <v>4</v>
      </c>
      <c r="H623">
        <v>45</v>
      </c>
      <c r="I623" t="s">
        <v>194</v>
      </c>
      <c r="J623">
        <v>2461</v>
      </c>
      <c r="K623" t="s">
        <v>168</v>
      </c>
      <c r="L623">
        <v>0</v>
      </c>
      <c r="M623" t="s">
        <v>36</v>
      </c>
      <c r="N623">
        <v>2000</v>
      </c>
      <c r="O623" s="17" t="s">
        <v>699</v>
      </c>
      <c r="P623" t="s">
        <v>394</v>
      </c>
      <c r="Q623" t="s">
        <v>195</v>
      </c>
      <c r="R623" t="s">
        <v>196</v>
      </c>
      <c r="S623" t="s">
        <v>197</v>
      </c>
      <c r="T623" t="s">
        <v>198</v>
      </c>
      <c r="U623" s="17" t="e">
        <v>#N/A</v>
      </c>
      <c r="V623" s="13">
        <v>28500</v>
      </c>
      <c r="W623">
        <v>0</v>
      </c>
      <c r="X623" s="1">
        <v>6000</v>
      </c>
      <c r="Y623" s="1">
        <v>6000</v>
      </c>
      <c r="Z623" s="1">
        <v>6000</v>
      </c>
      <c r="AA623" s="1">
        <v>6000</v>
      </c>
      <c r="AB623" s="1">
        <v>6000</v>
      </c>
      <c r="AC623" s="21">
        <v>22500</v>
      </c>
      <c r="AD623" s="13">
        <f>VLOOKUP(A623,'ARCHIVO DE TRABAJO'!$A$1:$AC$1046,29,0)</f>
        <v>0</v>
      </c>
      <c r="AE623" s="32">
        <f>VLOOKUP(A623,'ARCHIVO DE TRABAJO'!$A$1:$AD$1046,30,0)</f>
        <v>0</v>
      </c>
      <c r="AF623" s="21">
        <v>0</v>
      </c>
      <c r="AG623" s="21">
        <v>0</v>
      </c>
      <c r="AH623" s="21">
        <v>0</v>
      </c>
      <c r="AI623" s="21">
        <f t="shared" si="19"/>
        <v>28500</v>
      </c>
      <c r="AJ623">
        <v>0</v>
      </c>
      <c r="AK623" s="1">
        <v>50000</v>
      </c>
      <c r="AL623">
        <v>0</v>
      </c>
      <c r="AM623" s="1">
        <v>21500</v>
      </c>
      <c r="AN623" s="1">
        <v>28500</v>
      </c>
    </row>
    <row r="624" spans="1:40" x14ac:dyDescent="0.25">
      <c r="A624" t="str">
        <f t="shared" si="18"/>
        <v>1.1-00-2007_20445022_2024710</v>
      </c>
      <c r="B624" t="s">
        <v>393</v>
      </c>
      <c r="C624" s="17" t="s">
        <v>555</v>
      </c>
      <c r="D624" t="s">
        <v>192</v>
      </c>
      <c r="E624" t="s">
        <v>97</v>
      </c>
      <c r="F624" t="s">
        <v>193</v>
      </c>
      <c r="G624">
        <v>4</v>
      </c>
      <c r="H624">
        <v>45</v>
      </c>
      <c r="I624" t="s">
        <v>194</v>
      </c>
      <c r="J624">
        <v>2471</v>
      </c>
      <c r="K624" t="s">
        <v>169</v>
      </c>
      <c r="L624">
        <v>0</v>
      </c>
      <c r="M624" t="s">
        <v>36</v>
      </c>
      <c r="N624">
        <v>2000</v>
      </c>
      <c r="O624" s="17" t="s">
        <v>699</v>
      </c>
      <c r="P624" t="s">
        <v>394</v>
      </c>
      <c r="Q624" t="s">
        <v>195</v>
      </c>
      <c r="R624" t="s">
        <v>196</v>
      </c>
      <c r="S624" t="s">
        <v>197</v>
      </c>
      <c r="T624" t="s">
        <v>198</v>
      </c>
      <c r="U624" s="17" t="e">
        <v>#N/A</v>
      </c>
      <c r="V624" s="13">
        <v>3500</v>
      </c>
      <c r="W624">
        <v>0</v>
      </c>
      <c r="X624" s="1">
        <v>3500</v>
      </c>
      <c r="Y624" s="1">
        <v>3500</v>
      </c>
      <c r="Z624" s="1">
        <v>3500</v>
      </c>
      <c r="AA624" s="1">
        <v>3500</v>
      </c>
      <c r="AB624" s="1">
        <v>3500</v>
      </c>
      <c r="AC624" s="21">
        <v>0</v>
      </c>
      <c r="AD624" s="13">
        <f>VLOOKUP(A624,'ARCHIVO DE TRABAJO'!$A$1:$AC$1046,29,0)</f>
        <v>0</v>
      </c>
      <c r="AE624" s="32">
        <f>VLOOKUP(A624,'ARCHIVO DE TRABAJO'!$A$1:$AD$1046,30,0)</f>
        <v>0</v>
      </c>
      <c r="AF624" s="21">
        <v>0</v>
      </c>
      <c r="AG624" s="21">
        <v>0</v>
      </c>
      <c r="AH624" s="21">
        <v>0</v>
      </c>
      <c r="AI624" s="21">
        <f t="shared" si="19"/>
        <v>3500</v>
      </c>
      <c r="AJ624">
        <v>0</v>
      </c>
      <c r="AK624" s="1">
        <v>103500</v>
      </c>
      <c r="AL624">
        <v>0</v>
      </c>
      <c r="AM624" s="1">
        <v>100000</v>
      </c>
      <c r="AN624" s="1">
        <v>3500</v>
      </c>
    </row>
    <row r="625" spans="1:40" x14ac:dyDescent="0.25">
      <c r="A625" t="str">
        <f t="shared" si="18"/>
        <v>1.1-00-2005_20822012_2013210</v>
      </c>
      <c r="B625" t="s">
        <v>393</v>
      </c>
      <c r="C625" s="17" t="s">
        <v>555</v>
      </c>
      <c r="D625" t="s">
        <v>31</v>
      </c>
      <c r="E625" t="s">
        <v>32</v>
      </c>
      <c r="F625" t="s">
        <v>43</v>
      </c>
      <c r="G625">
        <v>8</v>
      </c>
      <c r="H625">
        <v>22</v>
      </c>
      <c r="I625" t="s">
        <v>44</v>
      </c>
      <c r="J625">
        <v>1321</v>
      </c>
      <c r="K625" t="s">
        <v>332</v>
      </c>
      <c r="L625">
        <v>0</v>
      </c>
      <c r="M625" t="s">
        <v>36</v>
      </c>
      <c r="N625">
        <v>1000</v>
      </c>
      <c r="O625" s="17" t="s">
        <v>699</v>
      </c>
      <c r="P625" t="s">
        <v>394</v>
      </c>
      <c r="Q625" t="s">
        <v>47</v>
      </c>
      <c r="R625" t="s">
        <v>39</v>
      </c>
      <c r="S625" t="s">
        <v>48</v>
      </c>
      <c r="T625" t="s">
        <v>49</v>
      </c>
      <c r="U625" s="17" t="e">
        <v>#N/A</v>
      </c>
      <c r="V625" s="13">
        <v>12854760.93</v>
      </c>
      <c r="W625">
        <v>0</v>
      </c>
      <c r="X625" s="1">
        <v>10738119.640000001</v>
      </c>
      <c r="Y625" s="1">
        <v>10738119.640000001</v>
      </c>
      <c r="Z625" s="21">
        <v>10738119.640000001</v>
      </c>
      <c r="AA625" s="21">
        <v>10724007.880000001</v>
      </c>
      <c r="AB625" s="21">
        <v>10691758.83</v>
      </c>
      <c r="AC625" s="21">
        <v>2116641.2899999991</v>
      </c>
      <c r="AD625" s="13">
        <f>VLOOKUP(A625,'ARCHIVO DE TRABAJO'!$A$1:$AC$1046,29,0)</f>
        <v>0</v>
      </c>
      <c r="AE625" s="32">
        <f>VLOOKUP(A625,'ARCHIVO DE TRABAJO'!$A$1:$AD$1046,30,0)</f>
        <v>0</v>
      </c>
      <c r="AF625" s="21">
        <v>1591845.30333333</v>
      </c>
      <c r="AG625" s="21">
        <v>0</v>
      </c>
      <c r="AH625" s="21">
        <v>0</v>
      </c>
      <c r="AI625" s="21">
        <f t="shared" si="19"/>
        <v>11262915.626666669</v>
      </c>
      <c r="AJ625">
        <v>0</v>
      </c>
      <c r="AK625" s="1">
        <v>12854760.93</v>
      </c>
      <c r="AL625">
        <v>0</v>
      </c>
      <c r="AM625">
        <v>0</v>
      </c>
      <c r="AN625" s="1">
        <v>12854760.93</v>
      </c>
    </row>
    <row r="626" spans="1:40" x14ac:dyDescent="0.25">
      <c r="A626" t="str">
        <f t="shared" si="18"/>
        <v>1.1-00-2007_20445022_2025310</v>
      </c>
      <c r="B626" t="s">
        <v>393</v>
      </c>
      <c r="C626" s="17" t="s">
        <v>555</v>
      </c>
      <c r="D626" t="s">
        <v>192</v>
      </c>
      <c r="E626" t="s">
        <v>97</v>
      </c>
      <c r="F626" t="s">
        <v>193</v>
      </c>
      <c r="G626">
        <v>4</v>
      </c>
      <c r="H626">
        <v>45</v>
      </c>
      <c r="I626" t="s">
        <v>194</v>
      </c>
      <c r="J626">
        <v>2531</v>
      </c>
      <c r="K626" t="s">
        <v>114</v>
      </c>
      <c r="L626">
        <v>0</v>
      </c>
      <c r="M626" t="s">
        <v>36</v>
      </c>
      <c r="N626">
        <v>2000</v>
      </c>
      <c r="O626" s="17" t="s">
        <v>699</v>
      </c>
      <c r="P626" t="s">
        <v>394</v>
      </c>
      <c r="Q626" t="s">
        <v>195</v>
      </c>
      <c r="R626" t="s">
        <v>196</v>
      </c>
      <c r="S626" t="s">
        <v>197</v>
      </c>
      <c r="T626" t="s">
        <v>198</v>
      </c>
      <c r="U626" s="17" t="e">
        <v>#N/A</v>
      </c>
      <c r="V626" s="13">
        <v>450000</v>
      </c>
      <c r="W626">
        <v>0</v>
      </c>
      <c r="X626" s="1">
        <v>449981.8</v>
      </c>
      <c r="Y626" s="1">
        <v>313544.8</v>
      </c>
      <c r="Z626" s="1">
        <v>280900.8</v>
      </c>
      <c r="AA626" s="1">
        <v>280900.8</v>
      </c>
      <c r="AB626" s="1">
        <v>2435</v>
      </c>
      <c r="AC626" s="21">
        <v>18.200000000011642</v>
      </c>
      <c r="AD626" s="13">
        <f>VLOOKUP(A626,'ARCHIVO DE TRABAJO'!$A$1:$AC$1046,29,0)</f>
        <v>0</v>
      </c>
      <c r="AE626" s="32">
        <f>VLOOKUP(A626,'ARCHIVO DE TRABAJO'!$A$1:$AD$1046,30,0)</f>
        <v>0</v>
      </c>
      <c r="AF626" s="21">
        <v>0</v>
      </c>
      <c r="AG626" s="21">
        <v>0</v>
      </c>
      <c r="AH626" s="21">
        <v>0</v>
      </c>
      <c r="AI626" s="21">
        <f t="shared" si="19"/>
        <v>450000</v>
      </c>
      <c r="AJ626">
        <v>0</v>
      </c>
      <c r="AK626" s="1">
        <v>450000</v>
      </c>
      <c r="AL626">
        <v>0</v>
      </c>
      <c r="AM626">
        <v>0</v>
      </c>
      <c r="AN626" s="1">
        <v>450000</v>
      </c>
    </row>
    <row r="627" spans="1:40" x14ac:dyDescent="0.25">
      <c r="A627" t="str">
        <f t="shared" si="18"/>
        <v>1.1-00-2007_20445022_2025410</v>
      </c>
      <c r="B627" t="s">
        <v>393</v>
      </c>
      <c r="C627" s="17" t="s">
        <v>555</v>
      </c>
      <c r="D627" t="s">
        <v>192</v>
      </c>
      <c r="E627" t="s">
        <v>97</v>
      </c>
      <c r="F627" t="s">
        <v>193</v>
      </c>
      <c r="G627">
        <v>4</v>
      </c>
      <c r="H627">
        <v>45</v>
      </c>
      <c r="I627" t="s">
        <v>194</v>
      </c>
      <c r="J627">
        <v>2541</v>
      </c>
      <c r="K627" t="s">
        <v>116</v>
      </c>
      <c r="L627">
        <v>0</v>
      </c>
      <c r="M627" t="s">
        <v>36</v>
      </c>
      <c r="N627">
        <v>2000</v>
      </c>
      <c r="O627" s="17" t="s">
        <v>699</v>
      </c>
      <c r="P627" t="s">
        <v>394</v>
      </c>
      <c r="Q627" t="s">
        <v>195</v>
      </c>
      <c r="R627" t="s">
        <v>196</v>
      </c>
      <c r="S627" t="s">
        <v>197</v>
      </c>
      <c r="T627" t="s">
        <v>198</v>
      </c>
      <c r="U627" s="17" t="s">
        <v>509</v>
      </c>
      <c r="V627" s="13">
        <v>376455.96</v>
      </c>
      <c r="W627">
        <v>0</v>
      </c>
      <c r="X627" s="1">
        <v>376202.49</v>
      </c>
      <c r="Y627" s="1">
        <v>135975.76999999999</v>
      </c>
      <c r="Z627" s="1">
        <v>79386.12</v>
      </c>
      <c r="AA627" s="1">
        <v>60215.96</v>
      </c>
      <c r="AB627">
        <v>0</v>
      </c>
      <c r="AC627" s="21">
        <v>253.47000000003027</v>
      </c>
      <c r="AD627" s="13">
        <f>VLOOKUP(A627,'ARCHIVO DE TRABAJO'!$A$1:$AC$1046,29,0)</f>
        <v>0</v>
      </c>
      <c r="AE627" s="32">
        <f>VLOOKUP(A627,'ARCHIVO DE TRABAJO'!$A$1:$AD$1046,30,0)</f>
        <v>0</v>
      </c>
      <c r="AF627" s="21">
        <v>0</v>
      </c>
      <c r="AG627" s="21">
        <v>0</v>
      </c>
      <c r="AH627" s="21">
        <v>0</v>
      </c>
      <c r="AI627" s="21">
        <f t="shared" si="19"/>
        <v>376455.96</v>
      </c>
      <c r="AJ627">
        <v>0</v>
      </c>
      <c r="AK627" s="1">
        <v>380000</v>
      </c>
      <c r="AL627">
        <v>0</v>
      </c>
      <c r="AM627" s="1">
        <v>3544.04</v>
      </c>
      <c r="AN627" s="1">
        <v>376455.96</v>
      </c>
    </row>
    <row r="628" spans="1:40" x14ac:dyDescent="0.25">
      <c r="A628" t="str">
        <f t="shared" si="18"/>
        <v>1.1-00-2007_20445022_2025510</v>
      </c>
      <c r="B628" t="s">
        <v>393</v>
      </c>
      <c r="C628" s="17" t="s">
        <v>555</v>
      </c>
      <c r="D628" t="s">
        <v>192</v>
      </c>
      <c r="E628" t="s">
        <v>97</v>
      </c>
      <c r="F628" t="s">
        <v>193</v>
      </c>
      <c r="G628">
        <v>4</v>
      </c>
      <c r="H628">
        <v>45</v>
      </c>
      <c r="I628" t="s">
        <v>194</v>
      </c>
      <c r="J628">
        <v>2551</v>
      </c>
      <c r="K628" t="s">
        <v>63</v>
      </c>
      <c r="L628">
        <v>0</v>
      </c>
      <c r="M628" t="s">
        <v>36</v>
      </c>
      <c r="N628">
        <v>2000</v>
      </c>
      <c r="O628" s="17" t="s">
        <v>699</v>
      </c>
      <c r="P628" t="s">
        <v>394</v>
      </c>
      <c r="Q628" t="s">
        <v>195</v>
      </c>
      <c r="R628" t="s">
        <v>196</v>
      </c>
      <c r="S628" t="s">
        <v>197</v>
      </c>
      <c r="T628" t="s">
        <v>198</v>
      </c>
      <c r="U628" s="17" t="e">
        <v>#N/A</v>
      </c>
      <c r="V628" s="13">
        <v>50000</v>
      </c>
      <c r="W628">
        <v>0</v>
      </c>
      <c r="X628" s="1">
        <v>49949.599999999999</v>
      </c>
      <c r="Y628">
        <v>0</v>
      </c>
      <c r="Z628">
        <v>0</v>
      </c>
      <c r="AA628">
        <v>0</v>
      </c>
      <c r="AB628">
        <v>0</v>
      </c>
      <c r="AC628" s="21">
        <v>50.400000000001455</v>
      </c>
      <c r="AD628" s="13">
        <f>VLOOKUP(A628,'ARCHIVO DE TRABAJO'!$A$1:$AC$1046,29,0)</f>
        <v>0</v>
      </c>
      <c r="AE628" s="32">
        <f>VLOOKUP(A628,'ARCHIVO DE TRABAJO'!$A$1:$AD$1046,30,0)</f>
        <v>0</v>
      </c>
      <c r="AF628" s="21">
        <v>0</v>
      </c>
      <c r="AG628" s="21">
        <v>0</v>
      </c>
      <c r="AH628" s="21">
        <v>0</v>
      </c>
      <c r="AI628" s="21">
        <f t="shared" si="19"/>
        <v>50000</v>
      </c>
      <c r="AJ628">
        <v>0</v>
      </c>
      <c r="AK628" s="1">
        <v>50000</v>
      </c>
      <c r="AL628">
        <v>0</v>
      </c>
      <c r="AM628">
        <v>0</v>
      </c>
      <c r="AN628" s="1">
        <v>50000</v>
      </c>
    </row>
    <row r="629" spans="1:40" x14ac:dyDescent="0.25">
      <c r="A629" t="str">
        <f t="shared" si="18"/>
        <v>1.1-00-2007_20445022_2025610</v>
      </c>
      <c r="B629" t="s">
        <v>393</v>
      </c>
      <c r="C629" s="17" t="s">
        <v>555</v>
      </c>
      <c r="D629" t="s">
        <v>192</v>
      </c>
      <c r="E629" t="s">
        <v>97</v>
      </c>
      <c r="F629" t="s">
        <v>193</v>
      </c>
      <c r="G629">
        <v>4</v>
      </c>
      <c r="H629">
        <v>45</v>
      </c>
      <c r="I629" t="s">
        <v>194</v>
      </c>
      <c r="J629">
        <v>2561</v>
      </c>
      <c r="K629" t="s">
        <v>64</v>
      </c>
      <c r="L629">
        <v>0</v>
      </c>
      <c r="M629" t="s">
        <v>36</v>
      </c>
      <c r="N629">
        <v>2000</v>
      </c>
      <c r="O629" s="17" t="s">
        <v>699</v>
      </c>
      <c r="P629" t="s">
        <v>394</v>
      </c>
      <c r="Q629" t="s">
        <v>195</v>
      </c>
      <c r="R629" t="s">
        <v>196</v>
      </c>
      <c r="S629" t="s">
        <v>197</v>
      </c>
      <c r="T629" t="s">
        <v>198</v>
      </c>
      <c r="U629" s="17" t="e">
        <v>#N/A</v>
      </c>
      <c r="V629" s="13">
        <v>15000</v>
      </c>
      <c r="W629">
        <v>0</v>
      </c>
      <c r="X629" s="1">
        <v>13688</v>
      </c>
      <c r="Y629">
        <v>0</v>
      </c>
      <c r="Z629">
        <v>0</v>
      </c>
      <c r="AA629">
        <v>0</v>
      </c>
      <c r="AB629">
        <v>0</v>
      </c>
      <c r="AC629" s="21">
        <v>1312</v>
      </c>
      <c r="AD629" s="13">
        <f>VLOOKUP(A629,'ARCHIVO DE TRABAJO'!$A$1:$AC$1046,29,0)</f>
        <v>0</v>
      </c>
      <c r="AE629" s="32">
        <f>VLOOKUP(A629,'ARCHIVO DE TRABAJO'!$A$1:$AD$1046,30,0)</f>
        <v>0</v>
      </c>
      <c r="AF629" s="21">
        <v>0</v>
      </c>
      <c r="AG629" s="21">
        <v>0</v>
      </c>
      <c r="AH629" s="21">
        <v>0</v>
      </c>
      <c r="AI629" s="21">
        <f t="shared" si="19"/>
        <v>15000</v>
      </c>
      <c r="AJ629">
        <v>0</v>
      </c>
      <c r="AK629" s="1">
        <v>15000</v>
      </c>
      <c r="AL629">
        <v>0</v>
      </c>
      <c r="AM629">
        <v>0</v>
      </c>
      <c r="AN629" s="1">
        <v>15000</v>
      </c>
    </row>
    <row r="630" spans="1:40" x14ac:dyDescent="0.25">
      <c r="A630" t="str">
        <f t="shared" si="18"/>
        <v>1.1-00-2007_20445022_2025910</v>
      </c>
      <c r="B630" t="s">
        <v>393</v>
      </c>
      <c r="C630" s="17" t="s">
        <v>555</v>
      </c>
      <c r="D630" t="s">
        <v>192</v>
      </c>
      <c r="E630" t="s">
        <v>97</v>
      </c>
      <c r="F630" t="s">
        <v>193</v>
      </c>
      <c r="G630">
        <v>4</v>
      </c>
      <c r="H630">
        <v>45</v>
      </c>
      <c r="I630" t="s">
        <v>194</v>
      </c>
      <c r="J630">
        <v>2591</v>
      </c>
      <c r="K630" t="s">
        <v>117</v>
      </c>
      <c r="L630">
        <v>0</v>
      </c>
      <c r="M630" t="s">
        <v>36</v>
      </c>
      <c r="N630">
        <v>2000</v>
      </c>
      <c r="O630" s="17" t="s">
        <v>699</v>
      </c>
      <c r="P630" t="s">
        <v>394</v>
      </c>
      <c r="Q630" t="s">
        <v>195</v>
      </c>
      <c r="R630" t="s">
        <v>196</v>
      </c>
      <c r="S630" t="s">
        <v>197</v>
      </c>
      <c r="T630" t="s">
        <v>198</v>
      </c>
      <c r="U630" s="17" t="e">
        <v>#N/A</v>
      </c>
      <c r="V630" s="13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 s="21">
        <v>0</v>
      </c>
      <c r="AD630" s="13">
        <f>VLOOKUP(A630,'ARCHIVO DE TRABAJO'!$A$1:$AC$1046,29,0)</f>
        <v>0</v>
      </c>
      <c r="AE630" s="32">
        <f>VLOOKUP(A630,'ARCHIVO DE TRABAJO'!$A$1:$AD$1046,30,0)</f>
        <v>0</v>
      </c>
      <c r="AF630" s="21">
        <v>0</v>
      </c>
      <c r="AG630" s="21">
        <v>0</v>
      </c>
      <c r="AH630" s="21">
        <v>0</v>
      </c>
      <c r="AI630" s="21">
        <f t="shared" si="19"/>
        <v>0</v>
      </c>
      <c r="AJ630">
        <v>0</v>
      </c>
      <c r="AK630">
        <v>0</v>
      </c>
      <c r="AL630">
        <v>0</v>
      </c>
      <c r="AM630">
        <v>0</v>
      </c>
      <c r="AN630">
        <v>0</v>
      </c>
    </row>
    <row r="631" spans="1:40" x14ac:dyDescent="0.25">
      <c r="A631" t="str">
        <f t="shared" si="18"/>
        <v>1.1-00-2007_20445022_2027210</v>
      </c>
      <c r="B631" t="s">
        <v>393</v>
      </c>
      <c r="C631" s="17" t="s">
        <v>555</v>
      </c>
      <c r="D631" t="s">
        <v>192</v>
      </c>
      <c r="E631" t="s">
        <v>97</v>
      </c>
      <c r="F631" t="s">
        <v>193</v>
      </c>
      <c r="G631">
        <v>4</v>
      </c>
      <c r="H631">
        <v>45</v>
      </c>
      <c r="I631" t="s">
        <v>194</v>
      </c>
      <c r="J631">
        <v>2721</v>
      </c>
      <c r="K631" t="s">
        <v>124</v>
      </c>
      <c r="L631">
        <v>0</v>
      </c>
      <c r="M631" t="s">
        <v>36</v>
      </c>
      <c r="N631">
        <v>2000</v>
      </c>
      <c r="O631" s="17" t="s">
        <v>699</v>
      </c>
      <c r="P631" t="s">
        <v>394</v>
      </c>
      <c r="Q631" t="s">
        <v>195</v>
      </c>
      <c r="R631" t="s">
        <v>196</v>
      </c>
      <c r="S631" t="s">
        <v>197</v>
      </c>
      <c r="T631" t="s">
        <v>198</v>
      </c>
      <c r="U631" s="17" t="e">
        <v>#N/A</v>
      </c>
      <c r="V631" s="13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 s="21">
        <v>0</v>
      </c>
      <c r="AD631" s="13">
        <f>VLOOKUP(A631,'ARCHIVO DE TRABAJO'!$A$1:$AC$1046,29,0)</f>
        <v>0</v>
      </c>
      <c r="AE631" s="32">
        <f>VLOOKUP(A631,'ARCHIVO DE TRABAJO'!$A$1:$AD$1046,30,0)</f>
        <v>0</v>
      </c>
      <c r="AF631" s="21">
        <v>0</v>
      </c>
      <c r="AG631" s="21">
        <v>0</v>
      </c>
      <c r="AH631" s="21">
        <v>0</v>
      </c>
      <c r="AI631" s="21">
        <f t="shared" si="19"/>
        <v>0</v>
      </c>
      <c r="AJ631">
        <v>0</v>
      </c>
      <c r="AK631" s="1">
        <v>90000</v>
      </c>
      <c r="AL631">
        <v>0</v>
      </c>
      <c r="AM631" s="1">
        <v>90000</v>
      </c>
      <c r="AN631">
        <v>0</v>
      </c>
    </row>
    <row r="632" spans="1:40" x14ac:dyDescent="0.25">
      <c r="A632" t="str">
        <f t="shared" si="18"/>
        <v>1.1-00-2007_20445022_2029110</v>
      </c>
      <c r="B632" t="s">
        <v>393</v>
      </c>
      <c r="C632" s="17" t="s">
        <v>555</v>
      </c>
      <c r="D632" t="s">
        <v>192</v>
      </c>
      <c r="E632" t="s">
        <v>97</v>
      </c>
      <c r="F632" t="s">
        <v>193</v>
      </c>
      <c r="G632">
        <v>4</v>
      </c>
      <c r="H632">
        <v>45</v>
      </c>
      <c r="I632" t="s">
        <v>194</v>
      </c>
      <c r="J632">
        <v>2911</v>
      </c>
      <c r="K632" t="s">
        <v>118</v>
      </c>
      <c r="L632">
        <v>0</v>
      </c>
      <c r="M632" t="s">
        <v>36</v>
      </c>
      <c r="N632">
        <v>2000</v>
      </c>
      <c r="O632" s="17" t="s">
        <v>699</v>
      </c>
      <c r="P632" t="s">
        <v>394</v>
      </c>
      <c r="Q632" t="s">
        <v>195</v>
      </c>
      <c r="R632" t="s">
        <v>196</v>
      </c>
      <c r="S632" t="s">
        <v>197</v>
      </c>
      <c r="T632" t="s">
        <v>198</v>
      </c>
      <c r="U632" s="17" t="e">
        <v>#N/A</v>
      </c>
      <c r="V632" s="13">
        <v>35000</v>
      </c>
      <c r="W632">
        <v>0</v>
      </c>
      <c r="X632" s="1">
        <v>20535.39</v>
      </c>
      <c r="Y632" s="1">
        <v>15790.99</v>
      </c>
      <c r="Z632" s="1">
        <v>4354.9799999999996</v>
      </c>
      <c r="AA632" s="1">
        <v>4354.9799999999996</v>
      </c>
      <c r="AB632" s="1">
        <v>4354.9799999999996</v>
      </c>
      <c r="AC632" s="21">
        <v>14464.61</v>
      </c>
      <c r="AD632" s="13">
        <f>VLOOKUP(A632,'ARCHIVO DE TRABAJO'!$A$1:$AC$1046,29,0)</f>
        <v>0</v>
      </c>
      <c r="AE632" s="32">
        <f>VLOOKUP(A632,'ARCHIVO DE TRABAJO'!$A$1:$AD$1046,30,0)</f>
        <v>0</v>
      </c>
      <c r="AF632" s="21">
        <v>0</v>
      </c>
      <c r="AG632" s="21">
        <v>0</v>
      </c>
      <c r="AH632" s="21">
        <v>0</v>
      </c>
      <c r="AI632" s="21">
        <f t="shared" si="19"/>
        <v>35000</v>
      </c>
      <c r="AJ632">
        <v>0</v>
      </c>
      <c r="AK632" s="1">
        <v>35000</v>
      </c>
      <c r="AL632">
        <v>0</v>
      </c>
      <c r="AM632">
        <v>0</v>
      </c>
      <c r="AN632" s="1">
        <v>35000</v>
      </c>
    </row>
    <row r="633" spans="1:40" x14ac:dyDescent="0.25">
      <c r="A633" t="str">
        <f t="shared" si="18"/>
        <v>1.1-00-2007_20445022_2029710</v>
      </c>
      <c r="B633" t="s">
        <v>393</v>
      </c>
      <c r="C633" s="17" t="s">
        <v>555</v>
      </c>
      <c r="D633" t="s">
        <v>192</v>
      </c>
      <c r="E633" t="s">
        <v>97</v>
      </c>
      <c r="F633" t="s">
        <v>193</v>
      </c>
      <c r="G633">
        <v>4</v>
      </c>
      <c r="H633">
        <v>45</v>
      </c>
      <c r="I633" t="s">
        <v>194</v>
      </c>
      <c r="J633">
        <v>2971</v>
      </c>
      <c r="K633" t="s">
        <v>200</v>
      </c>
      <c r="L633">
        <v>0</v>
      </c>
      <c r="M633" t="s">
        <v>36</v>
      </c>
      <c r="N633">
        <v>2000</v>
      </c>
      <c r="O633" s="17" t="s">
        <v>699</v>
      </c>
      <c r="P633" t="s">
        <v>394</v>
      </c>
      <c r="Q633" t="s">
        <v>195</v>
      </c>
      <c r="R633" t="s">
        <v>196</v>
      </c>
      <c r="S633" t="s">
        <v>197</v>
      </c>
      <c r="T633" t="s">
        <v>198</v>
      </c>
      <c r="U633" s="17" t="e">
        <v>#N/A</v>
      </c>
      <c r="V633" s="1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 s="21">
        <v>0</v>
      </c>
      <c r="AD633" s="13">
        <f>VLOOKUP(A633,'ARCHIVO DE TRABAJO'!$A$1:$AC$1046,29,0)</f>
        <v>0</v>
      </c>
      <c r="AE633" s="32">
        <f>VLOOKUP(A633,'ARCHIVO DE TRABAJO'!$A$1:$AD$1046,30,0)</f>
        <v>0</v>
      </c>
      <c r="AF633" s="21">
        <v>0</v>
      </c>
      <c r="AG633" s="21">
        <v>0</v>
      </c>
      <c r="AH633" s="21">
        <v>0</v>
      </c>
      <c r="AI633" s="21">
        <f t="shared" si="19"/>
        <v>0</v>
      </c>
      <c r="AJ633">
        <v>0</v>
      </c>
      <c r="AK633" s="1">
        <v>120000</v>
      </c>
      <c r="AL633">
        <v>0</v>
      </c>
      <c r="AM633" s="1">
        <v>120000</v>
      </c>
      <c r="AN633">
        <v>0</v>
      </c>
    </row>
    <row r="634" spans="1:40" x14ac:dyDescent="0.25">
      <c r="A634" t="str">
        <f t="shared" si="18"/>
        <v>1.1-00-2007_20445022_2033910</v>
      </c>
      <c r="B634" t="s">
        <v>393</v>
      </c>
      <c r="C634" s="17" t="s">
        <v>555</v>
      </c>
      <c r="D634" t="s">
        <v>192</v>
      </c>
      <c r="E634" t="s">
        <v>97</v>
      </c>
      <c r="F634" t="s">
        <v>193</v>
      </c>
      <c r="G634">
        <v>4</v>
      </c>
      <c r="H634">
        <v>45</v>
      </c>
      <c r="I634" t="s">
        <v>194</v>
      </c>
      <c r="J634">
        <v>3391</v>
      </c>
      <c r="K634" t="s">
        <v>137</v>
      </c>
      <c r="L634">
        <v>0</v>
      </c>
      <c r="M634" t="s">
        <v>36</v>
      </c>
      <c r="N634">
        <v>3000</v>
      </c>
      <c r="O634" s="17" t="s">
        <v>699</v>
      </c>
      <c r="P634" t="s">
        <v>394</v>
      </c>
      <c r="Q634" t="s">
        <v>195</v>
      </c>
      <c r="R634" t="s">
        <v>196</v>
      </c>
      <c r="S634" t="s">
        <v>197</v>
      </c>
      <c r="T634" t="s">
        <v>198</v>
      </c>
      <c r="U634" s="17" t="e">
        <v>#N/A</v>
      </c>
      <c r="V634" s="13">
        <v>1900</v>
      </c>
      <c r="W634">
        <v>0</v>
      </c>
      <c r="X634" s="1">
        <v>1860</v>
      </c>
      <c r="Y634" s="1">
        <v>1860</v>
      </c>
      <c r="Z634" s="1">
        <v>1860</v>
      </c>
      <c r="AA634" s="1">
        <v>1860</v>
      </c>
      <c r="AB634" s="1">
        <v>1860</v>
      </c>
      <c r="AC634" s="21">
        <v>40</v>
      </c>
      <c r="AD634" s="13">
        <f>VLOOKUP(A634,'ARCHIVO DE TRABAJO'!$A$1:$AC$1046,29,0)</f>
        <v>0</v>
      </c>
      <c r="AE634" s="32">
        <f>VLOOKUP(A634,'ARCHIVO DE TRABAJO'!$A$1:$AD$1046,30,0)</f>
        <v>0</v>
      </c>
      <c r="AF634" s="21">
        <v>0</v>
      </c>
      <c r="AG634" s="21">
        <v>0</v>
      </c>
      <c r="AH634" s="21">
        <v>0</v>
      </c>
      <c r="AI634" s="21">
        <f t="shared" si="19"/>
        <v>1900</v>
      </c>
      <c r="AJ634">
        <v>0</v>
      </c>
      <c r="AK634" s="1">
        <v>1900</v>
      </c>
      <c r="AL634">
        <v>0</v>
      </c>
      <c r="AM634">
        <v>0</v>
      </c>
      <c r="AN634" s="1">
        <v>1900</v>
      </c>
    </row>
    <row r="635" spans="1:40" x14ac:dyDescent="0.25">
      <c r="A635" t="str">
        <f t="shared" si="18"/>
        <v>1.1-00-2007_20445022_2035110</v>
      </c>
      <c r="B635" t="s">
        <v>393</v>
      </c>
      <c r="C635" s="17" t="s">
        <v>555</v>
      </c>
      <c r="D635" t="s">
        <v>192</v>
      </c>
      <c r="E635" t="s">
        <v>97</v>
      </c>
      <c r="F635" t="s">
        <v>193</v>
      </c>
      <c r="G635">
        <v>4</v>
      </c>
      <c r="H635">
        <v>45</v>
      </c>
      <c r="I635" t="s">
        <v>194</v>
      </c>
      <c r="J635">
        <v>3511</v>
      </c>
      <c r="K635" t="s">
        <v>68</v>
      </c>
      <c r="L635">
        <v>0</v>
      </c>
      <c r="M635" t="s">
        <v>36</v>
      </c>
      <c r="N635">
        <v>3000</v>
      </c>
      <c r="O635" s="17" t="s">
        <v>699</v>
      </c>
      <c r="P635" t="s">
        <v>394</v>
      </c>
      <c r="Q635" t="s">
        <v>195</v>
      </c>
      <c r="R635" t="s">
        <v>196</v>
      </c>
      <c r="S635" t="s">
        <v>197</v>
      </c>
      <c r="T635" t="s">
        <v>198</v>
      </c>
      <c r="U635" s="17" t="e">
        <v>#N/A</v>
      </c>
      <c r="V635" s="13">
        <v>18100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 s="21">
        <v>18100</v>
      </c>
      <c r="AD635" s="13">
        <f>VLOOKUP(A635,'ARCHIVO DE TRABAJO'!$A$1:$AC$1046,29,0)</f>
        <v>0</v>
      </c>
      <c r="AE635" s="32">
        <f>VLOOKUP(A635,'ARCHIVO DE TRABAJO'!$A$1:$AD$1046,30,0)</f>
        <v>0</v>
      </c>
      <c r="AF635" s="21">
        <v>0</v>
      </c>
      <c r="AG635" s="21">
        <v>0</v>
      </c>
      <c r="AH635" s="21">
        <v>0</v>
      </c>
      <c r="AI635" s="21">
        <f t="shared" si="19"/>
        <v>18100</v>
      </c>
      <c r="AJ635">
        <v>0</v>
      </c>
      <c r="AK635" s="1">
        <v>20000</v>
      </c>
      <c r="AL635">
        <v>0</v>
      </c>
      <c r="AM635" s="1">
        <v>1900</v>
      </c>
      <c r="AN635" s="1">
        <v>18100</v>
      </c>
    </row>
    <row r="636" spans="1:40" x14ac:dyDescent="0.25">
      <c r="A636" t="str">
        <f t="shared" si="18"/>
        <v>1.1-00-2007_20445022_2035910</v>
      </c>
      <c r="B636" t="s">
        <v>393</v>
      </c>
      <c r="C636" s="17" t="s">
        <v>555</v>
      </c>
      <c r="D636" t="s">
        <v>192</v>
      </c>
      <c r="E636" t="s">
        <v>97</v>
      </c>
      <c r="F636" t="s">
        <v>193</v>
      </c>
      <c r="G636">
        <v>4</v>
      </c>
      <c r="H636">
        <v>45</v>
      </c>
      <c r="I636" t="s">
        <v>194</v>
      </c>
      <c r="J636">
        <v>3591</v>
      </c>
      <c r="K636" t="s">
        <v>201</v>
      </c>
      <c r="L636">
        <v>0</v>
      </c>
      <c r="M636" t="s">
        <v>36</v>
      </c>
      <c r="N636">
        <v>3000</v>
      </c>
      <c r="O636" s="17" t="s">
        <v>699</v>
      </c>
      <c r="P636" t="s">
        <v>394</v>
      </c>
      <c r="Q636" t="s">
        <v>195</v>
      </c>
      <c r="R636" t="s">
        <v>196</v>
      </c>
      <c r="S636" t="s">
        <v>197</v>
      </c>
      <c r="T636" t="s">
        <v>198</v>
      </c>
      <c r="U636" s="17" t="e">
        <v>#N/A</v>
      </c>
      <c r="V636" s="13">
        <v>42000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 s="21">
        <v>42000</v>
      </c>
      <c r="AD636" s="13">
        <f>VLOOKUP(A636,'ARCHIVO DE TRABAJO'!$A$1:$AC$1046,29,0)</f>
        <v>0</v>
      </c>
      <c r="AE636" s="32">
        <f>VLOOKUP(A636,'ARCHIVO DE TRABAJO'!$A$1:$AD$1046,30,0)</f>
        <v>0</v>
      </c>
      <c r="AF636" s="21">
        <v>0</v>
      </c>
      <c r="AG636" s="21">
        <v>0</v>
      </c>
      <c r="AH636" s="21">
        <v>0</v>
      </c>
      <c r="AI636" s="21">
        <f t="shared" si="19"/>
        <v>42000</v>
      </c>
      <c r="AJ636">
        <v>0</v>
      </c>
      <c r="AK636" s="1">
        <v>42000</v>
      </c>
      <c r="AL636">
        <v>0</v>
      </c>
      <c r="AM636">
        <v>0</v>
      </c>
      <c r="AN636" s="1">
        <v>42000</v>
      </c>
    </row>
    <row r="637" spans="1:40" x14ac:dyDescent="0.25">
      <c r="A637" t="str">
        <f t="shared" si="18"/>
        <v>1.1-00-2007_20445022_2038310</v>
      </c>
      <c r="B637" t="s">
        <v>393</v>
      </c>
      <c r="C637" s="17" t="s">
        <v>555</v>
      </c>
      <c r="D637" t="s">
        <v>192</v>
      </c>
      <c r="E637" t="s">
        <v>97</v>
      </c>
      <c r="F637" t="s">
        <v>193</v>
      </c>
      <c r="G637">
        <v>4</v>
      </c>
      <c r="H637">
        <v>45</v>
      </c>
      <c r="I637" t="s">
        <v>194</v>
      </c>
      <c r="J637">
        <v>3831</v>
      </c>
      <c r="K637" t="s">
        <v>108</v>
      </c>
      <c r="L637">
        <v>0</v>
      </c>
      <c r="M637" t="s">
        <v>36</v>
      </c>
      <c r="N637">
        <v>3000</v>
      </c>
      <c r="O637" s="17" t="s">
        <v>699</v>
      </c>
      <c r="P637" t="s">
        <v>394</v>
      </c>
      <c r="Q637" t="s">
        <v>195</v>
      </c>
      <c r="R637" t="s">
        <v>196</v>
      </c>
      <c r="S637" t="s">
        <v>197</v>
      </c>
      <c r="T637" t="s">
        <v>198</v>
      </c>
      <c r="U637" s="17" t="e">
        <v>#N/A</v>
      </c>
      <c r="V637" s="13">
        <v>20000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 s="21">
        <v>20000</v>
      </c>
      <c r="AD637" s="13">
        <f>VLOOKUP(A637,'ARCHIVO DE TRABAJO'!$A$1:$AC$1046,29,0)</f>
        <v>0</v>
      </c>
      <c r="AE637" s="32">
        <f>VLOOKUP(A637,'ARCHIVO DE TRABAJO'!$A$1:$AD$1046,30,0)</f>
        <v>0</v>
      </c>
      <c r="AF637" s="21">
        <v>0</v>
      </c>
      <c r="AG637" s="21">
        <v>0</v>
      </c>
      <c r="AH637" s="21">
        <v>0</v>
      </c>
      <c r="AI637" s="21">
        <f t="shared" si="19"/>
        <v>20000</v>
      </c>
      <c r="AJ637">
        <v>0</v>
      </c>
      <c r="AK637" s="1">
        <v>20000</v>
      </c>
      <c r="AL637">
        <v>0</v>
      </c>
      <c r="AM637">
        <v>0</v>
      </c>
      <c r="AN637" s="1">
        <v>20000</v>
      </c>
    </row>
    <row r="638" spans="1:40" x14ac:dyDescent="0.25">
      <c r="A638" t="str">
        <f t="shared" si="18"/>
        <v>1.1-00-2007_20445022_2051910</v>
      </c>
      <c r="B638" t="s">
        <v>393</v>
      </c>
      <c r="C638" s="17" t="s">
        <v>555</v>
      </c>
      <c r="D638" t="s">
        <v>192</v>
      </c>
      <c r="E638" t="s">
        <v>97</v>
      </c>
      <c r="F638" t="s">
        <v>193</v>
      </c>
      <c r="G638">
        <v>4</v>
      </c>
      <c r="H638">
        <v>45</v>
      </c>
      <c r="I638" t="s">
        <v>194</v>
      </c>
      <c r="J638">
        <v>5191</v>
      </c>
      <c r="K638" t="s">
        <v>202</v>
      </c>
      <c r="L638">
        <v>0</v>
      </c>
      <c r="M638" t="s">
        <v>36</v>
      </c>
      <c r="N638">
        <v>5000</v>
      </c>
      <c r="O638" s="17" t="s">
        <v>700</v>
      </c>
      <c r="P638" t="s">
        <v>394</v>
      </c>
      <c r="Q638" t="s">
        <v>195</v>
      </c>
      <c r="R638" t="s">
        <v>196</v>
      </c>
      <c r="S638" t="s">
        <v>197</v>
      </c>
      <c r="T638" t="s">
        <v>198</v>
      </c>
      <c r="U638" s="17" t="e">
        <v>#N/A</v>
      </c>
      <c r="V638" s="13">
        <v>50000</v>
      </c>
      <c r="W638">
        <v>0</v>
      </c>
      <c r="X638" s="1">
        <v>8700</v>
      </c>
      <c r="Y638">
        <v>0</v>
      </c>
      <c r="Z638">
        <v>0</v>
      </c>
      <c r="AA638">
        <v>0</v>
      </c>
      <c r="AB638">
        <v>0</v>
      </c>
      <c r="AC638" s="21">
        <v>41300</v>
      </c>
      <c r="AD638" s="13">
        <f>VLOOKUP(A638,'ARCHIVO DE TRABAJO'!$A$1:$AC$1046,29,0)</f>
        <v>0</v>
      </c>
      <c r="AE638" s="32">
        <f>VLOOKUP(A638,'ARCHIVO DE TRABAJO'!$A$1:$AD$1046,30,0)</f>
        <v>0</v>
      </c>
      <c r="AF638" s="21">
        <v>0</v>
      </c>
      <c r="AG638" s="21">
        <v>0</v>
      </c>
      <c r="AH638" s="21">
        <v>0</v>
      </c>
      <c r="AI638" s="21">
        <f t="shared" si="19"/>
        <v>50000</v>
      </c>
      <c r="AJ638">
        <v>0</v>
      </c>
      <c r="AK638" s="1">
        <v>50000</v>
      </c>
      <c r="AL638">
        <v>0</v>
      </c>
      <c r="AM638">
        <v>0</v>
      </c>
      <c r="AN638" s="1">
        <v>50000</v>
      </c>
    </row>
    <row r="639" spans="1:40" x14ac:dyDescent="0.25">
      <c r="A639" t="str">
        <f t="shared" ref="A639:A702" si="20">+CONCATENATE(B639,F639,G639,H639,I639,J639,L639)</f>
        <v>1.1-00-2007_20445022_2052110</v>
      </c>
      <c r="B639" t="s">
        <v>393</v>
      </c>
      <c r="C639" s="17" t="s">
        <v>555</v>
      </c>
      <c r="D639" t="s">
        <v>192</v>
      </c>
      <c r="E639" t="s">
        <v>97</v>
      </c>
      <c r="F639" t="s">
        <v>193</v>
      </c>
      <c r="G639">
        <v>4</v>
      </c>
      <c r="H639">
        <v>45</v>
      </c>
      <c r="I639" t="s">
        <v>194</v>
      </c>
      <c r="J639">
        <v>5211</v>
      </c>
      <c r="K639" t="s">
        <v>155</v>
      </c>
      <c r="L639">
        <v>0</v>
      </c>
      <c r="M639" t="s">
        <v>36</v>
      </c>
      <c r="N639">
        <v>5000</v>
      </c>
      <c r="O639" s="17" t="s">
        <v>700</v>
      </c>
      <c r="P639" t="s">
        <v>394</v>
      </c>
      <c r="Q639" t="s">
        <v>195</v>
      </c>
      <c r="R639" t="s">
        <v>196</v>
      </c>
      <c r="S639" t="s">
        <v>197</v>
      </c>
      <c r="T639" t="s">
        <v>198</v>
      </c>
      <c r="U639" s="17" t="e">
        <v>#N/A</v>
      </c>
      <c r="V639" s="13">
        <v>30000</v>
      </c>
      <c r="W639">
        <v>0</v>
      </c>
      <c r="X639" s="1">
        <v>24882</v>
      </c>
      <c r="Y639">
        <v>0</v>
      </c>
      <c r="Z639">
        <v>0</v>
      </c>
      <c r="AA639">
        <v>0</v>
      </c>
      <c r="AB639">
        <v>0</v>
      </c>
      <c r="AC639" s="21">
        <v>5118</v>
      </c>
      <c r="AD639" s="13">
        <f>VLOOKUP(A639,'ARCHIVO DE TRABAJO'!$A$1:$AC$1046,29,0)</f>
        <v>0</v>
      </c>
      <c r="AE639" s="32">
        <f>VLOOKUP(A639,'ARCHIVO DE TRABAJO'!$A$1:$AD$1046,30,0)</f>
        <v>0</v>
      </c>
      <c r="AF639" s="21">
        <v>0</v>
      </c>
      <c r="AG639" s="21">
        <v>0</v>
      </c>
      <c r="AH639" s="21">
        <v>0</v>
      </c>
      <c r="AI639" s="21">
        <f t="shared" ref="AI639:AI702" si="21">V639-AF639+AG639+AH639</f>
        <v>30000</v>
      </c>
      <c r="AJ639">
        <v>0</v>
      </c>
      <c r="AK639" s="1">
        <v>30000</v>
      </c>
      <c r="AL639">
        <v>0</v>
      </c>
      <c r="AM639">
        <v>0</v>
      </c>
      <c r="AN639" s="1">
        <v>30000</v>
      </c>
    </row>
    <row r="640" spans="1:40" x14ac:dyDescent="0.25">
      <c r="A640" t="str">
        <f t="shared" si="20"/>
        <v>1.1-00-2007_20445022_2052310</v>
      </c>
      <c r="B640" t="s">
        <v>393</v>
      </c>
      <c r="C640" s="17" t="s">
        <v>555</v>
      </c>
      <c r="D640" t="s">
        <v>192</v>
      </c>
      <c r="E640" t="s">
        <v>97</v>
      </c>
      <c r="F640" t="s">
        <v>193</v>
      </c>
      <c r="G640">
        <v>4</v>
      </c>
      <c r="H640">
        <v>45</v>
      </c>
      <c r="I640" t="s">
        <v>194</v>
      </c>
      <c r="J640">
        <v>5231</v>
      </c>
      <c r="K640" t="s">
        <v>185</v>
      </c>
      <c r="L640">
        <v>0</v>
      </c>
      <c r="M640" t="s">
        <v>36</v>
      </c>
      <c r="N640">
        <v>5000</v>
      </c>
      <c r="O640" s="17" t="s">
        <v>700</v>
      </c>
      <c r="P640" t="s">
        <v>394</v>
      </c>
      <c r="Q640" t="s">
        <v>195</v>
      </c>
      <c r="R640" t="s">
        <v>196</v>
      </c>
      <c r="S640" t="s">
        <v>197</v>
      </c>
      <c r="T640" t="s">
        <v>198</v>
      </c>
      <c r="U640" s="17" t="e">
        <v>#N/A</v>
      </c>
      <c r="V640" s="13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 s="21">
        <v>0</v>
      </c>
      <c r="AD640" s="13">
        <f>VLOOKUP(A640,'ARCHIVO DE TRABAJO'!$A$1:$AC$1046,29,0)</f>
        <v>0</v>
      </c>
      <c r="AE640" s="32">
        <f>VLOOKUP(A640,'ARCHIVO DE TRABAJO'!$A$1:$AD$1046,30,0)</f>
        <v>0</v>
      </c>
      <c r="AF640" s="21">
        <v>0</v>
      </c>
      <c r="AG640" s="21">
        <v>0</v>
      </c>
      <c r="AH640" s="21">
        <v>0</v>
      </c>
      <c r="AI640" s="21">
        <f t="shared" si="21"/>
        <v>0</v>
      </c>
      <c r="AJ640">
        <v>0</v>
      </c>
      <c r="AK640" s="1">
        <v>30000</v>
      </c>
      <c r="AL640">
        <v>0</v>
      </c>
      <c r="AM640" s="1">
        <v>30000</v>
      </c>
      <c r="AN640">
        <v>0</v>
      </c>
    </row>
    <row r="641" spans="1:40" x14ac:dyDescent="0.25">
      <c r="A641" t="str">
        <f t="shared" si="20"/>
        <v>1.1-00-2007_20445022_2053110</v>
      </c>
      <c r="B641" t="s">
        <v>393</v>
      </c>
      <c r="C641" s="17" t="s">
        <v>555</v>
      </c>
      <c r="D641" t="s">
        <v>192</v>
      </c>
      <c r="E641" t="s">
        <v>97</v>
      </c>
      <c r="F641" t="s">
        <v>193</v>
      </c>
      <c r="G641">
        <v>4</v>
      </c>
      <c r="H641">
        <v>45</v>
      </c>
      <c r="I641" t="s">
        <v>194</v>
      </c>
      <c r="J641">
        <v>5311</v>
      </c>
      <c r="K641" t="s">
        <v>203</v>
      </c>
      <c r="L641">
        <v>0</v>
      </c>
      <c r="M641" t="s">
        <v>36</v>
      </c>
      <c r="N641">
        <v>5000</v>
      </c>
      <c r="O641" s="17" t="s">
        <v>700</v>
      </c>
      <c r="P641" t="s">
        <v>394</v>
      </c>
      <c r="Q641" t="s">
        <v>195</v>
      </c>
      <c r="R641" t="s">
        <v>196</v>
      </c>
      <c r="S641" t="s">
        <v>197</v>
      </c>
      <c r="T641" t="s">
        <v>198</v>
      </c>
      <c r="U641" s="17" t="e">
        <v>#N/A</v>
      </c>
      <c r="V641" s="13">
        <v>250000</v>
      </c>
      <c r="W641">
        <v>0</v>
      </c>
      <c r="X641" s="1">
        <v>244301.8</v>
      </c>
      <c r="Y641" s="1">
        <v>10097.799999999999</v>
      </c>
      <c r="Z641" s="1">
        <v>10097.799999999999</v>
      </c>
      <c r="AA641">
        <v>0</v>
      </c>
      <c r="AB641">
        <v>0</v>
      </c>
      <c r="AC641" s="21">
        <v>5698.2000000000116</v>
      </c>
      <c r="AD641" s="13">
        <f>VLOOKUP(A641,'ARCHIVO DE TRABAJO'!$A$1:$AC$1046,29,0)</f>
        <v>0</v>
      </c>
      <c r="AE641" s="32">
        <f>VLOOKUP(A641,'ARCHIVO DE TRABAJO'!$A$1:$AD$1046,30,0)</f>
        <v>0</v>
      </c>
      <c r="AF641" s="21">
        <v>0</v>
      </c>
      <c r="AG641" s="21">
        <v>0</v>
      </c>
      <c r="AH641" s="21">
        <v>0</v>
      </c>
      <c r="AI641" s="21">
        <f t="shared" si="21"/>
        <v>250000</v>
      </c>
      <c r="AJ641">
        <v>0</v>
      </c>
      <c r="AK641" s="1">
        <v>250000</v>
      </c>
      <c r="AL641">
        <v>0</v>
      </c>
      <c r="AM641">
        <v>0</v>
      </c>
      <c r="AN641" s="1">
        <v>250000</v>
      </c>
    </row>
    <row r="642" spans="1:40" x14ac:dyDescent="0.25">
      <c r="A642" t="str">
        <f t="shared" si="20"/>
        <v>1.1-00-2007_20445022_2053210</v>
      </c>
      <c r="B642" t="s">
        <v>393</v>
      </c>
      <c r="C642" s="17" t="s">
        <v>555</v>
      </c>
      <c r="D642" t="s">
        <v>192</v>
      </c>
      <c r="E642" t="s">
        <v>97</v>
      </c>
      <c r="F642" t="s">
        <v>193</v>
      </c>
      <c r="G642">
        <v>4</v>
      </c>
      <c r="H642">
        <v>45</v>
      </c>
      <c r="I642" t="s">
        <v>194</v>
      </c>
      <c r="J642">
        <v>5321</v>
      </c>
      <c r="K642" t="s">
        <v>113</v>
      </c>
      <c r="L642">
        <v>0</v>
      </c>
      <c r="M642" t="s">
        <v>36</v>
      </c>
      <c r="N642">
        <v>5000</v>
      </c>
      <c r="O642" s="17" t="s">
        <v>700</v>
      </c>
      <c r="P642" t="s">
        <v>394</v>
      </c>
      <c r="Q642" t="s">
        <v>195</v>
      </c>
      <c r="R642" t="s">
        <v>196</v>
      </c>
      <c r="S642" t="s">
        <v>197</v>
      </c>
      <c r="T642" t="s">
        <v>198</v>
      </c>
      <c r="U642" s="17" t="e">
        <v>#N/A</v>
      </c>
      <c r="V642" s="13">
        <v>30000</v>
      </c>
      <c r="W642">
        <v>0</v>
      </c>
      <c r="X642" s="1">
        <v>29580</v>
      </c>
      <c r="Y642">
        <v>0</v>
      </c>
      <c r="Z642">
        <v>0</v>
      </c>
      <c r="AA642">
        <v>0</v>
      </c>
      <c r="AB642">
        <v>0</v>
      </c>
      <c r="AC642" s="21">
        <v>420</v>
      </c>
      <c r="AD642" s="13">
        <f>VLOOKUP(A642,'ARCHIVO DE TRABAJO'!$A$1:$AC$1046,29,0)</f>
        <v>0</v>
      </c>
      <c r="AE642" s="32">
        <f>VLOOKUP(A642,'ARCHIVO DE TRABAJO'!$A$1:$AD$1046,30,0)</f>
        <v>0</v>
      </c>
      <c r="AF642" s="21">
        <v>0</v>
      </c>
      <c r="AG642" s="21">
        <v>0</v>
      </c>
      <c r="AH642" s="21">
        <v>0</v>
      </c>
      <c r="AI642" s="21">
        <f t="shared" si="21"/>
        <v>30000</v>
      </c>
      <c r="AJ642">
        <v>0</v>
      </c>
      <c r="AK642" s="1">
        <v>30000</v>
      </c>
      <c r="AL642">
        <v>0</v>
      </c>
      <c r="AM642">
        <v>0</v>
      </c>
      <c r="AN642" s="1">
        <v>30000</v>
      </c>
    </row>
    <row r="643" spans="1:40" x14ac:dyDescent="0.25">
      <c r="A643" t="str">
        <f t="shared" si="20"/>
        <v>1.1-00-2007_20445022_2054210</v>
      </c>
      <c r="B643" t="s">
        <v>393</v>
      </c>
      <c r="C643" s="17" t="s">
        <v>555</v>
      </c>
      <c r="D643" t="s">
        <v>192</v>
      </c>
      <c r="E643" t="s">
        <v>97</v>
      </c>
      <c r="F643" t="s">
        <v>193</v>
      </c>
      <c r="G643">
        <v>4</v>
      </c>
      <c r="H643">
        <v>45</v>
      </c>
      <c r="I643" t="s">
        <v>194</v>
      </c>
      <c r="J643">
        <v>5421</v>
      </c>
      <c r="K643" t="s">
        <v>204</v>
      </c>
      <c r="L643">
        <v>0</v>
      </c>
      <c r="M643" t="s">
        <v>36</v>
      </c>
      <c r="N643">
        <v>5000</v>
      </c>
      <c r="O643" s="17" t="s">
        <v>700</v>
      </c>
      <c r="P643" t="s">
        <v>394</v>
      </c>
      <c r="Q643" t="s">
        <v>195</v>
      </c>
      <c r="R643" t="s">
        <v>196</v>
      </c>
      <c r="S643" t="s">
        <v>197</v>
      </c>
      <c r="T643" t="s">
        <v>198</v>
      </c>
      <c r="U643" s="17" t="e">
        <v>#N/A</v>
      </c>
      <c r="V643" s="13">
        <v>40000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 s="21">
        <v>40000</v>
      </c>
      <c r="AD643" s="13">
        <f>VLOOKUP(A643,'ARCHIVO DE TRABAJO'!$A$1:$AC$1046,29,0)</f>
        <v>0</v>
      </c>
      <c r="AE643" s="32">
        <f>VLOOKUP(A643,'ARCHIVO DE TRABAJO'!$A$1:$AD$1046,30,0)</f>
        <v>0</v>
      </c>
      <c r="AF643" s="21">
        <v>0</v>
      </c>
      <c r="AG643" s="21">
        <v>0</v>
      </c>
      <c r="AH643" s="21">
        <v>0</v>
      </c>
      <c r="AI643" s="21">
        <f t="shared" si="21"/>
        <v>40000</v>
      </c>
      <c r="AJ643">
        <v>0</v>
      </c>
      <c r="AK643" s="1">
        <v>40000</v>
      </c>
      <c r="AL643">
        <v>0</v>
      </c>
      <c r="AM643">
        <v>0</v>
      </c>
      <c r="AN643" s="1">
        <v>40000</v>
      </c>
    </row>
    <row r="644" spans="1:40" x14ac:dyDescent="0.25">
      <c r="A644" t="str">
        <f t="shared" si="20"/>
        <v>1.1-00-2007_20445022_2055110</v>
      </c>
      <c r="B644" t="s">
        <v>393</v>
      </c>
      <c r="C644" s="17" t="s">
        <v>555</v>
      </c>
      <c r="D644" t="s">
        <v>192</v>
      </c>
      <c r="E644" t="s">
        <v>97</v>
      </c>
      <c r="F644" t="s">
        <v>193</v>
      </c>
      <c r="G644">
        <v>4</v>
      </c>
      <c r="H644">
        <v>45</v>
      </c>
      <c r="I644" t="s">
        <v>194</v>
      </c>
      <c r="J644">
        <v>5511</v>
      </c>
      <c r="K644" t="s">
        <v>144</v>
      </c>
      <c r="L644">
        <v>0</v>
      </c>
      <c r="M644" t="s">
        <v>36</v>
      </c>
      <c r="N644">
        <v>5000</v>
      </c>
      <c r="O644" s="17" t="s">
        <v>700</v>
      </c>
      <c r="P644" t="s">
        <v>394</v>
      </c>
      <c r="Q644" t="s">
        <v>195</v>
      </c>
      <c r="R644" t="s">
        <v>196</v>
      </c>
      <c r="S644" t="s">
        <v>197</v>
      </c>
      <c r="T644" t="s">
        <v>198</v>
      </c>
      <c r="U644" s="17" t="e">
        <v>#N/A</v>
      </c>
      <c r="V644" s="13">
        <v>45000</v>
      </c>
      <c r="W644">
        <v>0</v>
      </c>
      <c r="X644" s="1">
        <v>44428</v>
      </c>
      <c r="Y644">
        <v>0</v>
      </c>
      <c r="Z644">
        <v>0</v>
      </c>
      <c r="AA644">
        <v>0</v>
      </c>
      <c r="AB644">
        <v>0</v>
      </c>
      <c r="AC644" s="21">
        <v>572</v>
      </c>
      <c r="AD644" s="13">
        <f>VLOOKUP(A644,'ARCHIVO DE TRABAJO'!$A$1:$AC$1046,29,0)</f>
        <v>0</v>
      </c>
      <c r="AE644" s="32">
        <f>VLOOKUP(A644,'ARCHIVO DE TRABAJO'!$A$1:$AD$1046,30,0)</f>
        <v>0</v>
      </c>
      <c r="AF644" s="21">
        <v>0</v>
      </c>
      <c r="AG644" s="21">
        <v>0</v>
      </c>
      <c r="AH644" s="21">
        <v>0</v>
      </c>
      <c r="AI644" s="21">
        <f t="shared" si="21"/>
        <v>45000</v>
      </c>
      <c r="AJ644">
        <v>0</v>
      </c>
      <c r="AK644" s="1">
        <v>245000</v>
      </c>
      <c r="AL644">
        <v>0</v>
      </c>
      <c r="AM644" s="1">
        <v>200000</v>
      </c>
      <c r="AN644" s="1">
        <v>45000</v>
      </c>
    </row>
    <row r="645" spans="1:40" x14ac:dyDescent="0.25">
      <c r="A645" t="str">
        <f t="shared" si="20"/>
        <v>1.1-00-2007_20445022_2056110</v>
      </c>
      <c r="B645" t="s">
        <v>393</v>
      </c>
      <c r="C645" s="17" t="s">
        <v>555</v>
      </c>
      <c r="D645" t="s">
        <v>192</v>
      </c>
      <c r="E645" t="s">
        <v>97</v>
      </c>
      <c r="F645" t="s">
        <v>193</v>
      </c>
      <c r="G645">
        <v>4</v>
      </c>
      <c r="H645">
        <v>45</v>
      </c>
      <c r="I645" t="s">
        <v>194</v>
      </c>
      <c r="J645">
        <v>5611</v>
      </c>
      <c r="K645" t="s">
        <v>205</v>
      </c>
      <c r="L645">
        <v>0</v>
      </c>
      <c r="M645" t="s">
        <v>36</v>
      </c>
      <c r="N645">
        <v>5000</v>
      </c>
      <c r="O645" s="17" t="s">
        <v>700</v>
      </c>
      <c r="P645" t="s">
        <v>394</v>
      </c>
      <c r="Q645" t="s">
        <v>195</v>
      </c>
      <c r="R645" t="s">
        <v>196</v>
      </c>
      <c r="S645" t="s">
        <v>197</v>
      </c>
      <c r="T645" t="s">
        <v>198</v>
      </c>
      <c r="U645" s="17" t="e">
        <v>#N/A</v>
      </c>
      <c r="V645" s="13">
        <v>45000</v>
      </c>
      <c r="W645">
        <v>0</v>
      </c>
      <c r="X645" s="1">
        <v>34196.800000000003</v>
      </c>
      <c r="Y645" s="1">
        <v>5057.6000000000004</v>
      </c>
      <c r="Z645">
        <v>0</v>
      </c>
      <c r="AA645">
        <v>0</v>
      </c>
      <c r="AB645">
        <v>0</v>
      </c>
      <c r="AC645" s="21">
        <v>10803.199999999997</v>
      </c>
      <c r="AD645" s="13">
        <f>VLOOKUP(A645,'ARCHIVO DE TRABAJO'!$A$1:$AC$1046,29,0)</f>
        <v>0</v>
      </c>
      <c r="AE645" s="32">
        <f>VLOOKUP(A645,'ARCHIVO DE TRABAJO'!$A$1:$AD$1046,30,0)</f>
        <v>0</v>
      </c>
      <c r="AF645" s="21">
        <v>0</v>
      </c>
      <c r="AG645" s="21">
        <v>0</v>
      </c>
      <c r="AH645" s="21">
        <v>0</v>
      </c>
      <c r="AI645" s="21">
        <f t="shared" si="21"/>
        <v>45000</v>
      </c>
      <c r="AJ645">
        <v>0</v>
      </c>
      <c r="AK645" s="1">
        <v>45000</v>
      </c>
      <c r="AL645">
        <v>0</v>
      </c>
      <c r="AM645">
        <v>0</v>
      </c>
      <c r="AN645" s="1">
        <v>45000</v>
      </c>
    </row>
    <row r="646" spans="1:40" x14ac:dyDescent="0.25">
      <c r="A646" t="str">
        <f t="shared" si="20"/>
        <v>1.1-00-2007_20445022_2056510</v>
      </c>
      <c r="B646" t="s">
        <v>393</v>
      </c>
      <c r="C646" s="17" t="s">
        <v>555</v>
      </c>
      <c r="D646" t="s">
        <v>192</v>
      </c>
      <c r="E646" t="s">
        <v>97</v>
      </c>
      <c r="F646" t="s">
        <v>193</v>
      </c>
      <c r="G646">
        <v>4</v>
      </c>
      <c r="H646">
        <v>45</v>
      </c>
      <c r="I646" t="s">
        <v>194</v>
      </c>
      <c r="J646">
        <v>5651</v>
      </c>
      <c r="K646" t="s">
        <v>120</v>
      </c>
      <c r="L646">
        <v>0</v>
      </c>
      <c r="M646" t="s">
        <v>36</v>
      </c>
      <c r="N646">
        <v>5000</v>
      </c>
      <c r="O646" s="17" t="s">
        <v>700</v>
      </c>
      <c r="P646" t="s">
        <v>394</v>
      </c>
      <c r="Q646" t="s">
        <v>195</v>
      </c>
      <c r="R646" t="s">
        <v>196</v>
      </c>
      <c r="S646" t="s">
        <v>197</v>
      </c>
      <c r="T646" t="s">
        <v>198</v>
      </c>
      <c r="U646" s="17" t="e">
        <v>#N/A</v>
      </c>
      <c r="V646" s="13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 s="21">
        <v>0</v>
      </c>
      <c r="AD646" s="13">
        <f>VLOOKUP(A646,'ARCHIVO DE TRABAJO'!$A$1:$AC$1046,29,0)</f>
        <v>0</v>
      </c>
      <c r="AE646" s="32">
        <f>VLOOKUP(A646,'ARCHIVO DE TRABAJO'!$A$1:$AD$1046,30,0)</f>
        <v>0</v>
      </c>
      <c r="AF646" s="21">
        <v>0</v>
      </c>
      <c r="AG646" s="21">
        <v>0</v>
      </c>
      <c r="AH646" s="21">
        <v>0</v>
      </c>
      <c r="AI646" s="21">
        <f t="shared" si="21"/>
        <v>0</v>
      </c>
      <c r="AJ646">
        <v>0</v>
      </c>
      <c r="AK646" s="1">
        <v>25000</v>
      </c>
      <c r="AL646">
        <v>0</v>
      </c>
      <c r="AM646" s="1">
        <v>25000</v>
      </c>
      <c r="AN646">
        <v>0</v>
      </c>
    </row>
    <row r="647" spans="1:40" x14ac:dyDescent="0.25">
      <c r="A647" t="str">
        <f t="shared" si="20"/>
        <v>1.1-00-2007_20445022_2056610</v>
      </c>
      <c r="B647" t="s">
        <v>393</v>
      </c>
      <c r="C647" s="17" t="s">
        <v>555</v>
      </c>
      <c r="D647" t="s">
        <v>192</v>
      </c>
      <c r="E647" t="s">
        <v>97</v>
      </c>
      <c r="F647" t="s">
        <v>193</v>
      </c>
      <c r="G647">
        <v>4</v>
      </c>
      <c r="H647">
        <v>45</v>
      </c>
      <c r="I647" t="s">
        <v>194</v>
      </c>
      <c r="J647">
        <v>5661</v>
      </c>
      <c r="K647" t="s">
        <v>121</v>
      </c>
      <c r="L647">
        <v>0</v>
      </c>
      <c r="M647" t="s">
        <v>36</v>
      </c>
      <c r="N647">
        <v>5000</v>
      </c>
      <c r="O647" s="17" t="s">
        <v>700</v>
      </c>
      <c r="P647" t="s">
        <v>394</v>
      </c>
      <c r="Q647" t="s">
        <v>195</v>
      </c>
      <c r="R647" t="s">
        <v>196</v>
      </c>
      <c r="S647" t="s">
        <v>197</v>
      </c>
      <c r="T647" t="s">
        <v>198</v>
      </c>
      <c r="U647" s="17" t="e">
        <v>#N/A</v>
      </c>
      <c r="V647" s="13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 s="21">
        <v>0</v>
      </c>
      <c r="AD647" s="13">
        <f>VLOOKUP(A647,'ARCHIVO DE TRABAJO'!$A$1:$AC$1046,29,0)</f>
        <v>0</v>
      </c>
      <c r="AE647" s="32">
        <f>VLOOKUP(A647,'ARCHIVO DE TRABAJO'!$A$1:$AD$1046,30,0)</f>
        <v>0</v>
      </c>
      <c r="AF647" s="21">
        <v>0</v>
      </c>
      <c r="AG647" s="21">
        <v>0</v>
      </c>
      <c r="AH647" s="21">
        <v>0</v>
      </c>
      <c r="AI647" s="21">
        <f t="shared" si="21"/>
        <v>0</v>
      </c>
      <c r="AJ647">
        <v>0</v>
      </c>
      <c r="AK647" s="1">
        <v>45000</v>
      </c>
      <c r="AL647">
        <v>0</v>
      </c>
      <c r="AM647" s="1">
        <v>45000</v>
      </c>
      <c r="AN647">
        <v>0</v>
      </c>
    </row>
    <row r="648" spans="1:40" x14ac:dyDescent="0.25">
      <c r="A648" t="str">
        <f t="shared" si="20"/>
        <v>1.1-00-2007_20445022_2056710</v>
      </c>
      <c r="B648" t="s">
        <v>393</v>
      </c>
      <c r="C648" s="17" t="s">
        <v>555</v>
      </c>
      <c r="D648" t="s">
        <v>192</v>
      </c>
      <c r="E648" t="s">
        <v>97</v>
      </c>
      <c r="F648" t="s">
        <v>193</v>
      </c>
      <c r="G648">
        <v>4</v>
      </c>
      <c r="H648">
        <v>45</v>
      </c>
      <c r="I648" t="s">
        <v>194</v>
      </c>
      <c r="J648">
        <v>5671</v>
      </c>
      <c r="K648" t="s">
        <v>122</v>
      </c>
      <c r="L648">
        <v>0</v>
      </c>
      <c r="M648" t="s">
        <v>36</v>
      </c>
      <c r="N648">
        <v>5000</v>
      </c>
      <c r="O648" s="17" t="s">
        <v>700</v>
      </c>
      <c r="P648" t="s">
        <v>394</v>
      </c>
      <c r="Q648" t="s">
        <v>195</v>
      </c>
      <c r="R648" t="s">
        <v>196</v>
      </c>
      <c r="S648" t="s">
        <v>197</v>
      </c>
      <c r="T648" t="s">
        <v>198</v>
      </c>
      <c r="U648" s="17" t="e">
        <v>#N/A</v>
      </c>
      <c r="V648" s="13">
        <v>50000</v>
      </c>
      <c r="W648">
        <v>0</v>
      </c>
      <c r="X648" s="1">
        <v>22504</v>
      </c>
      <c r="Y648">
        <v>0</v>
      </c>
      <c r="Z648">
        <v>0</v>
      </c>
      <c r="AA648">
        <v>0</v>
      </c>
      <c r="AB648">
        <v>0</v>
      </c>
      <c r="AC648" s="21">
        <v>27496</v>
      </c>
      <c r="AD648" s="13">
        <f>VLOOKUP(A648,'ARCHIVO DE TRABAJO'!$A$1:$AC$1046,29,0)</f>
        <v>0</v>
      </c>
      <c r="AE648" s="32">
        <f>VLOOKUP(A648,'ARCHIVO DE TRABAJO'!$A$1:$AD$1046,30,0)</f>
        <v>0</v>
      </c>
      <c r="AF648" s="21">
        <v>0</v>
      </c>
      <c r="AG648" s="21">
        <v>0</v>
      </c>
      <c r="AH648" s="21">
        <v>0</v>
      </c>
      <c r="AI648" s="21">
        <f t="shared" si="21"/>
        <v>50000</v>
      </c>
      <c r="AJ648">
        <v>0</v>
      </c>
      <c r="AK648" s="1">
        <v>50000</v>
      </c>
      <c r="AL648">
        <v>0</v>
      </c>
      <c r="AM648">
        <v>0</v>
      </c>
      <c r="AN648" s="1">
        <v>50000</v>
      </c>
    </row>
    <row r="649" spans="1:40" x14ac:dyDescent="0.25">
      <c r="A649" t="str">
        <f t="shared" si="20"/>
        <v>1.1-00-2007_20445022_2056910</v>
      </c>
      <c r="B649" t="s">
        <v>393</v>
      </c>
      <c r="C649" s="17" t="s">
        <v>555</v>
      </c>
      <c r="D649" t="s">
        <v>192</v>
      </c>
      <c r="E649" t="s">
        <v>97</v>
      </c>
      <c r="F649" t="s">
        <v>193</v>
      </c>
      <c r="G649">
        <v>4</v>
      </c>
      <c r="H649">
        <v>45</v>
      </c>
      <c r="I649" t="s">
        <v>194</v>
      </c>
      <c r="J649">
        <v>5691</v>
      </c>
      <c r="K649" t="s">
        <v>123</v>
      </c>
      <c r="L649">
        <v>0</v>
      </c>
      <c r="M649" t="s">
        <v>36</v>
      </c>
      <c r="N649">
        <v>5000</v>
      </c>
      <c r="O649" s="17" t="s">
        <v>700</v>
      </c>
      <c r="P649" t="s">
        <v>394</v>
      </c>
      <c r="Q649" t="s">
        <v>195</v>
      </c>
      <c r="R649" t="s">
        <v>196</v>
      </c>
      <c r="S649" t="s">
        <v>197</v>
      </c>
      <c r="T649" t="s">
        <v>198</v>
      </c>
      <c r="U649" s="17" t="e">
        <v>#N/A</v>
      </c>
      <c r="V649" s="13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 s="21">
        <v>0</v>
      </c>
      <c r="AD649" s="13">
        <f>VLOOKUP(A649,'ARCHIVO DE TRABAJO'!$A$1:$AC$1046,29,0)</f>
        <v>0</v>
      </c>
      <c r="AE649" s="32">
        <f>VLOOKUP(A649,'ARCHIVO DE TRABAJO'!$A$1:$AD$1046,30,0)</f>
        <v>0</v>
      </c>
      <c r="AF649" s="21">
        <v>0</v>
      </c>
      <c r="AG649" s="21">
        <v>0</v>
      </c>
      <c r="AH649" s="21">
        <v>0</v>
      </c>
      <c r="AI649" s="21">
        <f t="shared" si="21"/>
        <v>0</v>
      </c>
      <c r="AJ649">
        <v>0</v>
      </c>
      <c r="AK649" s="1">
        <v>1000000</v>
      </c>
      <c r="AL649">
        <v>0</v>
      </c>
      <c r="AM649" s="1">
        <v>1000000</v>
      </c>
      <c r="AN649">
        <v>0</v>
      </c>
    </row>
    <row r="650" spans="1:40" x14ac:dyDescent="0.25">
      <c r="A650" t="str">
        <f t="shared" si="20"/>
        <v>1.1-00-2003_20117010_2021810</v>
      </c>
      <c r="B650" t="s">
        <v>393</v>
      </c>
      <c r="C650" s="17" t="s">
        <v>555</v>
      </c>
      <c r="D650" t="s">
        <v>206</v>
      </c>
      <c r="E650" t="s">
        <v>207</v>
      </c>
      <c r="F650" t="s">
        <v>208</v>
      </c>
      <c r="G650">
        <v>1</v>
      </c>
      <c r="H650">
        <v>17</v>
      </c>
      <c r="I650" t="s">
        <v>209</v>
      </c>
      <c r="J650">
        <v>2181</v>
      </c>
      <c r="K650" t="s">
        <v>210</v>
      </c>
      <c r="L650">
        <v>0</v>
      </c>
      <c r="M650" t="s">
        <v>36</v>
      </c>
      <c r="N650">
        <v>2000</v>
      </c>
      <c r="O650" s="17" t="s">
        <v>699</v>
      </c>
      <c r="P650" t="s">
        <v>394</v>
      </c>
      <c r="Q650" t="s">
        <v>211</v>
      </c>
      <c r="R650" t="s">
        <v>212</v>
      </c>
      <c r="S650" t="s">
        <v>213</v>
      </c>
      <c r="T650" t="s">
        <v>214</v>
      </c>
      <c r="U650" s="17" t="e">
        <v>#N/A</v>
      </c>
      <c r="V650" s="13">
        <v>174000</v>
      </c>
      <c r="W650">
        <v>0</v>
      </c>
      <c r="X650" s="1">
        <v>174000</v>
      </c>
      <c r="Y650" s="1">
        <v>174000</v>
      </c>
      <c r="Z650" s="1">
        <v>174000</v>
      </c>
      <c r="AA650" s="1">
        <v>174000</v>
      </c>
      <c r="AB650" s="1">
        <v>58000</v>
      </c>
      <c r="AC650" s="21">
        <v>0</v>
      </c>
      <c r="AD650" s="13">
        <f>VLOOKUP(A650,'ARCHIVO DE TRABAJO'!$A$1:$AC$1046,29,0)</f>
        <v>0</v>
      </c>
      <c r="AE650" s="32">
        <f>VLOOKUP(A650,'ARCHIVO DE TRABAJO'!$A$1:$AD$1046,30,0)</f>
        <v>0</v>
      </c>
      <c r="AF650" s="21">
        <v>0</v>
      </c>
      <c r="AG650" s="21">
        <v>0</v>
      </c>
      <c r="AH650" s="21">
        <v>0</v>
      </c>
      <c r="AI650" s="21">
        <f t="shared" si="21"/>
        <v>174000</v>
      </c>
      <c r="AJ650">
        <v>0</v>
      </c>
      <c r="AK650" s="1">
        <v>250000</v>
      </c>
      <c r="AL650">
        <v>0</v>
      </c>
      <c r="AM650" s="1">
        <v>76000</v>
      </c>
      <c r="AN650" s="1">
        <v>174000</v>
      </c>
    </row>
    <row r="651" spans="1:40" x14ac:dyDescent="0.25">
      <c r="A651" t="str">
        <f t="shared" si="20"/>
        <v>1.1-00-2005_20822012_2014320</v>
      </c>
      <c r="B651" t="s">
        <v>393</v>
      </c>
      <c r="C651" s="17" t="s">
        <v>555</v>
      </c>
      <c r="D651" t="s">
        <v>31</v>
      </c>
      <c r="E651" t="s">
        <v>32</v>
      </c>
      <c r="F651" t="s">
        <v>43</v>
      </c>
      <c r="G651">
        <v>8</v>
      </c>
      <c r="H651">
        <v>22</v>
      </c>
      <c r="I651" t="s">
        <v>44</v>
      </c>
      <c r="J651">
        <v>1432</v>
      </c>
      <c r="K651" t="s">
        <v>337</v>
      </c>
      <c r="L651">
        <v>0</v>
      </c>
      <c r="M651" t="s">
        <v>36</v>
      </c>
      <c r="N651">
        <v>1000</v>
      </c>
      <c r="O651" s="17" t="s">
        <v>699</v>
      </c>
      <c r="P651" t="s">
        <v>394</v>
      </c>
      <c r="Q651" t="s">
        <v>47</v>
      </c>
      <c r="R651" t="s">
        <v>39</v>
      </c>
      <c r="S651" t="s">
        <v>48</v>
      </c>
      <c r="T651" t="s">
        <v>49</v>
      </c>
      <c r="U651" s="17" t="e">
        <v>#N/A</v>
      </c>
      <c r="V651" s="13">
        <v>115395870.61</v>
      </c>
      <c r="W651">
        <v>0</v>
      </c>
      <c r="X651" s="1">
        <v>78067301.849999994</v>
      </c>
      <c r="Y651" s="1">
        <v>78067301.849999994</v>
      </c>
      <c r="Z651" s="1">
        <v>78067301.849999994</v>
      </c>
      <c r="AA651" s="1">
        <v>78067301.849999994</v>
      </c>
      <c r="AB651" s="1">
        <v>78067301.849999994</v>
      </c>
      <c r="AC651" s="21">
        <v>37328568.760000005</v>
      </c>
      <c r="AD651" s="13">
        <f>VLOOKUP(A651,'ARCHIVO DE TRABAJO'!$A$1:$AC$1046,29,0)</f>
        <v>0</v>
      </c>
      <c r="AE651" s="32">
        <f>VLOOKUP(A651,'ARCHIVO DE TRABAJO'!$A$1:$AD$1046,30,0)</f>
        <v>0</v>
      </c>
      <c r="AF651" s="21">
        <v>1483133.7139999999</v>
      </c>
      <c r="AG651" s="21">
        <v>0</v>
      </c>
      <c r="AH651" s="21">
        <v>0</v>
      </c>
      <c r="AI651" s="21">
        <f t="shared" si="21"/>
        <v>113912736.896</v>
      </c>
      <c r="AJ651">
        <v>0</v>
      </c>
      <c r="AK651" s="1">
        <v>115395870.61</v>
      </c>
      <c r="AL651">
        <v>0</v>
      </c>
      <c r="AM651">
        <v>0</v>
      </c>
      <c r="AN651" s="1">
        <v>115395870.61</v>
      </c>
    </row>
    <row r="652" spans="1:40" x14ac:dyDescent="0.25">
      <c r="A652" t="str">
        <f t="shared" si="20"/>
        <v>1.1-00-2003_20117010_2022310</v>
      </c>
      <c r="B652" t="s">
        <v>393</v>
      </c>
      <c r="C652" s="17" t="s">
        <v>555</v>
      </c>
      <c r="D652" t="s">
        <v>206</v>
      </c>
      <c r="E652" t="s">
        <v>207</v>
      </c>
      <c r="F652" t="s">
        <v>208</v>
      </c>
      <c r="G652">
        <v>1</v>
      </c>
      <c r="H652">
        <v>17</v>
      </c>
      <c r="I652" t="s">
        <v>209</v>
      </c>
      <c r="J652">
        <v>2231</v>
      </c>
      <c r="K652" t="s">
        <v>215</v>
      </c>
      <c r="L652">
        <v>0</v>
      </c>
      <c r="M652" t="s">
        <v>36</v>
      </c>
      <c r="N652">
        <v>2000</v>
      </c>
      <c r="O652" s="17" t="s">
        <v>699</v>
      </c>
      <c r="P652" t="s">
        <v>394</v>
      </c>
      <c r="Q652" t="s">
        <v>211</v>
      </c>
      <c r="R652" t="s">
        <v>212</v>
      </c>
      <c r="S652" t="s">
        <v>213</v>
      </c>
      <c r="T652" t="s">
        <v>214</v>
      </c>
      <c r="U652" s="17" t="e">
        <v>#N/A</v>
      </c>
      <c r="V652" s="13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 s="21">
        <v>0</v>
      </c>
      <c r="AD652" s="13">
        <f>VLOOKUP(A652,'ARCHIVO DE TRABAJO'!$A$1:$AC$1046,29,0)</f>
        <v>0</v>
      </c>
      <c r="AE652" s="32">
        <f>VLOOKUP(A652,'ARCHIVO DE TRABAJO'!$A$1:$AD$1046,30,0)</f>
        <v>0</v>
      </c>
      <c r="AF652" s="21">
        <v>0</v>
      </c>
      <c r="AG652" s="21">
        <v>0</v>
      </c>
      <c r="AH652" s="21">
        <v>0</v>
      </c>
      <c r="AI652" s="21">
        <f t="shared" si="21"/>
        <v>0</v>
      </c>
      <c r="AJ652">
        <v>0</v>
      </c>
      <c r="AK652" s="1">
        <v>3000</v>
      </c>
      <c r="AL652">
        <v>0</v>
      </c>
      <c r="AM652" s="1">
        <v>3000</v>
      </c>
      <c r="AN652">
        <v>0</v>
      </c>
    </row>
    <row r="653" spans="1:40" x14ac:dyDescent="0.25">
      <c r="A653" t="str">
        <f t="shared" si="20"/>
        <v>1.1-00-2003_20117010_2024910</v>
      </c>
      <c r="B653" t="s">
        <v>393</v>
      </c>
      <c r="C653" s="17" t="s">
        <v>555</v>
      </c>
      <c r="D653" t="s">
        <v>206</v>
      </c>
      <c r="E653" t="s">
        <v>207</v>
      </c>
      <c r="F653" t="s">
        <v>208</v>
      </c>
      <c r="G653">
        <v>1</v>
      </c>
      <c r="H653">
        <v>17</v>
      </c>
      <c r="I653" t="s">
        <v>209</v>
      </c>
      <c r="J653">
        <v>2491</v>
      </c>
      <c r="K653" t="s">
        <v>62</v>
      </c>
      <c r="L653">
        <v>0</v>
      </c>
      <c r="M653" t="s">
        <v>36</v>
      </c>
      <c r="N653">
        <v>2000</v>
      </c>
      <c r="O653" s="17" t="s">
        <v>699</v>
      </c>
      <c r="P653" t="s">
        <v>394</v>
      </c>
      <c r="Q653" t="s">
        <v>211</v>
      </c>
      <c r="R653" t="s">
        <v>212</v>
      </c>
      <c r="S653" t="s">
        <v>213</v>
      </c>
      <c r="T653" t="s">
        <v>214</v>
      </c>
      <c r="U653" s="17" t="e">
        <v>#N/A</v>
      </c>
      <c r="V653" s="1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 s="21">
        <v>0</v>
      </c>
      <c r="AD653" s="13">
        <f>VLOOKUP(A653,'ARCHIVO DE TRABAJO'!$A$1:$AC$1046,29,0)</f>
        <v>0</v>
      </c>
      <c r="AE653" s="32">
        <f>VLOOKUP(A653,'ARCHIVO DE TRABAJO'!$A$1:$AD$1046,30,0)</f>
        <v>0</v>
      </c>
      <c r="AF653" s="21">
        <v>0</v>
      </c>
      <c r="AG653" s="21">
        <v>0</v>
      </c>
      <c r="AH653" s="21">
        <v>0</v>
      </c>
      <c r="AI653" s="21">
        <f t="shared" si="21"/>
        <v>0</v>
      </c>
      <c r="AJ653">
        <v>0</v>
      </c>
      <c r="AK653" s="1">
        <v>25000</v>
      </c>
      <c r="AL653">
        <v>0</v>
      </c>
      <c r="AM653" s="1">
        <v>25000</v>
      </c>
      <c r="AN653">
        <v>0</v>
      </c>
    </row>
    <row r="654" spans="1:40" x14ac:dyDescent="0.25">
      <c r="A654" t="str">
        <f t="shared" si="20"/>
        <v>1.1-00-2003_20117010_2025410</v>
      </c>
      <c r="B654" t="s">
        <v>393</v>
      </c>
      <c r="C654" s="17" t="s">
        <v>555</v>
      </c>
      <c r="D654" t="s">
        <v>206</v>
      </c>
      <c r="E654" t="s">
        <v>207</v>
      </c>
      <c r="F654" t="s">
        <v>208</v>
      </c>
      <c r="G654">
        <v>1</v>
      </c>
      <c r="H654">
        <v>17</v>
      </c>
      <c r="I654" t="s">
        <v>209</v>
      </c>
      <c r="J654">
        <v>2541</v>
      </c>
      <c r="K654" t="s">
        <v>116</v>
      </c>
      <c r="L654">
        <v>0</v>
      </c>
      <c r="M654" t="s">
        <v>36</v>
      </c>
      <c r="N654">
        <v>2000</v>
      </c>
      <c r="O654" s="17" t="s">
        <v>699</v>
      </c>
      <c r="P654" t="s">
        <v>394</v>
      </c>
      <c r="Q654" t="s">
        <v>211</v>
      </c>
      <c r="R654" t="s">
        <v>212</v>
      </c>
      <c r="S654" t="s">
        <v>213</v>
      </c>
      <c r="T654" t="s">
        <v>214</v>
      </c>
      <c r="U654" s="17" t="e">
        <v>#N/A</v>
      </c>
      <c r="V654" s="13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 s="21">
        <v>0</v>
      </c>
      <c r="AD654" s="13">
        <f>VLOOKUP(A654,'ARCHIVO DE TRABAJO'!$A$1:$AC$1046,29,0)</f>
        <v>0</v>
      </c>
      <c r="AE654" s="32">
        <f>VLOOKUP(A654,'ARCHIVO DE TRABAJO'!$A$1:$AD$1046,30,0)</f>
        <v>0</v>
      </c>
      <c r="AF654" s="21">
        <v>0</v>
      </c>
      <c r="AG654" s="21">
        <v>0</v>
      </c>
      <c r="AH654" s="21">
        <v>0</v>
      </c>
      <c r="AI654" s="21">
        <f t="shared" si="21"/>
        <v>0</v>
      </c>
      <c r="AJ654">
        <v>0</v>
      </c>
      <c r="AK654" s="1">
        <v>10000</v>
      </c>
      <c r="AL654">
        <v>0</v>
      </c>
      <c r="AM654" s="1">
        <v>10000</v>
      </c>
      <c r="AN654">
        <v>0</v>
      </c>
    </row>
    <row r="655" spans="1:40" x14ac:dyDescent="0.25">
      <c r="A655" t="str">
        <f t="shared" si="20"/>
        <v>1.1-00-2003_20117010_2027210</v>
      </c>
      <c r="B655" t="s">
        <v>393</v>
      </c>
      <c r="C655" s="17" t="s">
        <v>555</v>
      </c>
      <c r="D655" t="s">
        <v>206</v>
      </c>
      <c r="E655" t="s">
        <v>207</v>
      </c>
      <c r="F655" t="s">
        <v>208</v>
      </c>
      <c r="G655">
        <v>1</v>
      </c>
      <c r="H655">
        <v>17</v>
      </c>
      <c r="I655" t="s">
        <v>209</v>
      </c>
      <c r="J655">
        <v>2721</v>
      </c>
      <c r="K655" t="s">
        <v>124</v>
      </c>
      <c r="L655">
        <v>0</v>
      </c>
      <c r="M655" t="s">
        <v>36</v>
      </c>
      <c r="N655">
        <v>2000</v>
      </c>
      <c r="O655" s="17" t="s">
        <v>699</v>
      </c>
      <c r="P655" t="s">
        <v>394</v>
      </c>
      <c r="Q655" t="s">
        <v>211</v>
      </c>
      <c r="R655" t="s">
        <v>212</v>
      </c>
      <c r="S655" t="s">
        <v>213</v>
      </c>
      <c r="T655" t="s">
        <v>214</v>
      </c>
      <c r="U655" s="17" t="e">
        <v>#N/A</v>
      </c>
      <c r="V655" s="13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 s="21">
        <v>0</v>
      </c>
      <c r="AD655" s="13">
        <f>VLOOKUP(A655,'ARCHIVO DE TRABAJO'!$A$1:$AC$1046,29,0)</f>
        <v>0</v>
      </c>
      <c r="AE655" s="32">
        <f>VLOOKUP(A655,'ARCHIVO DE TRABAJO'!$A$1:$AD$1046,30,0)</f>
        <v>0</v>
      </c>
      <c r="AF655" s="21">
        <v>0</v>
      </c>
      <c r="AG655" s="21">
        <v>0</v>
      </c>
      <c r="AH655" s="21">
        <v>0</v>
      </c>
      <c r="AI655" s="21">
        <f t="shared" si="21"/>
        <v>0</v>
      </c>
      <c r="AJ655">
        <v>0</v>
      </c>
      <c r="AK655" s="1">
        <v>30000</v>
      </c>
      <c r="AL655">
        <v>0</v>
      </c>
      <c r="AM655" s="1">
        <v>30000</v>
      </c>
      <c r="AN655">
        <v>0</v>
      </c>
    </row>
    <row r="656" spans="1:40" x14ac:dyDescent="0.25">
      <c r="A656" t="str">
        <f t="shared" si="20"/>
        <v>1.1-00-2003_20117010_2029110</v>
      </c>
      <c r="B656" t="s">
        <v>393</v>
      </c>
      <c r="C656" s="17" t="s">
        <v>555</v>
      </c>
      <c r="D656" t="s">
        <v>206</v>
      </c>
      <c r="E656" t="s">
        <v>207</v>
      </c>
      <c r="F656" t="s">
        <v>208</v>
      </c>
      <c r="G656">
        <v>1</v>
      </c>
      <c r="H656">
        <v>17</v>
      </c>
      <c r="I656" t="s">
        <v>209</v>
      </c>
      <c r="J656">
        <v>2911</v>
      </c>
      <c r="K656" t="s">
        <v>118</v>
      </c>
      <c r="L656">
        <v>0</v>
      </c>
      <c r="M656" t="s">
        <v>36</v>
      </c>
      <c r="N656">
        <v>2000</v>
      </c>
      <c r="O656" s="17" t="s">
        <v>699</v>
      </c>
      <c r="P656" t="s">
        <v>394</v>
      </c>
      <c r="Q656" t="s">
        <v>211</v>
      </c>
      <c r="R656" t="s">
        <v>212</v>
      </c>
      <c r="S656" t="s">
        <v>213</v>
      </c>
      <c r="T656" t="s">
        <v>214</v>
      </c>
      <c r="U656" s="17" t="e">
        <v>#N/A</v>
      </c>
      <c r="V656" s="13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 s="21">
        <v>0</v>
      </c>
      <c r="AD656" s="13">
        <f>VLOOKUP(A656,'ARCHIVO DE TRABAJO'!$A$1:$AC$1046,29,0)</f>
        <v>0</v>
      </c>
      <c r="AE656" s="32">
        <f>VLOOKUP(A656,'ARCHIVO DE TRABAJO'!$A$1:$AD$1046,30,0)</f>
        <v>0</v>
      </c>
      <c r="AF656" s="21">
        <v>0</v>
      </c>
      <c r="AG656" s="21">
        <v>0</v>
      </c>
      <c r="AH656" s="21">
        <v>0</v>
      </c>
      <c r="AI656" s="21">
        <f t="shared" si="21"/>
        <v>0</v>
      </c>
      <c r="AJ656">
        <v>0</v>
      </c>
      <c r="AK656" s="1">
        <v>25000</v>
      </c>
      <c r="AL656">
        <v>0</v>
      </c>
      <c r="AM656" s="1">
        <v>25000</v>
      </c>
      <c r="AN656">
        <v>0</v>
      </c>
    </row>
    <row r="657" spans="1:40" x14ac:dyDescent="0.25">
      <c r="A657" t="str">
        <f t="shared" si="20"/>
        <v>1.1-00-2003_20117010_2031810</v>
      </c>
      <c r="B657" t="s">
        <v>393</v>
      </c>
      <c r="C657" s="17" t="s">
        <v>555</v>
      </c>
      <c r="D657" t="s">
        <v>206</v>
      </c>
      <c r="E657" t="s">
        <v>207</v>
      </c>
      <c r="F657" t="s">
        <v>208</v>
      </c>
      <c r="G657">
        <v>1</v>
      </c>
      <c r="H657">
        <v>17</v>
      </c>
      <c r="I657" t="s">
        <v>209</v>
      </c>
      <c r="J657">
        <v>3181</v>
      </c>
      <c r="K657" t="s">
        <v>132</v>
      </c>
      <c r="L657">
        <v>0</v>
      </c>
      <c r="M657" t="s">
        <v>36</v>
      </c>
      <c r="N657">
        <v>3000</v>
      </c>
      <c r="O657" s="17" t="s">
        <v>699</v>
      </c>
      <c r="P657" t="s">
        <v>394</v>
      </c>
      <c r="Q657" t="s">
        <v>211</v>
      </c>
      <c r="R657" t="s">
        <v>212</v>
      </c>
      <c r="S657" t="s">
        <v>213</v>
      </c>
      <c r="T657" t="s">
        <v>214</v>
      </c>
      <c r="U657" s="17" t="e">
        <v>#N/A</v>
      </c>
      <c r="V657" s="13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 s="21">
        <v>0</v>
      </c>
      <c r="AD657" s="13">
        <f>VLOOKUP(A657,'ARCHIVO DE TRABAJO'!$A$1:$AC$1046,29,0)</f>
        <v>0</v>
      </c>
      <c r="AE657" s="32">
        <f>VLOOKUP(A657,'ARCHIVO DE TRABAJO'!$A$1:$AD$1046,30,0)</f>
        <v>0</v>
      </c>
      <c r="AF657" s="21">
        <v>0</v>
      </c>
      <c r="AG657" s="21">
        <v>0</v>
      </c>
      <c r="AH657" s="21">
        <v>0</v>
      </c>
      <c r="AI657" s="21">
        <f t="shared" si="21"/>
        <v>0</v>
      </c>
      <c r="AJ657">
        <v>0</v>
      </c>
      <c r="AK657" s="1">
        <v>6000</v>
      </c>
      <c r="AL657">
        <v>0</v>
      </c>
      <c r="AM657" s="1">
        <v>6000</v>
      </c>
      <c r="AN657">
        <v>0</v>
      </c>
    </row>
    <row r="658" spans="1:40" x14ac:dyDescent="0.25">
      <c r="A658" t="str">
        <f t="shared" si="20"/>
        <v>1.1-00-2003_20117010_2033110</v>
      </c>
      <c r="B658" t="s">
        <v>393</v>
      </c>
      <c r="C658" s="17" t="s">
        <v>555</v>
      </c>
      <c r="D658" t="s">
        <v>206</v>
      </c>
      <c r="E658" t="s">
        <v>207</v>
      </c>
      <c r="F658" t="s">
        <v>208</v>
      </c>
      <c r="G658">
        <v>1</v>
      </c>
      <c r="H658">
        <v>17</v>
      </c>
      <c r="I658" t="s">
        <v>209</v>
      </c>
      <c r="J658">
        <v>3311</v>
      </c>
      <c r="K658" t="s">
        <v>216</v>
      </c>
      <c r="L658">
        <v>0</v>
      </c>
      <c r="M658" t="s">
        <v>36</v>
      </c>
      <c r="N658">
        <v>3000</v>
      </c>
      <c r="O658" s="17" t="s">
        <v>699</v>
      </c>
      <c r="P658" t="s">
        <v>394</v>
      </c>
      <c r="Q658" t="s">
        <v>211</v>
      </c>
      <c r="R658" t="s">
        <v>212</v>
      </c>
      <c r="S658" t="s">
        <v>213</v>
      </c>
      <c r="T658" t="s">
        <v>214</v>
      </c>
      <c r="U658" s="17" t="e">
        <v>#N/A</v>
      </c>
      <c r="V658" s="13">
        <v>2438400</v>
      </c>
      <c r="W658">
        <v>0</v>
      </c>
      <c r="X658" s="1">
        <v>2402302</v>
      </c>
      <c r="Y658" s="1">
        <v>2328990</v>
      </c>
      <c r="Z658" s="1">
        <v>1574990</v>
      </c>
      <c r="AA658" s="1">
        <v>1174790</v>
      </c>
      <c r="AB658" s="1">
        <v>844480</v>
      </c>
      <c r="AC658" s="21">
        <v>36098</v>
      </c>
      <c r="AD658" s="13">
        <f>VLOOKUP(A658,'ARCHIVO DE TRABAJO'!$A$1:$AC$1046,29,0)</f>
        <v>0</v>
      </c>
      <c r="AE658" s="32">
        <f>VLOOKUP(A658,'ARCHIVO DE TRABAJO'!$A$1:$AD$1046,30,0)</f>
        <v>0</v>
      </c>
      <c r="AF658" s="21">
        <v>0</v>
      </c>
      <c r="AG658" s="21">
        <v>0</v>
      </c>
      <c r="AH658" s="21">
        <v>0</v>
      </c>
      <c r="AI658" s="21">
        <f t="shared" si="21"/>
        <v>2438400</v>
      </c>
      <c r="AJ658">
        <v>0</v>
      </c>
      <c r="AK658" s="1">
        <v>2500000</v>
      </c>
      <c r="AL658">
        <v>0</v>
      </c>
      <c r="AM658" s="1">
        <v>61600</v>
      </c>
      <c r="AN658" s="1">
        <v>2438400</v>
      </c>
    </row>
    <row r="659" spans="1:40" x14ac:dyDescent="0.25">
      <c r="A659" t="str">
        <f t="shared" si="20"/>
        <v>1.1-00-2003_20117010_2033910</v>
      </c>
      <c r="B659" t="s">
        <v>393</v>
      </c>
      <c r="C659" s="17" t="s">
        <v>555</v>
      </c>
      <c r="D659" t="s">
        <v>206</v>
      </c>
      <c r="E659" t="s">
        <v>207</v>
      </c>
      <c r="F659" t="s">
        <v>208</v>
      </c>
      <c r="G659">
        <v>1</v>
      </c>
      <c r="H659">
        <v>17</v>
      </c>
      <c r="I659" t="s">
        <v>209</v>
      </c>
      <c r="J659">
        <v>3391</v>
      </c>
      <c r="K659" t="s">
        <v>137</v>
      </c>
      <c r="L659">
        <v>0</v>
      </c>
      <c r="M659" t="s">
        <v>36</v>
      </c>
      <c r="N659">
        <v>3000</v>
      </c>
      <c r="O659" s="17" t="s">
        <v>699</v>
      </c>
      <c r="P659" t="s">
        <v>394</v>
      </c>
      <c r="Q659" t="s">
        <v>211</v>
      </c>
      <c r="R659" t="s">
        <v>212</v>
      </c>
      <c r="S659" t="s">
        <v>213</v>
      </c>
      <c r="T659" t="s">
        <v>214</v>
      </c>
      <c r="U659" s="17" t="e">
        <v>#N/A</v>
      </c>
      <c r="V659" s="13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 s="21">
        <v>0</v>
      </c>
      <c r="AD659" s="13">
        <f>VLOOKUP(A659,'ARCHIVO DE TRABAJO'!$A$1:$AC$1046,29,0)</f>
        <v>0</v>
      </c>
      <c r="AE659" s="32">
        <f>VLOOKUP(A659,'ARCHIVO DE TRABAJO'!$A$1:$AD$1046,30,0)</f>
        <v>0</v>
      </c>
      <c r="AF659" s="21">
        <v>0</v>
      </c>
      <c r="AG659" s="21">
        <v>0</v>
      </c>
      <c r="AH659" s="21">
        <v>0</v>
      </c>
      <c r="AI659" s="21">
        <f t="shared" si="21"/>
        <v>0</v>
      </c>
      <c r="AJ659">
        <v>0</v>
      </c>
      <c r="AK659" s="1">
        <v>95000</v>
      </c>
      <c r="AL659">
        <v>0</v>
      </c>
      <c r="AM659" s="1">
        <v>95000</v>
      </c>
      <c r="AN659">
        <v>0</v>
      </c>
    </row>
    <row r="660" spans="1:40" x14ac:dyDescent="0.25">
      <c r="A660" t="str">
        <f t="shared" si="20"/>
        <v>1.1-00-2003_20117010_2038310</v>
      </c>
      <c r="B660" t="s">
        <v>393</v>
      </c>
      <c r="C660" s="17" t="s">
        <v>555</v>
      </c>
      <c r="D660" t="s">
        <v>206</v>
      </c>
      <c r="E660" t="s">
        <v>207</v>
      </c>
      <c r="F660" t="s">
        <v>208</v>
      </c>
      <c r="G660">
        <v>1</v>
      </c>
      <c r="H660">
        <v>17</v>
      </c>
      <c r="I660" t="s">
        <v>209</v>
      </c>
      <c r="J660">
        <v>3831</v>
      </c>
      <c r="K660" t="s">
        <v>108</v>
      </c>
      <c r="L660">
        <v>0</v>
      </c>
      <c r="M660" t="s">
        <v>36</v>
      </c>
      <c r="N660">
        <v>3000</v>
      </c>
      <c r="O660" s="17" t="s">
        <v>699</v>
      </c>
      <c r="P660" t="s">
        <v>394</v>
      </c>
      <c r="Q660" t="s">
        <v>211</v>
      </c>
      <c r="R660" t="s">
        <v>212</v>
      </c>
      <c r="S660" t="s">
        <v>213</v>
      </c>
      <c r="T660" t="s">
        <v>214</v>
      </c>
      <c r="U660" s="17" t="e">
        <v>#N/A</v>
      </c>
      <c r="V660" s="13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 s="21">
        <v>0</v>
      </c>
      <c r="AD660" s="13">
        <f>VLOOKUP(A660,'ARCHIVO DE TRABAJO'!$A$1:$AC$1046,29,0)</f>
        <v>0</v>
      </c>
      <c r="AE660" s="32">
        <f>VLOOKUP(A660,'ARCHIVO DE TRABAJO'!$A$1:$AD$1046,30,0)</f>
        <v>0</v>
      </c>
      <c r="AF660" s="21">
        <v>0</v>
      </c>
      <c r="AG660" s="21">
        <v>0</v>
      </c>
      <c r="AH660" s="21">
        <v>0</v>
      </c>
      <c r="AI660" s="21">
        <f t="shared" si="21"/>
        <v>0</v>
      </c>
      <c r="AJ660">
        <v>0</v>
      </c>
      <c r="AK660" s="1">
        <v>10000</v>
      </c>
      <c r="AL660">
        <v>0</v>
      </c>
      <c r="AM660" s="1">
        <v>10000</v>
      </c>
      <c r="AN660">
        <v>0</v>
      </c>
    </row>
    <row r="661" spans="1:40" x14ac:dyDescent="0.25">
      <c r="A661" t="str">
        <f t="shared" si="20"/>
        <v>1.1-00-2003_20117010_2039210</v>
      </c>
      <c r="B661" t="s">
        <v>393</v>
      </c>
      <c r="C661" s="17" t="s">
        <v>555</v>
      </c>
      <c r="D661" t="s">
        <v>206</v>
      </c>
      <c r="E661" t="s">
        <v>207</v>
      </c>
      <c r="F661" t="s">
        <v>208</v>
      </c>
      <c r="G661">
        <v>1</v>
      </c>
      <c r="H661">
        <v>17</v>
      </c>
      <c r="I661" t="s">
        <v>209</v>
      </c>
      <c r="J661">
        <v>3921</v>
      </c>
      <c r="K661" t="s">
        <v>35</v>
      </c>
      <c r="L661">
        <v>0</v>
      </c>
      <c r="M661" t="s">
        <v>36</v>
      </c>
      <c r="N661">
        <v>3000</v>
      </c>
      <c r="O661" s="17" t="s">
        <v>699</v>
      </c>
      <c r="P661" t="s">
        <v>394</v>
      </c>
      <c r="Q661" t="s">
        <v>211</v>
      </c>
      <c r="R661" t="s">
        <v>212</v>
      </c>
      <c r="S661" t="s">
        <v>213</v>
      </c>
      <c r="T661" t="s">
        <v>214</v>
      </c>
      <c r="U661" s="17" t="e">
        <v>#N/A</v>
      </c>
      <c r="V661" s="13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 s="21">
        <v>0</v>
      </c>
      <c r="AD661" s="13">
        <f>VLOOKUP(A661,'ARCHIVO DE TRABAJO'!$A$1:$AC$1046,29,0)</f>
        <v>0</v>
      </c>
      <c r="AE661" s="32">
        <f>VLOOKUP(A661,'ARCHIVO DE TRABAJO'!$A$1:$AD$1046,30,0)</f>
        <v>0</v>
      </c>
      <c r="AF661" s="21">
        <v>0</v>
      </c>
      <c r="AG661" s="21">
        <v>0</v>
      </c>
      <c r="AH661" s="1">
        <v>0</v>
      </c>
      <c r="AI661" s="21">
        <f t="shared" si="21"/>
        <v>0</v>
      </c>
      <c r="AJ661">
        <v>0</v>
      </c>
      <c r="AK661" s="1">
        <v>40000</v>
      </c>
      <c r="AL661">
        <v>0</v>
      </c>
      <c r="AM661" s="1">
        <v>40000</v>
      </c>
      <c r="AN661">
        <v>0</v>
      </c>
    </row>
    <row r="662" spans="1:40" x14ac:dyDescent="0.25">
      <c r="A662" t="str">
        <f t="shared" si="20"/>
        <v>1.1-00-2003_20117010_2056610</v>
      </c>
      <c r="B662" t="s">
        <v>393</v>
      </c>
      <c r="C662" s="17" t="s">
        <v>555</v>
      </c>
      <c r="D662" t="s">
        <v>206</v>
      </c>
      <c r="E662" t="s">
        <v>207</v>
      </c>
      <c r="F662" t="s">
        <v>208</v>
      </c>
      <c r="G662">
        <v>1</v>
      </c>
      <c r="H662">
        <v>17</v>
      </c>
      <c r="I662" t="s">
        <v>209</v>
      </c>
      <c r="J662">
        <v>5661</v>
      </c>
      <c r="K662" t="s">
        <v>121</v>
      </c>
      <c r="L662">
        <v>0</v>
      </c>
      <c r="M662" t="s">
        <v>36</v>
      </c>
      <c r="N662">
        <v>5000</v>
      </c>
      <c r="O662" s="17" t="s">
        <v>700</v>
      </c>
      <c r="P662" t="s">
        <v>394</v>
      </c>
      <c r="Q662" t="s">
        <v>211</v>
      </c>
      <c r="R662" t="s">
        <v>212</v>
      </c>
      <c r="S662" t="s">
        <v>213</v>
      </c>
      <c r="T662" t="s">
        <v>214</v>
      </c>
      <c r="U662" s="17" t="e">
        <v>#N/A</v>
      </c>
      <c r="V662" s="13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 s="21">
        <v>0</v>
      </c>
      <c r="AD662" s="13">
        <f>VLOOKUP(A662,'ARCHIVO DE TRABAJO'!$A$1:$AC$1046,29,0)</f>
        <v>0</v>
      </c>
      <c r="AE662" s="32">
        <f>VLOOKUP(A662,'ARCHIVO DE TRABAJO'!$A$1:$AD$1046,30,0)</f>
        <v>0</v>
      </c>
      <c r="AF662" s="21">
        <v>0</v>
      </c>
      <c r="AG662" s="21">
        <v>0</v>
      </c>
      <c r="AH662" s="21">
        <v>0</v>
      </c>
      <c r="AI662" s="21">
        <f t="shared" si="21"/>
        <v>0</v>
      </c>
      <c r="AJ662">
        <v>0</v>
      </c>
      <c r="AK662" s="1">
        <v>15000</v>
      </c>
      <c r="AL662">
        <v>0</v>
      </c>
      <c r="AM662" s="1">
        <v>15000</v>
      </c>
      <c r="AN662">
        <v>0</v>
      </c>
    </row>
    <row r="663" spans="1:40" x14ac:dyDescent="0.25">
      <c r="A663" t="str">
        <f t="shared" si="20"/>
        <v>1.1-00-2019_20279045_2033210</v>
      </c>
      <c r="B663" t="s">
        <v>393</v>
      </c>
      <c r="C663" s="17" t="s">
        <v>555</v>
      </c>
      <c r="D663" t="s">
        <v>31</v>
      </c>
      <c r="E663" t="s">
        <v>298</v>
      </c>
      <c r="F663" t="s">
        <v>409</v>
      </c>
      <c r="G663">
        <v>2</v>
      </c>
      <c r="H663">
        <v>79</v>
      </c>
      <c r="I663" t="s">
        <v>420</v>
      </c>
      <c r="J663">
        <v>3321</v>
      </c>
      <c r="K663" t="s">
        <v>174</v>
      </c>
      <c r="L663">
        <v>0</v>
      </c>
      <c r="M663" t="s">
        <v>36</v>
      </c>
      <c r="N663">
        <v>3000</v>
      </c>
      <c r="O663" s="17" t="s">
        <v>699</v>
      </c>
      <c r="P663" t="s">
        <v>394</v>
      </c>
      <c r="Q663" t="s">
        <v>411</v>
      </c>
      <c r="R663" t="s">
        <v>261</v>
      </c>
      <c r="S663" t="s">
        <v>300</v>
      </c>
      <c r="T663" t="s">
        <v>301</v>
      </c>
      <c r="U663" s="17" t="s">
        <v>509</v>
      </c>
      <c r="V663" s="13">
        <v>1379216.17</v>
      </c>
      <c r="W663">
        <v>0</v>
      </c>
      <c r="X663" s="1">
        <v>1322272.8400000001</v>
      </c>
      <c r="Y663" s="1">
        <v>1322272.8400000001</v>
      </c>
      <c r="Z663" s="17">
        <v>0</v>
      </c>
      <c r="AA663" s="17">
        <v>0</v>
      </c>
      <c r="AB663" s="17">
        <v>0</v>
      </c>
      <c r="AC663" s="21">
        <v>56943.329999999842</v>
      </c>
      <c r="AD663" s="13">
        <f>VLOOKUP(A663,'ARCHIVO DE TRABAJO'!$A$1:$AC$1046,29,0)</f>
        <v>0</v>
      </c>
      <c r="AE663" s="32">
        <f>VLOOKUP(A663,'ARCHIVO DE TRABAJO'!$A$1:$AD$1046,30,0)</f>
        <v>0</v>
      </c>
      <c r="AF663" s="27">
        <v>1322272.8400000001</v>
      </c>
      <c r="AG663" s="21">
        <v>0</v>
      </c>
      <c r="AH663" s="21">
        <v>0</v>
      </c>
      <c r="AI663" s="21">
        <f t="shared" si="21"/>
        <v>56943.329999999842</v>
      </c>
      <c r="AJ663">
        <v>0</v>
      </c>
      <c r="AK663" s="1">
        <v>2500000</v>
      </c>
      <c r="AL663">
        <v>0</v>
      </c>
      <c r="AM663" s="1">
        <v>1120783.83</v>
      </c>
      <c r="AN663" s="1">
        <v>1379216.17</v>
      </c>
    </row>
    <row r="664" spans="1:40" x14ac:dyDescent="0.25">
      <c r="A664" t="str">
        <f t="shared" si="20"/>
        <v>1.1-00-2001_2097004_2022110</v>
      </c>
      <c r="B664" t="s">
        <v>393</v>
      </c>
      <c r="C664" s="17" t="s">
        <v>555</v>
      </c>
      <c r="D664" t="s">
        <v>31</v>
      </c>
      <c r="E664" t="s">
        <v>52</v>
      </c>
      <c r="F664" t="s">
        <v>146</v>
      </c>
      <c r="G664">
        <v>9</v>
      </c>
      <c r="H664">
        <v>7</v>
      </c>
      <c r="I664" t="s">
        <v>223</v>
      </c>
      <c r="J664">
        <v>2211</v>
      </c>
      <c r="K664" t="s">
        <v>55</v>
      </c>
      <c r="L664">
        <v>0</v>
      </c>
      <c r="M664" t="s">
        <v>36</v>
      </c>
      <c r="N664">
        <v>2000</v>
      </c>
      <c r="O664" s="17" t="s">
        <v>699</v>
      </c>
      <c r="P664" t="s">
        <v>394</v>
      </c>
      <c r="Q664" t="s">
        <v>149</v>
      </c>
      <c r="R664" t="s">
        <v>224</v>
      </c>
      <c r="S664" t="s">
        <v>225</v>
      </c>
      <c r="T664" t="s">
        <v>226</v>
      </c>
      <c r="U664" s="17" t="e">
        <v>#N/A</v>
      </c>
      <c r="V664" s="13">
        <v>10000</v>
      </c>
      <c r="W664">
        <v>0</v>
      </c>
      <c r="X664" s="1">
        <v>8188.84</v>
      </c>
      <c r="Y664" s="1">
        <v>8188.84</v>
      </c>
      <c r="Z664" s="1">
        <v>8188.84</v>
      </c>
      <c r="AA664" s="1">
        <v>8188.84</v>
      </c>
      <c r="AB664" s="1">
        <v>8188.84</v>
      </c>
      <c r="AC664" s="21">
        <v>1811.1599999999999</v>
      </c>
      <c r="AD664" s="13">
        <f>VLOOKUP(A664,'ARCHIVO DE TRABAJO'!$A$1:$AC$1046,29,0)</f>
        <v>0</v>
      </c>
      <c r="AE664" s="32">
        <f>VLOOKUP(A664,'ARCHIVO DE TRABAJO'!$A$1:$AD$1046,30,0)</f>
        <v>0</v>
      </c>
      <c r="AF664" s="21">
        <v>0</v>
      </c>
      <c r="AG664" s="21">
        <v>0</v>
      </c>
      <c r="AH664" s="21">
        <v>0</v>
      </c>
      <c r="AI664" s="21">
        <f t="shared" si="21"/>
        <v>10000</v>
      </c>
      <c r="AJ664">
        <v>0</v>
      </c>
      <c r="AK664" s="1">
        <v>180000</v>
      </c>
      <c r="AL664">
        <v>0</v>
      </c>
      <c r="AM664" s="1">
        <v>170000</v>
      </c>
      <c r="AN664" s="1">
        <v>10000</v>
      </c>
    </row>
    <row r="665" spans="1:40" x14ac:dyDescent="0.25">
      <c r="A665" t="str">
        <f t="shared" si="20"/>
        <v>1.1-00-2001_2097004_2022310</v>
      </c>
      <c r="B665" t="s">
        <v>393</v>
      </c>
      <c r="C665" s="17" t="s">
        <v>555</v>
      </c>
      <c r="D665" t="s">
        <v>31</v>
      </c>
      <c r="E665" t="s">
        <v>52</v>
      </c>
      <c r="F665" t="s">
        <v>146</v>
      </c>
      <c r="G665">
        <v>9</v>
      </c>
      <c r="H665">
        <v>7</v>
      </c>
      <c r="I665" t="s">
        <v>223</v>
      </c>
      <c r="J665">
        <v>2231</v>
      </c>
      <c r="K665" t="s">
        <v>215</v>
      </c>
      <c r="L665">
        <v>0</v>
      </c>
      <c r="M665" t="s">
        <v>36</v>
      </c>
      <c r="N665">
        <v>2000</v>
      </c>
      <c r="O665" s="17" t="s">
        <v>699</v>
      </c>
      <c r="P665" t="s">
        <v>394</v>
      </c>
      <c r="Q665" t="s">
        <v>149</v>
      </c>
      <c r="R665" t="s">
        <v>224</v>
      </c>
      <c r="S665" t="s">
        <v>225</v>
      </c>
      <c r="T665" t="s">
        <v>226</v>
      </c>
      <c r="U665" s="17" t="s">
        <v>509</v>
      </c>
      <c r="V665" s="13">
        <v>2599</v>
      </c>
      <c r="W665">
        <v>0</v>
      </c>
      <c r="X665" s="1">
        <v>1478</v>
      </c>
      <c r="Y665" s="1">
        <v>1478</v>
      </c>
      <c r="Z665" s="1">
        <v>1478</v>
      </c>
      <c r="AA665" s="1">
        <v>1478</v>
      </c>
      <c r="AB665" s="1">
        <v>1478</v>
      </c>
      <c r="AC665" s="21">
        <v>1121</v>
      </c>
      <c r="AD665" s="13">
        <f>VLOOKUP(A665,'ARCHIVO DE TRABAJO'!$A$1:$AC$1046,29,0)</f>
        <v>0</v>
      </c>
      <c r="AE665" s="32">
        <f>VLOOKUP(A665,'ARCHIVO DE TRABAJO'!$A$1:$AD$1046,30,0)</f>
        <v>0</v>
      </c>
      <c r="AF665" s="21">
        <v>0</v>
      </c>
      <c r="AG665" s="21">
        <v>0</v>
      </c>
      <c r="AH665" s="21">
        <v>0</v>
      </c>
      <c r="AI665" s="21">
        <f t="shared" si="21"/>
        <v>2599</v>
      </c>
      <c r="AJ665">
        <v>0</v>
      </c>
      <c r="AK665" s="1">
        <v>7000</v>
      </c>
      <c r="AL665">
        <v>0</v>
      </c>
      <c r="AM665" s="1">
        <v>4401</v>
      </c>
      <c r="AN665" s="1">
        <v>2599</v>
      </c>
    </row>
    <row r="666" spans="1:40" x14ac:dyDescent="0.25">
      <c r="A666" t="str">
        <f t="shared" si="20"/>
        <v>1.1-00-2001_2097004_2027210</v>
      </c>
      <c r="B666" t="s">
        <v>393</v>
      </c>
      <c r="C666" s="17" t="s">
        <v>555</v>
      </c>
      <c r="D666" t="s">
        <v>31</v>
      </c>
      <c r="E666" t="s">
        <v>52</v>
      </c>
      <c r="F666" t="s">
        <v>146</v>
      </c>
      <c r="G666">
        <v>9</v>
      </c>
      <c r="H666">
        <v>7</v>
      </c>
      <c r="I666" t="s">
        <v>223</v>
      </c>
      <c r="J666">
        <v>2721</v>
      </c>
      <c r="K666" t="s">
        <v>124</v>
      </c>
      <c r="L666">
        <v>0</v>
      </c>
      <c r="M666" t="s">
        <v>36</v>
      </c>
      <c r="N666">
        <v>2000</v>
      </c>
      <c r="O666" s="17" t="s">
        <v>699</v>
      </c>
      <c r="P666" t="s">
        <v>394</v>
      </c>
      <c r="Q666" t="s">
        <v>149</v>
      </c>
      <c r="R666" t="s">
        <v>224</v>
      </c>
      <c r="S666" t="s">
        <v>225</v>
      </c>
      <c r="T666" t="s">
        <v>226</v>
      </c>
      <c r="U666" s="17" t="e">
        <v>#N/A</v>
      </c>
      <c r="V666" s="13">
        <v>5000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 s="21">
        <v>5000</v>
      </c>
      <c r="AD666" s="13">
        <f>VLOOKUP(A666,'ARCHIVO DE TRABAJO'!$A$1:$AC$1046,29,0)</f>
        <v>0</v>
      </c>
      <c r="AE666" s="32">
        <f>VLOOKUP(A666,'ARCHIVO DE TRABAJO'!$A$1:$AD$1046,30,0)</f>
        <v>0</v>
      </c>
      <c r="AF666" s="21">
        <v>0</v>
      </c>
      <c r="AG666" s="21">
        <v>0</v>
      </c>
      <c r="AH666" s="21">
        <v>0</v>
      </c>
      <c r="AI666" s="21">
        <f t="shared" si="21"/>
        <v>5000</v>
      </c>
      <c r="AJ666">
        <v>0</v>
      </c>
      <c r="AK666" s="1">
        <v>5000</v>
      </c>
      <c r="AL666">
        <v>0</v>
      </c>
      <c r="AM666">
        <v>0</v>
      </c>
      <c r="AN666" s="1">
        <v>5000</v>
      </c>
    </row>
    <row r="667" spans="1:40" x14ac:dyDescent="0.25">
      <c r="A667" t="str">
        <f t="shared" si="20"/>
        <v>1.1-00-2001_2097004_2027510</v>
      </c>
      <c r="B667" t="s">
        <v>393</v>
      </c>
      <c r="C667" s="17" t="s">
        <v>555</v>
      </c>
      <c r="D667" t="s">
        <v>31</v>
      </c>
      <c r="E667" t="s">
        <v>52</v>
      </c>
      <c r="F667" t="s">
        <v>146</v>
      </c>
      <c r="G667">
        <v>9</v>
      </c>
      <c r="H667">
        <v>7</v>
      </c>
      <c r="I667" t="s">
        <v>223</v>
      </c>
      <c r="J667">
        <v>2751</v>
      </c>
      <c r="K667" t="s">
        <v>227</v>
      </c>
      <c r="L667">
        <v>0</v>
      </c>
      <c r="M667" t="s">
        <v>36</v>
      </c>
      <c r="N667">
        <v>2000</v>
      </c>
      <c r="O667" s="17" t="s">
        <v>699</v>
      </c>
      <c r="P667" t="s">
        <v>394</v>
      </c>
      <c r="Q667" t="s">
        <v>149</v>
      </c>
      <c r="R667" t="s">
        <v>224</v>
      </c>
      <c r="S667" t="s">
        <v>225</v>
      </c>
      <c r="T667" t="s">
        <v>226</v>
      </c>
      <c r="U667" s="17" t="e">
        <v>#N/A</v>
      </c>
      <c r="V667" s="13">
        <v>10000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 s="21">
        <v>10000</v>
      </c>
      <c r="AD667" s="13">
        <f>VLOOKUP(A667,'ARCHIVO DE TRABAJO'!$A$1:$AC$1046,29,0)</f>
        <v>0</v>
      </c>
      <c r="AE667" s="32">
        <f>VLOOKUP(A667,'ARCHIVO DE TRABAJO'!$A$1:$AD$1046,30,0)</f>
        <v>0</v>
      </c>
      <c r="AF667" s="21">
        <v>0</v>
      </c>
      <c r="AG667" s="21">
        <v>0</v>
      </c>
      <c r="AH667" s="21">
        <v>0</v>
      </c>
      <c r="AI667" s="21">
        <f t="shared" si="21"/>
        <v>10000</v>
      </c>
      <c r="AJ667">
        <v>0</v>
      </c>
      <c r="AK667" s="1">
        <v>12000</v>
      </c>
      <c r="AL667">
        <v>0</v>
      </c>
      <c r="AM667" s="1">
        <v>2000</v>
      </c>
      <c r="AN667" s="1">
        <v>10000</v>
      </c>
    </row>
    <row r="668" spans="1:40" x14ac:dyDescent="0.25">
      <c r="A668" t="str">
        <f t="shared" si="20"/>
        <v>1.1-00-2017_20973039_2042110</v>
      </c>
      <c r="B668" t="s">
        <v>393</v>
      </c>
      <c r="C668" s="17" t="s">
        <v>555</v>
      </c>
      <c r="D668" t="s">
        <v>375</v>
      </c>
      <c r="E668" t="s">
        <v>376</v>
      </c>
      <c r="F668" t="s">
        <v>377</v>
      </c>
      <c r="G668">
        <v>9</v>
      </c>
      <c r="H668">
        <v>73</v>
      </c>
      <c r="I668" t="s">
        <v>378</v>
      </c>
      <c r="J668">
        <v>4211</v>
      </c>
      <c r="K668" t="s">
        <v>219</v>
      </c>
      <c r="L668">
        <v>0</v>
      </c>
      <c r="M668" t="s">
        <v>36</v>
      </c>
      <c r="N668">
        <v>4000</v>
      </c>
      <c r="O668" s="17" t="s">
        <v>699</v>
      </c>
      <c r="P668" t="s">
        <v>394</v>
      </c>
      <c r="Q668" t="s">
        <v>379</v>
      </c>
      <c r="R668" t="s">
        <v>212</v>
      </c>
      <c r="S668" t="s">
        <v>380</v>
      </c>
      <c r="T668" t="s">
        <v>381</v>
      </c>
      <c r="U668" s="17" t="e">
        <v>#N/A</v>
      </c>
      <c r="V668" s="13">
        <v>10851932.08</v>
      </c>
      <c r="W668">
        <v>0</v>
      </c>
      <c r="X668" s="1">
        <v>9947665.3100000005</v>
      </c>
      <c r="Y668" s="1">
        <v>9947665.3100000005</v>
      </c>
      <c r="Z668" s="1">
        <v>9947665.3100000005</v>
      </c>
      <c r="AA668" s="1">
        <v>9947665.3100000005</v>
      </c>
      <c r="AB668" s="1">
        <v>9947665.3100000005</v>
      </c>
      <c r="AC668" s="21">
        <v>904266.76999999955</v>
      </c>
      <c r="AD668" s="13">
        <f>VLOOKUP(A668,'ARCHIVO DE TRABAJO'!$A$1:$AC$1046,29,0)</f>
        <v>5818659.1438402301</v>
      </c>
      <c r="AE668" s="32" t="str">
        <f>VLOOKUP(A668,'ARCHIVO DE TRABAJO'!$A$1:$AD$1046,30,0)</f>
        <v>Verde</v>
      </c>
      <c r="AF668" s="21">
        <v>0</v>
      </c>
      <c r="AG668" s="67">
        <v>5818659.1438402301</v>
      </c>
      <c r="AH668" s="21">
        <v>0</v>
      </c>
      <c r="AI668" s="21">
        <f t="shared" si="21"/>
        <v>16670591.223840229</v>
      </c>
      <c r="AJ668">
        <v>0</v>
      </c>
      <c r="AK668" s="1">
        <v>18086553.460000001</v>
      </c>
      <c r="AL668">
        <v>0</v>
      </c>
      <c r="AM668" s="21">
        <v>7234621.3799999999</v>
      </c>
      <c r="AN668" s="1">
        <v>10851932.08</v>
      </c>
    </row>
    <row r="669" spans="1:40" x14ac:dyDescent="0.25">
      <c r="A669" t="str">
        <f t="shared" si="20"/>
        <v>1.1-00-2001_2097004_2035210</v>
      </c>
      <c r="B669" t="s">
        <v>393</v>
      </c>
      <c r="C669" s="17" t="s">
        <v>555</v>
      </c>
      <c r="D669" t="s">
        <v>31</v>
      </c>
      <c r="E669" t="s">
        <v>52</v>
      </c>
      <c r="F669" t="s">
        <v>146</v>
      </c>
      <c r="G669">
        <v>9</v>
      </c>
      <c r="H669">
        <v>7</v>
      </c>
      <c r="I669" t="s">
        <v>223</v>
      </c>
      <c r="J669">
        <v>3521</v>
      </c>
      <c r="K669" t="s">
        <v>128</v>
      </c>
      <c r="L669">
        <v>0</v>
      </c>
      <c r="M669" t="s">
        <v>36</v>
      </c>
      <c r="N669">
        <v>3000</v>
      </c>
      <c r="O669" s="17" t="s">
        <v>699</v>
      </c>
      <c r="P669" t="s">
        <v>394</v>
      </c>
      <c r="Q669" t="s">
        <v>149</v>
      </c>
      <c r="R669" t="s">
        <v>224</v>
      </c>
      <c r="S669" t="s">
        <v>225</v>
      </c>
      <c r="T669" t="s">
        <v>226</v>
      </c>
      <c r="U669" s="17" t="e">
        <v>#N/A</v>
      </c>
      <c r="V669" s="13">
        <v>5000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 s="21">
        <v>5000</v>
      </c>
      <c r="AD669" s="13">
        <f>VLOOKUP(A669,'ARCHIVO DE TRABAJO'!$A$1:$AC$1046,29,0)</f>
        <v>0</v>
      </c>
      <c r="AE669" s="32">
        <f>VLOOKUP(A669,'ARCHIVO DE TRABAJO'!$A$1:$AD$1046,30,0)</f>
        <v>0</v>
      </c>
      <c r="AF669" s="21">
        <v>0</v>
      </c>
      <c r="AG669" s="21">
        <v>0</v>
      </c>
      <c r="AH669" s="21">
        <v>0</v>
      </c>
      <c r="AI669" s="21">
        <f t="shared" si="21"/>
        <v>5000</v>
      </c>
      <c r="AJ669">
        <v>0</v>
      </c>
      <c r="AK669" s="1">
        <v>5000</v>
      </c>
      <c r="AL669">
        <v>0</v>
      </c>
      <c r="AM669">
        <v>0</v>
      </c>
      <c r="AN669" s="1">
        <v>5000</v>
      </c>
    </row>
    <row r="670" spans="1:40" x14ac:dyDescent="0.25">
      <c r="A670" t="str">
        <f t="shared" si="20"/>
        <v>1.1-00-2001_2097004_2035810</v>
      </c>
      <c r="B670" t="s">
        <v>393</v>
      </c>
      <c r="C670" s="17" t="s">
        <v>555</v>
      </c>
      <c r="D670" t="s">
        <v>31</v>
      </c>
      <c r="E670" t="s">
        <v>52</v>
      </c>
      <c r="F670" t="s">
        <v>146</v>
      </c>
      <c r="G670">
        <v>9</v>
      </c>
      <c r="H670">
        <v>7</v>
      </c>
      <c r="I670" t="s">
        <v>223</v>
      </c>
      <c r="J670">
        <v>3581</v>
      </c>
      <c r="K670" t="s">
        <v>178</v>
      </c>
      <c r="L670">
        <v>0</v>
      </c>
      <c r="M670" t="s">
        <v>36</v>
      </c>
      <c r="N670">
        <v>3000</v>
      </c>
      <c r="O670" s="17" t="s">
        <v>699</v>
      </c>
      <c r="P670" t="s">
        <v>394</v>
      </c>
      <c r="Q670" t="s">
        <v>149</v>
      </c>
      <c r="R670" t="s">
        <v>224</v>
      </c>
      <c r="S670" t="s">
        <v>225</v>
      </c>
      <c r="T670" t="s">
        <v>226</v>
      </c>
      <c r="U670" s="17" t="e">
        <v>#N/A</v>
      </c>
      <c r="V670" s="13">
        <v>15000</v>
      </c>
      <c r="W670">
        <v>0</v>
      </c>
      <c r="X670">
        <v>382.8</v>
      </c>
      <c r="Y670">
        <v>382.8</v>
      </c>
      <c r="Z670">
        <v>382.8</v>
      </c>
      <c r="AA670">
        <v>382.8</v>
      </c>
      <c r="AB670">
        <v>382.8</v>
      </c>
      <c r="AC670" s="21">
        <v>14617.2</v>
      </c>
      <c r="AD670" s="13">
        <f>VLOOKUP(A670,'ARCHIVO DE TRABAJO'!$A$1:$AC$1046,29,0)</f>
        <v>0</v>
      </c>
      <c r="AE670" s="32">
        <f>VLOOKUP(A670,'ARCHIVO DE TRABAJO'!$A$1:$AD$1046,30,0)</f>
        <v>0</v>
      </c>
      <c r="AF670" s="21">
        <v>0</v>
      </c>
      <c r="AG670" s="21">
        <v>0</v>
      </c>
      <c r="AH670" s="21">
        <v>0</v>
      </c>
      <c r="AI670" s="21">
        <f t="shared" si="21"/>
        <v>15000</v>
      </c>
      <c r="AJ670">
        <v>0</v>
      </c>
      <c r="AK670" s="1">
        <v>15000</v>
      </c>
      <c r="AL670">
        <v>0</v>
      </c>
      <c r="AM670">
        <v>0</v>
      </c>
      <c r="AN670" s="1">
        <v>15000</v>
      </c>
    </row>
    <row r="671" spans="1:40" x14ac:dyDescent="0.25">
      <c r="A671" t="str">
        <f t="shared" si="20"/>
        <v>1.1-00-2001_2097004_2037110</v>
      </c>
      <c r="B671" t="s">
        <v>393</v>
      </c>
      <c r="C671" s="17" t="s">
        <v>555</v>
      </c>
      <c r="D671" t="s">
        <v>31</v>
      </c>
      <c r="E671" t="s">
        <v>52</v>
      </c>
      <c r="F671" t="s">
        <v>146</v>
      </c>
      <c r="G671">
        <v>9</v>
      </c>
      <c r="H671">
        <v>7</v>
      </c>
      <c r="I671" t="s">
        <v>223</v>
      </c>
      <c r="J671">
        <v>3711</v>
      </c>
      <c r="K671" t="s">
        <v>138</v>
      </c>
      <c r="L671">
        <v>0</v>
      </c>
      <c r="M671" t="s">
        <v>36</v>
      </c>
      <c r="N671">
        <v>3000</v>
      </c>
      <c r="O671" s="17" t="s">
        <v>699</v>
      </c>
      <c r="P671" t="s">
        <v>394</v>
      </c>
      <c r="Q671" t="s">
        <v>149</v>
      </c>
      <c r="R671" t="s">
        <v>224</v>
      </c>
      <c r="S671" t="s">
        <v>225</v>
      </c>
      <c r="T671" t="s">
        <v>226</v>
      </c>
      <c r="U671" s="17" t="e">
        <v>#N/A</v>
      </c>
      <c r="V671" s="13">
        <v>60000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 s="21">
        <v>60000</v>
      </c>
      <c r="AD671" s="13">
        <f>VLOOKUP(A671,'ARCHIVO DE TRABAJO'!$A$1:$AC$1046,29,0)</f>
        <v>0</v>
      </c>
      <c r="AE671" s="32">
        <f>VLOOKUP(A671,'ARCHIVO DE TRABAJO'!$A$1:$AD$1046,30,0)</f>
        <v>0</v>
      </c>
      <c r="AF671" s="21">
        <v>0</v>
      </c>
      <c r="AG671" s="21">
        <v>0</v>
      </c>
      <c r="AH671" s="21">
        <v>0</v>
      </c>
      <c r="AI671" s="21">
        <f t="shared" si="21"/>
        <v>60000</v>
      </c>
      <c r="AJ671">
        <v>0</v>
      </c>
      <c r="AK671" s="1">
        <v>60000</v>
      </c>
      <c r="AL671">
        <v>0</v>
      </c>
      <c r="AM671">
        <v>0</v>
      </c>
      <c r="AN671" s="1">
        <v>60000</v>
      </c>
    </row>
    <row r="672" spans="1:40" x14ac:dyDescent="0.25">
      <c r="A672" t="str">
        <f t="shared" si="20"/>
        <v>1.1-00-2001_2097004_2037210</v>
      </c>
      <c r="B672" t="s">
        <v>393</v>
      </c>
      <c r="C672" s="17" t="s">
        <v>555</v>
      </c>
      <c r="D672" t="s">
        <v>31</v>
      </c>
      <c r="E672" t="s">
        <v>52</v>
      </c>
      <c r="F672" t="s">
        <v>146</v>
      </c>
      <c r="G672">
        <v>9</v>
      </c>
      <c r="H672">
        <v>7</v>
      </c>
      <c r="I672" t="s">
        <v>223</v>
      </c>
      <c r="J672">
        <v>3721</v>
      </c>
      <c r="K672" t="s">
        <v>228</v>
      </c>
      <c r="L672">
        <v>0</v>
      </c>
      <c r="M672" t="s">
        <v>36</v>
      </c>
      <c r="N672">
        <v>3000</v>
      </c>
      <c r="O672" s="17" t="s">
        <v>699</v>
      </c>
      <c r="P672" t="s">
        <v>394</v>
      </c>
      <c r="Q672" t="s">
        <v>149</v>
      </c>
      <c r="R672" t="s">
        <v>224</v>
      </c>
      <c r="S672" t="s">
        <v>225</v>
      </c>
      <c r="T672" t="s">
        <v>226</v>
      </c>
      <c r="U672" s="17" t="e">
        <v>#N/A</v>
      </c>
      <c r="V672" s="13">
        <v>36000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 s="21">
        <v>36000</v>
      </c>
      <c r="AD672" s="13">
        <f>VLOOKUP(A672,'ARCHIVO DE TRABAJO'!$A$1:$AC$1046,29,0)</f>
        <v>0</v>
      </c>
      <c r="AE672" s="32">
        <f>VLOOKUP(A672,'ARCHIVO DE TRABAJO'!$A$1:$AD$1046,30,0)</f>
        <v>0</v>
      </c>
      <c r="AF672" s="21">
        <v>0</v>
      </c>
      <c r="AG672" s="21">
        <v>0</v>
      </c>
      <c r="AH672" s="21">
        <v>0</v>
      </c>
      <c r="AI672" s="21">
        <f t="shared" si="21"/>
        <v>36000</v>
      </c>
      <c r="AJ672">
        <v>0</v>
      </c>
      <c r="AK672" s="1">
        <v>36000</v>
      </c>
      <c r="AL672">
        <v>0</v>
      </c>
      <c r="AM672">
        <v>0</v>
      </c>
      <c r="AN672" s="1">
        <v>36000</v>
      </c>
    </row>
    <row r="673" spans="1:40" x14ac:dyDescent="0.25">
      <c r="A673" t="str">
        <f t="shared" si="20"/>
        <v>1.1-00-2001_2097004_2037510</v>
      </c>
      <c r="B673" t="s">
        <v>393</v>
      </c>
      <c r="C673" s="17" t="s">
        <v>555</v>
      </c>
      <c r="D673" t="s">
        <v>31</v>
      </c>
      <c r="E673" t="s">
        <v>52</v>
      </c>
      <c r="F673" t="s">
        <v>146</v>
      </c>
      <c r="G673">
        <v>9</v>
      </c>
      <c r="H673">
        <v>7</v>
      </c>
      <c r="I673" t="s">
        <v>223</v>
      </c>
      <c r="J673">
        <v>3751</v>
      </c>
      <c r="K673" t="s">
        <v>139</v>
      </c>
      <c r="L673">
        <v>0</v>
      </c>
      <c r="M673" t="s">
        <v>36</v>
      </c>
      <c r="N673">
        <v>3000</v>
      </c>
      <c r="O673" s="17" t="s">
        <v>699</v>
      </c>
      <c r="P673" t="s">
        <v>394</v>
      </c>
      <c r="Q673" t="s">
        <v>149</v>
      </c>
      <c r="R673" t="s">
        <v>224</v>
      </c>
      <c r="S673" t="s">
        <v>225</v>
      </c>
      <c r="T673" t="s">
        <v>226</v>
      </c>
      <c r="U673" s="17" t="e">
        <v>#N/A</v>
      </c>
      <c r="V673" s="13">
        <v>42000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 s="21">
        <v>42000</v>
      </c>
      <c r="AD673" s="13">
        <f>VLOOKUP(A673,'ARCHIVO DE TRABAJO'!$A$1:$AC$1046,29,0)</f>
        <v>0</v>
      </c>
      <c r="AE673" s="32">
        <f>VLOOKUP(A673,'ARCHIVO DE TRABAJO'!$A$1:$AD$1046,30,0)</f>
        <v>0</v>
      </c>
      <c r="AF673" s="21">
        <v>0</v>
      </c>
      <c r="AG673" s="21">
        <v>0</v>
      </c>
      <c r="AH673" s="21">
        <v>0</v>
      </c>
      <c r="AI673" s="21">
        <f t="shared" si="21"/>
        <v>42000</v>
      </c>
      <c r="AJ673">
        <v>0</v>
      </c>
      <c r="AK673" s="1">
        <v>42000</v>
      </c>
      <c r="AL673">
        <v>0</v>
      </c>
      <c r="AM673">
        <v>0</v>
      </c>
      <c r="AN673" s="1">
        <v>42000</v>
      </c>
    </row>
    <row r="674" spans="1:40" x14ac:dyDescent="0.25">
      <c r="A674" t="str">
        <f t="shared" si="20"/>
        <v>1.1-00-2001_2097004_2037610</v>
      </c>
      <c r="B674" t="s">
        <v>393</v>
      </c>
      <c r="C674" s="17" t="s">
        <v>555</v>
      </c>
      <c r="D674" t="s">
        <v>31</v>
      </c>
      <c r="E674" t="s">
        <v>52</v>
      </c>
      <c r="F674" t="s">
        <v>146</v>
      </c>
      <c r="G674">
        <v>9</v>
      </c>
      <c r="H674">
        <v>7</v>
      </c>
      <c r="I674" t="s">
        <v>223</v>
      </c>
      <c r="J674">
        <v>3761</v>
      </c>
      <c r="K674" t="s">
        <v>229</v>
      </c>
      <c r="L674">
        <v>0</v>
      </c>
      <c r="M674" t="s">
        <v>36</v>
      </c>
      <c r="N674">
        <v>3000</v>
      </c>
      <c r="O674" s="17" t="s">
        <v>699</v>
      </c>
      <c r="P674" t="s">
        <v>394</v>
      </c>
      <c r="Q674" t="s">
        <v>149</v>
      </c>
      <c r="R674" t="s">
        <v>224</v>
      </c>
      <c r="S674" t="s">
        <v>225</v>
      </c>
      <c r="T674" t="s">
        <v>226</v>
      </c>
      <c r="U674" s="17" t="e">
        <v>#N/A</v>
      </c>
      <c r="V674" s="13">
        <v>50000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 s="21">
        <v>50000</v>
      </c>
      <c r="AD674" s="13">
        <f>VLOOKUP(A674,'ARCHIVO DE TRABAJO'!$A$1:$AC$1046,29,0)</f>
        <v>0</v>
      </c>
      <c r="AE674" s="32">
        <f>VLOOKUP(A674,'ARCHIVO DE TRABAJO'!$A$1:$AD$1046,30,0)</f>
        <v>0</v>
      </c>
      <c r="AF674" s="21">
        <v>0</v>
      </c>
      <c r="AG674" s="21">
        <v>0</v>
      </c>
      <c r="AH674" s="21">
        <v>0</v>
      </c>
      <c r="AI674" s="21">
        <f t="shared" si="21"/>
        <v>50000</v>
      </c>
      <c r="AJ674">
        <v>0</v>
      </c>
      <c r="AK674" s="1">
        <v>50000</v>
      </c>
      <c r="AL674">
        <v>0</v>
      </c>
      <c r="AM674">
        <v>0</v>
      </c>
      <c r="AN674" s="1">
        <v>50000</v>
      </c>
    </row>
    <row r="675" spans="1:40" x14ac:dyDescent="0.25">
      <c r="A675" t="str">
        <f t="shared" si="20"/>
        <v>1.1-00-2001_2097004_2038110</v>
      </c>
      <c r="B675" t="s">
        <v>393</v>
      </c>
      <c r="C675" s="17" t="s">
        <v>555</v>
      </c>
      <c r="D675" t="s">
        <v>31</v>
      </c>
      <c r="E675" t="s">
        <v>52</v>
      </c>
      <c r="F675" t="s">
        <v>146</v>
      </c>
      <c r="G675">
        <v>9</v>
      </c>
      <c r="H675">
        <v>7</v>
      </c>
      <c r="I675" t="s">
        <v>223</v>
      </c>
      <c r="J675">
        <v>3811</v>
      </c>
      <c r="K675" t="s">
        <v>230</v>
      </c>
      <c r="L675">
        <v>0</v>
      </c>
      <c r="M675" t="s">
        <v>36</v>
      </c>
      <c r="N675">
        <v>3000</v>
      </c>
      <c r="O675" s="17" t="s">
        <v>699</v>
      </c>
      <c r="P675" t="s">
        <v>394</v>
      </c>
      <c r="Q675" t="s">
        <v>149</v>
      </c>
      <c r="R675" t="s">
        <v>224</v>
      </c>
      <c r="S675" t="s">
        <v>225</v>
      </c>
      <c r="T675" t="s">
        <v>226</v>
      </c>
      <c r="U675" s="17" t="e">
        <v>#N/A</v>
      </c>
      <c r="V675" s="13">
        <v>17400</v>
      </c>
      <c r="W675">
        <v>0</v>
      </c>
      <c r="X675" s="1">
        <v>17400</v>
      </c>
      <c r="Y675" s="1">
        <v>17400</v>
      </c>
      <c r="Z675" s="1">
        <v>17400</v>
      </c>
      <c r="AA675" s="1">
        <v>17400</v>
      </c>
      <c r="AB675" s="1">
        <v>17400</v>
      </c>
      <c r="AC675" s="21">
        <v>0</v>
      </c>
      <c r="AD675" s="13">
        <f>VLOOKUP(A675,'ARCHIVO DE TRABAJO'!$A$1:$AC$1046,29,0)</f>
        <v>0</v>
      </c>
      <c r="AE675" s="32">
        <f>VLOOKUP(A675,'ARCHIVO DE TRABAJO'!$A$1:$AD$1046,30,0)</f>
        <v>0</v>
      </c>
      <c r="AF675" s="21">
        <v>0</v>
      </c>
      <c r="AG675" s="21">
        <v>0</v>
      </c>
      <c r="AH675" s="21">
        <v>0</v>
      </c>
      <c r="AI675" s="21">
        <f t="shared" si="21"/>
        <v>17400</v>
      </c>
      <c r="AJ675">
        <v>0</v>
      </c>
      <c r="AK675" s="1">
        <v>60000</v>
      </c>
      <c r="AL675">
        <v>0</v>
      </c>
      <c r="AM675" s="1">
        <v>42600</v>
      </c>
      <c r="AN675" s="1">
        <v>17400</v>
      </c>
    </row>
    <row r="676" spans="1:40" x14ac:dyDescent="0.25">
      <c r="A676" t="str">
        <f t="shared" si="20"/>
        <v>1.1-00-2007_20642019_2032610</v>
      </c>
      <c r="B676" t="s">
        <v>393</v>
      </c>
      <c r="C676" s="17" t="s">
        <v>555</v>
      </c>
      <c r="D676" t="s">
        <v>31</v>
      </c>
      <c r="E676" t="s">
        <v>52</v>
      </c>
      <c r="F676" t="s">
        <v>193</v>
      </c>
      <c r="G676">
        <v>6</v>
      </c>
      <c r="H676">
        <v>42</v>
      </c>
      <c r="I676" t="s">
        <v>245</v>
      </c>
      <c r="J676">
        <v>3261</v>
      </c>
      <c r="K676" t="s">
        <v>67</v>
      </c>
      <c r="L676">
        <v>0</v>
      </c>
      <c r="M676" t="s">
        <v>36</v>
      </c>
      <c r="N676">
        <v>3000</v>
      </c>
      <c r="O676" s="17" t="s">
        <v>699</v>
      </c>
      <c r="P676" t="s">
        <v>394</v>
      </c>
      <c r="Q676" t="s">
        <v>195</v>
      </c>
      <c r="R676" t="s">
        <v>102</v>
      </c>
      <c r="S676" t="s">
        <v>248</v>
      </c>
      <c r="T676" t="s">
        <v>247</v>
      </c>
      <c r="U676" s="17" t="s">
        <v>509</v>
      </c>
      <c r="V676" s="13">
        <v>5000000</v>
      </c>
      <c r="W676">
        <v>0</v>
      </c>
      <c r="X676" s="1">
        <v>5000000</v>
      </c>
      <c r="Y676" s="1">
        <v>5000000</v>
      </c>
      <c r="Z676" s="1">
        <v>2937868.76</v>
      </c>
      <c r="AA676" s="1">
        <v>1215668.3999999999</v>
      </c>
      <c r="AB676" s="1">
        <v>1215668.3999999999</v>
      </c>
      <c r="AC676" s="21">
        <v>0</v>
      </c>
      <c r="AD676" s="13">
        <f>VLOOKUP(A676,'ARCHIVO DE TRABAJO'!$A$1:$AC$1046,29,0)</f>
        <v>0</v>
      </c>
      <c r="AE676" s="32">
        <f>VLOOKUP(A676,'ARCHIVO DE TRABAJO'!$A$1:$AD$1046,30,0)</f>
        <v>0</v>
      </c>
      <c r="AF676" s="27">
        <v>1084091.52</v>
      </c>
      <c r="AG676" s="21">
        <v>0</v>
      </c>
      <c r="AH676" s="21">
        <v>0</v>
      </c>
      <c r="AI676" s="21">
        <f t="shared" si="21"/>
        <v>3915908.48</v>
      </c>
      <c r="AJ676">
        <v>0</v>
      </c>
      <c r="AK676" s="1">
        <v>5000000</v>
      </c>
      <c r="AL676">
        <v>0</v>
      </c>
      <c r="AM676">
        <v>0</v>
      </c>
      <c r="AN676" s="1">
        <v>5000000</v>
      </c>
    </row>
    <row r="677" spans="1:40" x14ac:dyDescent="0.25">
      <c r="A677" t="str">
        <f t="shared" si="20"/>
        <v>1.1-00-2001_2097004_2038310</v>
      </c>
      <c r="B677" t="s">
        <v>393</v>
      </c>
      <c r="C677" s="17" t="s">
        <v>555</v>
      </c>
      <c r="D677" t="s">
        <v>31</v>
      </c>
      <c r="E677" t="s">
        <v>52</v>
      </c>
      <c r="F677" t="s">
        <v>146</v>
      </c>
      <c r="G677">
        <v>9</v>
      </c>
      <c r="H677">
        <v>7</v>
      </c>
      <c r="I677" t="s">
        <v>223</v>
      </c>
      <c r="J677">
        <v>3831</v>
      </c>
      <c r="K677" t="s">
        <v>108</v>
      </c>
      <c r="L677">
        <v>0</v>
      </c>
      <c r="M677" t="s">
        <v>36</v>
      </c>
      <c r="N677">
        <v>3000</v>
      </c>
      <c r="O677" s="17" t="s">
        <v>699</v>
      </c>
      <c r="P677" t="s">
        <v>394</v>
      </c>
      <c r="Q677" t="s">
        <v>149</v>
      </c>
      <c r="R677" t="s">
        <v>224</v>
      </c>
      <c r="S677" t="s">
        <v>225</v>
      </c>
      <c r="T677" t="s">
        <v>226</v>
      </c>
      <c r="U677" s="17" t="e">
        <v>#N/A</v>
      </c>
      <c r="V677" s="13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 s="21">
        <v>0</v>
      </c>
      <c r="AD677" s="13">
        <f>VLOOKUP(A677,'ARCHIVO DE TRABAJO'!$A$1:$AC$1046,29,0)</f>
        <v>0</v>
      </c>
      <c r="AE677" s="32">
        <f>VLOOKUP(A677,'ARCHIVO DE TRABAJO'!$A$1:$AD$1046,30,0)</f>
        <v>0</v>
      </c>
      <c r="AF677" s="21">
        <v>0</v>
      </c>
      <c r="AG677" s="21">
        <v>0</v>
      </c>
      <c r="AH677" s="21">
        <v>0</v>
      </c>
      <c r="AI677" s="21">
        <f t="shared" si="21"/>
        <v>0</v>
      </c>
      <c r="AJ677">
        <v>0</v>
      </c>
      <c r="AK677" s="1">
        <v>100000</v>
      </c>
      <c r="AL677">
        <v>0</v>
      </c>
      <c r="AM677" s="1">
        <v>100000</v>
      </c>
      <c r="AN677">
        <v>0</v>
      </c>
    </row>
    <row r="678" spans="1:40" x14ac:dyDescent="0.25">
      <c r="A678" t="str">
        <f t="shared" si="20"/>
        <v>1.1-00-2001_2097004_2051110</v>
      </c>
      <c r="B678" t="s">
        <v>393</v>
      </c>
      <c r="C678" s="17" t="s">
        <v>555</v>
      </c>
      <c r="D678" t="s">
        <v>31</v>
      </c>
      <c r="E678" t="s">
        <v>52</v>
      </c>
      <c r="F678" t="s">
        <v>146</v>
      </c>
      <c r="G678">
        <v>9</v>
      </c>
      <c r="H678">
        <v>7</v>
      </c>
      <c r="I678" t="s">
        <v>223</v>
      </c>
      <c r="J678">
        <v>5111</v>
      </c>
      <c r="K678" t="s">
        <v>110</v>
      </c>
      <c r="L678">
        <v>0</v>
      </c>
      <c r="M678" t="s">
        <v>36</v>
      </c>
      <c r="N678">
        <v>5000</v>
      </c>
      <c r="O678" s="17" t="s">
        <v>700</v>
      </c>
      <c r="P678" t="s">
        <v>394</v>
      </c>
      <c r="Q678" t="s">
        <v>149</v>
      </c>
      <c r="R678" t="s">
        <v>224</v>
      </c>
      <c r="S678" t="s">
        <v>225</v>
      </c>
      <c r="T678" t="s">
        <v>226</v>
      </c>
      <c r="U678" s="17" t="s">
        <v>555</v>
      </c>
      <c r="V678" s="13">
        <v>18763.8</v>
      </c>
      <c r="W678">
        <v>0</v>
      </c>
      <c r="X678" s="1">
        <v>18763.8</v>
      </c>
      <c r="Y678" s="1">
        <v>18763.8</v>
      </c>
      <c r="Z678" s="1">
        <v>8763.7999999999993</v>
      </c>
      <c r="AA678" s="1">
        <v>8763.7999999999993</v>
      </c>
      <c r="AB678" s="1">
        <v>8763.7999999999993</v>
      </c>
      <c r="AC678" s="21">
        <v>0</v>
      </c>
      <c r="AD678" s="13">
        <f>VLOOKUP(A678,'ARCHIVO DE TRABAJO'!$A$1:$AC$1046,29,0)</f>
        <v>0</v>
      </c>
      <c r="AE678" s="32">
        <f>VLOOKUP(A678,'ARCHIVO DE TRABAJO'!$A$1:$AD$1046,30,0)</f>
        <v>0</v>
      </c>
      <c r="AF678" s="21">
        <v>0</v>
      </c>
      <c r="AG678" s="21">
        <v>0</v>
      </c>
      <c r="AH678" s="21">
        <v>0</v>
      </c>
      <c r="AI678" s="21">
        <f t="shared" si="21"/>
        <v>18763.8</v>
      </c>
      <c r="AJ678">
        <v>0</v>
      </c>
      <c r="AK678" s="1">
        <v>18763.8</v>
      </c>
      <c r="AL678">
        <v>0</v>
      </c>
      <c r="AM678">
        <v>0</v>
      </c>
      <c r="AN678" s="1">
        <v>18763.8</v>
      </c>
    </row>
    <row r="679" spans="1:40" x14ac:dyDescent="0.25">
      <c r="A679" t="str">
        <f t="shared" si="20"/>
        <v>1.1-00-2001_2097004_2052110</v>
      </c>
      <c r="B679" t="s">
        <v>393</v>
      </c>
      <c r="C679" s="17" t="s">
        <v>555</v>
      </c>
      <c r="D679" t="s">
        <v>31</v>
      </c>
      <c r="E679" t="s">
        <v>52</v>
      </c>
      <c r="F679" t="s">
        <v>146</v>
      </c>
      <c r="G679">
        <v>9</v>
      </c>
      <c r="H679">
        <v>7</v>
      </c>
      <c r="I679" t="s">
        <v>223</v>
      </c>
      <c r="J679">
        <v>5211</v>
      </c>
      <c r="K679" t="s">
        <v>155</v>
      </c>
      <c r="L679">
        <v>0</v>
      </c>
      <c r="M679" t="s">
        <v>36</v>
      </c>
      <c r="N679">
        <v>5000</v>
      </c>
      <c r="O679" s="17" t="s">
        <v>700</v>
      </c>
      <c r="P679" t="s">
        <v>394</v>
      </c>
      <c r="Q679" t="s">
        <v>149</v>
      </c>
      <c r="R679" t="s">
        <v>224</v>
      </c>
      <c r="S679" t="s">
        <v>225</v>
      </c>
      <c r="T679" t="s">
        <v>226</v>
      </c>
      <c r="U679" s="17" t="e">
        <v>#N/A</v>
      </c>
      <c r="V679" s="13">
        <v>40000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 s="21">
        <v>40000</v>
      </c>
      <c r="AD679" s="13">
        <f>VLOOKUP(A679,'ARCHIVO DE TRABAJO'!$A$1:$AC$1046,29,0)</f>
        <v>0</v>
      </c>
      <c r="AE679" s="32">
        <f>VLOOKUP(A679,'ARCHIVO DE TRABAJO'!$A$1:$AD$1046,30,0)</f>
        <v>0</v>
      </c>
      <c r="AF679" s="21">
        <v>0</v>
      </c>
      <c r="AG679" s="21">
        <v>0</v>
      </c>
      <c r="AH679" s="21">
        <v>0</v>
      </c>
      <c r="AI679" s="21">
        <f t="shared" si="21"/>
        <v>40000</v>
      </c>
      <c r="AJ679">
        <v>0</v>
      </c>
      <c r="AK679" s="1">
        <v>50000</v>
      </c>
      <c r="AL679">
        <v>0</v>
      </c>
      <c r="AM679" s="1">
        <v>10000</v>
      </c>
      <c r="AN679" s="1">
        <v>40000</v>
      </c>
    </row>
    <row r="680" spans="1:40" x14ac:dyDescent="0.25">
      <c r="A680" t="str">
        <f t="shared" si="20"/>
        <v>1.1-00-2001_2097004_2056510</v>
      </c>
      <c r="B680" t="s">
        <v>393</v>
      </c>
      <c r="C680" s="17" t="s">
        <v>555</v>
      </c>
      <c r="D680" t="s">
        <v>31</v>
      </c>
      <c r="E680" t="s">
        <v>52</v>
      </c>
      <c r="F680" t="s">
        <v>146</v>
      </c>
      <c r="G680">
        <v>9</v>
      </c>
      <c r="H680">
        <v>7</v>
      </c>
      <c r="I680" t="s">
        <v>223</v>
      </c>
      <c r="J680">
        <v>5651</v>
      </c>
      <c r="K680" t="s">
        <v>120</v>
      </c>
      <c r="L680">
        <v>0</v>
      </c>
      <c r="M680" t="s">
        <v>36</v>
      </c>
      <c r="N680">
        <v>5000</v>
      </c>
      <c r="O680" s="17" t="s">
        <v>700</v>
      </c>
      <c r="P680" t="s">
        <v>394</v>
      </c>
      <c r="Q680" t="s">
        <v>149</v>
      </c>
      <c r="R680" t="s">
        <v>224</v>
      </c>
      <c r="S680" t="s">
        <v>225</v>
      </c>
      <c r="T680" t="s">
        <v>226</v>
      </c>
      <c r="U680" s="17" t="e">
        <v>#N/A</v>
      </c>
      <c r="V680" s="13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 s="21">
        <v>0</v>
      </c>
      <c r="AD680" s="13">
        <f>VLOOKUP(A680,'ARCHIVO DE TRABAJO'!$A$1:$AC$1046,29,0)</f>
        <v>0</v>
      </c>
      <c r="AE680" s="32">
        <f>VLOOKUP(A680,'ARCHIVO DE TRABAJO'!$A$1:$AD$1046,30,0)</f>
        <v>0</v>
      </c>
      <c r="AF680" s="21">
        <v>0</v>
      </c>
      <c r="AG680" s="21">
        <v>0</v>
      </c>
      <c r="AH680" s="21">
        <v>0</v>
      </c>
      <c r="AI680" s="21">
        <f t="shared" si="21"/>
        <v>0</v>
      </c>
      <c r="AJ680">
        <v>0</v>
      </c>
      <c r="AK680" s="1">
        <v>90000</v>
      </c>
      <c r="AL680">
        <v>0</v>
      </c>
      <c r="AM680" s="1">
        <v>90000</v>
      </c>
      <c r="AN680">
        <v>0</v>
      </c>
    </row>
    <row r="681" spans="1:40" x14ac:dyDescent="0.25">
      <c r="A681" t="str">
        <f t="shared" si="20"/>
        <v>1.1-00-2007_20636016_2024610</v>
      </c>
      <c r="B681" t="s">
        <v>393</v>
      </c>
      <c r="C681" s="17" t="s">
        <v>555</v>
      </c>
      <c r="D681" t="s">
        <v>31</v>
      </c>
      <c r="E681" t="s">
        <v>52</v>
      </c>
      <c r="F681" t="s">
        <v>193</v>
      </c>
      <c r="G681">
        <v>6</v>
      </c>
      <c r="H681">
        <v>36</v>
      </c>
      <c r="I681" t="s">
        <v>231</v>
      </c>
      <c r="J681">
        <v>2461</v>
      </c>
      <c r="K681" t="s">
        <v>168</v>
      </c>
      <c r="L681">
        <v>0</v>
      </c>
      <c r="M681" t="s">
        <v>36</v>
      </c>
      <c r="N681">
        <v>2000</v>
      </c>
      <c r="O681" s="17" t="s">
        <v>699</v>
      </c>
      <c r="P681" t="s">
        <v>394</v>
      </c>
      <c r="Q681" t="s">
        <v>195</v>
      </c>
      <c r="R681" t="s">
        <v>102</v>
      </c>
      <c r="S681" t="s">
        <v>232</v>
      </c>
      <c r="T681" t="s">
        <v>233</v>
      </c>
      <c r="U681" s="17" t="e">
        <v>#N/A</v>
      </c>
      <c r="V681" s="13">
        <v>5636328</v>
      </c>
      <c r="W681">
        <v>0</v>
      </c>
      <c r="X681" s="1">
        <v>5636328</v>
      </c>
      <c r="Y681" s="1">
        <v>5636328</v>
      </c>
      <c r="Z681" s="1">
        <v>3941229.72</v>
      </c>
      <c r="AA681" s="1">
        <v>2768018.26</v>
      </c>
      <c r="AB681" s="1">
        <v>1325535.8700000001</v>
      </c>
      <c r="AC681" s="21">
        <v>0</v>
      </c>
      <c r="AD681" s="13">
        <f>VLOOKUP(A681,'ARCHIVO DE TRABAJO'!$A$1:$AC$1046,29,0)</f>
        <v>2807547.42</v>
      </c>
      <c r="AE681" s="32" t="str">
        <f>VLOOKUP(A681,'ARCHIVO DE TRABAJO'!$A$1:$AD$1046,30,0)</f>
        <v>Verde</v>
      </c>
      <c r="AF681" s="21">
        <v>0</v>
      </c>
      <c r="AG681" s="21">
        <v>0</v>
      </c>
      <c r="AH681" s="21">
        <v>0</v>
      </c>
      <c r="AI681" s="21">
        <f t="shared" si="21"/>
        <v>5636328</v>
      </c>
      <c r="AJ681">
        <v>0</v>
      </c>
      <c r="AK681" s="1">
        <v>5707547.4199999999</v>
      </c>
      <c r="AL681">
        <v>0</v>
      </c>
      <c r="AM681" s="1">
        <v>71219.42</v>
      </c>
      <c r="AN681" s="1">
        <v>5636328</v>
      </c>
    </row>
    <row r="682" spans="1:40" x14ac:dyDescent="0.25">
      <c r="A682" t="str">
        <f t="shared" si="20"/>
        <v>1.1-00-2007_20636016_2027210</v>
      </c>
      <c r="B682" t="s">
        <v>393</v>
      </c>
      <c r="C682" s="17" t="s">
        <v>555</v>
      </c>
      <c r="D682" t="s">
        <v>31</v>
      </c>
      <c r="E682" t="s">
        <v>52</v>
      </c>
      <c r="F682" t="s">
        <v>193</v>
      </c>
      <c r="G682">
        <v>6</v>
      </c>
      <c r="H682">
        <v>36</v>
      </c>
      <c r="I682" t="s">
        <v>231</v>
      </c>
      <c r="J682">
        <v>2721</v>
      </c>
      <c r="K682" t="s">
        <v>124</v>
      </c>
      <c r="L682">
        <v>0</v>
      </c>
      <c r="M682" t="s">
        <v>36</v>
      </c>
      <c r="N682">
        <v>2000</v>
      </c>
      <c r="O682" s="17" t="s">
        <v>699</v>
      </c>
      <c r="P682" t="s">
        <v>394</v>
      </c>
      <c r="Q682" t="s">
        <v>195</v>
      </c>
      <c r="R682" t="s">
        <v>102</v>
      </c>
      <c r="S682" t="s">
        <v>232</v>
      </c>
      <c r="T682" t="s">
        <v>233</v>
      </c>
      <c r="U682" s="17" t="e">
        <v>#N/A</v>
      </c>
      <c r="V682" s="13">
        <v>45000</v>
      </c>
      <c r="W682">
        <v>0</v>
      </c>
      <c r="X682" s="1">
        <v>44499.46</v>
      </c>
      <c r="Y682" s="1">
        <v>44499.46</v>
      </c>
      <c r="Z682" s="1">
        <v>44499.46</v>
      </c>
      <c r="AA682">
        <v>0</v>
      </c>
      <c r="AB682">
        <v>0</v>
      </c>
      <c r="AC682" s="21">
        <v>500.54000000000087</v>
      </c>
      <c r="AD682" s="13">
        <f>VLOOKUP(A682,'ARCHIVO DE TRABAJO'!$A$1:$AC$1046,29,0)</f>
        <v>0</v>
      </c>
      <c r="AE682" s="32">
        <f>VLOOKUP(A682,'ARCHIVO DE TRABAJO'!$A$1:$AD$1046,30,0)</f>
        <v>0</v>
      </c>
      <c r="AF682" s="21">
        <v>0</v>
      </c>
      <c r="AG682" s="21">
        <v>0</v>
      </c>
      <c r="AH682" s="21">
        <v>0</v>
      </c>
      <c r="AI682" s="21">
        <f t="shared" si="21"/>
        <v>45000</v>
      </c>
      <c r="AJ682">
        <v>0</v>
      </c>
      <c r="AK682" s="1">
        <v>45000</v>
      </c>
      <c r="AL682">
        <v>0</v>
      </c>
      <c r="AM682">
        <v>0</v>
      </c>
      <c r="AN682" s="1">
        <v>45000</v>
      </c>
    </row>
    <row r="683" spans="1:40" x14ac:dyDescent="0.25">
      <c r="A683" t="str">
        <f t="shared" si="20"/>
        <v>1.1-00-2007_20636016_2056610</v>
      </c>
      <c r="B683" t="s">
        <v>393</v>
      </c>
      <c r="C683" s="17" t="s">
        <v>555</v>
      </c>
      <c r="D683" t="s">
        <v>31</v>
      </c>
      <c r="E683" t="s">
        <v>52</v>
      </c>
      <c r="F683" t="s">
        <v>193</v>
      </c>
      <c r="G683">
        <v>6</v>
      </c>
      <c r="H683">
        <v>36</v>
      </c>
      <c r="I683" t="s">
        <v>231</v>
      </c>
      <c r="J683">
        <v>5661</v>
      </c>
      <c r="K683" t="s">
        <v>121</v>
      </c>
      <c r="L683">
        <v>0</v>
      </c>
      <c r="M683" t="s">
        <v>36</v>
      </c>
      <c r="N683">
        <v>5000</v>
      </c>
      <c r="O683" s="17" t="s">
        <v>700</v>
      </c>
      <c r="P683" t="s">
        <v>394</v>
      </c>
      <c r="Q683" t="s">
        <v>195</v>
      </c>
      <c r="R683" t="s">
        <v>102</v>
      </c>
      <c r="S683" t="s">
        <v>232</v>
      </c>
      <c r="T683" t="s">
        <v>233</v>
      </c>
      <c r="U683" s="17" t="e">
        <v>#N/A</v>
      </c>
      <c r="V683" s="13">
        <v>98598.19</v>
      </c>
      <c r="W683">
        <v>0</v>
      </c>
      <c r="X683" s="1">
        <v>98598.19</v>
      </c>
      <c r="Y683">
        <v>0</v>
      </c>
      <c r="Z683">
        <v>0</v>
      </c>
      <c r="AA683">
        <v>0</v>
      </c>
      <c r="AB683">
        <v>0</v>
      </c>
      <c r="AC683" s="21">
        <v>0</v>
      </c>
      <c r="AD683" s="13">
        <f>VLOOKUP(A683,'ARCHIVO DE TRABAJO'!$A$1:$AC$1046,29,0)</f>
        <v>0</v>
      </c>
      <c r="AE683" s="32">
        <f>VLOOKUP(A683,'ARCHIVO DE TRABAJO'!$A$1:$AD$1046,30,0)</f>
        <v>0</v>
      </c>
      <c r="AF683" s="21">
        <v>0</v>
      </c>
      <c r="AG683" s="21">
        <v>0</v>
      </c>
      <c r="AH683" s="21">
        <v>0</v>
      </c>
      <c r="AI683" s="21">
        <f t="shared" si="21"/>
        <v>98598.19</v>
      </c>
      <c r="AJ683">
        <v>0</v>
      </c>
      <c r="AK683" s="1">
        <v>200000</v>
      </c>
      <c r="AL683">
        <v>0</v>
      </c>
      <c r="AM683" s="1">
        <v>101401.81</v>
      </c>
      <c r="AN683" s="1">
        <v>98598.19</v>
      </c>
    </row>
    <row r="684" spans="1:40" x14ac:dyDescent="0.25">
      <c r="A684" t="str">
        <f t="shared" si="20"/>
        <v>1.1-00-2007_20637017_2024710</v>
      </c>
      <c r="B684" t="s">
        <v>393</v>
      </c>
      <c r="C684" s="17" t="s">
        <v>555</v>
      </c>
      <c r="D684" t="s">
        <v>31</v>
      </c>
      <c r="E684" t="s">
        <v>52</v>
      </c>
      <c r="F684" t="s">
        <v>193</v>
      </c>
      <c r="G684">
        <v>6</v>
      </c>
      <c r="H684">
        <v>37</v>
      </c>
      <c r="I684" t="s">
        <v>234</v>
      </c>
      <c r="J684">
        <v>2471</v>
      </c>
      <c r="K684" t="s">
        <v>169</v>
      </c>
      <c r="L684">
        <v>0</v>
      </c>
      <c r="M684" t="s">
        <v>36</v>
      </c>
      <c r="N684">
        <v>2000</v>
      </c>
      <c r="O684" s="17" t="s">
        <v>699</v>
      </c>
      <c r="P684" t="s">
        <v>394</v>
      </c>
      <c r="Q684" t="s">
        <v>195</v>
      </c>
      <c r="R684" t="s">
        <v>102</v>
      </c>
      <c r="S684" t="s">
        <v>235</v>
      </c>
      <c r="T684" t="s">
        <v>236</v>
      </c>
      <c r="U684" s="17" t="e">
        <v>#N/A</v>
      </c>
      <c r="V684" s="13">
        <v>15000</v>
      </c>
      <c r="W684">
        <v>0</v>
      </c>
      <c r="X684" s="1">
        <v>3000</v>
      </c>
      <c r="Y684" s="1">
        <v>3000</v>
      </c>
      <c r="Z684" s="1">
        <v>3000</v>
      </c>
      <c r="AA684" s="1">
        <v>3000</v>
      </c>
      <c r="AB684" s="1">
        <v>3000</v>
      </c>
      <c r="AC684" s="21">
        <v>12000</v>
      </c>
      <c r="AD684" s="13">
        <f>VLOOKUP(A684,'ARCHIVO DE TRABAJO'!$A$1:$AC$1046,29,0)</f>
        <v>0</v>
      </c>
      <c r="AE684" s="32">
        <f>VLOOKUP(A684,'ARCHIVO DE TRABAJO'!$A$1:$AD$1046,30,0)</f>
        <v>0</v>
      </c>
      <c r="AF684" s="21">
        <v>0</v>
      </c>
      <c r="AG684" s="21">
        <v>0</v>
      </c>
      <c r="AH684" s="21">
        <v>0</v>
      </c>
      <c r="AI684" s="21">
        <f t="shared" si="21"/>
        <v>15000</v>
      </c>
      <c r="AJ684">
        <v>0</v>
      </c>
      <c r="AK684" s="1">
        <v>15000</v>
      </c>
      <c r="AL684">
        <v>0</v>
      </c>
      <c r="AM684">
        <v>0</v>
      </c>
      <c r="AN684" s="1">
        <v>15000</v>
      </c>
    </row>
    <row r="685" spans="1:40" x14ac:dyDescent="0.25">
      <c r="A685" t="str">
        <f t="shared" si="20"/>
        <v>1.1-00-2007_20637017_2024910</v>
      </c>
      <c r="B685" t="s">
        <v>393</v>
      </c>
      <c r="C685" s="17" t="s">
        <v>555</v>
      </c>
      <c r="D685" t="s">
        <v>31</v>
      </c>
      <c r="E685" t="s">
        <v>52</v>
      </c>
      <c r="F685" t="s">
        <v>193</v>
      </c>
      <c r="G685">
        <v>6</v>
      </c>
      <c r="H685">
        <v>37</v>
      </c>
      <c r="I685" t="s">
        <v>234</v>
      </c>
      <c r="J685">
        <v>2491</v>
      </c>
      <c r="K685" t="s">
        <v>62</v>
      </c>
      <c r="L685">
        <v>0</v>
      </c>
      <c r="M685" t="s">
        <v>36</v>
      </c>
      <c r="N685">
        <v>2000</v>
      </c>
      <c r="O685" s="17" t="s">
        <v>699</v>
      </c>
      <c r="P685" t="s">
        <v>394</v>
      </c>
      <c r="Q685" t="s">
        <v>195</v>
      </c>
      <c r="R685" t="s">
        <v>102</v>
      </c>
      <c r="S685" t="s">
        <v>235</v>
      </c>
      <c r="T685" t="s">
        <v>236</v>
      </c>
      <c r="U685" s="17" t="e">
        <v>#N/A</v>
      </c>
      <c r="V685" s="13">
        <v>15000</v>
      </c>
      <c r="W685">
        <v>0</v>
      </c>
      <c r="X685" s="1">
        <v>3565.86</v>
      </c>
      <c r="Y685" s="1">
        <v>3565.86</v>
      </c>
      <c r="Z685" s="1">
        <v>2208.64</v>
      </c>
      <c r="AA685">
        <v>0</v>
      </c>
      <c r="AB685">
        <v>0</v>
      </c>
      <c r="AC685" s="21">
        <v>11434.14</v>
      </c>
      <c r="AD685" s="13">
        <f>VLOOKUP(A685,'ARCHIVO DE TRABAJO'!$A$1:$AC$1046,29,0)</f>
        <v>0</v>
      </c>
      <c r="AE685" s="32">
        <f>VLOOKUP(A685,'ARCHIVO DE TRABAJO'!$A$1:$AD$1046,30,0)</f>
        <v>0</v>
      </c>
      <c r="AF685" s="21">
        <v>0</v>
      </c>
      <c r="AG685" s="21">
        <v>0</v>
      </c>
      <c r="AH685" s="21">
        <v>0</v>
      </c>
      <c r="AI685" s="21">
        <f t="shared" si="21"/>
        <v>15000</v>
      </c>
      <c r="AJ685">
        <v>0</v>
      </c>
      <c r="AK685" s="1">
        <v>15000</v>
      </c>
      <c r="AL685">
        <v>0</v>
      </c>
      <c r="AM685">
        <v>0</v>
      </c>
      <c r="AN685" s="1">
        <v>15000</v>
      </c>
    </row>
    <row r="686" spans="1:40" x14ac:dyDescent="0.25">
      <c r="A686" t="str">
        <f t="shared" si="20"/>
        <v>1.1-00-2007_20637017_2025210</v>
      </c>
      <c r="B686" t="s">
        <v>393</v>
      </c>
      <c r="C686" s="17" t="s">
        <v>555</v>
      </c>
      <c r="D686" t="s">
        <v>31</v>
      </c>
      <c r="E686" t="s">
        <v>52</v>
      </c>
      <c r="F686" t="s">
        <v>193</v>
      </c>
      <c r="G686">
        <v>6</v>
      </c>
      <c r="H686">
        <v>37</v>
      </c>
      <c r="I686" t="s">
        <v>234</v>
      </c>
      <c r="J686">
        <v>2521</v>
      </c>
      <c r="K686" t="s">
        <v>87</v>
      </c>
      <c r="L686">
        <v>0</v>
      </c>
      <c r="M686" t="s">
        <v>36</v>
      </c>
      <c r="N686">
        <v>2000</v>
      </c>
      <c r="O686" s="17" t="s">
        <v>699</v>
      </c>
      <c r="P686" t="s">
        <v>394</v>
      </c>
      <c r="Q686" t="s">
        <v>195</v>
      </c>
      <c r="R686" t="s">
        <v>102</v>
      </c>
      <c r="S686" t="s">
        <v>235</v>
      </c>
      <c r="T686" t="s">
        <v>236</v>
      </c>
      <c r="U686" s="17" t="e">
        <v>#N/A</v>
      </c>
      <c r="V686" s="13">
        <v>18000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 s="21">
        <v>18000</v>
      </c>
      <c r="AD686" s="13">
        <f>VLOOKUP(A686,'ARCHIVO DE TRABAJO'!$A$1:$AC$1046,29,0)</f>
        <v>0</v>
      </c>
      <c r="AE686" s="32">
        <f>VLOOKUP(A686,'ARCHIVO DE TRABAJO'!$A$1:$AD$1046,30,0)</f>
        <v>0</v>
      </c>
      <c r="AF686" s="21">
        <v>0</v>
      </c>
      <c r="AG686" s="21">
        <v>0</v>
      </c>
      <c r="AH686" s="21">
        <v>0</v>
      </c>
      <c r="AI686" s="21">
        <f t="shared" si="21"/>
        <v>18000</v>
      </c>
      <c r="AJ686">
        <v>0</v>
      </c>
      <c r="AK686" s="1">
        <v>18000</v>
      </c>
      <c r="AL686">
        <v>0</v>
      </c>
      <c r="AM686">
        <v>0</v>
      </c>
      <c r="AN686" s="1">
        <v>18000</v>
      </c>
    </row>
    <row r="687" spans="1:40" x14ac:dyDescent="0.25">
      <c r="A687" t="str">
        <f t="shared" si="20"/>
        <v>1.1-00-2007_20637017_2025910</v>
      </c>
      <c r="B687" t="s">
        <v>393</v>
      </c>
      <c r="C687" s="17" t="s">
        <v>555</v>
      </c>
      <c r="D687" t="s">
        <v>31</v>
      </c>
      <c r="E687" t="s">
        <v>52</v>
      </c>
      <c r="F687" t="s">
        <v>193</v>
      </c>
      <c r="G687">
        <v>6</v>
      </c>
      <c r="H687">
        <v>37</v>
      </c>
      <c r="I687" t="s">
        <v>234</v>
      </c>
      <c r="J687">
        <v>2591</v>
      </c>
      <c r="K687" t="s">
        <v>117</v>
      </c>
      <c r="L687">
        <v>0</v>
      </c>
      <c r="M687" t="s">
        <v>36</v>
      </c>
      <c r="N687">
        <v>2000</v>
      </c>
      <c r="O687" s="17" t="s">
        <v>699</v>
      </c>
      <c r="P687" t="s">
        <v>394</v>
      </c>
      <c r="Q687" t="s">
        <v>195</v>
      </c>
      <c r="R687" t="s">
        <v>102</v>
      </c>
      <c r="S687" t="s">
        <v>235</v>
      </c>
      <c r="T687" t="s">
        <v>236</v>
      </c>
      <c r="U687" s="17" t="e">
        <v>#N/A</v>
      </c>
      <c r="V687" s="13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 s="21">
        <v>0</v>
      </c>
      <c r="AD687" s="13">
        <f>VLOOKUP(A687,'ARCHIVO DE TRABAJO'!$A$1:$AC$1046,29,0)</f>
        <v>0</v>
      </c>
      <c r="AE687" s="32">
        <f>VLOOKUP(A687,'ARCHIVO DE TRABAJO'!$A$1:$AD$1046,30,0)</f>
        <v>0</v>
      </c>
      <c r="AF687" s="21">
        <v>0</v>
      </c>
      <c r="AG687" s="21">
        <v>0</v>
      </c>
      <c r="AH687" s="21">
        <v>0</v>
      </c>
      <c r="AI687" s="21">
        <f t="shared" si="21"/>
        <v>0</v>
      </c>
      <c r="AJ687">
        <v>0</v>
      </c>
      <c r="AK687" s="1">
        <v>60000</v>
      </c>
      <c r="AL687">
        <v>0</v>
      </c>
      <c r="AM687" s="1">
        <v>60000</v>
      </c>
      <c r="AN687">
        <v>0</v>
      </c>
    </row>
    <row r="688" spans="1:40" x14ac:dyDescent="0.25">
      <c r="A688" t="str">
        <f t="shared" si="20"/>
        <v>1.1-00-2007_20637017_2027210</v>
      </c>
      <c r="B688" t="s">
        <v>393</v>
      </c>
      <c r="C688" s="17" t="s">
        <v>555</v>
      </c>
      <c r="D688" t="s">
        <v>31</v>
      </c>
      <c r="E688" t="s">
        <v>52</v>
      </c>
      <c r="F688" t="s">
        <v>193</v>
      </c>
      <c r="G688">
        <v>6</v>
      </c>
      <c r="H688">
        <v>37</v>
      </c>
      <c r="I688" t="s">
        <v>234</v>
      </c>
      <c r="J688">
        <v>2721</v>
      </c>
      <c r="K688" t="s">
        <v>124</v>
      </c>
      <c r="L688">
        <v>0</v>
      </c>
      <c r="M688" t="s">
        <v>36</v>
      </c>
      <c r="N688">
        <v>2000</v>
      </c>
      <c r="O688" s="17" t="s">
        <v>699</v>
      </c>
      <c r="P688" t="s">
        <v>394</v>
      </c>
      <c r="Q688" t="s">
        <v>195</v>
      </c>
      <c r="R688" t="s">
        <v>102</v>
      </c>
      <c r="S688" t="s">
        <v>235</v>
      </c>
      <c r="T688" t="s">
        <v>236</v>
      </c>
      <c r="U688" s="17" t="e">
        <v>#N/A</v>
      </c>
      <c r="V688" s="13">
        <v>51842.6</v>
      </c>
      <c r="W688">
        <v>0</v>
      </c>
      <c r="X688" s="1">
        <v>9467.3700000000008</v>
      </c>
      <c r="Y688" s="1">
        <v>9467.3700000000008</v>
      </c>
      <c r="Z688" s="1">
        <v>9467.3700000000008</v>
      </c>
      <c r="AA688">
        <v>0</v>
      </c>
      <c r="AB688">
        <v>0</v>
      </c>
      <c r="AC688" s="21">
        <v>42375.229999999996</v>
      </c>
      <c r="AD688" s="13">
        <f>VLOOKUP(A688,'ARCHIVO DE TRABAJO'!$A$1:$AC$1046,29,0)</f>
        <v>0</v>
      </c>
      <c r="AE688" s="32">
        <f>VLOOKUP(A688,'ARCHIVO DE TRABAJO'!$A$1:$AD$1046,30,0)</f>
        <v>0</v>
      </c>
      <c r="AF688" s="21">
        <v>0</v>
      </c>
      <c r="AG688" s="21">
        <v>0</v>
      </c>
      <c r="AH688" s="21">
        <v>0</v>
      </c>
      <c r="AI688" s="21">
        <f t="shared" si="21"/>
        <v>51842.6</v>
      </c>
      <c r="AJ688">
        <v>0</v>
      </c>
      <c r="AK688" s="1">
        <v>60000</v>
      </c>
      <c r="AL688">
        <v>0</v>
      </c>
      <c r="AM688" s="1">
        <v>8157.4</v>
      </c>
      <c r="AN688" s="1">
        <v>51842.6</v>
      </c>
    </row>
    <row r="689" spans="1:40" x14ac:dyDescent="0.25">
      <c r="A689" t="str">
        <f t="shared" si="20"/>
        <v>1.1-00-2007_20637017_2027510</v>
      </c>
      <c r="B689" t="s">
        <v>393</v>
      </c>
      <c r="C689" s="17" t="s">
        <v>555</v>
      </c>
      <c r="D689" t="s">
        <v>31</v>
      </c>
      <c r="E689" t="s">
        <v>52</v>
      </c>
      <c r="F689" t="s">
        <v>193</v>
      </c>
      <c r="G689">
        <v>6</v>
      </c>
      <c r="H689">
        <v>37</v>
      </c>
      <c r="I689" t="s">
        <v>234</v>
      </c>
      <c r="J689">
        <v>2751</v>
      </c>
      <c r="K689" t="s">
        <v>227</v>
      </c>
      <c r="L689">
        <v>0</v>
      </c>
      <c r="M689" t="s">
        <v>36</v>
      </c>
      <c r="N689">
        <v>2000</v>
      </c>
      <c r="O689" s="17" t="s">
        <v>699</v>
      </c>
      <c r="P689" t="s">
        <v>394</v>
      </c>
      <c r="Q689" t="s">
        <v>195</v>
      </c>
      <c r="R689" t="s">
        <v>102</v>
      </c>
      <c r="S689" t="s">
        <v>235</v>
      </c>
      <c r="T689" t="s">
        <v>236</v>
      </c>
      <c r="U689" s="17" t="e">
        <v>#N/A</v>
      </c>
      <c r="V689" s="13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 s="21">
        <v>0</v>
      </c>
      <c r="AD689" s="13">
        <f>VLOOKUP(A689,'ARCHIVO DE TRABAJO'!$A$1:$AC$1046,29,0)</f>
        <v>0</v>
      </c>
      <c r="AE689" s="32">
        <f>VLOOKUP(A689,'ARCHIVO DE TRABAJO'!$A$1:$AD$1046,30,0)</f>
        <v>0</v>
      </c>
      <c r="AF689" s="21">
        <v>0</v>
      </c>
      <c r="AG689" s="21">
        <v>0</v>
      </c>
      <c r="AH689" s="21">
        <v>0</v>
      </c>
      <c r="AI689" s="21">
        <f t="shared" si="21"/>
        <v>0</v>
      </c>
      <c r="AJ689">
        <v>0</v>
      </c>
      <c r="AK689" s="1">
        <v>25000</v>
      </c>
      <c r="AL689">
        <v>0</v>
      </c>
      <c r="AM689" s="1">
        <v>25000</v>
      </c>
      <c r="AN689">
        <v>0</v>
      </c>
    </row>
    <row r="690" spans="1:40" x14ac:dyDescent="0.25">
      <c r="A690" t="str">
        <f t="shared" si="20"/>
        <v>1.1-00-2007_20637017_2029110</v>
      </c>
      <c r="B690" t="s">
        <v>393</v>
      </c>
      <c r="C690" s="17" t="s">
        <v>555</v>
      </c>
      <c r="D690" t="s">
        <v>31</v>
      </c>
      <c r="E690" t="s">
        <v>52</v>
      </c>
      <c r="F690" t="s">
        <v>193</v>
      </c>
      <c r="G690">
        <v>6</v>
      </c>
      <c r="H690">
        <v>37</v>
      </c>
      <c r="I690" t="s">
        <v>234</v>
      </c>
      <c r="J690">
        <v>2911</v>
      </c>
      <c r="K690" t="s">
        <v>118</v>
      </c>
      <c r="L690">
        <v>0</v>
      </c>
      <c r="M690" t="s">
        <v>36</v>
      </c>
      <c r="N690">
        <v>2000</v>
      </c>
      <c r="O690" s="17" t="s">
        <v>699</v>
      </c>
      <c r="P690" t="s">
        <v>394</v>
      </c>
      <c r="Q690" t="s">
        <v>195</v>
      </c>
      <c r="R690" t="s">
        <v>102</v>
      </c>
      <c r="S690" t="s">
        <v>235</v>
      </c>
      <c r="T690" t="s">
        <v>236</v>
      </c>
      <c r="U690" s="17" t="e">
        <v>#N/A</v>
      </c>
      <c r="V690" s="13">
        <v>105741.8</v>
      </c>
      <c r="W690">
        <v>0</v>
      </c>
      <c r="X690" s="1">
        <v>63936.39</v>
      </c>
      <c r="Y690" s="1">
        <v>36792.39</v>
      </c>
      <c r="Z690" s="1">
        <v>29921.02</v>
      </c>
      <c r="AA690">
        <v>0</v>
      </c>
      <c r="AB690">
        <v>0</v>
      </c>
      <c r="AC690" s="21">
        <v>41805.410000000003</v>
      </c>
      <c r="AD690" s="13">
        <f>VLOOKUP(A690,'ARCHIVO DE TRABAJO'!$A$1:$AC$1046,29,0)</f>
        <v>0</v>
      </c>
      <c r="AE690" s="32">
        <f>VLOOKUP(A690,'ARCHIVO DE TRABAJO'!$A$1:$AD$1046,30,0)</f>
        <v>0</v>
      </c>
      <c r="AF690" s="21">
        <v>0</v>
      </c>
      <c r="AG690" s="21">
        <v>0</v>
      </c>
      <c r="AH690" s="21">
        <v>0</v>
      </c>
      <c r="AI690" s="21">
        <f t="shared" si="21"/>
        <v>105741.8</v>
      </c>
      <c r="AJ690">
        <v>0</v>
      </c>
      <c r="AK690" s="1">
        <v>110000</v>
      </c>
      <c r="AL690">
        <v>0</v>
      </c>
      <c r="AM690" s="1">
        <v>4258.2</v>
      </c>
      <c r="AN690" s="1">
        <v>105741.8</v>
      </c>
    </row>
    <row r="691" spans="1:40" x14ac:dyDescent="0.25">
      <c r="A691" t="str">
        <f t="shared" si="20"/>
        <v>1.1-00-2007_20637017_2054210</v>
      </c>
      <c r="B691" t="s">
        <v>393</v>
      </c>
      <c r="C691" s="17" t="s">
        <v>555</v>
      </c>
      <c r="D691" t="s">
        <v>31</v>
      </c>
      <c r="E691" t="s">
        <v>52</v>
      </c>
      <c r="F691" t="s">
        <v>193</v>
      </c>
      <c r="G691">
        <v>6</v>
      </c>
      <c r="H691">
        <v>37</v>
      </c>
      <c r="I691" t="s">
        <v>234</v>
      </c>
      <c r="J691">
        <v>5421</v>
      </c>
      <c r="K691" t="s">
        <v>204</v>
      </c>
      <c r="L691">
        <v>0</v>
      </c>
      <c r="M691" t="s">
        <v>36</v>
      </c>
      <c r="N691">
        <v>5000</v>
      </c>
      <c r="O691" s="17" t="s">
        <v>700</v>
      </c>
      <c r="P691" t="s">
        <v>394</v>
      </c>
      <c r="Q691" t="s">
        <v>195</v>
      </c>
      <c r="R691" t="s">
        <v>102</v>
      </c>
      <c r="S691" t="s">
        <v>235</v>
      </c>
      <c r="T691" t="s">
        <v>236</v>
      </c>
      <c r="U691" s="17" t="e">
        <v>#N/A</v>
      </c>
      <c r="V691" s="13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 s="21">
        <v>0</v>
      </c>
      <c r="AD691" s="13">
        <f>VLOOKUP(A691,'ARCHIVO DE TRABAJO'!$A$1:$AC$1046,29,0)</f>
        <v>0</v>
      </c>
      <c r="AE691" s="32">
        <f>VLOOKUP(A691,'ARCHIVO DE TRABAJO'!$A$1:$AD$1046,30,0)</f>
        <v>0</v>
      </c>
      <c r="AF691" s="21">
        <v>0</v>
      </c>
      <c r="AG691" s="21">
        <v>0</v>
      </c>
      <c r="AH691" s="21">
        <v>0</v>
      </c>
      <c r="AI691" s="21">
        <f t="shared" si="21"/>
        <v>0</v>
      </c>
      <c r="AJ691">
        <v>0</v>
      </c>
      <c r="AK691" s="1">
        <v>150000</v>
      </c>
      <c r="AL691">
        <v>0</v>
      </c>
      <c r="AM691" s="1">
        <v>150000</v>
      </c>
      <c r="AN691">
        <v>0</v>
      </c>
    </row>
    <row r="692" spans="1:40" x14ac:dyDescent="0.25">
      <c r="A692" t="str">
        <f t="shared" si="20"/>
        <v>1.1-00-2007_20637017_2056210</v>
      </c>
      <c r="B692" t="s">
        <v>393</v>
      </c>
      <c r="C692" s="17" t="s">
        <v>555</v>
      </c>
      <c r="D692" t="s">
        <v>31</v>
      </c>
      <c r="E692" t="s">
        <v>52</v>
      </c>
      <c r="F692" t="s">
        <v>193</v>
      </c>
      <c r="G692">
        <v>6</v>
      </c>
      <c r="H692">
        <v>37</v>
      </c>
      <c r="I692" t="s">
        <v>234</v>
      </c>
      <c r="J692">
        <v>5621</v>
      </c>
      <c r="K692" t="s">
        <v>119</v>
      </c>
      <c r="L692">
        <v>0</v>
      </c>
      <c r="M692" t="s">
        <v>36</v>
      </c>
      <c r="N692">
        <v>5000</v>
      </c>
      <c r="O692" s="17" t="s">
        <v>700</v>
      </c>
      <c r="P692" t="s">
        <v>394</v>
      </c>
      <c r="Q692" t="s">
        <v>195</v>
      </c>
      <c r="R692" t="s">
        <v>102</v>
      </c>
      <c r="S692" t="s">
        <v>235</v>
      </c>
      <c r="T692" t="s">
        <v>236</v>
      </c>
      <c r="U692" s="17" t="e">
        <v>#N/A</v>
      </c>
      <c r="V692" s="13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 s="21">
        <v>0</v>
      </c>
      <c r="AD692" s="13">
        <f>VLOOKUP(A692,'ARCHIVO DE TRABAJO'!$A$1:$AC$1046,29,0)</f>
        <v>0</v>
      </c>
      <c r="AE692" s="32">
        <f>VLOOKUP(A692,'ARCHIVO DE TRABAJO'!$A$1:$AD$1046,30,0)</f>
        <v>0</v>
      </c>
      <c r="AF692" s="21">
        <v>0</v>
      </c>
      <c r="AG692" s="21">
        <v>0</v>
      </c>
      <c r="AH692" s="21">
        <v>0</v>
      </c>
      <c r="AI692" s="21">
        <f t="shared" si="21"/>
        <v>0</v>
      </c>
      <c r="AJ692">
        <v>0</v>
      </c>
      <c r="AK692" s="1">
        <v>120000</v>
      </c>
      <c r="AL692">
        <v>0</v>
      </c>
      <c r="AM692" s="1">
        <v>120000</v>
      </c>
      <c r="AN692">
        <v>0</v>
      </c>
    </row>
    <row r="693" spans="1:40" x14ac:dyDescent="0.25">
      <c r="A693" t="str">
        <f t="shared" si="20"/>
        <v>1.1-00-2007_20638018_2024410</v>
      </c>
      <c r="B693" t="s">
        <v>393</v>
      </c>
      <c r="C693" s="17" t="s">
        <v>555</v>
      </c>
      <c r="D693" t="s">
        <v>31</v>
      </c>
      <c r="E693" t="s">
        <v>52</v>
      </c>
      <c r="F693" t="s">
        <v>193</v>
      </c>
      <c r="G693">
        <v>6</v>
      </c>
      <c r="H693">
        <v>38</v>
      </c>
      <c r="I693" t="s">
        <v>237</v>
      </c>
      <c r="J693">
        <v>2441</v>
      </c>
      <c r="K693" t="s">
        <v>167</v>
      </c>
      <c r="L693">
        <v>0</v>
      </c>
      <c r="M693" t="s">
        <v>36</v>
      </c>
      <c r="N693">
        <v>2000</v>
      </c>
      <c r="O693" s="17" t="s">
        <v>699</v>
      </c>
      <c r="P693" t="s">
        <v>394</v>
      </c>
      <c r="Q693" t="s">
        <v>195</v>
      </c>
      <c r="R693" t="s">
        <v>102</v>
      </c>
      <c r="S693" t="s">
        <v>238</v>
      </c>
      <c r="T693" t="s">
        <v>239</v>
      </c>
      <c r="U693" s="17" t="s">
        <v>509</v>
      </c>
      <c r="V693" s="1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 s="21">
        <v>0</v>
      </c>
      <c r="AD693" s="13">
        <f>VLOOKUP(A693,'ARCHIVO DE TRABAJO'!$A$1:$AC$1046,29,0)</f>
        <v>0</v>
      </c>
      <c r="AE693" s="32">
        <f>VLOOKUP(A693,'ARCHIVO DE TRABAJO'!$A$1:$AD$1046,30,0)</f>
        <v>0</v>
      </c>
      <c r="AF693" s="21">
        <v>0</v>
      </c>
      <c r="AG693" s="21">
        <v>0</v>
      </c>
      <c r="AH693" s="21">
        <v>0</v>
      </c>
      <c r="AI693" s="21">
        <f t="shared" si="21"/>
        <v>0</v>
      </c>
      <c r="AJ693">
        <v>0</v>
      </c>
      <c r="AK693" s="1">
        <v>80000</v>
      </c>
      <c r="AL693">
        <v>0</v>
      </c>
      <c r="AM693" s="1">
        <v>80000</v>
      </c>
      <c r="AN693">
        <v>0</v>
      </c>
    </row>
    <row r="694" spans="1:40" x14ac:dyDescent="0.25">
      <c r="A694" t="str">
        <f t="shared" si="20"/>
        <v>1.1-00-2007_20638018_2024510</v>
      </c>
      <c r="B694" t="s">
        <v>393</v>
      </c>
      <c r="C694" s="17" t="s">
        <v>555</v>
      </c>
      <c r="D694" t="s">
        <v>31</v>
      </c>
      <c r="E694" t="s">
        <v>52</v>
      </c>
      <c r="F694" t="s">
        <v>193</v>
      </c>
      <c r="G694">
        <v>6</v>
      </c>
      <c r="H694">
        <v>38</v>
      </c>
      <c r="I694" t="s">
        <v>237</v>
      </c>
      <c r="J694">
        <v>2451</v>
      </c>
      <c r="K694" t="s">
        <v>240</v>
      </c>
      <c r="L694">
        <v>0</v>
      </c>
      <c r="M694" t="s">
        <v>36</v>
      </c>
      <c r="N694">
        <v>2000</v>
      </c>
      <c r="O694" s="17" t="s">
        <v>699</v>
      </c>
      <c r="P694" t="s">
        <v>394</v>
      </c>
      <c r="Q694" t="s">
        <v>195</v>
      </c>
      <c r="R694" t="s">
        <v>102</v>
      </c>
      <c r="S694" t="s">
        <v>238</v>
      </c>
      <c r="T694" t="s">
        <v>239</v>
      </c>
      <c r="U694" s="17" t="e">
        <v>#N/A</v>
      </c>
      <c r="V694" s="13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 s="21">
        <v>0</v>
      </c>
      <c r="AD694" s="13">
        <f>VLOOKUP(A694,'ARCHIVO DE TRABAJO'!$A$1:$AC$1046,29,0)</f>
        <v>0</v>
      </c>
      <c r="AE694" s="32">
        <f>VLOOKUP(A694,'ARCHIVO DE TRABAJO'!$A$1:$AD$1046,30,0)</f>
        <v>0</v>
      </c>
      <c r="AF694" s="21">
        <v>0</v>
      </c>
      <c r="AG694" s="21">
        <v>0</v>
      </c>
      <c r="AH694" s="21">
        <v>0</v>
      </c>
      <c r="AI694" s="21">
        <f t="shared" si="21"/>
        <v>0</v>
      </c>
      <c r="AJ694">
        <v>0</v>
      </c>
      <c r="AK694" s="1">
        <v>80000</v>
      </c>
      <c r="AL694">
        <v>0</v>
      </c>
      <c r="AM694" s="1">
        <v>80000</v>
      </c>
      <c r="AN694">
        <v>0</v>
      </c>
    </row>
    <row r="695" spans="1:40" x14ac:dyDescent="0.25">
      <c r="A695" t="str">
        <f t="shared" si="20"/>
        <v>1.1-00-2007_20638018_2024610</v>
      </c>
      <c r="B695" t="s">
        <v>393</v>
      </c>
      <c r="C695" s="17" t="s">
        <v>555</v>
      </c>
      <c r="D695" t="s">
        <v>31</v>
      </c>
      <c r="E695" t="s">
        <v>52</v>
      </c>
      <c r="F695" t="s">
        <v>193</v>
      </c>
      <c r="G695">
        <v>6</v>
      </c>
      <c r="H695">
        <v>38</v>
      </c>
      <c r="I695" t="s">
        <v>237</v>
      </c>
      <c r="J695">
        <v>2461</v>
      </c>
      <c r="K695" t="s">
        <v>168</v>
      </c>
      <c r="L695">
        <v>0</v>
      </c>
      <c r="M695" t="s">
        <v>36</v>
      </c>
      <c r="N695">
        <v>2000</v>
      </c>
      <c r="O695" s="17" t="s">
        <v>699</v>
      </c>
      <c r="P695" t="s">
        <v>394</v>
      </c>
      <c r="Q695" t="s">
        <v>195</v>
      </c>
      <c r="R695" t="s">
        <v>102</v>
      </c>
      <c r="S695" t="s">
        <v>238</v>
      </c>
      <c r="T695" t="s">
        <v>239</v>
      </c>
      <c r="U695" s="17" t="e">
        <v>#N/A</v>
      </c>
      <c r="V695" s="13">
        <v>150000</v>
      </c>
      <c r="W695">
        <v>0</v>
      </c>
      <c r="X695" s="1">
        <v>134482.51</v>
      </c>
      <c r="Y695" s="1">
        <v>134482.51</v>
      </c>
      <c r="Z695">
        <v>0</v>
      </c>
      <c r="AA695">
        <v>0</v>
      </c>
      <c r="AB695">
        <v>0</v>
      </c>
      <c r="AC695" s="21">
        <v>15517.489999999991</v>
      </c>
      <c r="AD695" s="13">
        <f>VLOOKUP(A695,'ARCHIVO DE TRABAJO'!$A$1:$AC$1046,29,0)</f>
        <v>0</v>
      </c>
      <c r="AE695" s="32">
        <f>VLOOKUP(A695,'ARCHIVO DE TRABAJO'!$A$1:$AD$1046,30,0)</f>
        <v>0</v>
      </c>
      <c r="AF695" s="21">
        <v>0</v>
      </c>
      <c r="AG695" s="21">
        <v>0</v>
      </c>
      <c r="AH695" s="21">
        <v>0</v>
      </c>
      <c r="AI695" s="21">
        <f t="shared" si="21"/>
        <v>150000</v>
      </c>
      <c r="AJ695">
        <v>0</v>
      </c>
      <c r="AK695" s="1">
        <v>150000</v>
      </c>
      <c r="AL695">
        <v>0</v>
      </c>
      <c r="AM695">
        <v>0</v>
      </c>
      <c r="AN695" s="1">
        <v>150000</v>
      </c>
    </row>
    <row r="696" spans="1:40" x14ac:dyDescent="0.25">
      <c r="A696" t="str">
        <f t="shared" si="20"/>
        <v>1.1-00-2007_20638018_2025210</v>
      </c>
      <c r="B696" t="s">
        <v>393</v>
      </c>
      <c r="C696" s="17" t="s">
        <v>555</v>
      </c>
      <c r="D696" t="s">
        <v>31</v>
      </c>
      <c r="E696" t="s">
        <v>52</v>
      </c>
      <c r="F696" t="s">
        <v>193</v>
      </c>
      <c r="G696">
        <v>6</v>
      </c>
      <c r="H696">
        <v>38</v>
      </c>
      <c r="I696" t="s">
        <v>237</v>
      </c>
      <c r="J696">
        <v>2521</v>
      </c>
      <c r="K696" t="s">
        <v>87</v>
      </c>
      <c r="L696">
        <v>0</v>
      </c>
      <c r="M696" t="s">
        <v>36</v>
      </c>
      <c r="N696">
        <v>2000</v>
      </c>
      <c r="O696" s="17" t="s">
        <v>699</v>
      </c>
      <c r="P696" t="s">
        <v>394</v>
      </c>
      <c r="Q696" t="s">
        <v>195</v>
      </c>
      <c r="R696" t="s">
        <v>102</v>
      </c>
      <c r="S696" t="s">
        <v>238</v>
      </c>
      <c r="T696" t="s">
        <v>239</v>
      </c>
      <c r="U696" s="17" t="e">
        <v>#N/A</v>
      </c>
      <c r="V696" s="13">
        <v>46952</v>
      </c>
      <c r="W696">
        <v>0</v>
      </c>
      <c r="X696" s="1">
        <v>46952</v>
      </c>
      <c r="Y696" s="1">
        <v>46952</v>
      </c>
      <c r="Z696" s="1">
        <v>46952</v>
      </c>
      <c r="AA696" s="1">
        <v>46952</v>
      </c>
      <c r="AB696" s="1">
        <v>46952</v>
      </c>
      <c r="AC696" s="21">
        <v>0</v>
      </c>
      <c r="AD696" s="13">
        <f>VLOOKUP(A696,'ARCHIVO DE TRABAJO'!$A$1:$AC$1046,29,0)</f>
        <v>0</v>
      </c>
      <c r="AE696" s="32">
        <f>VLOOKUP(A696,'ARCHIVO DE TRABAJO'!$A$1:$AD$1046,30,0)</f>
        <v>0</v>
      </c>
      <c r="AF696" s="21">
        <v>0</v>
      </c>
      <c r="AG696" s="21">
        <v>0</v>
      </c>
      <c r="AH696" s="21">
        <v>0</v>
      </c>
      <c r="AI696" s="21">
        <f t="shared" si="21"/>
        <v>46952</v>
      </c>
      <c r="AJ696">
        <v>0</v>
      </c>
      <c r="AK696" s="1">
        <v>200000</v>
      </c>
      <c r="AL696">
        <v>0</v>
      </c>
      <c r="AM696" s="1">
        <v>153048</v>
      </c>
      <c r="AN696" s="1">
        <v>46952</v>
      </c>
    </row>
    <row r="697" spans="1:40" x14ac:dyDescent="0.25">
      <c r="A697" t="str">
        <f t="shared" si="20"/>
        <v>1.1-00-2001_2097004_2038210</v>
      </c>
      <c r="B697" t="s">
        <v>393</v>
      </c>
      <c r="C697" s="17" t="s">
        <v>555</v>
      </c>
      <c r="D697" t="s">
        <v>31</v>
      </c>
      <c r="E697" t="s">
        <v>52</v>
      </c>
      <c r="F697" t="s">
        <v>146</v>
      </c>
      <c r="G697">
        <v>9</v>
      </c>
      <c r="H697">
        <v>7</v>
      </c>
      <c r="I697" t="s">
        <v>223</v>
      </c>
      <c r="J697">
        <v>3821</v>
      </c>
      <c r="K697" t="s">
        <v>70</v>
      </c>
      <c r="L697">
        <v>0</v>
      </c>
      <c r="M697" t="s">
        <v>36</v>
      </c>
      <c r="N697">
        <v>3000</v>
      </c>
      <c r="O697" s="17" t="s">
        <v>699</v>
      </c>
      <c r="P697" t="s">
        <v>394</v>
      </c>
      <c r="Q697" t="s">
        <v>149</v>
      </c>
      <c r="R697" t="s">
        <v>224</v>
      </c>
      <c r="S697" t="s">
        <v>225</v>
      </c>
      <c r="T697" t="s">
        <v>226</v>
      </c>
      <c r="U697" s="17" t="s">
        <v>509</v>
      </c>
      <c r="V697" s="13">
        <v>2800000</v>
      </c>
      <c r="W697">
        <v>0</v>
      </c>
      <c r="X697" s="1">
        <v>1012709.85</v>
      </c>
      <c r="Y697" s="1">
        <v>1012709.85</v>
      </c>
      <c r="Z697" s="21">
        <v>12709.85</v>
      </c>
      <c r="AA697" s="21">
        <v>12709.85</v>
      </c>
      <c r="AB697" s="21">
        <v>12709.85</v>
      </c>
      <c r="AC697" s="21">
        <v>1787290.15</v>
      </c>
      <c r="AD697" s="13">
        <f>VLOOKUP(A697,'ARCHIVO DE TRABAJO'!$A$1:$AC$1046,29,0)</f>
        <v>0</v>
      </c>
      <c r="AE697" s="32">
        <f>VLOOKUP(A697,'ARCHIVO DE TRABAJO'!$A$1:$AD$1046,30,0)</f>
        <v>0</v>
      </c>
      <c r="AF697" s="27">
        <v>1000000</v>
      </c>
      <c r="AG697" s="21">
        <v>0</v>
      </c>
      <c r="AH697" s="21">
        <v>0</v>
      </c>
      <c r="AI697" s="21">
        <f t="shared" si="21"/>
        <v>1800000</v>
      </c>
      <c r="AJ697">
        <v>0</v>
      </c>
      <c r="AK697" s="1">
        <v>2800000</v>
      </c>
      <c r="AL697">
        <v>0</v>
      </c>
      <c r="AM697" s="17">
        <v>0</v>
      </c>
      <c r="AN697" s="1">
        <v>2800000</v>
      </c>
    </row>
    <row r="698" spans="1:40" x14ac:dyDescent="0.25">
      <c r="A698" t="str">
        <f t="shared" si="20"/>
        <v>1.1-00-2007_20638018_2029110</v>
      </c>
      <c r="B698" t="s">
        <v>393</v>
      </c>
      <c r="C698" s="17" t="s">
        <v>555</v>
      </c>
      <c r="D698" t="s">
        <v>31</v>
      </c>
      <c r="E698" t="s">
        <v>52</v>
      </c>
      <c r="F698" t="s">
        <v>193</v>
      </c>
      <c r="G698">
        <v>6</v>
      </c>
      <c r="H698">
        <v>38</v>
      </c>
      <c r="I698" t="s">
        <v>237</v>
      </c>
      <c r="J698">
        <v>2911</v>
      </c>
      <c r="K698" t="s">
        <v>118</v>
      </c>
      <c r="L698">
        <v>0</v>
      </c>
      <c r="M698" t="s">
        <v>36</v>
      </c>
      <c r="N698">
        <v>2000</v>
      </c>
      <c r="O698" s="17" t="s">
        <v>699</v>
      </c>
      <c r="P698" t="s">
        <v>394</v>
      </c>
      <c r="Q698" t="s">
        <v>195</v>
      </c>
      <c r="R698" t="s">
        <v>102</v>
      </c>
      <c r="S698" t="s">
        <v>238</v>
      </c>
      <c r="T698" t="s">
        <v>239</v>
      </c>
      <c r="U698" s="17" t="e">
        <v>#N/A</v>
      </c>
      <c r="V698" s="13">
        <v>1035611.81</v>
      </c>
      <c r="W698">
        <v>0</v>
      </c>
      <c r="X698" s="1">
        <v>1035611.81</v>
      </c>
      <c r="Y698" s="1">
        <v>373362.01</v>
      </c>
      <c r="Z698" s="1">
        <v>86409.79</v>
      </c>
      <c r="AA698" s="1">
        <v>14609.5</v>
      </c>
      <c r="AB698" s="1">
        <v>14609.5</v>
      </c>
      <c r="AC698" s="21">
        <v>0</v>
      </c>
      <c r="AD698" s="13">
        <f>VLOOKUP(A698,'ARCHIVO DE TRABAJO'!$A$1:$AC$1046,29,0)</f>
        <v>0</v>
      </c>
      <c r="AE698" s="32">
        <f>VLOOKUP(A698,'ARCHIVO DE TRABAJO'!$A$1:$AD$1046,30,0)</f>
        <v>0</v>
      </c>
      <c r="AF698" s="21">
        <v>0</v>
      </c>
      <c r="AG698" s="21">
        <v>0</v>
      </c>
      <c r="AH698" s="21">
        <v>0</v>
      </c>
      <c r="AI698" s="21">
        <f t="shared" si="21"/>
        <v>1035611.81</v>
      </c>
      <c r="AJ698">
        <v>0</v>
      </c>
      <c r="AK698" s="1">
        <v>1073998</v>
      </c>
      <c r="AL698">
        <v>0</v>
      </c>
      <c r="AM698" s="1">
        <v>38386.19</v>
      </c>
      <c r="AN698" s="1">
        <v>1035611.81</v>
      </c>
    </row>
    <row r="699" spans="1:40" x14ac:dyDescent="0.25">
      <c r="A699" t="str">
        <f t="shared" si="20"/>
        <v>1.1-00-2007_20638018_2033710</v>
      </c>
      <c r="B699" t="s">
        <v>393</v>
      </c>
      <c r="C699" s="17" t="s">
        <v>555</v>
      </c>
      <c r="D699" t="s">
        <v>31</v>
      </c>
      <c r="E699" t="s">
        <v>52</v>
      </c>
      <c r="F699" t="s">
        <v>193</v>
      </c>
      <c r="G699">
        <v>6</v>
      </c>
      <c r="H699">
        <v>38</v>
      </c>
      <c r="I699" t="s">
        <v>237</v>
      </c>
      <c r="J699">
        <v>3371</v>
      </c>
      <c r="K699" t="s">
        <v>241</v>
      </c>
      <c r="L699">
        <v>0</v>
      </c>
      <c r="M699" t="s">
        <v>36</v>
      </c>
      <c r="N699">
        <v>3000</v>
      </c>
      <c r="O699" s="17" t="s">
        <v>699</v>
      </c>
      <c r="P699" t="s">
        <v>394</v>
      </c>
      <c r="Q699" t="s">
        <v>195</v>
      </c>
      <c r="R699" t="s">
        <v>102</v>
      </c>
      <c r="S699" t="s">
        <v>238</v>
      </c>
      <c r="T699" t="s">
        <v>239</v>
      </c>
      <c r="U699" s="17" t="e">
        <v>#N/A</v>
      </c>
      <c r="V699" s="13">
        <v>2988160</v>
      </c>
      <c r="W699">
        <v>0</v>
      </c>
      <c r="X699" s="1">
        <v>2988160</v>
      </c>
      <c r="Y699" s="1">
        <v>2988160</v>
      </c>
      <c r="Z699" s="1">
        <v>2161080</v>
      </c>
      <c r="AA699" s="1">
        <v>2161080</v>
      </c>
      <c r="AB699" s="1">
        <v>720360</v>
      </c>
      <c r="AC699" s="21">
        <v>0</v>
      </c>
      <c r="AD699" s="13">
        <f>VLOOKUP(A699,'ARCHIVO DE TRABAJO'!$A$1:$AC$1046,29,0)</f>
        <v>0</v>
      </c>
      <c r="AE699" s="32">
        <f>VLOOKUP(A699,'ARCHIVO DE TRABAJO'!$A$1:$AD$1046,30,0)</f>
        <v>0</v>
      </c>
      <c r="AF699" s="21">
        <v>0</v>
      </c>
      <c r="AG699" s="21">
        <v>0</v>
      </c>
      <c r="AH699" s="21">
        <v>0</v>
      </c>
      <c r="AI699" s="21">
        <f t="shared" si="21"/>
        <v>2988160</v>
      </c>
      <c r="AJ699">
        <v>0</v>
      </c>
      <c r="AK699" s="1">
        <v>3000000</v>
      </c>
      <c r="AL699">
        <v>0</v>
      </c>
      <c r="AM699" s="1">
        <v>11840</v>
      </c>
      <c r="AN699" s="1">
        <v>2988160</v>
      </c>
    </row>
    <row r="700" spans="1:40" x14ac:dyDescent="0.25">
      <c r="A700" t="str">
        <f t="shared" si="20"/>
        <v>1.1-00-2007_20638018_2054210</v>
      </c>
      <c r="B700" t="s">
        <v>393</v>
      </c>
      <c r="C700" s="17" t="s">
        <v>555</v>
      </c>
      <c r="D700" t="s">
        <v>31</v>
      </c>
      <c r="E700" t="s">
        <v>52</v>
      </c>
      <c r="F700" t="s">
        <v>193</v>
      </c>
      <c r="G700">
        <v>6</v>
      </c>
      <c r="H700">
        <v>38</v>
      </c>
      <c r="I700" t="s">
        <v>237</v>
      </c>
      <c r="J700">
        <v>5421</v>
      </c>
      <c r="K700" t="s">
        <v>204</v>
      </c>
      <c r="L700">
        <v>0</v>
      </c>
      <c r="M700" t="s">
        <v>36</v>
      </c>
      <c r="N700">
        <v>5000</v>
      </c>
      <c r="O700" s="17" t="s">
        <v>700</v>
      </c>
      <c r="P700" t="s">
        <v>394</v>
      </c>
      <c r="Q700" t="s">
        <v>195</v>
      </c>
      <c r="R700" t="s">
        <v>102</v>
      </c>
      <c r="S700" t="s">
        <v>238</v>
      </c>
      <c r="T700" t="s">
        <v>239</v>
      </c>
      <c r="U700" s="17" t="e">
        <v>#N/A</v>
      </c>
      <c r="V700" s="13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 s="21">
        <v>0</v>
      </c>
      <c r="AD700" s="13">
        <f>VLOOKUP(A700,'ARCHIVO DE TRABAJO'!$A$1:$AC$1046,29,0)</f>
        <v>0</v>
      </c>
      <c r="AE700" s="32">
        <f>VLOOKUP(A700,'ARCHIVO DE TRABAJO'!$A$1:$AD$1046,30,0)</f>
        <v>0</v>
      </c>
      <c r="AF700" s="21">
        <v>0</v>
      </c>
      <c r="AG700" s="21">
        <v>0</v>
      </c>
      <c r="AH700" s="21">
        <v>0</v>
      </c>
      <c r="AI700" s="21">
        <f t="shared" si="21"/>
        <v>0</v>
      </c>
      <c r="AJ700">
        <v>0</v>
      </c>
      <c r="AK700" s="1">
        <v>400000</v>
      </c>
      <c r="AL700">
        <v>0</v>
      </c>
      <c r="AM700" s="1">
        <v>400000</v>
      </c>
      <c r="AN700">
        <v>0</v>
      </c>
    </row>
    <row r="701" spans="1:40" x14ac:dyDescent="0.25">
      <c r="A701" t="str">
        <f t="shared" si="20"/>
        <v>1.1-00-2007_20638018_2056110</v>
      </c>
      <c r="B701" t="s">
        <v>393</v>
      </c>
      <c r="C701" s="17" t="s">
        <v>555</v>
      </c>
      <c r="D701" t="s">
        <v>31</v>
      </c>
      <c r="E701" t="s">
        <v>52</v>
      </c>
      <c r="F701" t="s">
        <v>193</v>
      </c>
      <c r="G701">
        <v>6</v>
      </c>
      <c r="H701">
        <v>38</v>
      </c>
      <c r="I701" t="s">
        <v>237</v>
      </c>
      <c r="J701">
        <v>5611</v>
      </c>
      <c r="K701" t="s">
        <v>205</v>
      </c>
      <c r="L701">
        <v>0</v>
      </c>
      <c r="M701" t="s">
        <v>36</v>
      </c>
      <c r="N701">
        <v>5000</v>
      </c>
      <c r="O701" s="17" t="s">
        <v>700</v>
      </c>
      <c r="P701" t="s">
        <v>394</v>
      </c>
      <c r="Q701" t="s">
        <v>195</v>
      </c>
      <c r="R701" t="s">
        <v>102</v>
      </c>
      <c r="S701" t="s">
        <v>238</v>
      </c>
      <c r="T701" t="s">
        <v>239</v>
      </c>
      <c r="U701" s="17" t="e">
        <v>#N/A</v>
      </c>
      <c r="V701" s="13">
        <v>94250</v>
      </c>
      <c r="W701">
        <v>0</v>
      </c>
      <c r="X701" s="1">
        <v>94250</v>
      </c>
      <c r="Y701">
        <v>0</v>
      </c>
      <c r="Z701">
        <v>0</v>
      </c>
      <c r="AA701">
        <v>0</v>
      </c>
      <c r="AB701">
        <v>0</v>
      </c>
      <c r="AC701" s="21">
        <v>0</v>
      </c>
      <c r="AD701" s="13">
        <f>VLOOKUP(A701,'ARCHIVO DE TRABAJO'!$A$1:$AC$1046,29,0)</f>
        <v>0</v>
      </c>
      <c r="AE701" s="32">
        <f>VLOOKUP(A701,'ARCHIVO DE TRABAJO'!$A$1:$AD$1046,30,0)</f>
        <v>0</v>
      </c>
      <c r="AF701" s="21">
        <v>0</v>
      </c>
      <c r="AG701" s="21">
        <v>0</v>
      </c>
      <c r="AH701" s="21">
        <v>0</v>
      </c>
      <c r="AI701" s="21">
        <f t="shared" si="21"/>
        <v>94250</v>
      </c>
      <c r="AJ701">
        <v>0</v>
      </c>
      <c r="AK701" s="1">
        <v>600000</v>
      </c>
      <c r="AL701">
        <v>0</v>
      </c>
      <c r="AM701" s="1">
        <v>505750</v>
      </c>
      <c r="AN701" s="1">
        <v>94250</v>
      </c>
    </row>
    <row r="702" spans="1:40" x14ac:dyDescent="0.25">
      <c r="A702" t="str">
        <f t="shared" si="20"/>
        <v>1.1-00-2007_20638018_2057810</v>
      </c>
      <c r="B702" t="s">
        <v>393</v>
      </c>
      <c r="C702" s="17" t="s">
        <v>555</v>
      </c>
      <c r="D702" t="s">
        <v>31</v>
      </c>
      <c r="E702" t="s">
        <v>52</v>
      </c>
      <c r="F702" t="s">
        <v>193</v>
      </c>
      <c r="G702">
        <v>6</v>
      </c>
      <c r="H702">
        <v>38</v>
      </c>
      <c r="I702" t="s">
        <v>237</v>
      </c>
      <c r="J702">
        <v>5781</v>
      </c>
      <c r="K702" t="s">
        <v>242</v>
      </c>
      <c r="L702">
        <v>0</v>
      </c>
      <c r="M702" t="s">
        <v>36</v>
      </c>
      <c r="N702">
        <v>5000</v>
      </c>
      <c r="O702" s="17" t="s">
        <v>700</v>
      </c>
      <c r="P702" t="s">
        <v>394</v>
      </c>
      <c r="Q702" t="s">
        <v>195</v>
      </c>
      <c r="R702" t="s">
        <v>102</v>
      </c>
      <c r="S702" t="s">
        <v>238</v>
      </c>
      <c r="T702" t="s">
        <v>239</v>
      </c>
      <c r="U702" s="17" t="e">
        <v>#N/A</v>
      </c>
      <c r="V702" s="13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 s="21">
        <v>0</v>
      </c>
      <c r="AD702" s="13">
        <f>VLOOKUP(A702,'ARCHIVO DE TRABAJO'!$A$1:$AC$1046,29,0)</f>
        <v>0</v>
      </c>
      <c r="AE702" s="32">
        <f>VLOOKUP(A702,'ARCHIVO DE TRABAJO'!$A$1:$AD$1046,30,0)</f>
        <v>0</v>
      </c>
      <c r="AF702" s="21">
        <v>0</v>
      </c>
      <c r="AG702" s="21">
        <v>0</v>
      </c>
      <c r="AH702" s="21">
        <v>0</v>
      </c>
      <c r="AI702" s="21">
        <f t="shared" si="21"/>
        <v>0</v>
      </c>
      <c r="AJ702">
        <v>0</v>
      </c>
      <c r="AK702" s="1">
        <v>400000</v>
      </c>
      <c r="AL702">
        <v>0</v>
      </c>
      <c r="AM702" s="1">
        <v>400000</v>
      </c>
      <c r="AN702">
        <v>0</v>
      </c>
    </row>
    <row r="703" spans="1:40" x14ac:dyDescent="0.25">
      <c r="A703" t="str">
        <f t="shared" ref="A703:A766" si="22">+CONCATENATE(B703,F703,G703,H703,I703,J703,L703)</f>
        <v>1.1-00-2007_20639018_2027210</v>
      </c>
      <c r="B703" t="s">
        <v>393</v>
      </c>
      <c r="C703" s="17" t="s">
        <v>555</v>
      </c>
      <c r="D703" t="s">
        <v>31</v>
      </c>
      <c r="E703" t="s">
        <v>52</v>
      </c>
      <c r="F703" t="s">
        <v>193</v>
      </c>
      <c r="G703">
        <v>6</v>
      </c>
      <c r="H703">
        <v>39</v>
      </c>
      <c r="I703" t="s">
        <v>237</v>
      </c>
      <c r="J703">
        <v>2721</v>
      </c>
      <c r="K703" t="s">
        <v>124</v>
      </c>
      <c r="L703">
        <v>0</v>
      </c>
      <c r="M703" t="s">
        <v>36</v>
      </c>
      <c r="N703">
        <v>2000</v>
      </c>
      <c r="O703" s="17" t="s">
        <v>699</v>
      </c>
      <c r="P703" t="s">
        <v>394</v>
      </c>
      <c r="Q703" t="s">
        <v>195</v>
      </c>
      <c r="R703" t="s">
        <v>102</v>
      </c>
      <c r="S703" t="s">
        <v>243</v>
      </c>
      <c r="T703" t="s">
        <v>239</v>
      </c>
      <c r="U703" s="17" t="e">
        <v>#N/A</v>
      </c>
      <c r="V703" s="1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 s="21">
        <v>0</v>
      </c>
      <c r="AD703" s="13">
        <f>VLOOKUP(A703,'ARCHIVO DE TRABAJO'!$A$1:$AC$1046,29,0)</f>
        <v>0</v>
      </c>
      <c r="AE703" s="32">
        <f>VLOOKUP(A703,'ARCHIVO DE TRABAJO'!$A$1:$AD$1046,30,0)</f>
        <v>0</v>
      </c>
      <c r="AF703" s="21">
        <v>0</v>
      </c>
      <c r="AG703" s="21">
        <v>0</v>
      </c>
      <c r="AH703" s="21">
        <v>0</v>
      </c>
      <c r="AI703" s="21">
        <f t="shared" ref="AI703:AI766" si="23">V703-AF703+AG703+AH703</f>
        <v>0</v>
      </c>
      <c r="AJ703">
        <v>0</v>
      </c>
      <c r="AK703" s="1">
        <v>200000</v>
      </c>
      <c r="AL703">
        <v>0</v>
      </c>
      <c r="AM703" s="1">
        <v>200000</v>
      </c>
      <c r="AN703">
        <v>0</v>
      </c>
    </row>
    <row r="704" spans="1:40" x14ac:dyDescent="0.25">
      <c r="A704" t="str">
        <f t="shared" si="22"/>
        <v>1.1-00-2007_20639018_2032610</v>
      </c>
      <c r="B704" t="s">
        <v>393</v>
      </c>
      <c r="C704" s="17" t="s">
        <v>555</v>
      </c>
      <c r="D704" t="s">
        <v>31</v>
      </c>
      <c r="E704" t="s">
        <v>52</v>
      </c>
      <c r="F704" t="s">
        <v>193</v>
      </c>
      <c r="G704">
        <v>6</v>
      </c>
      <c r="H704">
        <v>39</v>
      </c>
      <c r="I704" t="s">
        <v>237</v>
      </c>
      <c r="J704">
        <v>3261</v>
      </c>
      <c r="K704" t="s">
        <v>67</v>
      </c>
      <c r="L704">
        <v>0</v>
      </c>
      <c r="M704" t="s">
        <v>36</v>
      </c>
      <c r="N704">
        <v>3000</v>
      </c>
      <c r="O704" s="17" t="s">
        <v>699</v>
      </c>
      <c r="P704" t="s">
        <v>394</v>
      </c>
      <c r="Q704" t="s">
        <v>195</v>
      </c>
      <c r="R704" t="s">
        <v>102</v>
      </c>
      <c r="S704" t="s">
        <v>243</v>
      </c>
      <c r="T704" t="s">
        <v>239</v>
      </c>
      <c r="U704" s="17" t="e">
        <v>#N/A</v>
      </c>
      <c r="V704" s="13">
        <v>15000000</v>
      </c>
      <c r="W704">
        <v>0</v>
      </c>
      <c r="X704" s="1">
        <v>14640910.77</v>
      </c>
      <c r="Y704" s="1">
        <v>14401556.369999999</v>
      </c>
      <c r="Z704" s="1">
        <v>10953805.99</v>
      </c>
      <c r="AA704" s="1">
        <v>3053802.08</v>
      </c>
      <c r="AB704" s="1">
        <v>2207318.7599999998</v>
      </c>
      <c r="AC704" s="21">
        <v>359089.23000000045</v>
      </c>
      <c r="AD704" s="13">
        <f>VLOOKUP(A704,'ARCHIVO DE TRABAJO'!$A$1:$AC$1046,29,0)</f>
        <v>720000</v>
      </c>
      <c r="AE704" s="32" t="str">
        <f>VLOOKUP(A704,'ARCHIVO DE TRABAJO'!$A$1:$AD$1046,30,0)</f>
        <v>Amarillo</v>
      </c>
      <c r="AF704" s="21">
        <v>0</v>
      </c>
      <c r="AG704" s="21">
        <v>0</v>
      </c>
      <c r="AH704" s="21">
        <v>0</v>
      </c>
      <c r="AI704" s="21">
        <f t="shared" si="23"/>
        <v>15000000</v>
      </c>
      <c r="AJ704">
        <v>0</v>
      </c>
      <c r="AK704" s="1">
        <v>15000000</v>
      </c>
      <c r="AL704">
        <v>0</v>
      </c>
      <c r="AM704">
        <v>0</v>
      </c>
      <c r="AN704" s="1">
        <v>15000000</v>
      </c>
    </row>
    <row r="705" spans="1:40" x14ac:dyDescent="0.25">
      <c r="A705" t="str">
        <f t="shared" si="22"/>
        <v>1.1-00-2007_20639018_2056710</v>
      </c>
      <c r="B705" t="s">
        <v>393</v>
      </c>
      <c r="C705" s="17" t="s">
        <v>555</v>
      </c>
      <c r="D705" t="s">
        <v>31</v>
      </c>
      <c r="E705" t="s">
        <v>52</v>
      </c>
      <c r="F705" t="s">
        <v>193</v>
      </c>
      <c r="G705">
        <v>6</v>
      </c>
      <c r="H705">
        <v>39</v>
      </c>
      <c r="I705" t="s">
        <v>237</v>
      </c>
      <c r="J705">
        <v>5671</v>
      </c>
      <c r="K705" t="s">
        <v>122</v>
      </c>
      <c r="L705">
        <v>0</v>
      </c>
      <c r="M705" t="s">
        <v>36</v>
      </c>
      <c r="N705">
        <v>5000</v>
      </c>
      <c r="O705" s="17" t="s">
        <v>700</v>
      </c>
      <c r="P705" t="s">
        <v>394</v>
      </c>
      <c r="Q705" t="s">
        <v>195</v>
      </c>
      <c r="R705" t="s">
        <v>102</v>
      </c>
      <c r="S705" t="s">
        <v>243</v>
      </c>
      <c r="T705" t="s">
        <v>239</v>
      </c>
      <c r="U705" s="17" t="e">
        <v>#N/A</v>
      </c>
      <c r="V705" s="13">
        <v>417600</v>
      </c>
      <c r="W705">
        <v>0</v>
      </c>
      <c r="X705" s="1">
        <v>354272.91</v>
      </c>
      <c r="Y705" s="1">
        <v>103712.91</v>
      </c>
      <c r="Z705" s="1">
        <v>51856.45</v>
      </c>
      <c r="AA705">
        <v>0</v>
      </c>
      <c r="AB705">
        <v>0</v>
      </c>
      <c r="AC705" s="21">
        <v>63327.090000000026</v>
      </c>
      <c r="AD705" s="13">
        <f>VLOOKUP(A705,'ARCHIVO DE TRABAJO'!$A$1:$AC$1046,29,0)</f>
        <v>0</v>
      </c>
      <c r="AE705" s="32">
        <f>VLOOKUP(A705,'ARCHIVO DE TRABAJO'!$A$1:$AD$1046,30,0)</f>
        <v>0</v>
      </c>
      <c r="AF705" s="21">
        <v>0</v>
      </c>
      <c r="AG705" s="21">
        <v>0</v>
      </c>
      <c r="AH705" s="21">
        <v>0</v>
      </c>
      <c r="AI705" s="21">
        <f t="shared" si="23"/>
        <v>417600</v>
      </c>
      <c r="AJ705">
        <v>0</v>
      </c>
      <c r="AK705" s="1">
        <v>1000000</v>
      </c>
      <c r="AL705">
        <v>0</v>
      </c>
      <c r="AM705" s="1">
        <v>582400</v>
      </c>
      <c r="AN705" s="1">
        <v>417600</v>
      </c>
    </row>
    <row r="706" spans="1:40" x14ac:dyDescent="0.25">
      <c r="A706" t="str">
        <f t="shared" si="22"/>
        <v>1.1-00-2007_20642019_2024710</v>
      </c>
      <c r="B706" t="s">
        <v>393</v>
      </c>
      <c r="C706" s="17" t="s">
        <v>555</v>
      </c>
      <c r="D706" t="s">
        <v>31</v>
      </c>
      <c r="E706" t="s">
        <v>52</v>
      </c>
      <c r="F706" t="s">
        <v>193</v>
      </c>
      <c r="G706">
        <v>6</v>
      </c>
      <c r="H706">
        <v>42</v>
      </c>
      <c r="I706" t="s">
        <v>245</v>
      </c>
      <c r="J706">
        <v>2471</v>
      </c>
      <c r="K706" t="s">
        <v>169</v>
      </c>
      <c r="L706">
        <v>0</v>
      </c>
      <c r="M706" t="s">
        <v>36</v>
      </c>
      <c r="N706">
        <v>2000</v>
      </c>
      <c r="O706" s="17" t="s">
        <v>699</v>
      </c>
      <c r="P706" t="s">
        <v>394</v>
      </c>
      <c r="Q706" t="s">
        <v>195</v>
      </c>
      <c r="R706" t="s">
        <v>102</v>
      </c>
      <c r="S706" t="s">
        <v>248</v>
      </c>
      <c r="T706" t="s">
        <v>247</v>
      </c>
      <c r="U706" s="17" t="s">
        <v>509</v>
      </c>
      <c r="V706" s="13">
        <v>1986739.2</v>
      </c>
      <c r="W706">
        <v>0</v>
      </c>
      <c r="X706" s="1">
        <v>1986739.2</v>
      </c>
      <c r="Y706" s="1">
        <v>1019148.4</v>
      </c>
      <c r="Z706" s="1">
        <v>19148.400000000001</v>
      </c>
      <c r="AA706" s="1">
        <v>12748.4</v>
      </c>
      <c r="AB706" s="17">
        <v>0</v>
      </c>
      <c r="AC706" s="21">
        <v>0</v>
      </c>
      <c r="AD706" s="13">
        <f>VLOOKUP(A706,'ARCHIVO DE TRABAJO'!$A$1:$AC$1046,29,0)</f>
        <v>0</v>
      </c>
      <c r="AE706" s="32">
        <f>VLOOKUP(A706,'ARCHIVO DE TRABAJO'!$A$1:$AD$1046,30,0)</f>
        <v>0</v>
      </c>
      <c r="AF706" s="27">
        <v>1000000</v>
      </c>
      <c r="AG706" s="21">
        <v>0</v>
      </c>
      <c r="AH706" s="21">
        <v>0</v>
      </c>
      <c r="AI706" s="21">
        <f t="shared" si="23"/>
        <v>986739.19999999995</v>
      </c>
      <c r="AJ706">
        <v>0</v>
      </c>
      <c r="AK706" s="1">
        <v>2000000</v>
      </c>
      <c r="AL706">
        <v>0</v>
      </c>
      <c r="AM706" s="1">
        <v>13260.8</v>
      </c>
      <c r="AN706" s="1">
        <v>1986739.2</v>
      </c>
    </row>
    <row r="707" spans="1:40" x14ac:dyDescent="0.25">
      <c r="A707" t="str">
        <f t="shared" si="22"/>
        <v>1.1-00-2007_20640018_2054210</v>
      </c>
      <c r="B707" t="s">
        <v>393</v>
      </c>
      <c r="C707" s="17" t="s">
        <v>555</v>
      </c>
      <c r="D707" t="s">
        <v>31</v>
      </c>
      <c r="E707" t="s">
        <v>52</v>
      </c>
      <c r="F707" t="s">
        <v>193</v>
      </c>
      <c r="G707">
        <v>6</v>
      </c>
      <c r="H707">
        <v>40</v>
      </c>
      <c r="I707" t="s">
        <v>237</v>
      </c>
      <c r="J707">
        <v>5421</v>
      </c>
      <c r="K707" t="s">
        <v>204</v>
      </c>
      <c r="L707">
        <v>0</v>
      </c>
      <c r="M707" t="s">
        <v>36</v>
      </c>
      <c r="N707">
        <v>5000</v>
      </c>
      <c r="O707" s="17" t="s">
        <v>700</v>
      </c>
      <c r="P707" t="s">
        <v>394</v>
      </c>
      <c r="Q707" t="s">
        <v>195</v>
      </c>
      <c r="R707" t="s">
        <v>102</v>
      </c>
      <c r="S707" t="s">
        <v>244</v>
      </c>
      <c r="T707" t="s">
        <v>239</v>
      </c>
      <c r="U707" s="17" t="e">
        <v>#N/A</v>
      </c>
      <c r="V707" s="13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 s="21">
        <v>0</v>
      </c>
      <c r="AD707" s="13">
        <f>VLOOKUP(A707,'ARCHIVO DE TRABAJO'!$A$1:$AC$1046,29,0)</f>
        <v>0</v>
      </c>
      <c r="AE707" s="32">
        <f>VLOOKUP(A707,'ARCHIVO DE TRABAJO'!$A$1:$AD$1046,30,0)</f>
        <v>0</v>
      </c>
      <c r="AF707" s="21">
        <v>0</v>
      </c>
      <c r="AG707" s="21">
        <v>0</v>
      </c>
      <c r="AH707" s="21">
        <v>0</v>
      </c>
      <c r="AI707" s="21">
        <f t="shared" si="23"/>
        <v>0</v>
      </c>
      <c r="AJ707">
        <v>0</v>
      </c>
      <c r="AK707" s="1">
        <v>300000</v>
      </c>
      <c r="AL707">
        <v>0</v>
      </c>
      <c r="AM707" s="1">
        <v>300000</v>
      </c>
      <c r="AN707">
        <v>0</v>
      </c>
    </row>
    <row r="708" spans="1:40" x14ac:dyDescent="0.25">
      <c r="A708" t="str">
        <f t="shared" si="22"/>
        <v>1.1-00-2007_20640018_2056710</v>
      </c>
      <c r="B708" t="s">
        <v>393</v>
      </c>
      <c r="C708" s="17" t="s">
        <v>555</v>
      </c>
      <c r="D708" t="s">
        <v>31</v>
      </c>
      <c r="E708" t="s">
        <v>52</v>
      </c>
      <c r="F708" t="s">
        <v>193</v>
      </c>
      <c r="G708">
        <v>6</v>
      </c>
      <c r="H708">
        <v>40</v>
      </c>
      <c r="I708" t="s">
        <v>237</v>
      </c>
      <c r="J708">
        <v>5671</v>
      </c>
      <c r="K708" t="s">
        <v>122</v>
      </c>
      <c r="L708">
        <v>0</v>
      </c>
      <c r="M708" t="s">
        <v>36</v>
      </c>
      <c r="N708">
        <v>5000</v>
      </c>
      <c r="O708" s="17" t="s">
        <v>700</v>
      </c>
      <c r="P708" t="s">
        <v>394</v>
      </c>
      <c r="Q708" t="s">
        <v>195</v>
      </c>
      <c r="R708" t="s">
        <v>102</v>
      </c>
      <c r="S708" t="s">
        <v>244</v>
      </c>
      <c r="T708" t="s">
        <v>239</v>
      </c>
      <c r="U708" s="17" t="s">
        <v>509</v>
      </c>
      <c r="V708" s="13">
        <v>46740</v>
      </c>
      <c r="W708">
        <v>0</v>
      </c>
      <c r="X708" s="1">
        <v>46740</v>
      </c>
      <c r="Y708" s="1">
        <v>46740</v>
      </c>
      <c r="Z708" s="1">
        <v>46740</v>
      </c>
      <c r="AA708">
        <v>0</v>
      </c>
      <c r="AB708">
        <v>0</v>
      </c>
      <c r="AC708" s="21">
        <v>0</v>
      </c>
      <c r="AD708" s="13">
        <f>VLOOKUP(A708,'ARCHIVO DE TRABAJO'!$A$1:$AC$1046,29,0)</f>
        <v>0</v>
      </c>
      <c r="AE708" s="32">
        <f>VLOOKUP(A708,'ARCHIVO DE TRABAJO'!$A$1:$AD$1046,30,0)</f>
        <v>0</v>
      </c>
      <c r="AF708" s="21">
        <v>0</v>
      </c>
      <c r="AG708" s="21">
        <v>0</v>
      </c>
      <c r="AH708" s="21">
        <v>0</v>
      </c>
      <c r="AI708" s="21">
        <f t="shared" si="23"/>
        <v>46740</v>
      </c>
      <c r="AJ708">
        <v>0</v>
      </c>
      <c r="AK708" s="1">
        <v>2000000</v>
      </c>
      <c r="AL708">
        <v>0</v>
      </c>
      <c r="AM708" s="1">
        <v>1953260</v>
      </c>
      <c r="AN708" s="1">
        <v>46740</v>
      </c>
    </row>
    <row r="709" spans="1:40" x14ac:dyDescent="0.25">
      <c r="A709" t="str">
        <f t="shared" si="22"/>
        <v>1.1-00-2007_20641019_2024210</v>
      </c>
      <c r="B709" t="s">
        <v>393</v>
      </c>
      <c r="C709" s="17" t="s">
        <v>555</v>
      </c>
      <c r="D709" t="s">
        <v>31</v>
      </c>
      <c r="E709" t="s">
        <v>52</v>
      </c>
      <c r="F709" t="s">
        <v>193</v>
      </c>
      <c r="G709">
        <v>6</v>
      </c>
      <c r="H709">
        <v>41</v>
      </c>
      <c r="I709" t="s">
        <v>245</v>
      </c>
      <c r="J709">
        <v>2421</v>
      </c>
      <c r="K709" t="s">
        <v>161</v>
      </c>
      <c r="L709">
        <v>0</v>
      </c>
      <c r="M709" t="s">
        <v>36</v>
      </c>
      <c r="N709">
        <v>2000</v>
      </c>
      <c r="O709" s="17" t="s">
        <v>699</v>
      </c>
      <c r="P709" t="s">
        <v>394</v>
      </c>
      <c r="Q709" t="s">
        <v>195</v>
      </c>
      <c r="R709" t="s">
        <v>102</v>
      </c>
      <c r="S709" t="s">
        <v>246</v>
      </c>
      <c r="T709" t="s">
        <v>247</v>
      </c>
      <c r="U709" s="17" t="e">
        <v>#N/A</v>
      </c>
      <c r="V709" s="13">
        <v>14994566</v>
      </c>
      <c r="W709">
        <v>0</v>
      </c>
      <c r="X709" s="1">
        <v>14994566</v>
      </c>
      <c r="Y709" s="1">
        <v>14994566</v>
      </c>
      <c r="Z709" s="1">
        <v>6951097.3700000001</v>
      </c>
      <c r="AA709" s="1">
        <v>4978568.46</v>
      </c>
      <c r="AB709" s="1">
        <v>2527500.9</v>
      </c>
      <c r="AC709" s="21">
        <v>0</v>
      </c>
      <c r="AD709" s="13">
        <f>VLOOKUP(A709,'ARCHIVO DE TRABAJO'!$A$1:$AC$1046,29,0)</f>
        <v>0</v>
      </c>
      <c r="AE709" s="32">
        <f>VLOOKUP(A709,'ARCHIVO DE TRABAJO'!$A$1:$AD$1046,30,0)</f>
        <v>0</v>
      </c>
      <c r="AF709" s="21">
        <v>0</v>
      </c>
      <c r="AG709" s="21">
        <v>0</v>
      </c>
      <c r="AH709" s="21">
        <v>0</v>
      </c>
      <c r="AI709" s="21">
        <f t="shared" si="23"/>
        <v>14994566</v>
      </c>
      <c r="AJ709">
        <v>0</v>
      </c>
      <c r="AK709" s="1">
        <v>15000000</v>
      </c>
      <c r="AL709">
        <v>0</v>
      </c>
      <c r="AM709" s="1">
        <v>5434</v>
      </c>
      <c r="AN709" s="1">
        <v>14994566</v>
      </c>
    </row>
    <row r="710" spans="1:40" x14ac:dyDescent="0.25">
      <c r="A710" t="str">
        <f t="shared" si="22"/>
        <v>1.1-00-2007_20641019_2027210</v>
      </c>
      <c r="B710" t="s">
        <v>393</v>
      </c>
      <c r="C710" s="17" t="s">
        <v>555</v>
      </c>
      <c r="D710" t="s">
        <v>31</v>
      </c>
      <c r="E710" t="s">
        <v>52</v>
      </c>
      <c r="F710" t="s">
        <v>193</v>
      </c>
      <c r="G710">
        <v>6</v>
      </c>
      <c r="H710">
        <v>41</v>
      </c>
      <c r="I710" t="s">
        <v>245</v>
      </c>
      <c r="J710">
        <v>2721</v>
      </c>
      <c r="K710" t="s">
        <v>124</v>
      </c>
      <c r="L710">
        <v>0</v>
      </c>
      <c r="M710" t="s">
        <v>36</v>
      </c>
      <c r="N710">
        <v>2000</v>
      </c>
      <c r="O710" s="17" t="s">
        <v>699</v>
      </c>
      <c r="P710" t="s">
        <v>394</v>
      </c>
      <c r="Q710" t="s">
        <v>195</v>
      </c>
      <c r="R710" t="s">
        <v>102</v>
      </c>
      <c r="S710" t="s">
        <v>246</v>
      </c>
      <c r="T710" t="s">
        <v>247</v>
      </c>
      <c r="U710" s="17" t="e">
        <v>#N/A</v>
      </c>
      <c r="V710" s="13">
        <v>18000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 s="21">
        <v>18000</v>
      </c>
      <c r="AD710" s="13">
        <f>VLOOKUP(A710,'ARCHIVO DE TRABAJO'!$A$1:$AC$1046,29,0)</f>
        <v>0</v>
      </c>
      <c r="AE710" s="32">
        <f>VLOOKUP(A710,'ARCHIVO DE TRABAJO'!$A$1:$AD$1046,30,0)</f>
        <v>0</v>
      </c>
      <c r="AF710" s="21">
        <v>0</v>
      </c>
      <c r="AG710" s="21">
        <v>0</v>
      </c>
      <c r="AH710" s="21">
        <v>0</v>
      </c>
      <c r="AI710" s="21">
        <f t="shared" si="23"/>
        <v>18000</v>
      </c>
      <c r="AJ710">
        <v>0</v>
      </c>
      <c r="AK710" s="1">
        <v>218000</v>
      </c>
      <c r="AL710">
        <v>0</v>
      </c>
      <c r="AM710" s="1">
        <v>200000</v>
      </c>
      <c r="AN710" s="1">
        <v>18000</v>
      </c>
    </row>
    <row r="711" spans="1:40" x14ac:dyDescent="0.25">
      <c r="A711" t="str">
        <f t="shared" si="22"/>
        <v>1.1-00-2007_20642019_2024210</v>
      </c>
      <c r="B711" t="s">
        <v>393</v>
      </c>
      <c r="C711" s="17" t="s">
        <v>555</v>
      </c>
      <c r="D711" t="s">
        <v>31</v>
      </c>
      <c r="E711" t="s">
        <v>52</v>
      </c>
      <c r="F711" t="s">
        <v>193</v>
      </c>
      <c r="G711">
        <v>6</v>
      </c>
      <c r="H711">
        <v>42</v>
      </c>
      <c r="I711" t="s">
        <v>245</v>
      </c>
      <c r="J711">
        <v>2421</v>
      </c>
      <c r="K711" t="s">
        <v>161</v>
      </c>
      <c r="L711">
        <v>0</v>
      </c>
      <c r="M711" t="s">
        <v>36</v>
      </c>
      <c r="N711">
        <v>2000</v>
      </c>
      <c r="O711" s="17" t="s">
        <v>699</v>
      </c>
      <c r="P711" t="s">
        <v>394</v>
      </c>
      <c r="Q711" t="s">
        <v>195</v>
      </c>
      <c r="R711" t="s">
        <v>102</v>
      </c>
      <c r="S711" t="s">
        <v>248</v>
      </c>
      <c r="T711" t="s">
        <v>247</v>
      </c>
      <c r="U711" s="17" t="e">
        <v>#N/A</v>
      </c>
      <c r="V711" s="13">
        <v>313548</v>
      </c>
      <c r="W711">
        <v>0</v>
      </c>
      <c r="X711" s="1">
        <v>313548</v>
      </c>
      <c r="Y711" s="1">
        <v>313548</v>
      </c>
      <c r="Z711" s="1">
        <v>182700</v>
      </c>
      <c r="AA711" s="1">
        <v>149988</v>
      </c>
      <c r="AB711" s="1">
        <v>149988</v>
      </c>
      <c r="AC711" s="21">
        <v>0</v>
      </c>
      <c r="AD711" s="13">
        <f>VLOOKUP(A711,'ARCHIVO DE TRABAJO'!$A$1:$AC$1046,29,0)</f>
        <v>0</v>
      </c>
      <c r="AE711" s="32">
        <f>VLOOKUP(A711,'ARCHIVO DE TRABAJO'!$A$1:$AD$1046,30,0)</f>
        <v>0</v>
      </c>
      <c r="AF711" s="21">
        <v>0</v>
      </c>
      <c r="AG711" s="21">
        <v>0</v>
      </c>
      <c r="AH711" s="21">
        <v>0</v>
      </c>
      <c r="AI711" s="21">
        <f t="shared" si="23"/>
        <v>313548</v>
      </c>
      <c r="AJ711">
        <v>0</v>
      </c>
      <c r="AK711" s="1">
        <v>400000</v>
      </c>
      <c r="AL711">
        <v>0</v>
      </c>
      <c r="AM711" s="1">
        <v>86452</v>
      </c>
      <c r="AN711" s="1">
        <v>313548</v>
      </c>
    </row>
    <row r="712" spans="1:40" x14ac:dyDescent="0.25">
      <c r="A712" t="str">
        <f t="shared" si="22"/>
        <v>1.1-00-2007_20642019_2024310</v>
      </c>
      <c r="B712" t="s">
        <v>393</v>
      </c>
      <c r="C712" s="17" t="s">
        <v>555</v>
      </c>
      <c r="D712" t="s">
        <v>31</v>
      </c>
      <c r="E712" t="s">
        <v>52</v>
      </c>
      <c r="F712" t="s">
        <v>193</v>
      </c>
      <c r="G712">
        <v>6</v>
      </c>
      <c r="H712">
        <v>42</v>
      </c>
      <c r="I712" t="s">
        <v>245</v>
      </c>
      <c r="J712">
        <v>2431</v>
      </c>
      <c r="K712" t="s">
        <v>166</v>
      </c>
      <c r="L712">
        <v>0</v>
      </c>
      <c r="M712" t="s">
        <v>36</v>
      </c>
      <c r="N712">
        <v>2000</v>
      </c>
      <c r="O712" s="17" t="s">
        <v>699</v>
      </c>
      <c r="P712" t="s">
        <v>394</v>
      </c>
      <c r="Q712" t="s">
        <v>195</v>
      </c>
      <c r="R712" t="s">
        <v>102</v>
      </c>
      <c r="S712" t="s">
        <v>248</v>
      </c>
      <c r="T712" t="s">
        <v>247</v>
      </c>
      <c r="U712" s="17" t="e">
        <v>#N/A</v>
      </c>
      <c r="V712" s="13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 s="21">
        <v>0</v>
      </c>
      <c r="AD712" s="13">
        <f>VLOOKUP(A712,'ARCHIVO DE TRABAJO'!$A$1:$AC$1046,29,0)</f>
        <v>0</v>
      </c>
      <c r="AE712" s="32">
        <f>VLOOKUP(A712,'ARCHIVO DE TRABAJO'!$A$1:$AD$1046,30,0)</f>
        <v>0</v>
      </c>
      <c r="AF712" s="21">
        <v>0</v>
      </c>
      <c r="AG712" s="21">
        <v>0</v>
      </c>
      <c r="AH712" s="21">
        <v>0</v>
      </c>
      <c r="AI712" s="21">
        <f t="shared" si="23"/>
        <v>0</v>
      </c>
      <c r="AJ712">
        <v>0</v>
      </c>
      <c r="AK712" s="1">
        <v>15000</v>
      </c>
      <c r="AL712">
        <v>0</v>
      </c>
      <c r="AM712" s="1">
        <v>15000</v>
      </c>
      <c r="AN712">
        <v>0</v>
      </c>
    </row>
    <row r="713" spans="1:40" x14ac:dyDescent="0.25">
      <c r="A713" t="str">
        <f t="shared" si="22"/>
        <v>1.1-00-2007_20642019_2024610</v>
      </c>
      <c r="B713" t="s">
        <v>393</v>
      </c>
      <c r="C713" s="17" t="s">
        <v>555</v>
      </c>
      <c r="D713" t="s">
        <v>31</v>
      </c>
      <c r="E713" t="s">
        <v>52</v>
      </c>
      <c r="F713" t="s">
        <v>193</v>
      </c>
      <c r="G713">
        <v>6</v>
      </c>
      <c r="H713">
        <v>42</v>
      </c>
      <c r="I713" t="s">
        <v>245</v>
      </c>
      <c r="J713">
        <v>2461</v>
      </c>
      <c r="K713" t="s">
        <v>168</v>
      </c>
      <c r="L713">
        <v>0</v>
      </c>
      <c r="M713" t="s">
        <v>36</v>
      </c>
      <c r="N713">
        <v>2000</v>
      </c>
      <c r="O713" s="17" t="s">
        <v>699</v>
      </c>
      <c r="P713" t="s">
        <v>394</v>
      </c>
      <c r="Q713" t="s">
        <v>195</v>
      </c>
      <c r="R713" t="s">
        <v>102</v>
      </c>
      <c r="S713" t="s">
        <v>248</v>
      </c>
      <c r="T713" t="s">
        <v>247</v>
      </c>
      <c r="U713" s="17" t="e">
        <v>#N/A</v>
      </c>
      <c r="V713" s="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 s="21">
        <v>0</v>
      </c>
      <c r="AD713" s="13">
        <f>VLOOKUP(A713,'ARCHIVO DE TRABAJO'!$A$1:$AC$1046,29,0)</f>
        <v>0</v>
      </c>
      <c r="AE713" s="32">
        <f>VLOOKUP(A713,'ARCHIVO DE TRABAJO'!$A$1:$AD$1046,30,0)</f>
        <v>0</v>
      </c>
      <c r="AF713" s="21">
        <v>0</v>
      </c>
      <c r="AG713" s="21">
        <v>0</v>
      </c>
      <c r="AH713" s="21">
        <v>0</v>
      </c>
      <c r="AI713" s="21">
        <f t="shared" si="23"/>
        <v>0</v>
      </c>
      <c r="AJ713">
        <v>0</v>
      </c>
      <c r="AK713" s="1">
        <v>180000</v>
      </c>
      <c r="AL713">
        <v>0</v>
      </c>
      <c r="AM713" s="1">
        <v>180000</v>
      </c>
      <c r="AN713">
        <v>0</v>
      </c>
    </row>
    <row r="714" spans="1:40" x14ac:dyDescent="0.25">
      <c r="A714" t="str">
        <f t="shared" si="22"/>
        <v>1.1-00-2007_20643020_2033910</v>
      </c>
      <c r="B714" t="s">
        <v>393</v>
      </c>
      <c r="C714" s="17" t="s">
        <v>555</v>
      </c>
      <c r="D714" t="s">
        <v>31</v>
      </c>
      <c r="E714" t="s">
        <v>52</v>
      </c>
      <c r="F714" t="s">
        <v>193</v>
      </c>
      <c r="G714">
        <v>6</v>
      </c>
      <c r="H714">
        <v>43</v>
      </c>
      <c r="I714" t="s">
        <v>250</v>
      </c>
      <c r="J714">
        <v>3391</v>
      </c>
      <c r="K714" t="s">
        <v>137</v>
      </c>
      <c r="L714">
        <v>0</v>
      </c>
      <c r="M714" t="s">
        <v>36</v>
      </c>
      <c r="N714">
        <v>3000</v>
      </c>
      <c r="O714" s="17" t="s">
        <v>699</v>
      </c>
      <c r="P714" t="s">
        <v>394</v>
      </c>
      <c r="Q714" t="s">
        <v>195</v>
      </c>
      <c r="R714" t="s">
        <v>102</v>
      </c>
      <c r="S714" t="s">
        <v>251</v>
      </c>
      <c r="T714" t="s">
        <v>252</v>
      </c>
      <c r="U714" s="17" t="s">
        <v>509</v>
      </c>
      <c r="V714" s="13">
        <v>1000000</v>
      </c>
      <c r="W714">
        <v>0</v>
      </c>
      <c r="X714" s="1">
        <v>1000000</v>
      </c>
      <c r="Y714" s="1">
        <v>1000000</v>
      </c>
      <c r="Z714" s="17">
        <v>0</v>
      </c>
      <c r="AA714" s="17">
        <v>0</v>
      </c>
      <c r="AB714">
        <v>0</v>
      </c>
      <c r="AC714" s="21">
        <v>0</v>
      </c>
      <c r="AD714" s="13">
        <f>VLOOKUP(A714,'ARCHIVO DE TRABAJO'!$A$1:$AC$1046,29,0)</f>
        <v>0</v>
      </c>
      <c r="AE714" s="32">
        <f>VLOOKUP(A714,'ARCHIVO DE TRABAJO'!$A$1:$AD$1046,30,0)</f>
        <v>0</v>
      </c>
      <c r="AF714" s="27">
        <v>1000000</v>
      </c>
      <c r="AG714" s="21">
        <v>0</v>
      </c>
      <c r="AH714" s="21">
        <v>0</v>
      </c>
      <c r="AI714" s="21">
        <f t="shared" si="23"/>
        <v>0</v>
      </c>
      <c r="AJ714">
        <v>0</v>
      </c>
      <c r="AK714" s="1">
        <v>1000000</v>
      </c>
      <c r="AL714">
        <v>0</v>
      </c>
      <c r="AM714" s="17">
        <v>0</v>
      </c>
      <c r="AN714" s="1">
        <v>1000000</v>
      </c>
    </row>
    <row r="715" spans="1:40" x14ac:dyDescent="0.25">
      <c r="A715" t="str">
        <f t="shared" si="22"/>
        <v>1.1-00-2006_20924013_2038210</v>
      </c>
      <c r="B715" t="s">
        <v>393</v>
      </c>
      <c r="C715" s="17" t="s">
        <v>555</v>
      </c>
      <c r="D715" t="s">
        <v>342</v>
      </c>
      <c r="E715" t="s">
        <v>348</v>
      </c>
      <c r="F715" t="s">
        <v>349</v>
      </c>
      <c r="G715">
        <v>9</v>
      </c>
      <c r="H715">
        <v>24</v>
      </c>
      <c r="I715" t="s">
        <v>350</v>
      </c>
      <c r="J715">
        <v>3821</v>
      </c>
      <c r="K715" t="s">
        <v>70</v>
      </c>
      <c r="L715">
        <v>0</v>
      </c>
      <c r="M715" t="s">
        <v>36</v>
      </c>
      <c r="N715">
        <v>3000</v>
      </c>
      <c r="O715" s="17" t="s">
        <v>699</v>
      </c>
      <c r="P715" t="s">
        <v>394</v>
      </c>
      <c r="Q715" t="s">
        <v>351</v>
      </c>
      <c r="R715" t="s">
        <v>224</v>
      </c>
      <c r="S715" t="s">
        <v>354</v>
      </c>
      <c r="T715" t="s">
        <v>353</v>
      </c>
      <c r="U715" s="17" t="s">
        <v>509</v>
      </c>
      <c r="V715" s="13">
        <v>1000000</v>
      </c>
      <c r="W715">
        <v>0</v>
      </c>
      <c r="X715" s="1">
        <v>999130</v>
      </c>
      <c r="Y715" s="1">
        <v>999130</v>
      </c>
      <c r="Z715" s="1">
        <v>67030</v>
      </c>
      <c r="AA715" s="1">
        <v>7000</v>
      </c>
      <c r="AB715" s="1">
        <v>7000</v>
      </c>
      <c r="AC715" s="21">
        <v>870</v>
      </c>
      <c r="AD715" s="13">
        <f>VLOOKUP(A715,'ARCHIVO DE TRABAJO'!$A$1:$AC$1046,29,0)</f>
        <v>0</v>
      </c>
      <c r="AE715" s="32">
        <f>VLOOKUP(A715,'ARCHIVO DE TRABAJO'!$A$1:$AD$1046,30,0)</f>
        <v>0</v>
      </c>
      <c r="AF715" s="27">
        <v>921100</v>
      </c>
      <c r="AG715" s="21">
        <v>0</v>
      </c>
      <c r="AH715" s="21">
        <v>0</v>
      </c>
      <c r="AI715" s="21">
        <f t="shared" si="23"/>
        <v>78900</v>
      </c>
      <c r="AJ715">
        <v>0</v>
      </c>
      <c r="AK715" s="1">
        <v>1430000</v>
      </c>
      <c r="AL715">
        <v>0</v>
      </c>
      <c r="AM715" s="1">
        <v>430000</v>
      </c>
      <c r="AN715" s="1">
        <v>1000000</v>
      </c>
    </row>
    <row r="716" spans="1:40" x14ac:dyDescent="0.25">
      <c r="A716" t="str">
        <f t="shared" si="22"/>
        <v>1.1-00-2007_20642019_2025110</v>
      </c>
      <c r="B716" t="s">
        <v>393</v>
      </c>
      <c r="C716" s="17" t="s">
        <v>555</v>
      </c>
      <c r="D716" t="s">
        <v>31</v>
      </c>
      <c r="E716" t="s">
        <v>52</v>
      </c>
      <c r="F716" t="s">
        <v>193</v>
      </c>
      <c r="G716">
        <v>6</v>
      </c>
      <c r="H716">
        <v>42</v>
      </c>
      <c r="I716" t="s">
        <v>245</v>
      </c>
      <c r="J716">
        <v>2511</v>
      </c>
      <c r="K716" t="s">
        <v>171</v>
      </c>
      <c r="L716">
        <v>0</v>
      </c>
      <c r="M716" t="s">
        <v>36</v>
      </c>
      <c r="N716">
        <v>2000</v>
      </c>
      <c r="O716" s="17" t="s">
        <v>699</v>
      </c>
      <c r="P716" t="s">
        <v>394</v>
      </c>
      <c r="Q716" t="s">
        <v>195</v>
      </c>
      <c r="R716" t="s">
        <v>102</v>
      </c>
      <c r="S716" t="s">
        <v>248</v>
      </c>
      <c r="T716" t="s">
        <v>247</v>
      </c>
      <c r="U716" s="17" t="e">
        <v>#N/A</v>
      </c>
      <c r="V716" s="13">
        <v>22921.599999999999</v>
      </c>
      <c r="W716">
        <v>0</v>
      </c>
      <c r="X716" s="1">
        <v>22921.599999999999</v>
      </c>
      <c r="Y716">
        <v>0</v>
      </c>
      <c r="Z716">
        <v>0</v>
      </c>
      <c r="AA716">
        <v>0</v>
      </c>
      <c r="AB716">
        <v>0</v>
      </c>
      <c r="AC716" s="21">
        <v>0</v>
      </c>
      <c r="AD716" s="13">
        <f>VLOOKUP(A716,'ARCHIVO DE TRABAJO'!$A$1:$AC$1046,29,0)</f>
        <v>0</v>
      </c>
      <c r="AE716" s="32">
        <f>VLOOKUP(A716,'ARCHIVO DE TRABAJO'!$A$1:$AD$1046,30,0)</f>
        <v>0</v>
      </c>
      <c r="AF716" s="21">
        <v>0</v>
      </c>
      <c r="AG716" s="21">
        <v>0</v>
      </c>
      <c r="AH716" s="21">
        <v>0</v>
      </c>
      <c r="AI716" s="21">
        <f t="shared" si="23"/>
        <v>22921.599999999999</v>
      </c>
      <c r="AJ716">
        <v>0</v>
      </c>
      <c r="AK716" s="1">
        <v>80000</v>
      </c>
      <c r="AL716">
        <v>0</v>
      </c>
      <c r="AM716" s="1">
        <v>57078.400000000001</v>
      </c>
      <c r="AN716" s="1">
        <v>22921.599999999999</v>
      </c>
    </row>
    <row r="717" spans="1:40" x14ac:dyDescent="0.25">
      <c r="A717" t="str">
        <f t="shared" si="22"/>
        <v>1.1-00-2019_20580046_2025610</v>
      </c>
      <c r="B717" t="s">
        <v>393</v>
      </c>
      <c r="C717" s="17" t="s">
        <v>555</v>
      </c>
      <c r="D717" t="s">
        <v>158</v>
      </c>
      <c r="E717" t="s">
        <v>97</v>
      </c>
      <c r="F717" t="s">
        <v>409</v>
      </c>
      <c r="G717">
        <v>5</v>
      </c>
      <c r="H717">
        <v>80</v>
      </c>
      <c r="I717" t="s">
        <v>410</v>
      </c>
      <c r="J717">
        <v>2561</v>
      </c>
      <c r="K717" t="s">
        <v>64</v>
      </c>
      <c r="L717">
        <v>0</v>
      </c>
      <c r="M717" t="s">
        <v>36</v>
      </c>
      <c r="N717">
        <v>2000</v>
      </c>
      <c r="O717" s="17" t="s">
        <v>699</v>
      </c>
      <c r="P717" t="s">
        <v>394</v>
      </c>
      <c r="Q717" t="s">
        <v>411</v>
      </c>
      <c r="R717" t="s">
        <v>163</v>
      </c>
      <c r="S717" t="s">
        <v>164</v>
      </c>
      <c r="T717" t="s">
        <v>165</v>
      </c>
      <c r="U717" s="17" t="s">
        <v>509</v>
      </c>
      <c r="V717" s="13">
        <v>1225000</v>
      </c>
      <c r="W717">
        <v>0</v>
      </c>
      <c r="X717" s="1">
        <v>1195159.8700000001</v>
      </c>
      <c r="Y717" s="1">
        <v>1195159.8700000001</v>
      </c>
      <c r="Z717" s="21">
        <v>5043.68</v>
      </c>
      <c r="AA717" s="21">
        <v>3453.2</v>
      </c>
      <c r="AB717" s="21">
        <v>3453.2</v>
      </c>
      <c r="AC717" s="21">
        <v>29840.129999999888</v>
      </c>
      <c r="AD717" s="13">
        <f>VLOOKUP(A717,'ARCHIVO DE TRABAJO'!$A$1:$AC$1046,29,0)</f>
        <v>0</v>
      </c>
      <c r="AE717" s="32">
        <f>VLOOKUP(A717,'ARCHIVO DE TRABAJO'!$A$1:$AD$1046,30,0)</f>
        <v>0</v>
      </c>
      <c r="AF717" s="27">
        <v>800000</v>
      </c>
      <c r="AG717" s="21">
        <v>0</v>
      </c>
      <c r="AH717" s="21">
        <v>0</v>
      </c>
      <c r="AI717" s="21">
        <f t="shared" si="23"/>
        <v>425000</v>
      </c>
      <c r="AJ717">
        <v>0</v>
      </c>
      <c r="AK717" s="1">
        <v>1225000</v>
      </c>
      <c r="AL717">
        <v>0</v>
      </c>
      <c r="AM717">
        <v>0</v>
      </c>
      <c r="AN717" s="1">
        <v>1225000</v>
      </c>
    </row>
    <row r="718" spans="1:40" x14ac:dyDescent="0.25">
      <c r="A718" t="str">
        <f t="shared" si="22"/>
        <v>1.1-00-2019_20580046_2024910</v>
      </c>
      <c r="B718" t="s">
        <v>393</v>
      </c>
      <c r="C718" s="17" t="s">
        <v>555</v>
      </c>
      <c r="D718" t="s">
        <v>158</v>
      </c>
      <c r="E718" t="s">
        <v>97</v>
      </c>
      <c r="F718" t="s">
        <v>409</v>
      </c>
      <c r="G718">
        <v>5</v>
      </c>
      <c r="H718">
        <v>80</v>
      </c>
      <c r="I718" t="s">
        <v>410</v>
      </c>
      <c r="J718">
        <v>2491</v>
      </c>
      <c r="K718" t="s">
        <v>62</v>
      </c>
      <c r="L718">
        <v>0</v>
      </c>
      <c r="M718" t="s">
        <v>36</v>
      </c>
      <c r="N718">
        <v>2000</v>
      </c>
      <c r="O718" s="17" t="s">
        <v>699</v>
      </c>
      <c r="P718" t="s">
        <v>394</v>
      </c>
      <c r="Q718" t="s">
        <v>411</v>
      </c>
      <c r="R718" t="s">
        <v>163</v>
      </c>
      <c r="S718" t="s">
        <v>164</v>
      </c>
      <c r="T718" t="s">
        <v>165</v>
      </c>
      <c r="U718" s="17" t="s">
        <v>509</v>
      </c>
      <c r="V718" s="13">
        <v>758000</v>
      </c>
      <c r="W718">
        <v>0</v>
      </c>
      <c r="X718" s="1">
        <v>758000</v>
      </c>
      <c r="Y718" s="1">
        <v>758000</v>
      </c>
      <c r="Z718">
        <v>0</v>
      </c>
      <c r="AA718">
        <v>0</v>
      </c>
      <c r="AB718">
        <v>0</v>
      </c>
      <c r="AC718" s="21">
        <v>0</v>
      </c>
      <c r="AD718" s="13">
        <f>VLOOKUP(A718,'ARCHIVO DE TRABAJO'!$A$1:$AC$1046,29,0)</f>
        <v>0</v>
      </c>
      <c r="AE718" s="32">
        <f>VLOOKUP(A718,'ARCHIVO DE TRABAJO'!$A$1:$AD$1046,30,0)</f>
        <v>0</v>
      </c>
      <c r="AF718" s="27">
        <v>758000</v>
      </c>
      <c r="AG718" s="21">
        <v>0</v>
      </c>
      <c r="AH718" s="21">
        <v>0</v>
      </c>
      <c r="AI718" s="21">
        <f t="shared" si="23"/>
        <v>0</v>
      </c>
      <c r="AJ718">
        <v>0</v>
      </c>
      <c r="AK718" s="1">
        <v>800000</v>
      </c>
      <c r="AL718">
        <v>0</v>
      </c>
      <c r="AM718" s="1">
        <v>42000</v>
      </c>
      <c r="AN718" s="1">
        <v>758000</v>
      </c>
    </row>
    <row r="719" spans="1:40" x14ac:dyDescent="0.25">
      <c r="A719" t="str">
        <f t="shared" si="22"/>
        <v>1.1-00-2005_20822012_2021110</v>
      </c>
      <c r="B719" t="s">
        <v>393</v>
      </c>
      <c r="C719" s="17" t="s">
        <v>555</v>
      </c>
      <c r="D719" t="s">
        <v>31</v>
      </c>
      <c r="E719" t="s">
        <v>32</v>
      </c>
      <c r="F719" t="s">
        <v>43</v>
      </c>
      <c r="G719">
        <v>8</v>
      </c>
      <c r="H719">
        <v>22</v>
      </c>
      <c r="I719" t="s">
        <v>44</v>
      </c>
      <c r="J719">
        <v>2111</v>
      </c>
      <c r="K719" t="s">
        <v>100</v>
      </c>
      <c r="L719">
        <v>0</v>
      </c>
      <c r="M719" t="s">
        <v>36</v>
      </c>
      <c r="N719">
        <v>2000</v>
      </c>
      <c r="O719" s="17" t="s">
        <v>699</v>
      </c>
      <c r="P719" t="s">
        <v>394</v>
      </c>
      <c r="Q719" t="s">
        <v>47</v>
      </c>
      <c r="R719" t="s">
        <v>39</v>
      </c>
      <c r="S719" t="s">
        <v>48</v>
      </c>
      <c r="T719" t="s">
        <v>49</v>
      </c>
      <c r="U719" s="17" t="s">
        <v>509</v>
      </c>
      <c r="V719" s="13">
        <v>2008181</v>
      </c>
      <c r="W719">
        <v>0</v>
      </c>
      <c r="X719" s="1">
        <v>1769512.26</v>
      </c>
      <c r="Y719" s="1">
        <v>1769512.26</v>
      </c>
      <c r="Z719" s="21">
        <v>219246.96</v>
      </c>
      <c r="AA719" s="21">
        <v>219246.96</v>
      </c>
      <c r="AB719" s="21">
        <v>219246.96</v>
      </c>
      <c r="AC719" s="21">
        <v>238668.74</v>
      </c>
      <c r="AD719" s="13">
        <f>VLOOKUP(A719,'ARCHIVO DE TRABAJO'!$A$1:$AC$1046,29,0)</f>
        <v>0</v>
      </c>
      <c r="AE719" s="32">
        <f>VLOOKUP(A719,'ARCHIVO DE TRABAJO'!$A$1:$AD$1046,30,0)</f>
        <v>0</v>
      </c>
      <c r="AF719" s="27">
        <v>749730</v>
      </c>
      <c r="AG719" s="21">
        <v>0</v>
      </c>
      <c r="AH719" s="21">
        <v>0</v>
      </c>
      <c r="AI719" s="21">
        <f t="shared" si="23"/>
        <v>1258451</v>
      </c>
      <c r="AJ719">
        <v>0</v>
      </c>
      <c r="AK719" s="1">
        <v>2149730</v>
      </c>
      <c r="AL719">
        <v>0</v>
      </c>
      <c r="AM719" s="21">
        <v>141549</v>
      </c>
      <c r="AN719" s="1">
        <v>2008181</v>
      </c>
    </row>
    <row r="720" spans="1:40" x14ac:dyDescent="0.25">
      <c r="A720" t="str">
        <f t="shared" si="22"/>
        <v>1.1-00-2004_20820011_2034110</v>
      </c>
      <c r="B720" t="s">
        <v>393</v>
      </c>
      <c r="C720" s="17" t="s">
        <v>555</v>
      </c>
      <c r="D720" t="s">
        <v>31</v>
      </c>
      <c r="E720" t="s">
        <v>32</v>
      </c>
      <c r="F720" t="s">
        <v>33</v>
      </c>
      <c r="G720">
        <v>8</v>
      </c>
      <c r="H720">
        <v>20</v>
      </c>
      <c r="I720" t="s">
        <v>34</v>
      </c>
      <c r="J720">
        <v>3411</v>
      </c>
      <c r="K720" t="s">
        <v>281</v>
      </c>
      <c r="L720">
        <v>0</v>
      </c>
      <c r="M720" t="s">
        <v>36</v>
      </c>
      <c r="N720">
        <v>3000</v>
      </c>
      <c r="O720" s="17" t="s">
        <v>699</v>
      </c>
      <c r="P720" t="s">
        <v>394</v>
      </c>
      <c r="Q720" t="s">
        <v>38</v>
      </c>
      <c r="R720" t="s">
        <v>39</v>
      </c>
      <c r="S720" t="s">
        <v>307</v>
      </c>
      <c r="T720" t="s">
        <v>41</v>
      </c>
      <c r="U720" s="17" t="s">
        <v>509</v>
      </c>
      <c r="V720" s="13">
        <v>4000000</v>
      </c>
      <c r="W720">
        <v>0</v>
      </c>
      <c r="X720" s="1">
        <v>3663679.02</v>
      </c>
      <c r="Y720" s="1">
        <v>3663679.02</v>
      </c>
      <c r="Z720" s="1">
        <v>3008808.32</v>
      </c>
      <c r="AA720" s="1">
        <v>3008808.32</v>
      </c>
      <c r="AB720" s="1">
        <v>3008808.32</v>
      </c>
      <c r="AC720" s="21">
        <v>336320.98</v>
      </c>
      <c r="AD720" s="13">
        <f>VLOOKUP(A720,'ARCHIVO DE TRABAJO'!$A$1:$AC$1046,29,0)</f>
        <v>200000</v>
      </c>
      <c r="AE720" s="32" t="str">
        <f>VLOOKUP(A720,'ARCHIVO DE TRABAJO'!$A$1:$AD$1046,30,0)</f>
        <v>Verde</v>
      </c>
      <c r="AF720" s="27">
        <v>654870.69999999995</v>
      </c>
      <c r="AG720" s="21">
        <v>0</v>
      </c>
      <c r="AH720" s="21">
        <v>0</v>
      </c>
      <c r="AI720" s="21">
        <f t="shared" si="23"/>
        <v>3345129.3</v>
      </c>
      <c r="AJ720">
        <v>0</v>
      </c>
      <c r="AK720" s="1">
        <v>4000000</v>
      </c>
      <c r="AL720">
        <v>0</v>
      </c>
      <c r="AM720">
        <v>0</v>
      </c>
      <c r="AN720" s="1">
        <v>4000000</v>
      </c>
    </row>
    <row r="721" spans="1:40" x14ac:dyDescent="0.25">
      <c r="A721" t="str">
        <f t="shared" si="22"/>
        <v>1.1-00-2007_20642019_2035710</v>
      </c>
      <c r="B721" t="s">
        <v>393</v>
      </c>
      <c r="C721" s="17" t="s">
        <v>555</v>
      </c>
      <c r="D721" t="s">
        <v>31</v>
      </c>
      <c r="E721" t="s">
        <v>52</v>
      </c>
      <c r="F721" t="s">
        <v>193</v>
      </c>
      <c r="G721">
        <v>6</v>
      </c>
      <c r="H721">
        <v>42</v>
      </c>
      <c r="I721" t="s">
        <v>245</v>
      </c>
      <c r="J721">
        <v>3571</v>
      </c>
      <c r="K721" t="s">
        <v>177</v>
      </c>
      <c r="L721">
        <v>0</v>
      </c>
      <c r="M721" t="s">
        <v>36</v>
      </c>
      <c r="N721">
        <v>3000</v>
      </c>
      <c r="O721" s="17" t="s">
        <v>699</v>
      </c>
      <c r="P721" t="s">
        <v>394</v>
      </c>
      <c r="Q721" t="s">
        <v>195</v>
      </c>
      <c r="R721" t="s">
        <v>102</v>
      </c>
      <c r="S721" t="s">
        <v>248</v>
      </c>
      <c r="T721" t="s">
        <v>247</v>
      </c>
      <c r="U721" s="17" t="e">
        <v>#N/A</v>
      </c>
      <c r="V721" s="13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 s="21">
        <v>0</v>
      </c>
      <c r="AD721" s="13">
        <f>VLOOKUP(A721,'ARCHIVO DE TRABAJO'!$A$1:$AC$1046,29,0)</f>
        <v>0</v>
      </c>
      <c r="AE721" s="32">
        <f>VLOOKUP(A721,'ARCHIVO DE TRABAJO'!$A$1:$AD$1046,30,0)</f>
        <v>0</v>
      </c>
      <c r="AF721" s="21">
        <v>0</v>
      </c>
      <c r="AG721" s="21">
        <v>0</v>
      </c>
      <c r="AH721" s="21">
        <v>0</v>
      </c>
      <c r="AI721" s="21">
        <f t="shared" si="23"/>
        <v>0</v>
      </c>
      <c r="AJ721">
        <v>0</v>
      </c>
      <c r="AK721">
        <v>0</v>
      </c>
      <c r="AL721">
        <v>0</v>
      </c>
      <c r="AM721">
        <v>0</v>
      </c>
      <c r="AN721">
        <v>0</v>
      </c>
    </row>
    <row r="722" spans="1:40" x14ac:dyDescent="0.25">
      <c r="A722" t="str">
        <f t="shared" si="22"/>
        <v>1.1-00-2007_20642019_2054210</v>
      </c>
      <c r="B722" t="s">
        <v>393</v>
      </c>
      <c r="C722" s="17" t="s">
        <v>555</v>
      </c>
      <c r="D722" t="s">
        <v>31</v>
      </c>
      <c r="E722" t="s">
        <v>52</v>
      </c>
      <c r="F722" t="s">
        <v>193</v>
      </c>
      <c r="G722">
        <v>6</v>
      </c>
      <c r="H722">
        <v>42</v>
      </c>
      <c r="I722" t="s">
        <v>245</v>
      </c>
      <c r="J722">
        <v>5421</v>
      </c>
      <c r="K722" t="s">
        <v>204</v>
      </c>
      <c r="L722">
        <v>0</v>
      </c>
      <c r="M722" t="s">
        <v>36</v>
      </c>
      <c r="N722">
        <v>5000</v>
      </c>
      <c r="O722" s="17" t="s">
        <v>700</v>
      </c>
      <c r="P722" t="s">
        <v>394</v>
      </c>
      <c r="Q722" t="s">
        <v>195</v>
      </c>
      <c r="R722" t="s">
        <v>102</v>
      </c>
      <c r="S722" t="s">
        <v>248</v>
      </c>
      <c r="T722" t="s">
        <v>247</v>
      </c>
      <c r="U722" s="17" t="e">
        <v>#N/A</v>
      </c>
      <c r="V722" s="13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 s="21">
        <v>0</v>
      </c>
      <c r="AD722" s="13">
        <f>VLOOKUP(A722,'ARCHIVO DE TRABAJO'!$A$1:$AC$1046,29,0)</f>
        <v>0</v>
      </c>
      <c r="AE722" s="32">
        <f>VLOOKUP(A722,'ARCHIVO DE TRABAJO'!$A$1:$AD$1046,30,0)</f>
        <v>0</v>
      </c>
      <c r="AF722" s="21">
        <v>0</v>
      </c>
      <c r="AG722" s="21">
        <v>0</v>
      </c>
      <c r="AH722" s="21">
        <v>0</v>
      </c>
      <c r="AI722" s="21">
        <f t="shared" si="23"/>
        <v>0</v>
      </c>
      <c r="AJ722">
        <v>0</v>
      </c>
      <c r="AK722" s="1">
        <v>400000</v>
      </c>
      <c r="AL722">
        <v>0</v>
      </c>
      <c r="AM722" s="1">
        <v>400000</v>
      </c>
      <c r="AN722">
        <v>0</v>
      </c>
    </row>
    <row r="723" spans="1:40" x14ac:dyDescent="0.25">
      <c r="A723" t="str">
        <f t="shared" si="22"/>
        <v>1.1-00-2019_20580046_2029110</v>
      </c>
      <c r="B723" t="s">
        <v>393</v>
      </c>
      <c r="C723" s="17" t="s">
        <v>555</v>
      </c>
      <c r="D723" t="s">
        <v>158</v>
      </c>
      <c r="E723" t="s">
        <v>97</v>
      </c>
      <c r="F723" t="s">
        <v>409</v>
      </c>
      <c r="G723">
        <v>5</v>
      </c>
      <c r="H723">
        <v>80</v>
      </c>
      <c r="I723" t="s">
        <v>410</v>
      </c>
      <c r="J723">
        <v>2911</v>
      </c>
      <c r="K723" t="s">
        <v>118</v>
      </c>
      <c r="L723">
        <v>0</v>
      </c>
      <c r="M723" t="s">
        <v>36</v>
      </c>
      <c r="N723">
        <v>2000</v>
      </c>
      <c r="O723" s="17" t="s">
        <v>699</v>
      </c>
      <c r="P723" t="s">
        <v>394</v>
      </c>
      <c r="Q723" t="s">
        <v>411</v>
      </c>
      <c r="R723" t="s">
        <v>163</v>
      </c>
      <c r="S723" t="s">
        <v>164</v>
      </c>
      <c r="T723" t="s">
        <v>165</v>
      </c>
      <c r="U723" s="17" t="s">
        <v>509</v>
      </c>
      <c r="V723" s="13">
        <v>660000</v>
      </c>
      <c r="W723">
        <v>0</v>
      </c>
      <c r="X723" s="1">
        <v>655498.15</v>
      </c>
      <c r="Y723" s="1">
        <v>655498.15</v>
      </c>
      <c r="Z723" s="21">
        <v>7239.12</v>
      </c>
      <c r="AA723" s="21">
        <v>1740.97</v>
      </c>
      <c r="AB723" s="21">
        <v>1740.97</v>
      </c>
      <c r="AC723" s="21">
        <v>4501.8499999999767</v>
      </c>
      <c r="AD723" s="13">
        <f>VLOOKUP(A723,'ARCHIVO DE TRABAJO'!$A$1:$AC$1046,29,0)</f>
        <v>0</v>
      </c>
      <c r="AE723" s="32">
        <f>VLOOKUP(A723,'ARCHIVO DE TRABAJO'!$A$1:$AD$1046,30,0)</f>
        <v>0</v>
      </c>
      <c r="AF723" s="27">
        <v>648259.03</v>
      </c>
      <c r="AG723" s="21">
        <v>0</v>
      </c>
      <c r="AH723" s="21">
        <v>0</v>
      </c>
      <c r="AI723" s="21">
        <f t="shared" si="23"/>
        <v>11740.969999999972</v>
      </c>
      <c r="AJ723">
        <v>0</v>
      </c>
      <c r="AK723" s="1">
        <v>660000</v>
      </c>
      <c r="AL723">
        <v>0</v>
      </c>
      <c r="AM723">
        <v>0</v>
      </c>
      <c r="AN723" s="1">
        <v>660000</v>
      </c>
    </row>
    <row r="724" spans="1:40" x14ac:dyDescent="0.25">
      <c r="A724" t="str">
        <f t="shared" si="22"/>
        <v>1.1-00-2007_20643020_2053110</v>
      </c>
      <c r="B724" t="s">
        <v>393</v>
      </c>
      <c r="C724" s="17" t="s">
        <v>555</v>
      </c>
      <c r="D724" t="s">
        <v>31</v>
      </c>
      <c r="E724" t="s">
        <v>52</v>
      </c>
      <c r="F724" t="s">
        <v>193</v>
      </c>
      <c r="G724">
        <v>6</v>
      </c>
      <c r="H724">
        <v>43</v>
      </c>
      <c r="I724" t="s">
        <v>250</v>
      </c>
      <c r="J724">
        <v>5311</v>
      </c>
      <c r="K724" t="s">
        <v>203</v>
      </c>
      <c r="L724">
        <v>0</v>
      </c>
      <c r="M724" t="s">
        <v>36</v>
      </c>
      <c r="N724">
        <v>5000</v>
      </c>
      <c r="O724" s="17" t="s">
        <v>700</v>
      </c>
      <c r="P724" t="s">
        <v>394</v>
      </c>
      <c r="Q724" t="s">
        <v>195</v>
      </c>
      <c r="R724" t="s">
        <v>102</v>
      </c>
      <c r="S724" t="s">
        <v>251</v>
      </c>
      <c r="T724" t="s">
        <v>252</v>
      </c>
      <c r="U724" s="17" t="e">
        <v>#N/A</v>
      </c>
      <c r="V724" s="13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 s="21">
        <v>0</v>
      </c>
      <c r="AD724" s="13">
        <f>VLOOKUP(A724,'ARCHIVO DE TRABAJO'!$A$1:$AC$1046,29,0)</f>
        <v>0</v>
      </c>
      <c r="AE724" s="32">
        <f>VLOOKUP(A724,'ARCHIVO DE TRABAJO'!$A$1:$AD$1046,30,0)</f>
        <v>0</v>
      </c>
      <c r="AF724" s="21">
        <v>0</v>
      </c>
      <c r="AG724" s="21">
        <v>0</v>
      </c>
      <c r="AH724" s="21">
        <v>0</v>
      </c>
      <c r="AI724" s="21">
        <f t="shared" si="23"/>
        <v>0</v>
      </c>
      <c r="AJ724">
        <v>0</v>
      </c>
      <c r="AK724" s="1">
        <v>300000</v>
      </c>
      <c r="AL724">
        <v>0</v>
      </c>
      <c r="AM724" s="1">
        <v>300000</v>
      </c>
      <c r="AN724">
        <v>0</v>
      </c>
    </row>
    <row r="725" spans="1:40" x14ac:dyDescent="0.25">
      <c r="A725" t="str">
        <f t="shared" si="22"/>
        <v>1.1-00-2007_20644021_2024110</v>
      </c>
      <c r="B725" t="s">
        <v>393</v>
      </c>
      <c r="C725" s="17" t="s">
        <v>555</v>
      </c>
      <c r="D725" t="s">
        <v>31</v>
      </c>
      <c r="E725" t="s">
        <v>52</v>
      </c>
      <c r="F725" t="s">
        <v>193</v>
      </c>
      <c r="G725">
        <v>6</v>
      </c>
      <c r="H725">
        <v>44</v>
      </c>
      <c r="I725" t="s">
        <v>253</v>
      </c>
      <c r="J725">
        <v>2411</v>
      </c>
      <c r="K725" t="s">
        <v>254</v>
      </c>
      <c r="L725">
        <v>0</v>
      </c>
      <c r="M725" t="s">
        <v>36</v>
      </c>
      <c r="N725">
        <v>2000</v>
      </c>
      <c r="O725" s="17" t="s">
        <v>699</v>
      </c>
      <c r="P725" t="s">
        <v>394</v>
      </c>
      <c r="Q725" t="s">
        <v>195</v>
      </c>
      <c r="R725" t="s">
        <v>102</v>
      </c>
      <c r="S725" t="s">
        <v>255</v>
      </c>
      <c r="T725" t="s">
        <v>256</v>
      </c>
      <c r="U725" s="17" t="e">
        <v>#N/A</v>
      </c>
      <c r="V725" s="13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 s="21">
        <v>0</v>
      </c>
      <c r="AD725" s="13">
        <f>VLOOKUP(A725,'ARCHIVO DE TRABAJO'!$A$1:$AC$1046,29,0)</f>
        <v>0</v>
      </c>
      <c r="AE725" s="32">
        <f>VLOOKUP(A725,'ARCHIVO DE TRABAJO'!$A$1:$AD$1046,30,0)</f>
        <v>0</v>
      </c>
      <c r="AF725" s="21">
        <v>0</v>
      </c>
      <c r="AG725" s="21">
        <v>0</v>
      </c>
      <c r="AH725" s="21">
        <v>0</v>
      </c>
      <c r="AI725" s="21">
        <f t="shared" si="23"/>
        <v>0</v>
      </c>
      <c r="AJ725">
        <v>0</v>
      </c>
      <c r="AK725" s="1">
        <v>6000</v>
      </c>
      <c r="AL725">
        <v>0</v>
      </c>
      <c r="AM725" s="1">
        <v>6000</v>
      </c>
      <c r="AN725">
        <v>0</v>
      </c>
    </row>
    <row r="726" spans="1:40" x14ac:dyDescent="0.25">
      <c r="A726" t="str">
        <f t="shared" si="22"/>
        <v>1.1-00-2007_20644021_2024210</v>
      </c>
      <c r="B726" t="s">
        <v>393</v>
      </c>
      <c r="C726" s="17" t="s">
        <v>555</v>
      </c>
      <c r="D726" t="s">
        <v>31</v>
      </c>
      <c r="E726" t="s">
        <v>52</v>
      </c>
      <c r="F726" t="s">
        <v>193</v>
      </c>
      <c r="G726">
        <v>6</v>
      </c>
      <c r="H726">
        <v>44</v>
      </c>
      <c r="I726" t="s">
        <v>253</v>
      </c>
      <c r="J726">
        <v>2421</v>
      </c>
      <c r="K726" t="s">
        <v>161</v>
      </c>
      <c r="L726">
        <v>0</v>
      </c>
      <c r="M726" t="s">
        <v>36</v>
      </c>
      <c r="N726">
        <v>2000</v>
      </c>
      <c r="O726" s="17" t="s">
        <v>699</v>
      </c>
      <c r="P726" t="s">
        <v>394</v>
      </c>
      <c r="Q726" t="s">
        <v>195</v>
      </c>
      <c r="R726" t="s">
        <v>102</v>
      </c>
      <c r="S726" t="s">
        <v>255</v>
      </c>
      <c r="T726" t="s">
        <v>256</v>
      </c>
      <c r="U726" s="17" t="e">
        <v>#N/A</v>
      </c>
      <c r="V726" s="13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 s="21">
        <v>0</v>
      </c>
      <c r="AD726" s="13">
        <f>VLOOKUP(A726,'ARCHIVO DE TRABAJO'!$A$1:$AC$1046,29,0)</f>
        <v>0</v>
      </c>
      <c r="AE726" s="32">
        <f>VLOOKUP(A726,'ARCHIVO DE TRABAJO'!$A$1:$AD$1046,30,0)</f>
        <v>0</v>
      </c>
      <c r="AF726" s="21">
        <v>0</v>
      </c>
      <c r="AG726" s="21">
        <v>0</v>
      </c>
      <c r="AH726" s="21">
        <v>0</v>
      </c>
      <c r="AI726" s="21">
        <f t="shared" si="23"/>
        <v>0</v>
      </c>
      <c r="AJ726">
        <v>0</v>
      </c>
      <c r="AK726" s="1">
        <v>6000</v>
      </c>
      <c r="AL726">
        <v>0</v>
      </c>
      <c r="AM726" s="1">
        <v>6000</v>
      </c>
      <c r="AN726">
        <v>0</v>
      </c>
    </row>
    <row r="727" spans="1:40" x14ac:dyDescent="0.25">
      <c r="A727" t="str">
        <f t="shared" si="22"/>
        <v>1.1-00-2007_20644021_2024310</v>
      </c>
      <c r="B727" t="s">
        <v>393</v>
      </c>
      <c r="C727" s="17" t="s">
        <v>555</v>
      </c>
      <c r="D727" t="s">
        <v>31</v>
      </c>
      <c r="E727" t="s">
        <v>52</v>
      </c>
      <c r="F727" t="s">
        <v>193</v>
      </c>
      <c r="G727">
        <v>6</v>
      </c>
      <c r="H727">
        <v>44</v>
      </c>
      <c r="I727" t="s">
        <v>253</v>
      </c>
      <c r="J727">
        <v>2431</v>
      </c>
      <c r="K727" t="s">
        <v>166</v>
      </c>
      <c r="L727">
        <v>0</v>
      </c>
      <c r="M727" t="s">
        <v>36</v>
      </c>
      <c r="N727">
        <v>2000</v>
      </c>
      <c r="O727" s="17" t="s">
        <v>699</v>
      </c>
      <c r="P727" t="s">
        <v>394</v>
      </c>
      <c r="Q727" t="s">
        <v>195</v>
      </c>
      <c r="R727" t="s">
        <v>102</v>
      </c>
      <c r="S727" t="s">
        <v>255</v>
      </c>
      <c r="T727" t="s">
        <v>256</v>
      </c>
      <c r="U727" s="17" t="e">
        <v>#N/A</v>
      </c>
      <c r="V727" s="13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 s="21">
        <v>0</v>
      </c>
      <c r="AD727" s="13">
        <f>VLOOKUP(A727,'ARCHIVO DE TRABAJO'!$A$1:$AC$1046,29,0)</f>
        <v>0</v>
      </c>
      <c r="AE727" s="32">
        <f>VLOOKUP(A727,'ARCHIVO DE TRABAJO'!$A$1:$AD$1046,30,0)</f>
        <v>0</v>
      </c>
      <c r="AF727" s="21">
        <v>0</v>
      </c>
      <c r="AG727" s="21">
        <v>0</v>
      </c>
      <c r="AH727" s="21">
        <v>0</v>
      </c>
      <c r="AI727" s="21">
        <f t="shared" si="23"/>
        <v>0</v>
      </c>
      <c r="AJ727">
        <v>0</v>
      </c>
      <c r="AK727" s="1">
        <v>6000</v>
      </c>
      <c r="AL727">
        <v>0</v>
      </c>
      <c r="AM727" s="1">
        <v>6000</v>
      </c>
      <c r="AN727">
        <v>0</v>
      </c>
    </row>
    <row r="728" spans="1:40" x14ac:dyDescent="0.25">
      <c r="A728" t="str">
        <f t="shared" si="22"/>
        <v>1.1-00-2007_20644021_2024610</v>
      </c>
      <c r="B728" t="s">
        <v>393</v>
      </c>
      <c r="C728" s="17" t="s">
        <v>555</v>
      </c>
      <c r="D728" t="s">
        <v>31</v>
      </c>
      <c r="E728" t="s">
        <v>52</v>
      </c>
      <c r="F728" t="s">
        <v>193</v>
      </c>
      <c r="G728">
        <v>6</v>
      </c>
      <c r="H728">
        <v>44</v>
      </c>
      <c r="I728" t="s">
        <v>253</v>
      </c>
      <c r="J728">
        <v>2461</v>
      </c>
      <c r="K728" t="s">
        <v>168</v>
      </c>
      <c r="L728">
        <v>0</v>
      </c>
      <c r="M728" t="s">
        <v>36</v>
      </c>
      <c r="N728">
        <v>2000</v>
      </c>
      <c r="O728" s="17" t="s">
        <v>699</v>
      </c>
      <c r="P728" t="s">
        <v>394</v>
      </c>
      <c r="Q728" t="s">
        <v>195</v>
      </c>
      <c r="R728" t="s">
        <v>102</v>
      </c>
      <c r="S728" t="s">
        <v>255</v>
      </c>
      <c r="T728" t="s">
        <v>256</v>
      </c>
      <c r="U728" s="17" t="e">
        <v>#N/A</v>
      </c>
      <c r="V728" s="13">
        <v>10000</v>
      </c>
      <c r="W728">
        <v>0</v>
      </c>
      <c r="X728">
        <v>830</v>
      </c>
      <c r="Y728">
        <v>830</v>
      </c>
      <c r="Z728">
        <v>830</v>
      </c>
      <c r="AA728">
        <v>830</v>
      </c>
      <c r="AB728">
        <v>830</v>
      </c>
      <c r="AC728" s="21">
        <v>9170</v>
      </c>
      <c r="AD728" s="13">
        <f>VLOOKUP(A728,'ARCHIVO DE TRABAJO'!$A$1:$AC$1046,29,0)</f>
        <v>0</v>
      </c>
      <c r="AE728" s="32">
        <f>VLOOKUP(A728,'ARCHIVO DE TRABAJO'!$A$1:$AD$1046,30,0)</f>
        <v>0</v>
      </c>
      <c r="AF728" s="21">
        <v>0</v>
      </c>
      <c r="AG728" s="21">
        <v>0</v>
      </c>
      <c r="AH728" s="21">
        <v>0</v>
      </c>
      <c r="AI728" s="21">
        <f t="shared" si="23"/>
        <v>10000</v>
      </c>
      <c r="AJ728">
        <v>0</v>
      </c>
      <c r="AK728" s="1">
        <v>28000</v>
      </c>
      <c r="AL728">
        <v>0</v>
      </c>
      <c r="AM728" s="1">
        <v>18000</v>
      </c>
      <c r="AN728" s="1">
        <v>10000</v>
      </c>
    </row>
    <row r="729" spans="1:40" x14ac:dyDescent="0.25">
      <c r="A729" t="str">
        <f t="shared" si="22"/>
        <v>1.1-00-2007_20644021_2024710</v>
      </c>
      <c r="B729" t="s">
        <v>393</v>
      </c>
      <c r="C729" s="17" t="s">
        <v>555</v>
      </c>
      <c r="D729" t="s">
        <v>31</v>
      </c>
      <c r="E729" t="s">
        <v>52</v>
      </c>
      <c r="F729" t="s">
        <v>193</v>
      </c>
      <c r="G729">
        <v>6</v>
      </c>
      <c r="H729">
        <v>44</v>
      </c>
      <c r="I729" t="s">
        <v>253</v>
      </c>
      <c r="J729">
        <v>2471</v>
      </c>
      <c r="K729" t="s">
        <v>169</v>
      </c>
      <c r="L729">
        <v>0</v>
      </c>
      <c r="M729" t="s">
        <v>36</v>
      </c>
      <c r="N729">
        <v>2000</v>
      </c>
      <c r="O729" s="17" t="s">
        <v>699</v>
      </c>
      <c r="P729" t="s">
        <v>394</v>
      </c>
      <c r="Q729" t="s">
        <v>195</v>
      </c>
      <c r="R729" t="s">
        <v>102</v>
      </c>
      <c r="S729" t="s">
        <v>255</v>
      </c>
      <c r="T729" t="s">
        <v>256</v>
      </c>
      <c r="U729" s="17" t="e">
        <v>#N/A</v>
      </c>
      <c r="V729" s="13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 s="21">
        <v>0</v>
      </c>
      <c r="AD729" s="13">
        <f>VLOOKUP(A729,'ARCHIVO DE TRABAJO'!$A$1:$AC$1046,29,0)</f>
        <v>0</v>
      </c>
      <c r="AE729" s="32">
        <f>VLOOKUP(A729,'ARCHIVO DE TRABAJO'!$A$1:$AD$1046,30,0)</f>
        <v>0</v>
      </c>
      <c r="AF729" s="21">
        <v>0</v>
      </c>
      <c r="AG729" s="21">
        <v>0</v>
      </c>
      <c r="AH729" s="21">
        <v>0</v>
      </c>
      <c r="AI729" s="21">
        <f t="shared" si="23"/>
        <v>0</v>
      </c>
      <c r="AJ729">
        <v>0</v>
      </c>
      <c r="AK729" s="1">
        <v>6000</v>
      </c>
      <c r="AL729">
        <v>0</v>
      </c>
      <c r="AM729" s="1">
        <v>6000</v>
      </c>
      <c r="AN729">
        <v>0</v>
      </c>
    </row>
    <row r="730" spans="1:40" x14ac:dyDescent="0.25">
      <c r="A730" t="str">
        <f t="shared" si="22"/>
        <v>1.1-00-2007_20644021_2024810</v>
      </c>
      <c r="B730" t="s">
        <v>393</v>
      </c>
      <c r="C730" s="17" t="s">
        <v>555</v>
      </c>
      <c r="D730" t="s">
        <v>31</v>
      </c>
      <c r="E730" t="s">
        <v>52</v>
      </c>
      <c r="F730" t="s">
        <v>193</v>
      </c>
      <c r="G730">
        <v>6</v>
      </c>
      <c r="H730">
        <v>44</v>
      </c>
      <c r="I730" t="s">
        <v>253</v>
      </c>
      <c r="J730">
        <v>2481</v>
      </c>
      <c r="K730" t="s">
        <v>170</v>
      </c>
      <c r="L730">
        <v>0</v>
      </c>
      <c r="M730" t="s">
        <v>36</v>
      </c>
      <c r="N730">
        <v>2000</v>
      </c>
      <c r="O730" s="17" t="s">
        <v>699</v>
      </c>
      <c r="P730" t="s">
        <v>394</v>
      </c>
      <c r="Q730" t="s">
        <v>195</v>
      </c>
      <c r="R730" t="s">
        <v>102</v>
      </c>
      <c r="S730" t="s">
        <v>255</v>
      </c>
      <c r="T730" t="s">
        <v>256</v>
      </c>
      <c r="U730" s="17" t="e">
        <v>#N/A</v>
      </c>
      <c r="V730" s="13">
        <v>10000</v>
      </c>
      <c r="W730">
        <v>0</v>
      </c>
      <c r="X730" s="1">
        <v>1167.0899999999999</v>
      </c>
      <c r="Y730" s="1">
        <v>1167.0899999999999</v>
      </c>
      <c r="Z730" s="1">
        <v>1167.0899999999999</v>
      </c>
      <c r="AA730" s="1">
        <v>1167.0899999999999</v>
      </c>
      <c r="AB730" s="1">
        <v>1167.0899999999999</v>
      </c>
      <c r="AC730" s="21">
        <v>8832.91</v>
      </c>
      <c r="AD730" s="13">
        <f>VLOOKUP(A730,'ARCHIVO DE TRABAJO'!$A$1:$AC$1046,29,0)</f>
        <v>0</v>
      </c>
      <c r="AE730" s="32">
        <f>VLOOKUP(A730,'ARCHIVO DE TRABAJO'!$A$1:$AD$1046,30,0)</f>
        <v>0</v>
      </c>
      <c r="AF730" s="21">
        <v>0</v>
      </c>
      <c r="AG730" s="21">
        <v>0</v>
      </c>
      <c r="AH730" s="21">
        <v>0</v>
      </c>
      <c r="AI730" s="21">
        <f t="shared" si="23"/>
        <v>10000</v>
      </c>
      <c r="AJ730">
        <v>0</v>
      </c>
      <c r="AK730" s="1">
        <v>30000</v>
      </c>
      <c r="AL730">
        <v>0</v>
      </c>
      <c r="AM730" s="1">
        <v>20000</v>
      </c>
      <c r="AN730" s="1">
        <v>10000</v>
      </c>
    </row>
    <row r="731" spans="1:40" x14ac:dyDescent="0.25">
      <c r="A731" t="str">
        <f t="shared" si="22"/>
        <v>1.1-00-2007_20644021_2024910</v>
      </c>
      <c r="B731" t="s">
        <v>393</v>
      </c>
      <c r="C731" s="17" t="s">
        <v>555</v>
      </c>
      <c r="D731" t="s">
        <v>31</v>
      </c>
      <c r="E731" t="s">
        <v>52</v>
      </c>
      <c r="F731" t="s">
        <v>193</v>
      </c>
      <c r="G731">
        <v>6</v>
      </c>
      <c r="H731">
        <v>44</v>
      </c>
      <c r="I731" t="s">
        <v>253</v>
      </c>
      <c r="J731">
        <v>2491</v>
      </c>
      <c r="K731" t="s">
        <v>62</v>
      </c>
      <c r="L731">
        <v>0</v>
      </c>
      <c r="M731" t="s">
        <v>36</v>
      </c>
      <c r="N731">
        <v>2000</v>
      </c>
      <c r="O731" s="17" t="s">
        <v>699</v>
      </c>
      <c r="P731" t="s">
        <v>394</v>
      </c>
      <c r="Q731" t="s">
        <v>195</v>
      </c>
      <c r="R731" t="s">
        <v>102</v>
      </c>
      <c r="S731" t="s">
        <v>255</v>
      </c>
      <c r="T731" t="s">
        <v>256</v>
      </c>
      <c r="U731" s="17" t="e">
        <v>#N/A</v>
      </c>
      <c r="V731" s="13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 s="21">
        <v>0</v>
      </c>
      <c r="AD731" s="13">
        <f>VLOOKUP(A731,'ARCHIVO DE TRABAJO'!$A$1:$AC$1046,29,0)</f>
        <v>0</v>
      </c>
      <c r="AE731" s="32">
        <f>VLOOKUP(A731,'ARCHIVO DE TRABAJO'!$A$1:$AD$1046,30,0)</f>
        <v>0</v>
      </c>
      <c r="AF731" s="21">
        <v>0</v>
      </c>
      <c r="AG731" s="21">
        <v>0</v>
      </c>
      <c r="AH731" s="21">
        <v>0</v>
      </c>
      <c r="AI731" s="21">
        <f t="shared" si="23"/>
        <v>0</v>
      </c>
      <c r="AJ731">
        <v>0</v>
      </c>
      <c r="AK731" s="1">
        <v>20000</v>
      </c>
      <c r="AL731">
        <v>0</v>
      </c>
      <c r="AM731" s="1">
        <v>20000</v>
      </c>
      <c r="AN731">
        <v>0</v>
      </c>
    </row>
    <row r="732" spans="1:40" x14ac:dyDescent="0.25">
      <c r="A732" t="str">
        <f t="shared" si="22"/>
        <v>1.1-00-2007_20644021_2025210</v>
      </c>
      <c r="B732" t="s">
        <v>393</v>
      </c>
      <c r="C732" s="17" t="s">
        <v>555</v>
      </c>
      <c r="D732" t="s">
        <v>31</v>
      </c>
      <c r="E732" t="s">
        <v>52</v>
      </c>
      <c r="F732" t="s">
        <v>193</v>
      </c>
      <c r="G732">
        <v>6</v>
      </c>
      <c r="H732">
        <v>44</v>
      </c>
      <c r="I732" t="s">
        <v>253</v>
      </c>
      <c r="J732">
        <v>2521</v>
      </c>
      <c r="K732" t="s">
        <v>87</v>
      </c>
      <c r="L732">
        <v>0</v>
      </c>
      <c r="M732" t="s">
        <v>36</v>
      </c>
      <c r="N732">
        <v>2000</v>
      </c>
      <c r="O732" s="17" t="s">
        <v>699</v>
      </c>
      <c r="P732" t="s">
        <v>394</v>
      </c>
      <c r="Q732" t="s">
        <v>195</v>
      </c>
      <c r="R732" t="s">
        <v>102</v>
      </c>
      <c r="S732" t="s">
        <v>255</v>
      </c>
      <c r="T732" t="s">
        <v>256</v>
      </c>
      <c r="U732" s="17" t="e">
        <v>#N/A</v>
      </c>
      <c r="V732" s="13">
        <v>278552.49</v>
      </c>
      <c r="W732">
        <v>0</v>
      </c>
      <c r="X732" s="1">
        <v>278552.49</v>
      </c>
      <c r="Y732" s="1">
        <v>278552.49</v>
      </c>
      <c r="Z732" s="1">
        <v>278552.48</v>
      </c>
      <c r="AA732" s="1">
        <v>278552.48</v>
      </c>
      <c r="AB732" s="1">
        <v>278552.48</v>
      </c>
      <c r="AC732" s="21">
        <v>0</v>
      </c>
      <c r="AD732" s="13">
        <f>VLOOKUP(A732,'ARCHIVO DE TRABAJO'!$A$1:$AC$1046,29,0)</f>
        <v>0</v>
      </c>
      <c r="AE732" s="32">
        <f>VLOOKUP(A732,'ARCHIVO DE TRABAJO'!$A$1:$AD$1046,30,0)</f>
        <v>0</v>
      </c>
      <c r="AF732" s="21">
        <v>0</v>
      </c>
      <c r="AG732" s="21">
        <v>0</v>
      </c>
      <c r="AH732" s="21">
        <v>0</v>
      </c>
      <c r="AI732" s="21">
        <f t="shared" si="23"/>
        <v>278552.49</v>
      </c>
      <c r="AJ732">
        <v>0</v>
      </c>
      <c r="AK732" s="1">
        <v>290000</v>
      </c>
      <c r="AL732">
        <v>0</v>
      </c>
      <c r="AM732" s="1">
        <v>11447.51</v>
      </c>
      <c r="AN732" s="1">
        <v>278552.49</v>
      </c>
    </row>
    <row r="733" spans="1:40" x14ac:dyDescent="0.25">
      <c r="A733" t="str">
        <f t="shared" si="22"/>
        <v>1.1-00-2007_20644021_2025310</v>
      </c>
      <c r="B733" t="s">
        <v>393</v>
      </c>
      <c r="C733" s="17" t="s">
        <v>555</v>
      </c>
      <c r="D733" t="s">
        <v>31</v>
      </c>
      <c r="E733" t="s">
        <v>52</v>
      </c>
      <c r="F733" t="s">
        <v>193</v>
      </c>
      <c r="G733">
        <v>6</v>
      </c>
      <c r="H733">
        <v>44</v>
      </c>
      <c r="I733" t="s">
        <v>253</v>
      </c>
      <c r="J733">
        <v>2531</v>
      </c>
      <c r="K733" t="s">
        <v>114</v>
      </c>
      <c r="L733">
        <v>0</v>
      </c>
      <c r="M733" t="s">
        <v>36</v>
      </c>
      <c r="N733">
        <v>2000</v>
      </c>
      <c r="O733" s="17" t="s">
        <v>699</v>
      </c>
      <c r="P733" t="s">
        <v>394</v>
      </c>
      <c r="Q733" t="s">
        <v>195</v>
      </c>
      <c r="R733" t="s">
        <v>102</v>
      </c>
      <c r="S733" t="s">
        <v>255</v>
      </c>
      <c r="T733" t="s">
        <v>256</v>
      </c>
      <c r="U733" s="17" t="e">
        <v>#N/A</v>
      </c>
      <c r="V733" s="13">
        <v>3738309.51</v>
      </c>
      <c r="W733">
        <v>0</v>
      </c>
      <c r="X733" s="1">
        <v>2566085.6800000002</v>
      </c>
      <c r="Y733" s="1">
        <v>2562521.44</v>
      </c>
      <c r="Z733" s="1">
        <v>1749133.62</v>
      </c>
      <c r="AA733" s="1">
        <v>1649365.73</v>
      </c>
      <c r="AB733" s="1">
        <v>1509748.4</v>
      </c>
      <c r="AC733" s="21">
        <v>1172223.8299999996</v>
      </c>
      <c r="AD733" s="13">
        <f>VLOOKUP(A733,'ARCHIVO DE TRABAJO'!$A$1:$AC$1046,29,0)</f>
        <v>0</v>
      </c>
      <c r="AE733" s="32">
        <f>VLOOKUP(A733,'ARCHIVO DE TRABAJO'!$A$1:$AD$1046,30,0)</f>
        <v>0</v>
      </c>
      <c r="AF733" s="21">
        <v>0</v>
      </c>
      <c r="AG733" s="21">
        <v>0</v>
      </c>
      <c r="AH733" s="21">
        <v>0</v>
      </c>
      <c r="AI733" s="21">
        <f t="shared" si="23"/>
        <v>3738309.51</v>
      </c>
      <c r="AJ733">
        <v>0</v>
      </c>
      <c r="AK733" s="1">
        <v>4000000</v>
      </c>
      <c r="AL733">
        <v>0</v>
      </c>
      <c r="AM733" s="1">
        <v>261690.49</v>
      </c>
      <c r="AN733" s="1">
        <v>3738309.51</v>
      </c>
    </row>
    <row r="734" spans="1:40" x14ac:dyDescent="0.25">
      <c r="A734" t="str">
        <f t="shared" si="22"/>
        <v>1.1-00-2007_20644021_2025410</v>
      </c>
      <c r="B734" t="s">
        <v>393</v>
      </c>
      <c r="C734" s="17" t="s">
        <v>555</v>
      </c>
      <c r="D734" t="s">
        <v>31</v>
      </c>
      <c r="E734" t="s">
        <v>52</v>
      </c>
      <c r="F734" t="s">
        <v>193</v>
      </c>
      <c r="G734">
        <v>6</v>
      </c>
      <c r="H734">
        <v>44</v>
      </c>
      <c r="I734" t="s">
        <v>253</v>
      </c>
      <c r="J734">
        <v>2541</v>
      </c>
      <c r="K734" t="s">
        <v>116</v>
      </c>
      <c r="L734">
        <v>0</v>
      </c>
      <c r="M734" t="s">
        <v>36</v>
      </c>
      <c r="N734">
        <v>2000</v>
      </c>
      <c r="O734" s="17" t="s">
        <v>699</v>
      </c>
      <c r="P734" t="s">
        <v>394</v>
      </c>
      <c r="Q734" t="s">
        <v>195</v>
      </c>
      <c r="R734" t="s">
        <v>102</v>
      </c>
      <c r="S734" t="s">
        <v>255</v>
      </c>
      <c r="T734" t="s">
        <v>256</v>
      </c>
      <c r="U734" s="17" t="s">
        <v>555</v>
      </c>
      <c r="V734" s="13">
        <v>5763502.5700000003</v>
      </c>
      <c r="W734">
        <v>0</v>
      </c>
      <c r="X734" s="1">
        <v>5763502.5700000003</v>
      </c>
      <c r="Y734" s="1">
        <v>5285804.47</v>
      </c>
      <c r="Z734" s="1">
        <v>4299430.25</v>
      </c>
      <c r="AA734" s="1">
        <v>3835247.61</v>
      </c>
      <c r="AB734" s="1">
        <v>3111651.63</v>
      </c>
      <c r="AC734" s="21">
        <v>0</v>
      </c>
      <c r="AD734" s="13">
        <f>VLOOKUP(A734,'ARCHIVO DE TRABAJO'!$A$1:$AC$1046,29,0)</f>
        <v>32320</v>
      </c>
      <c r="AE734" s="32" t="str">
        <f>VLOOKUP(A734,'ARCHIVO DE TRABAJO'!$A$1:$AD$1046,30,0)</f>
        <v>Verde</v>
      </c>
      <c r="AF734" s="21">
        <v>0</v>
      </c>
      <c r="AG734" s="21">
        <v>0</v>
      </c>
      <c r="AH734" s="21">
        <v>0</v>
      </c>
      <c r="AI734" s="21">
        <f t="shared" si="23"/>
        <v>5763502.5700000003</v>
      </c>
      <c r="AJ734">
        <v>0</v>
      </c>
      <c r="AK734" s="1">
        <v>5763502.5700000003</v>
      </c>
      <c r="AL734">
        <v>0</v>
      </c>
      <c r="AM734">
        <v>0</v>
      </c>
      <c r="AN734" s="1">
        <v>5763502.5700000003</v>
      </c>
    </row>
    <row r="735" spans="1:40" x14ac:dyDescent="0.25">
      <c r="A735" t="str">
        <f t="shared" si="22"/>
        <v>1.1-00-2007_20644021_2027210</v>
      </c>
      <c r="B735" t="s">
        <v>393</v>
      </c>
      <c r="C735" s="17" t="s">
        <v>555</v>
      </c>
      <c r="D735" t="s">
        <v>31</v>
      </c>
      <c r="E735" t="s">
        <v>52</v>
      </c>
      <c r="F735" t="s">
        <v>193</v>
      </c>
      <c r="G735">
        <v>6</v>
      </c>
      <c r="H735">
        <v>44</v>
      </c>
      <c r="I735" t="s">
        <v>253</v>
      </c>
      <c r="J735">
        <v>2721</v>
      </c>
      <c r="K735" t="s">
        <v>124</v>
      </c>
      <c r="L735">
        <v>0</v>
      </c>
      <c r="M735" t="s">
        <v>36</v>
      </c>
      <c r="N735">
        <v>2000</v>
      </c>
      <c r="O735" s="17" t="s">
        <v>699</v>
      </c>
      <c r="P735" t="s">
        <v>394</v>
      </c>
      <c r="Q735" t="s">
        <v>195</v>
      </c>
      <c r="R735" t="s">
        <v>102</v>
      </c>
      <c r="S735" t="s">
        <v>255</v>
      </c>
      <c r="T735" t="s">
        <v>256</v>
      </c>
      <c r="U735" s="17" t="e">
        <v>#N/A</v>
      </c>
      <c r="V735" s="13">
        <v>95468</v>
      </c>
      <c r="W735">
        <v>0</v>
      </c>
      <c r="X735" s="1">
        <v>95468</v>
      </c>
      <c r="Y735" s="1">
        <v>95468</v>
      </c>
      <c r="Z735" s="1">
        <v>95468</v>
      </c>
      <c r="AA735" s="1">
        <v>95468</v>
      </c>
      <c r="AB735" s="1">
        <v>95468</v>
      </c>
      <c r="AC735" s="21">
        <v>0</v>
      </c>
      <c r="AD735" s="13">
        <f>VLOOKUP(A735,'ARCHIVO DE TRABAJO'!$A$1:$AC$1046,29,0)</f>
        <v>0</v>
      </c>
      <c r="AE735" s="32">
        <f>VLOOKUP(A735,'ARCHIVO DE TRABAJO'!$A$1:$AD$1046,30,0)</f>
        <v>0</v>
      </c>
      <c r="AF735" s="21">
        <v>0</v>
      </c>
      <c r="AG735" s="21">
        <v>0</v>
      </c>
      <c r="AH735" s="21">
        <v>0</v>
      </c>
      <c r="AI735" s="21">
        <f t="shared" si="23"/>
        <v>95468</v>
      </c>
      <c r="AJ735">
        <v>0</v>
      </c>
      <c r="AK735" s="1">
        <v>100000</v>
      </c>
      <c r="AL735">
        <v>0</v>
      </c>
      <c r="AM735" s="1">
        <v>4532</v>
      </c>
      <c r="AN735" s="1">
        <v>95468</v>
      </c>
    </row>
    <row r="736" spans="1:40" x14ac:dyDescent="0.25">
      <c r="A736" t="str">
        <f t="shared" si="22"/>
        <v>1.1-00-2007_20644021_2029110</v>
      </c>
      <c r="B736" t="s">
        <v>393</v>
      </c>
      <c r="C736" s="17" t="s">
        <v>555</v>
      </c>
      <c r="D736" t="s">
        <v>31</v>
      </c>
      <c r="E736" t="s">
        <v>52</v>
      </c>
      <c r="F736" t="s">
        <v>193</v>
      </c>
      <c r="G736">
        <v>6</v>
      </c>
      <c r="H736">
        <v>44</v>
      </c>
      <c r="I736" t="s">
        <v>253</v>
      </c>
      <c r="J736">
        <v>2911</v>
      </c>
      <c r="K736" t="s">
        <v>118</v>
      </c>
      <c r="L736">
        <v>0</v>
      </c>
      <c r="M736" t="s">
        <v>36</v>
      </c>
      <c r="N736">
        <v>2000</v>
      </c>
      <c r="O736" s="17" t="s">
        <v>699</v>
      </c>
      <c r="P736" t="s">
        <v>394</v>
      </c>
      <c r="Q736" t="s">
        <v>195</v>
      </c>
      <c r="R736" t="s">
        <v>102</v>
      </c>
      <c r="S736" t="s">
        <v>255</v>
      </c>
      <c r="T736" t="s">
        <v>256</v>
      </c>
      <c r="U736" s="17" t="e">
        <v>#N/A</v>
      </c>
      <c r="V736" s="13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 s="21">
        <v>0</v>
      </c>
      <c r="AD736" s="13">
        <f>VLOOKUP(A736,'ARCHIVO DE TRABAJO'!$A$1:$AC$1046,29,0)</f>
        <v>0</v>
      </c>
      <c r="AE736" s="32">
        <f>VLOOKUP(A736,'ARCHIVO DE TRABAJO'!$A$1:$AD$1046,30,0)</f>
        <v>0</v>
      </c>
      <c r="AF736" s="21">
        <v>0</v>
      </c>
      <c r="AG736" s="21">
        <v>0</v>
      </c>
      <c r="AH736" s="21">
        <v>0</v>
      </c>
      <c r="AI736" s="21">
        <f t="shared" si="23"/>
        <v>0</v>
      </c>
      <c r="AJ736">
        <v>0</v>
      </c>
      <c r="AK736" s="1">
        <v>110740</v>
      </c>
      <c r="AL736">
        <v>0</v>
      </c>
      <c r="AM736" s="1">
        <v>110740</v>
      </c>
      <c r="AN736">
        <v>0</v>
      </c>
    </row>
    <row r="737" spans="1:40" x14ac:dyDescent="0.25">
      <c r="A737" t="str">
        <f t="shared" si="22"/>
        <v>1.1-00-2007_20644021_2029210</v>
      </c>
      <c r="B737" t="s">
        <v>393</v>
      </c>
      <c r="C737" s="17" t="s">
        <v>555</v>
      </c>
      <c r="D737" t="s">
        <v>31</v>
      </c>
      <c r="E737" t="s">
        <v>52</v>
      </c>
      <c r="F737" t="s">
        <v>193</v>
      </c>
      <c r="G737">
        <v>6</v>
      </c>
      <c r="H737">
        <v>44</v>
      </c>
      <c r="I737" t="s">
        <v>253</v>
      </c>
      <c r="J737">
        <v>2921</v>
      </c>
      <c r="K737" t="s">
        <v>257</v>
      </c>
      <c r="L737">
        <v>0</v>
      </c>
      <c r="M737" t="s">
        <v>36</v>
      </c>
      <c r="N737">
        <v>2000</v>
      </c>
      <c r="O737" s="17" t="s">
        <v>699</v>
      </c>
      <c r="P737" t="s">
        <v>394</v>
      </c>
      <c r="Q737" t="s">
        <v>195</v>
      </c>
      <c r="R737" t="s">
        <v>102</v>
      </c>
      <c r="S737" t="s">
        <v>255</v>
      </c>
      <c r="T737" t="s">
        <v>256</v>
      </c>
      <c r="U737" s="17" t="e">
        <v>#N/A</v>
      </c>
      <c r="V737" s="13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 s="21">
        <v>0</v>
      </c>
      <c r="AD737" s="13">
        <f>VLOOKUP(A737,'ARCHIVO DE TRABAJO'!$A$1:$AC$1046,29,0)</f>
        <v>0</v>
      </c>
      <c r="AE737" s="32">
        <f>VLOOKUP(A737,'ARCHIVO DE TRABAJO'!$A$1:$AD$1046,30,0)</f>
        <v>0</v>
      </c>
      <c r="AF737" s="21">
        <v>0</v>
      </c>
      <c r="AG737" s="21">
        <v>0</v>
      </c>
      <c r="AH737" s="21">
        <v>0</v>
      </c>
      <c r="AI737" s="21">
        <f t="shared" si="23"/>
        <v>0</v>
      </c>
      <c r="AJ737">
        <v>0</v>
      </c>
      <c r="AK737" s="1">
        <v>20000</v>
      </c>
      <c r="AL737">
        <v>0</v>
      </c>
      <c r="AM737" s="1">
        <v>20000</v>
      </c>
      <c r="AN737">
        <v>0</v>
      </c>
    </row>
    <row r="738" spans="1:40" x14ac:dyDescent="0.25">
      <c r="A738" t="str">
        <f t="shared" si="22"/>
        <v>1.1-00-2007_20644021_2033910</v>
      </c>
      <c r="B738" t="s">
        <v>393</v>
      </c>
      <c r="C738" s="17" t="s">
        <v>555</v>
      </c>
      <c r="D738" t="s">
        <v>31</v>
      </c>
      <c r="E738" t="s">
        <v>52</v>
      </c>
      <c r="F738" t="s">
        <v>193</v>
      </c>
      <c r="G738">
        <v>6</v>
      </c>
      <c r="H738">
        <v>44</v>
      </c>
      <c r="I738" t="s">
        <v>253</v>
      </c>
      <c r="J738">
        <v>3391</v>
      </c>
      <c r="K738" t="s">
        <v>137</v>
      </c>
      <c r="L738">
        <v>0</v>
      </c>
      <c r="M738" t="s">
        <v>36</v>
      </c>
      <c r="N738">
        <v>3000</v>
      </c>
      <c r="O738" s="17" t="s">
        <v>699</v>
      </c>
      <c r="P738" t="s">
        <v>394</v>
      </c>
      <c r="Q738" t="s">
        <v>195</v>
      </c>
      <c r="R738" t="s">
        <v>102</v>
      </c>
      <c r="S738" t="s">
        <v>255</v>
      </c>
      <c r="T738" t="s">
        <v>256</v>
      </c>
      <c r="U738" s="17" t="s">
        <v>555</v>
      </c>
      <c r="V738" s="13">
        <v>4399896</v>
      </c>
      <c r="W738">
        <v>0</v>
      </c>
      <c r="X738" s="1">
        <v>3279904.24</v>
      </c>
      <c r="Y738" s="1">
        <v>3279904.24</v>
      </c>
      <c r="Z738" s="1">
        <v>2281160.84</v>
      </c>
      <c r="AA738" s="1">
        <v>2058423.44</v>
      </c>
      <c r="AB738" s="1">
        <v>1582053.55</v>
      </c>
      <c r="AC738" s="21">
        <v>1119991.7599999998</v>
      </c>
      <c r="AD738" s="13">
        <f>VLOOKUP(A738,'ARCHIVO DE TRABAJO'!$A$1:$AC$1046,29,0)</f>
        <v>0</v>
      </c>
      <c r="AE738" s="32">
        <f>VLOOKUP(A738,'ARCHIVO DE TRABAJO'!$A$1:$AD$1046,30,0)</f>
        <v>0</v>
      </c>
      <c r="AF738" s="21">
        <v>0</v>
      </c>
      <c r="AG738" s="21">
        <v>0</v>
      </c>
      <c r="AH738" s="21">
        <v>0</v>
      </c>
      <c r="AI738" s="21">
        <f t="shared" si="23"/>
        <v>4399896</v>
      </c>
      <c r="AJ738">
        <v>0</v>
      </c>
      <c r="AK738" s="1">
        <v>5000000</v>
      </c>
      <c r="AL738">
        <v>0</v>
      </c>
      <c r="AM738" s="1">
        <v>600104</v>
      </c>
      <c r="AN738" s="1">
        <v>4399896</v>
      </c>
    </row>
    <row r="739" spans="1:40" x14ac:dyDescent="0.25">
      <c r="A739" t="str">
        <f t="shared" si="22"/>
        <v>1.1-00-2007_20644021_2035410</v>
      </c>
      <c r="B739" t="s">
        <v>393</v>
      </c>
      <c r="C739" s="17" t="s">
        <v>555</v>
      </c>
      <c r="D739" t="s">
        <v>31</v>
      </c>
      <c r="E739" t="s">
        <v>52</v>
      </c>
      <c r="F739" t="s">
        <v>193</v>
      </c>
      <c r="G739">
        <v>6</v>
      </c>
      <c r="H739">
        <v>44</v>
      </c>
      <c r="I739" t="s">
        <v>253</v>
      </c>
      <c r="J739">
        <v>3541</v>
      </c>
      <c r="K739" t="s">
        <v>69</v>
      </c>
      <c r="L739">
        <v>0</v>
      </c>
      <c r="M739" t="s">
        <v>36</v>
      </c>
      <c r="N739">
        <v>3000</v>
      </c>
      <c r="O739" s="17" t="s">
        <v>699</v>
      </c>
      <c r="P739" t="s">
        <v>394</v>
      </c>
      <c r="Q739" t="s">
        <v>195</v>
      </c>
      <c r="R739" t="s">
        <v>102</v>
      </c>
      <c r="S739" t="s">
        <v>255</v>
      </c>
      <c r="T739" t="s">
        <v>256</v>
      </c>
      <c r="U739" s="17" t="e">
        <v>#N/A</v>
      </c>
      <c r="V739" s="13">
        <v>625104</v>
      </c>
      <c r="W739">
        <v>0</v>
      </c>
      <c r="X739" s="1">
        <v>625103.91</v>
      </c>
      <c r="Y739" s="1">
        <v>625103.91</v>
      </c>
      <c r="Z739" s="1">
        <v>312551.94</v>
      </c>
      <c r="AA739" s="1">
        <v>312551.94</v>
      </c>
      <c r="AB739" s="1">
        <v>104183.98</v>
      </c>
      <c r="AC739" s="21">
        <v>8.999999996740371E-2</v>
      </c>
      <c r="AD739" s="13">
        <f>VLOOKUP(A739,'ARCHIVO DE TRABAJO'!$A$1:$AC$1046,29,0)</f>
        <v>0</v>
      </c>
      <c r="AE739" s="32">
        <f>VLOOKUP(A739,'ARCHIVO DE TRABAJO'!$A$1:$AD$1046,30,0)</f>
        <v>0</v>
      </c>
      <c r="AF739" s="21">
        <v>0</v>
      </c>
      <c r="AG739" s="21">
        <v>0</v>
      </c>
      <c r="AH739" s="21">
        <v>0</v>
      </c>
      <c r="AI739" s="21">
        <f t="shared" si="23"/>
        <v>625104</v>
      </c>
      <c r="AJ739">
        <v>0</v>
      </c>
      <c r="AK739" s="1">
        <v>625104</v>
      </c>
      <c r="AL739">
        <v>0</v>
      </c>
      <c r="AM739">
        <v>0</v>
      </c>
      <c r="AN739" s="1">
        <v>625104</v>
      </c>
    </row>
    <row r="740" spans="1:40" x14ac:dyDescent="0.25">
      <c r="A740" t="str">
        <f t="shared" si="22"/>
        <v>1.1-00-2007_20644021_2035810</v>
      </c>
      <c r="B740" t="s">
        <v>393</v>
      </c>
      <c r="C740" s="17" t="s">
        <v>555</v>
      </c>
      <c r="D740" t="s">
        <v>31</v>
      </c>
      <c r="E740" t="s">
        <v>52</v>
      </c>
      <c r="F740" t="s">
        <v>193</v>
      </c>
      <c r="G740">
        <v>6</v>
      </c>
      <c r="H740">
        <v>44</v>
      </c>
      <c r="I740" t="s">
        <v>253</v>
      </c>
      <c r="J740">
        <v>3581</v>
      </c>
      <c r="K740" t="s">
        <v>178</v>
      </c>
      <c r="L740">
        <v>0</v>
      </c>
      <c r="M740" t="s">
        <v>36</v>
      </c>
      <c r="N740">
        <v>3000</v>
      </c>
      <c r="O740" s="17" t="s">
        <v>699</v>
      </c>
      <c r="P740" t="s">
        <v>394</v>
      </c>
      <c r="Q740" t="s">
        <v>195</v>
      </c>
      <c r="R740" t="s">
        <v>102</v>
      </c>
      <c r="S740" t="s">
        <v>255</v>
      </c>
      <c r="T740" t="s">
        <v>256</v>
      </c>
      <c r="U740" s="17" t="e">
        <v>#N/A</v>
      </c>
      <c r="V740" s="13">
        <v>675000</v>
      </c>
      <c r="W740">
        <v>0</v>
      </c>
      <c r="X740" s="1">
        <v>633258.16</v>
      </c>
      <c r="Y740" s="1">
        <v>633258.16</v>
      </c>
      <c r="Z740" s="1">
        <v>270657.8</v>
      </c>
      <c r="AA740" s="1">
        <v>144677.29</v>
      </c>
      <c r="AB740" s="1">
        <v>101800.38</v>
      </c>
      <c r="AC740" s="21">
        <v>41741.839999999967</v>
      </c>
      <c r="AD740" s="13">
        <f>VLOOKUP(A740,'ARCHIVO DE TRABAJO'!$A$1:$AC$1046,29,0)</f>
        <v>0</v>
      </c>
      <c r="AE740" s="32">
        <f>VLOOKUP(A740,'ARCHIVO DE TRABAJO'!$A$1:$AD$1046,30,0)</f>
        <v>0</v>
      </c>
      <c r="AF740" s="21">
        <v>0</v>
      </c>
      <c r="AG740" s="21">
        <v>0</v>
      </c>
      <c r="AH740" s="21">
        <v>0</v>
      </c>
      <c r="AI740" s="21">
        <f t="shared" si="23"/>
        <v>675000</v>
      </c>
      <c r="AJ740">
        <v>0</v>
      </c>
      <c r="AK740" s="1">
        <v>675000</v>
      </c>
      <c r="AL740">
        <v>0</v>
      </c>
      <c r="AM740">
        <v>0</v>
      </c>
      <c r="AN740" s="1">
        <v>675000</v>
      </c>
    </row>
    <row r="741" spans="1:40" x14ac:dyDescent="0.25">
      <c r="A741" t="str">
        <f t="shared" si="22"/>
        <v>1.1-00-2007_20644021_2044110</v>
      </c>
      <c r="B741" t="s">
        <v>393</v>
      </c>
      <c r="C741" s="17" t="s">
        <v>555</v>
      </c>
      <c r="D741" t="s">
        <v>31</v>
      </c>
      <c r="E741" t="s">
        <v>52</v>
      </c>
      <c r="F741" t="s">
        <v>193</v>
      </c>
      <c r="G741">
        <v>6</v>
      </c>
      <c r="H741">
        <v>44</v>
      </c>
      <c r="I741" t="s">
        <v>253</v>
      </c>
      <c r="J741">
        <v>4411</v>
      </c>
      <c r="K741" t="s">
        <v>76</v>
      </c>
      <c r="L741">
        <v>0</v>
      </c>
      <c r="M741" t="s">
        <v>36</v>
      </c>
      <c r="N741">
        <v>4000</v>
      </c>
      <c r="O741" s="17" t="s">
        <v>699</v>
      </c>
      <c r="P741" t="s">
        <v>394</v>
      </c>
      <c r="Q741" t="s">
        <v>195</v>
      </c>
      <c r="R741" t="s">
        <v>102</v>
      </c>
      <c r="S741" t="s">
        <v>255</v>
      </c>
      <c r="T741" t="s">
        <v>256</v>
      </c>
      <c r="U741" s="17" t="e">
        <v>#N/A</v>
      </c>
      <c r="V741" s="13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 s="21">
        <v>0</v>
      </c>
      <c r="AD741" s="13">
        <f>VLOOKUP(A741,'ARCHIVO DE TRABAJO'!$A$1:$AC$1046,29,0)</f>
        <v>0</v>
      </c>
      <c r="AE741" s="32">
        <f>VLOOKUP(A741,'ARCHIVO DE TRABAJO'!$A$1:$AD$1046,30,0)</f>
        <v>0</v>
      </c>
      <c r="AF741" s="21">
        <v>0</v>
      </c>
      <c r="AG741" s="21">
        <v>0</v>
      </c>
      <c r="AH741" s="21">
        <v>0</v>
      </c>
      <c r="AI741" s="21">
        <f t="shared" si="23"/>
        <v>0</v>
      </c>
      <c r="AJ741">
        <v>0</v>
      </c>
      <c r="AK741">
        <v>0</v>
      </c>
      <c r="AL741">
        <v>0</v>
      </c>
      <c r="AM741">
        <v>0</v>
      </c>
      <c r="AN741">
        <v>0</v>
      </c>
    </row>
    <row r="742" spans="1:40" x14ac:dyDescent="0.25">
      <c r="A742" t="str">
        <f t="shared" si="22"/>
        <v>1.1-00-2007_20644021_2044111</v>
      </c>
      <c r="B742" t="s">
        <v>393</v>
      </c>
      <c r="C742" s="17" t="s">
        <v>555</v>
      </c>
      <c r="D742" t="s">
        <v>31</v>
      </c>
      <c r="E742" t="s">
        <v>52</v>
      </c>
      <c r="F742" t="s">
        <v>193</v>
      </c>
      <c r="G742">
        <v>6</v>
      </c>
      <c r="H742">
        <v>44</v>
      </c>
      <c r="I742" t="s">
        <v>253</v>
      </c>
      <c r="J742">
        <v>4411</v>
      </c>
      <c r="K742" t="s">
        <v>76</v>
      </c>
      <c r="L742">
        <v>1</v>
      </c>
      <c r="M742" t="s">
        <v>413</v>
      </c>
      <c r="N742">
        <v>4000</v>
      </c>
      <c r="O742" s="17" t="s">
        <v>699</v>
      </c>
      <c r="P742" t="s">
        <v>394</v>
      </c>
      <c r="Q742" t="s">
        <v>195</v>
      </c>
      <c r="R742" t="s">
        <v>102</v>
      </c>
      <c r="S742" t="s">
        <v>255</v>
      </c>
      <c r="T742" t="s">
        <v>256</v>
      </c>
      <c r="U742" s="17" t="e">
        <v>#N/A</v>
      </c>
      <c r="V742" s="13">
        <v>250000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 s="21">
        <v>250000</v>
      </c>
      <c r="AD742" s="13">
        <f>VLOOKUP(A742,'ARCHIVO DE TRABAJO'!$A$1:$AC$1046,29,0)</f>
        <v>0</v>
      </c>
      <c r="AE742" s="32">
        <f>VLOOKUP(A742,'ARCHIVO DE TRABAJO'!$A$1:$AD$1046,30,0)</f>
        <v>0</v>
      </c>
      <c r="AF742" s="21">
        <v>0</v>
      </c>
      <c r="AG742" s="21">
        <v>0</v>
      </c>
      <c r="AH742" s="21">
        <v>0</v>
      </c>
      <c r="AI742" s="21">
        <f t="shared" si="23"/>
        <v>250000</v>
      </c>
      <c r="AJ742">
        <v>0</v>
      </c>
      <c r="AK742" s="1">
        <v>250000</v>
      </c>
      <c r="AL742">
        <v>0</v>
      </c>
      <c r="AM742">
        <v>0</v>
      </c>
      <c r="AN742" s="1">
        <v>250000</v>
      </c>
    </row>
    <row r="743" spans="1:40" x14ac:dyDescent="0.25">
      <c r="A743" t="str">
        <f t="shared" si="22"/>
        <v>1.1-00-2007_20644021_2053110</v>
      </c>
      <c r="B743" t="s">
        <v>393</v>
      </c>
      <c r="C743" s="17" t="s">
        <v>555</v>
      </c>
      <c r="D743" t="s">
        <v>31</v>
      </c>
      <c r="E743" t="s">
        <v>52</v>
      </c>
      <c r="F743" t="s">
        <v>193</v>
      </c>
      <c r="G743">
        <v>6</v>
      </c>
      <c r="H743">
        <v>44</v>
      </c>
      <c r="I743" t="s">
        <v>253</v>
      </c>
      <c r="J743">
        <v>5311</v>
      </c>
      <c r="K743" t="s">
        <v>203</v>
      </c>
      <c r="L743">
        <v>0</v>
      </c>
      <c r="M743" t="s">
        <v>36</v>
      </c>
      <c r="N743">
        <v>5000</v>
      </c>
      <c r="O743" s="17" t="s">
        <v>700</v>
      </c>
      <c r="P743" t="s">
        <v>394</v>
      </c>
      <c r="Q743" t="s">
        <v>195</v>
      </c>
      <c r="R743" t="s">
        <v>102</v>
      </c>
      <c r="S743" t="s">
        <v>255</v>
      </c>
      <c r="T743" t="s">
        <v>256</v>
      </c>
      <c r="U743" s="17" t="s">
        <v>555</v>
      </c>
      <c r="V743" s="13">
        <v>3480000</v>
      </c>
      <c r="W743">
        <v>0</v>
      </c>
      <c r="X743" s="1">
        <v>3306913.48</v>
      </c>
      <c r="Y743" s="1">
        <v>3019233.48</v>
      </c>
      <c r="Z743" s="1">
        <v>1919233.48</v>
      </c>
      <c r="AA743" s="1">
        <v>1905458.48</v>
      </c>
      <c r="AB743" s="1">
        <v>1905458.48</v>
      </c>
      <c r="AC743" s="21">
        <v>173086.52000000002</v>
      </c>
      <c r="AD743" s="13">
        <f>VLOOKUP(A743,'ARCHIVO DE TRABAJO'!$A$1:$AC$1046,29,0)</f>
        <v>0</v>
      </c>
      <c r="AE743" s="32">
        <f>VLOOKUP(A743,'ARCHIVO DE TRABAJO'!$A$1:$AD$1046,30,0)</f>
        <v>0</v>
      </c>
      <c r="AF743" s="21">
        <v>0</v>
      </c>
      <c r="AG743" s="21">
        <v>0</v>
      </c>
      <c r="AH743" s="21">
        <v>0</v>
      </c>
      <c r="AI743" s="21">
        <f t="shared" si="23"/>
        <v>3480000</v>
      </c>
      <c r="AJ743">
        <v>0</v>
      </c>
      <c r="AK743" s="1">
        <v>3500000</v>
      </c>
      <c r="AL743">
        <v>0</v>
      </c>
      <c r="AM743" s="1">
        <v>20000</v>
      </c>
      <c r="AN743" s="1">
        <v>3480000</v>
      </c>
    </row>
    <row r="744" spans="1:40" x14ac:dyDescent="0.25">
      <c r="A744" t="str">
        <f t="shared" si="22"/>
        <v>1.1-00-2007_20644021_2053210</v>
      </c>
      <c r="B744" t="s">
        <v>393</v>
      </c>
      <c r="C744" s="17" t="s">
        <v>555</v>
      </c>
      <c r="D744" t="s">
        <v>31</v>
      </c>
      <c r="E744" t="s">
        <v>52</v>
      </c>
      <c r="F744" t="s">
        <v>193</v>
      </c>
      <c r="G744">
        <v>6</v>
      </c>
      <c r="H744">
        <v>44</v>
      </c>
      <c r="I744" t="s">
        <v>253</v>
      </c>
      <c r="J744">
        <v>5321</v>
      </c>
      <c r="K744" t="s">
        <v>113</v>
      </c>
      <c r="L744">
        <v>0</v>
      </c>
      <c r="M744" t="s">
        <v>36</v>
      </c>
      <c r="N744">
        <v>5000</v>
      </c>
      <c r="O744" s="17" t="s">
        <v>700</v>
      </c>
      <c r="P744" t="s">
        <v>394</v>
      </c>
      <c r="Q744" t="s">
        <v>195</v>
      </c>
      <c r="R744" t="s">
        <v>102</v>
      </c>
      <c r="S744" t="s">
        <v>255</v>
      </c>
      <c r="T744" t="s">
        <v>256</v>
      </c>
      <c r="U744" s="17" t="e">
        <v>#N/A</v>
      </c>
      <c r="V744" s="13">
        <v>100000</v>
      </c>
      <c r="W744">
        <v>0</v>
      </c>
      <c r="X744" s="1">
        <v>50634</v>
      </c>
      <c r="Y744" s="1">
        <v>50634</v>
      </c>
      <c r="Z744" s="1">
        <v>50634</v>
      </c>
      <c r="AA744" s="1">
        <v>50634</v>
      </c>
      <c r="AB744" s="1">
        <v>50634</v>
      </c>
      <c r="AC744" s="21">
        <v>49366</v>
      </c>
      <c r="AD744" s="13">
        <f>VLOOKUP(A744,'ARCHIVO DE TRABAJO'!$A$1:$AC$1046,29,0)</f>
        <v>0</v>
      </c>
      <c r="AE744" s="32">
        <f>VLOOKUP(A744,'ARCHIVO DE TRABAJO'!$A$1:$AD$1046,30,0)</f>
        <v>0</v>
      </c>
      <c r="AF744" s="21">
        <v>0</v>
      </c>
      <c r="AG744" s="21">
        <v>0</v>
      </c>
      <c r="AH744" s="21">
        <v>0</v>
      </c>
      <c r="AI744" s="21">
        <f t="shared" si="23"/>
        <v>100000</v>
      </c>
      <c r="AJ744">
        <v>0</v>
      </c>
      <c r="AK744" s="1">
        <v>100000</v>
      </c>
      <c r="AL744">
        <v>0</v>
      </c>
      <c r="AM744">
        <v>0</v>
      </c>
      <c r="AN744" s="1">
        <v>100000</v>
      </c>
    </row>
    <row r="745" spans="1:40" x14ac:dyDescent="0.25">
      <c r="A745" t="str">
        <f t="shared" si="22"/>
        <v>1.1-00-2012_20266032_2033910</v>
      </c>
      <c r="B745" t="s">
        <v>393</v>
      </c>
      <c r="C745" s="17" t="s">
        <v>555</v>
      </c>
      <c r="D745" t="s">
        <v>31</v>
      </c>
      <c r="E745" t="s">
        <v>52</v>
      </c>
      <c r="F745" t="s">
        <v>258</v>
      </c>
      <c r="G745">
        <v>2</v>
      </c>
      <c r="H745">
        <v>66</v>
      </c>
      <c r="I745" t="s">
        <v>259</v>
      </c>
      <c r="J745">
        <v>3391</v>
      </c>
      <c r="K745" t="s">
        <v>137</v>
      </c>
      <c r="L745">
        <v>0</v>
      </c>
      <c r="M745" t="s">
        <v>36</v>
      </c>
      <c r="N745">
        <v>3000</v>
      </c>
      <c r="O745" s="17" t="s">
        <v>699</v>
      </c>
      <c r="P745" t="s">
        <v>394</v>
      </c>
      <c r="Q745" t="s">
        <v>260</v>
      </c>
      <c r="R745" t="s">
        <v>261</v>
      </c>
      <c r="S745" t="s">
        <v>262</v>
      </c>
      <c r="T745" t="s">
        <v>263</v>
      </c>
      <c r="U745" s="17" t="e">
        <v>#N/A</v>
      </c>
      <c r="V745" s="13">
        <v>85840</v>
      </c>
      <c r="W745">
        <v>0</v>
      </c>
      <c r="X745" s="1">
        <v>85840</v>
      </c>
      <c r="Y745" s="1">
        <v>85840</v>
      </c>
      <c r="Z745" s="1">
        <v>85840</v>
      </c>
      <c r="AA745" s="1">
        <v>85840</v>
      </c>
      <c r="AB745" s="1">
        <v>85840</v>
      </c>
      <c r="AC745" s="21">
        <v>0</v>
      </c>
      <c r="AD745" s="13">
        <f>VLOOKUP(A745,'ARCHIVO DE TRABAJO'!$A$1:$AC$1046,29,0)</f>
        <v>0</v>
      </c>
      <c r="AE745" s="32">
        <f>VLOOKUP(A745,'ARCHIVO DE TRABAJO'!$A$1:$AD$1046,30,0)</f>
        <v>0</v>
      </c>
      <c r="AF745" s="21">
        <v>0</v>
      </c>
      <c r="AG745" s="21">
        <v>0</v>
      </c>
      <c r="AH745" s="21">
        <v>0</v>
      </c>
      <c r="AI745" s="21">
        <f t="shared" si="23"/>
        <v>85840</v>
      </c>
      <c r="AJ745">
        <v>0</v>
      </c>
      <c r="AK745" s="1">
        <v>100000</v>
      </c>
      <c r="AL745">
        <v>0</v>
      </c>
      <c r="AM745" s="1">
        <v>14160</v>
      </c>
      <c r="AN745" s="1">
        <v>85840</v>
      </c>
    </row>
    <row r="746" spans="1:40" x14ac:dyDescent="0.25">
      <c r="A746" t="str">
        <f t="shared" si="22"/>
        <v>1.1-00-2012_20266032_2051510</v>
      </c>
      <c r="B746" t="s">
        <v>393</v>
      </c>
      <c r="C746" s="17" t="s">
        <v>555</v>
      </c>
      <c r="D746" t="s">
        <v>31</v>
      </c>
      <c r="E746" t="s">
        <v>52</v>
      </c>
      <c r="F746" t="s">
        <v>258</v>
      </c>
      <c r="G746">
        <v>2</v>
      </c>
      <c r="H746">
        <v>66</v>
      </c>
      <c r="I746" t="s">
        <v>259</v>
      </c>
      <c r="J746">
        <v>5151</v>
      </c>
      <c r="K746" t="s">
        <v>112</v>
      </c>
      <c r="L746">
        <v>0</v>
      </c>
      <c r="M746" t="s">
        <v>36</v>
      </c>
      <c r="N746">
        <v>5000</v>
      </c>
      <c r="O746" s="17" t="s">
        <v>700</v>
      </c>
      <c r="P746" t="s">
        <v>394</v>
      </c>
      <c r="Q746" t="s">
        <v>260</v>
      </c>
      <c r="R746" t="s">
        <v>261</v>
      </c>
      <c r="S746" t="s">
        <v>262</v>
      </c>
      <c r="T746" t="s">
        <v>263</v>
      </c>
      <c r="U746" s="17" t="e">
        <v>#N/A</v>
      </c>
      <c r="V746" s="13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 s="21">
        <v>0</v>
      </c>
      <c r="AD746" s="13">
        <f>VLOOKUP(A746,'ARCHIVO DE TRABAJO'!$A$1:$AC$1046,29,0)</f>
        <v>0</v>
      </c>
      <c r="AE746" s="32">
        <f>VLOOKUP(A746,'ARCHIVO DE TRABAJO'!$A$1:$AD$1046,30,0)</f>
        <v>0</v>
      </c>
      <c r="AF746" s="21">
        <v>0</v>
      </c>
      <c r="AG746" s="21">
        <v>0</v>
      </c>
      <c r="AH746" s="21">
        <v>0</v>
      </c>
      <c r="AI746" s="21">
        <f t="shared" si="23"/>
        <v>0</v>
      </c>
      <c r="AJ746">
        <v>0</v>
      </c>
      <c r="AK746" s="1">
        <v>60000</v>
      </c>
      <c r="AL746">
        <v>0</v>
      </c>
      <c r="AM746" s="1">
        <v>60000</v>
      </c>
      <c r="AN746">
        <v>0</v>
      </c>
    </row>
    <row r="747" spans="1:40" x14ac:dyDescent="0.25">
      <c r="A747" t="str">
        <f t="shared" si="22"/>
        <v>1.1-00-2012_20266032_2052110</v>
      </c>
      <c r="B747" t="s">
        <v>393</v>
      </c>
      <c r="C747" s="17" t="s">
        <v>555</v>
      </c>
      <c r="D747" t="s">
        <v>31</v>
      </c>
      <c r="E747" t="s">
        <v>52</v>
      </c>
      <c r="F747" t="s">
        <v>258</v>
      </c>
      <c r="G747">
        <v>2</v>
      </c>
      <c r="H747">
        <v>66</v>
      </c>
      <c r="I747" t="s">
        <v>259</v>
      </c>
      <c r="J747">
        <v>5211</v>
      </c>
      <c r="K747" t="s">
        <v>155</v>
      </c>
      <c r="L747">
        <v>0</v>
      </c>
      <c r="M747" t="s">
        <v>36</v>
      </c>
      <c r="N747">
        <v>5000</v>
      </c>
      <c r="O747" s="17" t="s">
        <v>700</v>
      </c>
      <c r="P747" t="s">
        <v>394</v>
      </c>
      <c r="Q747" t="s">
        <v>260</v>
      </c>
      <c r="R747" t="s">
        <v>261</v>
      </c>
      <c r="S747" t="s">
        <v>262</v>
      </c>
      <c r="T747" t="s">
        <v>263</v>
      </c>
      <c r="U747" s="17" t="e">
        <v>#N/A</v>
      </c>
      <c r="V747" s="13">
        <v>60000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 s="21">
        <v>60000</v>
      </c>
      <c r="AD747" s="13">
        <f>VLOOKUP(A747,'ARCHIVO DE TRABAJO'!$A$1:$AC$1046,29,0)</f>
        <v>0</v>
      </c>
      <c r="AE747" s="32">
        <f>VLOOKUP(A747,'ARCHIVO DE TRABAJO'!$A$1:$AD$1046,30,0)</f>
        <v>0</v>
      </c>
      <c r="AF747" s="21">
        <v>0</v>
      </c>
      <c r="AG747" s="21">
        <v>0</v>
      </c>
      <c r="AH747" s="21">
        <v>0</v>
      </c>
      <c r="AI747" s="21">
        <f t="shared" si="23"/>
        <v>60000</v>
      </c>
      <c r="AJ747">
        <v>0</v>
      </c>
      <c r="AK747" s="1">
        <v>60000</v>
      </c>
      <c r="AL747">
        <v>0</v>
      </c>
      <c r="AM747">
        <v>0</v>
      </c>
      <c r="AN747" s="1">
        <v>60000</v>
      </c>
    </row>
    <row r="748" spans="1:40" x14ac:dyDescent="0.25">
      <c r="A748" t="str">
        <f t="shared" si="22"/>
        <v>1.1-00-2012_20266032_2053110</v>
      </c>
      <c r="B748" t="s">
        <v>393</v>
      </c>
      <c r="C748" s="17" t="s">
        <v>555</v>
      </c>
      <c r="D748" t="s">
        <v>31</v>
      </c>
      <c r="E748" t="s">
        <v>52</v>
      </c>
      <c r="F748" t="s">
        <v>258</v>
      </c>
      <c r="G748">
        <v>2</v>
      </c>
      <c r="H748">
        <v>66</v>
      </c>
      <c r="I748" t="s">
        <v>259</v>
      </c>
      <c r="J748">
        <v>5311</v>
      </c>
      <c r="K748" t="s">
        <v>203</v>
      </c>
      <c r="L748">
        <v>0</v>
      </c>
      <c r="M748" t="s">
        <v>36</v>
      </c>
      <c r="N748">
        <v>5000</v>
      </c>
      <c r="O748" s="17" t="s">
        <v>700</v>
      </c>
      <c r="P748" t="s">
        <v>394</v>
      </c>
      <c r="Q748" t="s">
        <v>260</v>
      </c>
      <c r="R748" t="s">
        <v>261</v>
      </c>
      <c r="S748" t="s">
        <v>262</v>
      </c>
      <c r="T748" t="s">
        <v>263</v>
      </c>
      <c r="U748" s="17" t="e">
        <v>#N/A</v>
      </c>
      <c r="V748" s="13">
        <v>2000000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 s="21">
        <v>2000000</v>
      </c>
      <c r="AD748" s="13">
        <f>VLOOKUP(A748,'ARCHIVO DE TRABAJO'!$A$1:$AC$1046,29,0)</f>
        <v>0</v>
      </c>
      <c r="AE748" s="32">
        <f>VLOOKUP(A748,'ARCHIVO DE TRABAJO'!$A$1:$AD$1046,30,0)</f>
        <v>0</v>
      </c>
      <c r="AF748" s="21">
        <v>0</v>
      </c>
      <c r="AG748" s="21">
        <v>0</v>
      </c>
      <c r="AH748" s="21">
        <v>0</v>
      </c>
      <c r="AI748" s="21">
        <f t="shared" si="23"/>
        <v>2000000</v>
      </c>
      <c r="AJ748">
        <v>0</v>
      </c>
      <c r="AK748" s="1">
        <v>3000000</v>
      </c>
      <c r="AL748">
        <v>0</v>
      </c>
      <c r="AM748" s="1">
        <v>1000000</v>
      </c>
      <c r="AN748" s="1">
        <v>2000000</v>
      </c>
    </row>
    <row r="749" spans="1:40" x14ac:dyDescent="0.25">
      <c r="A749" t="str">
        <f t="shared" si="22"/>
        <v>1.1-00-2012_20266032_2056710</v>
      </c>
      <c r="B749" t="s">
        <v>393</v>
      </c>
      <c r="C749" s="17" t="s">
        <v>555</v>
      </c>
      <c r="D749" t="s">
        <v>31</v>
      </c>
      <c r="E749" t="s">
        <v>52</v>
      </c>
      <c r="F749" t="s">
        <v>258</v>
      </c>
      <c r="G749">
        <v>2</v>
      </c>
      <c r="H749">
        <v>66</v>
      </c>
      <c r="I749" t="s">
        <v>259</v>
      </c>
      <c r="J749">
        <v>5671</v>
      </c>
      <c r="K749" t="s">
        <v>122</v>
      </c>
      <c r="L749">
        <v>0</v>
      </c>
      <c r="M749" t="s">
        <v>36</v>
      </c>
      <c r="N749">
        <v>5000</v>
      </c>
      <c r="O749" s="17" t="s">
        <v>700</v>
      </c>
      <c r="P749" t="s">
        <v>394</v>
      </c>
      <c r="Q749" t="s">
        <v>260</v>
      </c>
      <c r="R749" t="s">
        <v>261</v>
      </c>
      <c r="S749" t="s">
        <v>262</v>
      </c>
      <c r="T749" t="s">
        <v>263</v>
      </c>
      <c r="U749" s="17" t="s">
        <v>509</v>
      </c>
      <c r="V749" s="13">
        <v>233077.87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 s="21">
        <v>233077.87</v>
      </c>
      <c r="AD749" s="13">
        <f>VLOOKUP(A749,'ARCHIVO DE TRABAJO'!$A$1:$AC$1046,29,0)</f>
        <v>0</v>
      </c>
      <c r="AE749" s="32">
        <f>VLOOKUP(A749,'ARCHIVO DE TRABAJO'!$A$1:$AD$1046,30,0)</f>
        <v>0</v>
      </c>
      <c r="AF749" s="21">
        <v>0</v>
      </c>
      <c r="AG749" s="21">
        <v>0</v>
      </c>
      <c r="AH749" s="21">
        <v>0</v>
      </c>
      <c r="AI749" s="21">
        <f t="shared" si="23"/>
        <v>233077.87</v>
      </c>
      <c r="AJ749">
        <v>0</v>
      </c>
      <c r="AK749" s="1">
        <v>240000</v>
      </c>
      <c r="AL749">
        <v>0</v>
      </c>
      <c r="AM749" s="1">
        <v>6922.13</v>
      </c>
      <c r="AN749" s="1">
        <v>233077.87</v>
      </c>
    </row>
    <row r="750" spans="1:40" x14ac:dyDescent="0.25">
      <c r="A750" t="str">
        <f t="shared" si="22"/>
        <v>1.1-00-2012_20268034_2021710</v>
      </c>
      <c r="B750" t="s">
        <v>393</v>
      </c>
      <c r="C750" s="17" t="s">
        <v>555</v>
      </c>
      <c r="D750" t="s">
        <v>31</v>
      </c>
      <c r="E750" t="s">
        <v>52</v>
      </c>
      <c r="F750" t="s">
        <v>258</v>
      </c>
      <c r="G750">
        <v>2</v>
      </c>
      <c r="H750">
        <v>68</v>
      </c>
      <c r="I750" t="s">
        <v>264</v>
      </c>
      <c r="J750">
        <v>2171</v>
      </c>
      <c r="K750" t="s">
        <v>181</v>
      </c>
      <c r="L750">
        <v>0</v>
      </c>
      <c r="M750" t="s">
        <v>36</v>
      </c>
      <c r="N750">
        <v>2000</v>
      </c>
      <c r="O750" s="17" t="s">
        <v>699</v>
      </c>
      <c r="P750" t="s">
        <v>394</v>
      </c>
      <c r="Q750" t="s">
        <v>260</v>
      </c>
      <c r="R750" t="s">
        <v>261</v>
      </c>
      <c r="S750" t="s">
        <v>265</v>
      </c>
      <c r="T750" t="s">
        <v>266</v>
      </c>
      <c r="U750" s="17" t="e">
        <v>#N/A</v>
      </c>
      <c r="V750" s="13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 s="21">
        <v>0</v>
      </c>
      <c r="AD750" s="13">
        <f>VLOOKUP(A750,'ARCHIVO DE TRABAJO'!$A$1:$AC$1046,29,0)</f>
        <v>0</v>
      </c>
      <c r="AE750" s="32">
        <f>VLOOKUP(A750,'ARCHIVO DE TRABAJO'!$A$1:$AD$1046,30,0)</f>
        <v>0</v>
      </c>
      <c r="AF750" s="21">
        <v>0</v>
      </c>
      <c r="AG750" s="21">
        <v>0</v>
      </c>
      <c r="AH750" s="21">
        <v>0</v>
      </c>
      <c r="AI750" s="21">
        <f t="shared" si="23"/>
        <v>0</v>
      </c>
      <c r="AJ750">
        <v>0</v>
      </c>
      <c r="AK750">
        <v>0</v>
      </c>
      <c r="AL750">
        <v>0</v>
      </c>
      <c r="AM750">
        <v>0</v>
      </c>
      <c r="AN750">
        <v>0</v>
      </c>
    </row>
    <row r="751" spans="1:40" x14ac:dyDescent="0.25">
      <c r="A751" t="str">
        <f t="shared" si="22"/>
        <v>1.1-00-2012_20268034_2022110</v>
      </c>
      <c r="B751" t="s">
        <v>393</v>
      </c>
      <c r="C751" s="17" t="s">
        <v>555</v>
      </c>
      <c r="D751" t="s">
        <v>31</v>
      </c>
      <c r="E751" t="s">
        <v>52</v>
      </c>
      <c r="F751" t="s">
        <v>258</v>
      </c>
      <c r="G751">
        <v>2</v>
      </c>
      <c r="H751">
        <v>68</v>
      </c>
      <c r="I751" t="s">
        <v>264</v>
      </c>
      <c r="J751">
        <v>2211</v>
      </c>
      <c r="K751" t="s">
        <v>55</v>
      </c>
      <c r="L751">
        <v>0</v>
      </c>
      <c r="M751" t="s">
        <v>36</v>
      </c>
      <c r="N751">
        <v>2000</v>
      </c>
      <c r="O751" s="17" t="s">
        <v>699</v>
      </c>
      <c r="P751" t="s">
        <v>394</v>
      </c>
      <c r="Q751" t="s">
        <v>260</v>
      </c>
      <c r="R751" t="s">
        <v>261</v>
      </c>
      <c r="S751" t="s">
        <v>265</v>
      </c>
      <c r="T751" t="s">
        <v>266</v>
      </c>
      <c r="U751" s="17" t="e">
        <v>#N/A</v>
      </c>
      <c r="V751" s="13">
        <v>17000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 s="21">
        <v>17000</v>
      </c>
      <c r="AD751" s="13">
        <f>VLOOKUP(A751,'ARCHIVO DE TRABAJO'!$A$1:$AC$1046,29,0)</f>
        <v>0</v>
      </c>
      <c r="AE751" s="32">
        <f>VLOOKUP(A751,'ARCHIVO DE TRABAJO'!$A$1:$AD$1046,30,0)</f>
        <v>0</v>
      </c>
      <c r="AF751" s="21">
        <v>0</v>
      </c>
      <c r="AG751" s="21">
        <v>0</v>
      </c>
      <c r="AH751" s="21">
        <v>0</v>
      </c>
      <c r="AI751" s="21">
        <f t="shared" si="23"/>
        <v>17000</v>
      </c>
      <c r="AJ751">
        <v>0</v>
      </c>
      <c r="AK751" s="1">
        <v>40000</v>
      </c>
      <c r="AL751">
        <v>0</v>
      </c>
      <c r="AM751" s="1">
        <v>23000</v>
      </c>
      <c r="AN751" s="1">
        <v>17000</v>
      </c>
    </row>
    <row r="752" spans="1:40" x14ac:dyDescent="0.25">
      <c r="A752" t="str">
        <f t="shared" si="22"/>
        <v>1.1-00-2012_20268034_2022210</v>
      </c>
      <c r="B752" t="s">
        <v>393</v>
      </c>
      <c r="C752" s="17" t="s">
        <v>555</v>
      </c>
      <c r="D752" t="s">
        <v>31</v>
      </c>
      <c r="E752" t="s">
        <v>52</v>
      </c>
      <c r="F752" t="s">
        <v>258</v>
      </c>
      <c r="G752">
        <v>2</v>
      </c>
      <c r="H752">
        <v>68</v>
      </c>
      <c r="I752" t="s">
        <v>264</v>
      </c>
      <c r="J752">
        <v>2221</v>
      </c>
      <c r="K752" t="s">
        <v>199</v>
      </c>
      <c r="L752">
        <v>0</v>
      </c>
      <c r="M752" t="s">
        <v>36</v>
      </c>
      <c r="N752">
        <v>2000</v>
      </c>
      <c r="O752" s="17" t="s">
        <v>699</v>
      </c>
      <c r="P752" t="s">
        <v>394</v>
      </c>
      <c r="Q752" t="s">
        <v>260</v>
      </c>
      <c r="R752" t="s">
        <v>261</v>
      </c>
      <c r="S752" t="s">
        <v>265</v>
      </c>
      <c r="T752" t="s">
        <v>266</v>
      </c>
      <c r="U752" s="17" t="e">
        <v>#N/A</v>
      </c>
      <c r="V752" s="13">
        <v>28304</v>
      </c>
      <c r="W752">
        <v>0</v>
      </c>
      <c r="X752" s="1">
        <v>26274</v>
      </c>
      <c r="Y752" s="1">
        <v>26274</v>
      </c>
      <c r="Z752">
        <v>0</v>
      </c>
      <c r="AA752">
        <v>0</v>
      </c>
      <c r="AB752">
        <v>0</v>
      </c>
      <c r="AC752" s="21">
        <v>2030</v>
      </c>
      <c r="AD752" s="13">
        <f>VLOOKUP(A752,'ARCHIVO DE TRABAJO'!$A$1:$AC$1046,29,0)</f>
        <v>0</v>
      </c>
      <c r="AE752" s="32">
        <f>VLOOKUP(A752,'ARCHIVO DE TRABAJO'!$A$1:$AD$1046,30,0)</f>
        <v>0</v>
      </c>
      <c r="AF752" s="21">
        <v>0</v>
      </c>
      <c r="AG752" s="21">
        <v>0</v>
      </c>
      <c r="AH752" s="21">
        <v>0</v>
      </c>
      <c r="AI752" s="21">
        <f t="shared" si="23"/>
        <v>28304</v>
      </c>
      <c r="AJ752">
        <v>0</v>
      </c>
      <c r="AK752" s="1">
        <v>28304</v>
      </c>
      <c r="AL752">
        <v>0</v>
      </c>
      <c r="AM752">
        <v>0</v>
      </c>
      <c r="AN752" s="1">
        <v>28304</v>
      </c>
    </row>
    <row r="753" spans="1:40" x14ac:dyDescent="0.25">
      <c r="A753" t="str">
        <f t="shared" si="22"/>
        <v>1.1-00-2012_20268034_2023510</v>
      </c>
      <c r="B753" t="s">
        <v>393</v>
      </c>
      <c r="C753" s="17" t="s">
        <v>555</v>
      </c>
      <c r="D753" t="s">
        <v>31</v>
      </c>
      <c r="E753" t="s">
        <v>52</v>
      </c>
      <c r="F753" t="s">
        <v>258</v>
      </c>
      <c r="G753">
        <v>2</v>
      </c>
      <c r="H753">
        <v>68</v>
      </c>
      <c r="I753" t="s">
        <v>264</v>
      </c>
      <c r="J753">
        <v>2351</v>
      </c>
      <c r="K753" t="s">
        <v>267</v>
      </c>
      <c r="L753">
        <v>0</v>
      </c>
      <c r="M753" t="s">
        <v>36</v>
      </c>
      <c r="N753">
        <v>2000</v>
      </c>
      <c r="O753" s="17" t="s">
        <v>699</v>
      </c>
      <c r="P753" t="s">
        <v>394</v>
      </c>
      <c r="Q753" t="s">
        <v>260</v>
      </c>
      <c r="R753" t="s">
        <v>261</v>
      </c>
      <c r="S753" t="s">
        <v>265</v>
      </c>
      <c r="T753" t="s">
        <v>266</v>
      </c>
      <c r="U753" s="17" t="e">
        <v>#N/A</v>
      </c>
      <c r="V753" s="13">
        <v>15000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 s="21">
        <v>15000</v>
      </c>
      <c r="AD753" s="13">
        <f>VLOOKUP(A753,'ARCHIVO DE TRABAJO'!$A$1:$AC$1046,29,0)</f>
        <v>0</v>
      </c>
      <c r="AE753" s="32">
        <f>VLOOKUP(A753,'ARCHIVO DE TRABAJO'!$A$1:$AD$1046,30,0)</f>
        <v>0</v>
      </c>
      <c r="AF753" s="21">
        <v>0</v>
      </c>
      <c r="AG753" s="21">
        <v>0</v>
      </c>
      <c r="AH753" s="21">
        <v>0</v>
      </c>
      <c r="AI753" s="21">
        <f t="shared" si="23"/>
        <v>15000</v>
      </c>
      <c r="AJ753">
        <v>0</v>
      </c>
      <c r="AK753" s="1">
        <v>15000</v>
      </c>
      <c r="AL753">
        <v>0</v>
      </c>
      <c r="AM753">
        <v>0</v>
      </c>
      <c r="AN753" s="1">
        <v>15000</v>
      </c>
    </row>
    <row r="754" spans="1:40" x14ac:dyDescent="0.25">
      <c r="A754" t="str">
        <f t="shared" si="22"/>
        <v>1.1-00-2012_20268034_2023910</v>
      </c>
      <c r="B754" t="s">
        <v>393</v>
      </c>
      <c r="C754" s="17" t="s">
        <v>555</v>
      </c>
      <c r="D754" t="s">
        <v>31</v>
      </c>
      <c r="E754" t="s">
        <v>52</v>
      </c>
      <c r="F754" t="s">
        <v>258</v>
      </c>
      <c r="G754">
        <v>2</v>
      </c>
      <c r="H754">
        <v>68</v>
      </c>
      <c r="I754" t="s">
        <v>264</v>
      </c>
      <c r="J754">
        <v>2391</v>
      </c>
      <c r="K754" t="s">
        <v>61</v>
      </c>
      <c r="L754">
        <v>0</v>
      </c>
      <c r="M754" t="s">
        <v>36</v>
      </c>
      <c r="N754">
        <v>2000</v>
      </c>
      <c r="O754" s="17" t="s">
        <v>699</v>
      </c>
      <c r="P754" t="s">
        <v>394</v>
      </c>
      <c r="Q754" t="s">
        <v>260</v>
      </c>
      <c r="R754" t="s">
        <v>261</v>
      </c>
      <c r="S754" t="s">
        <v>265</v>
      </c>
      <c r="T754" t="s">
        <v>266</v>
      </c>
      <c r="U754" s="17" t="e">
        <v>#N/A</v>
      </c>
      <c r="V754" s="13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 s="21">
        <v>0</v>
      </c>
      <c r="AD754" s="13">
        <f>VLOOKUP(A754,'ARCHIVO DE TRABAJO'!$A$1:$AC$1046,29,0)</f>
        <v>0</v>
      </c>
      <c r="AE754" s="32">
        <f>VLOOKUP(A754,'ARCHIVO DE TRABAJO'!$A$1:$AD$1046,30,0)</f>
        <v>0</v>
      </c>
      <c r="AF754" s="21">
        <v>0</v>
      </c>
      <c r="AG754" s="21">
        <v>0</v>
      </c>
      <c r="AH754" s="21">
        <v>0</v>
      </c>
      <c r="AI754" s="21">
        <f t="shared" si="23"/>
        <v>0</v>
      </c>
      <c r="AJ754">
        <v>0</v>
      </c>
      <c r="AK754">
        <v>0</v>
      </c>
      <c r="AL754">
        <v>0</v>
      </c>
      <c r="AM754">
        <v>0</v>
      </c>
      <c r="AN754">
        <v>0</v>
      </c>
    </row>
    <row r="755" spans="1:40" x14ac:dyDescent="0.25">
      <c r="A755" t="str">
        <f t="shared" si="22"/>
        <v>1.1-00-2012_20268034_2025210</v>
      </c>
      <c r="B755" t="s">
        <v>393</v>
      </c>
      <c r="C755" s="17" t="s">
        <v>555</v>
      </c>
      <c r="D755" t="s">
        <v>31</v>
      </c>
      <c r="E755" t="s">
        <v>52</v>
      </c>
      <c r="F755" t="s">
        <v>258</v>
      </c>
      <c r="G755">
        <v>2</v>
      </c>
      <c r="H755">
        <v>68</v>
      </c>
      <c r="I755" t="s">
        <v>264</v>
      </c>
      <c r="J755">
        <v>2521</v>
      </c>
      <c r="K755" t="s">
        <v>87</v>
      </c>
      <c r="L755">
        <v>0</v>
      </c>
      <c r="M755" t="s">
        <v>36</v>
      </c>
      <c r="N755">
        <v>2000</v>
      </c>
      <c r="O755" s="17" t="s">
        <v>699</v>
      </c>
      <c r="P755" t="s">
        <v>394</v>
      </c>
      <c r="Q755" t="s">
        <v>260</v>
      </c>
      <c r="R755" t="s">
        <v>261</v>
      </c>
      <c r="S755" t="s">
        <v>265</v>
      </c>
      <c r="T755" t="s">
        <v>266</v>
      </c>
      <c r="U755" s="17" t="e">
        <v>#N/A</v>
      </c>
      <c r="V755" s="13">
        <v>45000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 s="21">
        <v>45000</v>
      </c>
      <c r="AD755" s="13">
        <f>VLOOKUP(A755,'ARCHIVO DE TRABAJO'!$A$1:$AC$1046,29,0)</f>
        <v>0</v>
      </c>
      <c r="AE755" s="32">
        <f>VLOOKUP(A755,'ARCHIVO DE TRABAJO'!$A$1:$AD$1046,30,0)</f>
        <v>0</v>
      </c>
      <c r="AF755" s="21">
        <v>0</v>
      </c>
      <c r="AG755" s="21">
        <v>0</v>
      </c>
      <c r="AH755" s="21">
        <v>0</v>
      </c>
      <c r="AI755" s="21">
        <f t="shared" si="23"/>
        <v>45000</v>
      </c>
      <c r="AJ755">
        <v>0</v>
      </c>
      <c r="AK755" s="1">
        <v>80000</v>
      </c>
      <c r="AL755">
        <v>0</v>
      </c>
      <c r="AM755" s="1">
        <v>35000</v>
      </c>
      <c r="AN755" s="1">
        <v>45000</v>
      </c>
    </row>
    <row r="756" spans="1:40" x14ac:dyDescent="0.25">
      <c r="A756" t="str">
        <f t="shared" si="22"/>
        <v>1.1-00-2012_20268034_2025610</v>
      </c>
      <c r="B756" t="s">
        <v>393</v>
      </c>
      <c r="C756" s="17" t="s">
        <v>555</v>
      </c>
      <c r="D756" t="s">
        <v>31</v>
      </c>
      <c r="E756" t="s">
        <v>52</v>
      </c>
      <c r="F756" t="s">
        <v>258</v>
      </c>
      <c r="G756">
        <v>2</v>
      </c>
      <c r="H756">
        <v>68</v>
      </c>
      <c r="I756" t="s">
        <v>264</v>
      </c>
      <c r="J756">
        <v>2561</v>
      </c>
      <c r="K756" t="s">
        <v>64</v>
      </c>
      <c r="L756">
        <v>0</v>
      </c>
      <c r="M756" t="s">
        <v>36</v>
      </c>
      <c r="N756">
        <v>2000</v>
      </c>
      <c r="O756" s="17" t="s">
        <v>699</v>
      </c>
      <c r="P756" t="s">
        <v>394</v>
      </c>
      <c r="Q756" t="s">
        <v>260</v>
      </c>
      <c r="R756" t="s">
        <v>261</v>
      </c>
      <c r="S756" t="s">
        <v>265</v>
      </c>
      <c r="T756" t="s">
        <v>266</v>
      </c>
      <c r="U756" s="17" t="e">
        <v>#N/A</v>
      </c>
      <c r="V756" s="13">
        <v>20000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 s="21">
        <v>20000</v>
      </c>
      <c r="AD756" s="13">
        <f>VLOOKUP(A756,'ARCHIVO DE TRABAJO'!$A$1:$AC$1046,29,0)</f>
        <v>0</v>
      </c>
      <c r="AE756" s="32">
        <f>VLOOKUP(A756,'ARCHIVO DE TRABAJO'!$A$1:$AD$1046,30,0)</f>
        <v>0</v>
      </c>
      <c r="AF756" s="21">
        <v>0</v>
      </c>
      <c r="AG756" s="21">
        <v>0</v>
      </c>
      <c r="AH756" s="21">
        <v>0</v>
      </c>
      <c r="AI756" s="21">
        <f t="shared" si="23"/>
        <v>20000</v>
      </c>
      <c r="AJ756">
        <v>0</v>
      </c>
      <c r="AK756" s="1">
        <v>20000</v>
      </c>
      <c r="AL756">
        <v>0</v>
      </c>
      <c r="AM756">
        <v>0</v>
      </c>
      <c r="AN756" s="1">
        <v>20000</v>
      </c>
    </row>
    <row r="757" spans="1:40" x14ac:dyDescent="0.25">
      <c r="A757" t="str">
        <f t="shared" si="22"/>
        <v>1.1-00-2012_20268034_2027210</v>
      </c>
      <c r="B757" t="s">
        <v>393</v>
      </c>
      <c r="C757" s="17" t="s">
        <v>555</v>
      </c>
      <c r="D757" t="s">
        <v>31</v>
      </c>
      <c r="E757" t="s">
        <v>52</v>
      </c>
      <c r="F757" t="s">
        <v>258</v>
      </c>
      <c r="G757">
        <v>2</v>
      </c>
      <c r="H757">
        <v>68</v>
      </c>
      <c r="I757" t="s">
        <v>264</v>
      </c>
      <c r="J757">
        <v>2721</v>
      </c>
      <c r="K757" t="s">
        <v>124</v>
      </c>
      <c r="L757">
        <v>0</v>
      </c>
      <c r="M757" t="s">
        <v>36</v>
      </c>
      <c r="N757">
        <v>2000</v>
      </c>
      <c r="O757" s="17" t="s">
        <v>699</v>
      </c>
      <c r="P757" t="s">
        <v>394</v>
      </c>
      <c r="Q757" t="s">
        <v>260</v>
      </c>
      <c r="R757" t="s">
        <v>261</v>
      </c>
      <c r="S757" t="s">
        <v>265</v>
      </c>
      <c r="T757" t="s">
        <v>266</v>
      </c>
      <c r="U757" s="17" t="e">
        <v>#N/A</v>
      </c>
      <c r="V757" s="13">
        <v>40000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 s="21">
        <v>40000</v>
      </c>
      <c r="AD757" s="13">
        <f>VLOOKUP(A757,'ARCHIVO DE TRABAJO'!$A$1:$AC$1046,29,0)</f>
        <v>0</v>
      </c>
      <c r="AE757" s="32">
        <f>VLOOKUP(A757,'ARCHIVO DE TRABAJO'!$A$1:$AD$1046,30,0)</f>
        <v>0</v>
      </c>
      <c r="AF757" s="21">
        <v>0</v>
      </c>
      <c r="AG757" s="21">
        <v>0</v>
      </c>
      <c r="AH757" s="21">
        <v>0</v>
      </c>
      <c r="AI757" s="21">
        <f t="shared" si="23"/>
        <v>40000</v>
      </c>
      <c r="AJ757">
        <v>0</v>
      </c>
      <c r="AK757" s="1">
        <v>80000</v>
      </c>
      <c r="AL757">
        <v>0</v>
      </c>
      <c r="AM757" s="1">
        <v>40000</v>
      </c>
      <c r="AN757" s="1">
        <v>40000</v>
      </c>
    </row>
    <row r="758" spans="1:40" x14ac:dyDescent="0.25">
      <c r="A758" t="str">
        <f t="shared" si="22"/>
        <v>1.1-00-2012_20268034_2029110</v>
      </c>
      <c r="B758" t="s">
        <v>393</v>
      </c>
      <c r="C758" s="17" t="s">
        <v>555</v>
      </c>
      <c r="D758" t="s">
        <v>31</v>
      </c>
      <c r="E758" t="s">
        <v>52</v>
      </c>
      <c r="F758" t="s">
        <v>258</v>
      </c>
      <c r="G758">
        <v>2</v>
      </c>
      <c r="H758">
        <v>68</v>
      </c>
      <c r="I758" t="s">
        <v>264</v>
      </c>
      <c r="J758">
        <v>2911</v>
      </c>
      <c r="K758" t="s">
        <v>118</v>
      </c>
      <c r="L758">
        <v>0</v>
      </c>
      <c r="M758" t="s">
        <v>36</v>
      </c>
      <c r="N758">
        <v>2000</v>
      </c>
      <c r="O758" s="17" t="s">
        <v>699</v>
      </c>
      <c r="P758" t="s">
        <v>394</v>
      </c>
      <c r="Q758" t="s">
        <v>260</v>
      </c>
      <c r="R758" t="s">
        <v>261</v>
      </c>
      <c r="S758" t="s">
        <v>265</v>
      </c>
      <c r="T758" t="s">
        <v>266</v>
      </c>
      <c r="U758" s="17" t="e">
        <v>#N/A</v>
      </c>
      <c r="V758" s="13">
        <v>30000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 s="21">
        <v>30000</v>
      </c>
      <c r="AD758" s="13">
        <f>VLOOKUP(A758,'ARCHIVO DE TRABAJO'!$A$1:$AC$1046,29,0)</f>
        <v>0</v>
      </c>
      <c r="AE758" s="32">
        <f>VLOOKUP(A758,'ARCHIVO DE TRABAJO'!$A$1:$AD$1046,30,0)</f>
        <v>0</v>
      </c>
      <c r="AF758" s="21">
        <v>0</v>
      </c>
      <c r="AG758" s="21">
        <v>0</v>
      </c>
      <c r="AH758" s="21">
        <v>0</v>
      </c>
      <c r="AI758" s="21">
        <f t="shared" si="23"/>
        <v>30000</v>
      </c>
      <c r="AJ758">
        <v>0</v>
      </c>
      <c r="AK758" s="1">
        <v>50000</v>
      </c>
      <c r="AL758">
        <v>0</v>
      </c>
      <c r="AM758" s="1">
        <v>20000</v>
      </c>
      <c r="AN758" s="1">
        <v>30000</v>
      </c>
    </row>
    <row r="759" spans="1:40" x14ac:dyDescent="0.25">
      <c r="A759" t="str">
        <f t="shared" si="22"/>
        <v>1.1-00-2012_20268034_2032510</v>
      </c>
      <c r="B759" t="s">
        <v>393</v>
      </c>
      <c r="C759" s="17" t="s">
        <v>555</v>
      </c>
      <c r="D759" t="s">
        <v>31</v>
      </c>
      <c r="E759" t="s">
        <v>52</v>
      </c>
      <c r="F759" t="s">
        <v>258</v>
      </c>
      <c r="G759">
        <v>2</v>
      </c>
      <c r="H759">
        <v>68</v>
      </c>
      <c r="I759" t="s">
        <v>264</v>
      </c>
      <c r="J759">
        <v>3251</v>
      </c>
      <c r="K759" t="s">
        <v>65</v>
      </c>
      <c r="L759">
        <v>0</v>
      </c>
      <c r="M759" t="s">
        <v>36</v>
      </c>
      <c r="N759">
        <v>3000</v>
      </c>
      <c r="O759" s="17" t="s">
        <v>699</v>
      </c>
      <c r="P759" t="s">
        <v>394</v>
      </c>
      <c r="Q759" t="s">
        <v>260</v>
      </c>
      <c r="R759" t="s">
        <v>261</v>
      </c>
      <c r="S759" t="s">
        <v>265</v>
      </c>
      <c r="T759" t="s">
        <v>266</v>
      </c>
      <c r="U759" s="17" t="e">
        <v>#N/A</v>
      </c>
      <c r="V759" s="13">
        <v>20000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 s="21">
        <v>20000</v>
      </c>
      <c r="AD759" s="13">
        <f>VLOOKUP(A759,'ARCHIVO DE TRABAJO'!$A$1:$AC$1046,29,0)</f>
        <v>0</v>
      </c>
      <c r="AE759" s="32">
        <f>VLOOKUP(A759,'ARCHIVO DE TRABAJO'!$A$1:$AD$1046,30,0)</f>
        <v>0</v>
      </c>
      <c r="AF759" s="21">
        <v>0</v>
      </c>
      <c r="AG759" s="21">
        <v>0</v>
      </c>
      <c r="AH759" s="21">
        <v>0</v>
      </c>
      <c r="AI759" s="21">
        <f t="shared" si="23"/>
        <v>20000</v>
      </c>
      <c r="AJ759">
        <v>0</v>
      </c>
      <c r="AK759" s="1">
        <v>40000</v>
      </c>
      <c r="AL759">
        <v>0</v>
      </c>
      <c r="AM759" s="1">
        <v>20000</v>
      </c>
      <c r="AN759" s="1">
        <v>20000</v>
      </c>
    </row>
    <row r="760" spans="1:40" x14ac:dyDescent="0.25">
      <c r="A760" t="str">
        <f t="shared" si="22"/>
        <v>1.1-00-2012_20268034_2033210</v>
      </c>
      <c r="B760" t="s">
        <v>393</v>
      </c>
      <c r="C760" s="17" t="s">
        <v>555</v>
      </c>
      <c r="D760" t="s">
        <v>31</v>
      </c>
      <c r="E760" t="s">
        <v>52</v>
      </c>
      <c r="F760" t="s">
        <v>258</v>
      </c>
      <c r="G760">
        <v>2</v>
      </c>
      <c r="H760">
        <v>68</v>
      </c>
      <c r="I760" t="s">
        <v>264</v>
      </c>
      <c r="J760">
        <v>3321</v>
      </c>
      <c r="K760" t="s">
        <v>174</v>
      </c>
      <c r="L760">
        <v>0</v>
      </c>
      <c r="M760" t="s">
        <v>36</v>
      </c>
      <c r="N760">
        <v>3000</v>
      </c>
      <c r="O760" s="17" t="s">
        <v>699</v>
      </c>
      <c r="P760" t="s">
        <v>394</v>
      </c>
      <c r="Q760" t="s">
        <v>260</v>
      </c>
      <c r="R760" t="s">
        <v>261</v>
      </c>
      <c r="S760" t="s">
        <v>265</v>
      </c>
      <c r="T760" t="s">
        <v>266</v>
      </c>
      <c r="U760" s="17" t="e">
        <v>#N/A</v>
      </c>
      <c r="V760" s="13">
        <v>40000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 s="21">
        <v>40000</v>
      </c>
      <c r="AD760" s="13">
        <f>VLOOKUP(A760,'ARCHIVO DE TRABAJO'!$A$1:$AC$1046,29,0)</f>
        <v>0</v>
      </c>
      <c r="AE760" s="32">
        <f>VLOOKUP(A760,'ARCHIVO DE TRABAJO'!$A$1:$AD$1046,30,0)</f>
        <v>0</v>
      </c>
      <c r="AF760" s="21">
        <v>0</v>
      </c>
      <c r="AG760" s="21">
        <v>0</v>
      </c>
      <c r="AH760" s="21">
        <v>0</v>
      </c>
      <c r="AI760" s="21">
        <f t="shared" si="23"/>
        <v>40000</v>
      </c>
      <c r="AJ760">
        <v>0</v>
      </c>
      <c r="AK760" s="1">
        <v>80000</v>
      </c>
      <c r="AL760">
        <v>0</v>
      </c>
      <c r="AM760" s="1">
        <v>40000</v>
      </c>
      <c r="AN760" s="1">
        <v>40000</v>
      </c>
    </row>
    <row r="761" spans="1:40" x14ac:dyDescent="0.25">
      <c r="A761" t="str">
        <f t="shared" si="22"/>
        <v>1.1-00-2012_20268034_2033510</v>
      </c>
      <c r="B761" t="s">
        <v>393</v>
      </c>
      <c r="C761" s="17" t="s">
        <v>555</v>
      </c>
      <c r="D761" t="s">
        <v>31</v>
      </c>
      <c r="E761" t="s">
        <v>52</v>
      </c>
      <c r="F761" t="s">
        <v>258</v>
      </c>
      <c r="G761">
        <v>2</v>
      </c>
      <c r="H761">
        <v>68</v>
      </c>
      <c r="I761" t="s">
        <v>264</v>
      </c>
      <c r="J761">
        <v>3351</v>
      </c>
      <c r="K761" t="s">
        <v>175</v>
      </c>
      <c r="L761">
        <v>0</v>
      </c>
      <c r="M761" t="s">
        <v>36</v>
      </c>
      <c r="N761">
        <v>3000</v>
      </c>
      <c r="O761" s="17" t="s">
        <v>699</v>
      </c>
      <c r="P761" t="s">
        <v>394</v>
      </c>
      <c r="Q761" t="s">
        <v>260</v>
      </c>
      <c r="R761" t="s">
        <v>261</v>
      </c>
      <c r="S761" t="s">
        <v>265</v>
      </c>
      <c r="T761" t="s">
        <v>266</v>
      </c>
      <c r="U761" s="17" t="e">
        <v>#N/A</v>
      </c>
      <c r="V761" s="13">
        <v>40000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 s="21">
        <v>40000</v>
      </c>
      <c r="AD761" s="13">
        <f>VLOOKUP(A761,'ARCHIVO DE TRABAJO'!$A$1:$AC$1046,29,0)</f>
        <v>0</v>
      </c>
      <c r="AE761" s="32">
        <f>VLOOKUP(A761,'ARCHIVO DE TRABAJO'!$A$1:$AD$1046,30,0)</f>
        <v>0</v>
      </c>
      <c r="AF761" s="21">
        <v>0</v>
      </c>
      <c r="AG761" s="21">
        <v>0</v>
      </c>
      <c r="AH761" s="21">
        <v>0</v>
      </c>
      <c r="AI761" s="21">
        <f t="shared" si="23"/>
        <v>40000</v>
      </c>
      <c r="AJ761">
        <v>0</v>
      </c>
      <c r="AK761" s="1">
        <v>80000</v>
      </c>
      <c r="AL761">
        <v>0</v>
      </c>
      <c r="AM761" s="1">
        <v>40000</v>
      </c>
      <c r="AN761" s="1">
        <v>40000</v>
      </c>
    </row>
    <row r="762" spans="1:40" x14ac:dyDescent="0.25">
      <c r="A762" t="str">
        <f t="shared" si="22"/>
        <v>1.1-00-2012_20268034_2033910</v>
      </c>
      <c r="B762" t="s">
        <v>393</v>
      </c>
      <c r="C762" s="17" t="s">
        <v>555</v>
      </c>
      <c r="D762" t="s">
        <v>31</v>
      </c>
      <c r="E762" t="s">
        <v>52</v>
      </c>
      <c r="F762" t="s">
        <v>258</v>
      </c>
      <c r="G762">
        <v>2</v>
      </c>
      <c r="H762">
        <v>68</v>
      </c>
      <c r="I762" t="s">
        <v>264</v>
      </c>
      <c r="J762">
        <v>3391</v>
      </c>
      <c r="K762" t="s">
        <v>137</v>
      </c>
      <c r="L762">
        <v>0</v>
      </c>
      <c r="M762" t="s">
        <v>36</v>
      </c>
      <c r="N762">
        <v>3000</v>
      </c>
      <c r="O762" s="17" t="s">
        <v>699</v>
      </c>
      <c r="P762" t="s">
        <v>394</v>
      </c>
      <c r="Q762" t="s">
        <v>260</v>
      </c>
      <c r="R762" t="s">
        <v>261</v>
      </c>
      <c r="S762" t="s">
        <v>265</v>
      </c>
      <c r="T762" t="s">
        <v>266</v>
      </c>
      <c r="U762" s="17" t="e">
        <v>#N/A</v>
      </c>
      <c r="V762" s="13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 s="21">
        <v>0</v>
      </c>
      <c r="AD762" s="13">
        <f>VLOOKUP(A762,'ARCHIVO DE TRABAJO'!$A$1:$AC$1046,29,0)</f>
        <v>0</v>
      </c>
      <c r="AE762" s="32">
        <f>VLOOKUP(A762,'ARCHIVO DE TRABAJO'!$A$1:$AD$1046,30,0)</f>
        <v>0</v>
      </c>
      <c r="AF762" s="21">
        <v>0</v>
      </c>
      <c r="AG762" s="21">
        <v>0</v>
      </c>
      <c r="AH762" s="21">
        <v>0</v>
      </c>
      <c r="AI762" s="21">
        <f t="shared" si="23"/>
        <v>0</v>
      </c>
      <c r="AJ762">
        <v>0</v>
      </c>
      <c r="AK762" s="1">
        <v>300000</v>
      </c>
      <c r="AL762">
        <v>0</v>
      </c>
      <c r="AM762" s="1">
        <v>300000</v>
      </c>
      <c r="AN762">
        <v>0</v>
      </c>
    </row>
    <row r="763" spans="1:40" x14ac:dyDescent="0.25">
      <c r="A763" t="str">
        <f t="shared" si="22"/>
        <v>1.1-00-2012_20268034_2035810</v>
      </c>
      <c r="B763" t="s">
        <v>393</v>
      </c>
      <c r="C763" s="17" t="s">
        <v>555</v>
      </c>
      <c r="D763" t="s">
        <v>31</v>
      </c>
      <c r="E763" t="s">
        <v>52</v>
      </c>
      <c r="F763" t="s">
        <v>258</v>
      </c>
      <c r="G763">
        <v>2</v>
      </c>
      <c r="H763">
        <v>68</v>
      </c>
      <c r="I763" t="s">
        <v>264</v>
      </c>
      <c r="J763">
        <v>3581</v>
      </c>
      <c r="K763" t="s">
        <v>178</v>
      </c>
      <c r="L763">
        <v>0</v>
      </c>
      <c r="M763" t="s">
        <v>36</v>
      </c>
      <c r="N763">
        <v>3000</v>
      </c>
      <c r="O763" s="17" t="s">
        <v>699</v>
      </c>
      <c r="P763" t="s">
        <v>394</v>
      </c>
      <c r="Q763" t="s">
        <v>260</v>
      </c>
      <c r="R763" t="s">
        <v>261</v>
      </c>
      <c r="S763" t="s">
        <v>265</v>
      </c>
      <c r="T763" t="s">
        <v>266</v>
      </c>
      <c r="U763" s="17" t="e">
        <v>#N/A</v>
      </c>
      <c r="V763" s="13">
        <v>100000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 s="21">
        <v>100000</v>
      </c>
      <c r="AD763" s="13">
        <f>VLOOKUP(A763,'ARCHIVO DE TRABAJO'!$A$1:$AC$1046,29,0)</f>
        <v>0</v>
      </c>
      <c r="AE763" s="32">
        <f>VLOOKUP(A763,'ARCHIVO DE TRABAJO'!$A$1:$AD$1046,30,0)</f>
        <v>0</v>
      </c>
      <c r="AF763" s="21">
        <v>0</v>
      </c>
      <c r="AG763" s="21">
        <v>0</v>
      </c>
      <c r="AH763" s="21">
        <v>0</v>
      </c>
      <c r="AI763" s="21">
        <f t="shared" si="23"/>
        <v>100000</v>
      </c>
      <c r="AJ763">
        <v>0</v>
      </c>
      <c r="AK763" s="1">
        <v>200000</v>
      </c>
      <c r="AL763">
        <v>0</v>
      </c>
      <c r="AM763" s="1">
        <v>100000</v>
      </c>
      <c r="AN763" s="1">
        <v>100000</v>
      </c>
    </row>
    <row r="764" spans="1:40" x14ac:dyDescent="0.25">
      <c r="A764" t="str">
        <f t="shared" si="22"/>
        <v>1.1-00-2012_20268034_2039220</v>
      </c>
      <c r="B764" t="s">
        <v>393</v>
      </c>
      <c r="C764" s="17" t="s">
        <v>555</v>
      </c>
      <c r="D764" t="s">
        <v>31</v>
      </c>
      <c r="E764" t="s">
        <v>52</v>
      </c>
      <c r="F764" t="s">
        <v>258</v>
      </c>
      <c r="G764">
        <v>2</v>
      </c>
      <c r="H764">
        <v>68</v>
      </c>
      <c r="I764" t="s">
        <v>264</v>
      </c>
      <c r="J764">
        <v>3922</v>
      </c>
      <c r="K764" t="s">
        <v>179</v>
      </c>
      <c r="L764">
        <v>0</v>
      </c>
      <c r="M764" t="s">
        <v>36</v>
      </c>
      <c r="N764">
        <v>3000</v>
      </c>
      <c r="O764" s="17" t="s">
        <v>699</v>
      </c>
      <c r="P764" t="s">
        <v>394</v>
      </c>
      <c r="Q764" t="s">
        <v>260</v>
      </c>
      <c r="R764" t="s">
        <v>261</v>
      </c>
      <c r="S764" t="s">
        <v>265</v>
      </c>
      <c r="T764" t="s">
        <v>266</v>
      </c>
      <c r="U764" s="17" t="e">
        <v>#N/A</v>
      </c>
      <c r="V764" s="13">
        <v>40000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 s="21">
        <v>40000</v>
      </c>
      <c r="AD764" s="13">
        <f>VLOOKUP(A764,'ARCHIVO DE TRABAJO'!$A$1:$AC$1046,29,0)</f>
        <v>0</v>
      </c>
      <c r="AE764" s="32">
        <f>VLOOKUP(A764,'ARCHIVO DE TRABAJO'!$A$1:$AD$1046,30,0)</f>
        <v>0</v>
      </c>
      <c r="AF764" s="21">
        <v>0</v>
      </c>
      <c r="AG764" s="21">
        <v>0</v>
      </c>
      <c r="AH764" s="21">
        <v>0</v>
      </c>
      <c r="AI764" s="21">
        <f t="shared" si="23"/>
        <v>40000</v>
      </c>
      <c r="AJ764">
        <v>0</v>
      </c>
      <c r="AK764" s="1">
        <v>60000</v>
      </c>
      <c r="AL764">
        <v>0</v>
      </c>
      <c r="AM764" s="1">
        <v>20000</v>
      </c>
      <c r="AN764" s="1">
        <v>40000</v>
      </c>
    </row>
    <row r="765" spans="1:40" x14ac:dyDescent="0.25">
      <c r="A765" t="str">
        <f t="shared" si="22"/>
        <v>1.1-00-2012_20268034_2042110</v>
      </c>
      <c r="B765" t="s">
        <v>393</v>
      </c>
      <c r="C765" s="17" t="s">
        <v>555</v>
      </c>
      <c r="D765" t="s">
        <v>31</v>
      </c>
      <c r="E765" t="s">
        <v>52</v>
      </c>
      <c r="F765" t="s">
        <v>258</v>
      </c>
      <c r="G765">
        <v>2</v>
      </c>
      <c r="H765">
        <v>68</v>
      </c>
      <c r="I765" t="s">
        <v>264</v>
      </c>
      <c r="J765">
        <v>4211</v>
      </c>
      <c r="K765" t="s">
        <v>219</v>
      </c>
      <c r="L765">
        <v>0</v>
      </c>
      <c r="M765" t="s">
        <v>36</v>
      </c>
      <c r="N765">
        <v>4000</v>
      </c>
      <c r="O765" s="17" t="s">
        <v>699</v>
      </c>
      <c r="P765" t="s">
        <v>394</v>
      </c>
      <c r="Q765" t="s">
        <v>260</v>
      </c>
      <c r="R765" t="s">
        <v>261</v>
      </c>
      <c r="S765" t="s">
        <v>265</v>
      </c>
      <c r="T765" t="s">
        <v>266</v>
      </c>
      <c r="U765" s="17" t="e">
        <v>#N/A</v>
      </c>
      <c r="V765" s="13">
        <v>1300000</v>
      </c>
      <c r="W765">
        <v>0</v>
      </c>
      <c r="X765" s="1">
        <v>1286112.99</v>
      </c>
      <c r="Y765" s="1">
        <v>1286112.99</v>
      </c>
      <c r="Z765" s="1">
        <v>1286112.99</v>
      </c>
      <c r="AA765">
        <v>0</v>
      </c>
      <c r="AB765">
        <v>0</v>
      </c>
      <c r="AC765" s="21">
        <v>13887.010000000009</v>
      </c>
      <c r="AD765" s="13">
        <f>VLOOKUP(A765,'ARCHIVO DE TRABAJO'!$A$1:$AC$1046,29,0)</f>
        <v>0</v>
      </c>
      <c r="AE765" s="32">
        <f>VLOOKUP(A765,'ARCHIVO DE TRABAJO'!$A$1:$AD$1046,30,0)</f>
        <v>0</v>
      </c>
      <c r="AF765" s="21">
        <v>0</v>
      </c>
      <c r="AG765" s="21">
        <v>0</v>
      </c>
      <c r="AH765" s="21">
        <v>0</v>
      </c>
      <c r="AI765" s="21">
        <f t="shared" si="23"/>
        <v>1300000</v>
      </c>
      <c r="AJ765">
        <v>0</v>
      </c>
      <c r="AK765" s="1">
        <v>1300000</v>
      </c>
      <c r="AL765">
        <v>0</v>
      </c>
      <c r="AM765">
        <v>0</v>
      </c>
      <c r="AN765" s="1">
        <v>1300000</v>
      </c>
    </row>
    <row r="766" spans="1:40" x14ac:dyDescent="0.25">
      <c r="A766" t="str">
        <f t="shared" si="22"/>
        <v>1.1-00-2012_20268034_2043110</v>
      </c>
      <c r="B766" t="s">
        <v>393</v>
      </c>
      <c r="C766" s="17" t="s">
        <v>555</v>
      </c>
      <c r="D766" t="s">
        <v>31</v>
      </c>
      <c r="E766" t="s">
        <v>52</v>
      </c>
      <c r="F766" t="s">
        <v>258</v>
      </c>
      <c r="G766">
        <v>2</v>
      </c>
      <c r="H766">
        <v>68</v>
      </c>
      <c r="I766" t="s">
        <v>264</v>
      </c>
      <c r="J766">
        <v>4311</v>
      </c>
      <c r="K766" t="s">
        <v>80</v>
      </c>
      <c r="L766">
        <v>0</v>
      </c>
      <c r="M766" t="s">
        <v>36</v>
      </c>
      <c r="N766">
        <v>4000</v>
      </c>
      <c r="O766" s="17" t="s">
        <v>699</v>
      </c>
      <c r="P766" t="s">
        <v>394</v>
      </c>
      <c r="Q766" t="s">
        <v>260</v>
      </c>
      <c r="R766" t="s">
        <v>261</v>
      </c>
      <c r="S766" t="s">
        <v>265</v>
      </c>
      <c r="T766" t="s">
        <v>266</v>
      </c>
      <c r="U766" s="17" t="e">
        <v>#N/A</v>
      </c>
      <c r="V766" s="13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 s="21">
        <v>0</v>
      </c>
      <c r="AD766" s="13">
        <f>VLOOKUP(A766,'ARCHIVO DE TRABAJO'!$A$1:$AC$1046,29,0)</f>
        <v>0</v>
      </c>
      <c r="AE766" s="32">
        <f>VLOOKUP(A766,'ARCHIVO DE TRABAJO'!$A$1:$AD$1046,30,0)</f>
        <v>0</v>
      </c>
      <c r="AF766" s="21">
        <v>0</v>
      </c>
      <c r="AG766" s="21">
        <v>0</v>
      </c>
      <c r="AH766" s="21">
        <v>0</v>
      </c>
      <c r="AI766" s="21">
        <f t="shared" si="23"/>
        <v>0</v>
      </c>
      <c r="AJ766">
        <v>0</v>
      </c>
      <c r="AK766" s="1">
        <v>1800000</v>
      </c>
      <c r="AL766">
        <v>0</v>
      </c>
      <c r="AM766" s="1">
        <v>1800000</v>
      </c>
      <c r="AN766">
        <v>0</v>
      </c>
    </row>
    <row r="767" spans="1:40" x14ac:dyDescent="0.25">
      <c r="A767" t="str">
        <f t="shared" ref="A767:A830" si="24">+CONCATENATE(B767,F767,G767,H767,I767,J767,L767)</f>
        <v>1.1-00-2012_20268034_2044110</v>
      </c>
      <c r="B767" t="s">
        <v>393</v>
      </c>
      <c r="C767" s="17" t="s">
        <v>555</v>
      </c>
      <c r="D767" t="s">
        <v>31</v>
      </c>
      <c r="E767" t="s">
        <v>52</v>
      </c>
      <c r="F767" t="s">
        <v>258</v>
      </c>
      <c r="G767">
        <v>2</v>
      </c>
      <c r="H767">
        <v>68</v>
      </c>
      <c r="I767" t="s">
        <v>264</v>
      </c>
      <c r="J767">
        <v>4411</v>
      </c>
      <c r="K767" t="s">
        <v>76</v>
      </c>
      <c r="L767">
        <v>0</v>
      </c>
      <c r="M767" t="s">
        <v>36</v>
      </c>
      <c r="N767">
        <v>4000</v>
      </c>
      <c r="O767" s="17" t="s">
        <v>699</v>
      </c>
      <c r="P767" t="s">
        <v>394</v>
      </c>
      <c r="Q767" t="s">
        <v>260</v>
      </c>
      <c r="R767" t="s">
        <v>261</v>
      </c>
      <c r="S767" t="s">
        <v>265</v>
      </c>
      <c r="T767" t="s">
        <v>266</v>
      </c>
      <c r="U767" s="17" t="s">
        <v>509</v>
      </c>
      <c r="V767" s="13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 s="21">
        <v>0</v>
      </c>
      <c r="AD767" s="13">
        <f>VLOOKUP(A767,'ARCHIVO DE TRABAJO'!$A$1:$AC$1046,29,0)</f>
        <v>0</v>
      </c>
      <c r="AE767" s="32">
        <f>VLOOKUP(A767,'ARCHIVO DE TRABAJO'!$A$1:$AD$1046,30,0)</f>
        <v>0</v>
      </c>
      <c r="AF767" s="21">
        <v>0</v>
      </c>
      <c r="AG767" s="21">
        <v>0</v>
      </c>
      <c r="AH767" s="21">
        <v>0</v>
      </c>
      <c r="AI767" s="21">
        <f t="shared" ref="AI767:AI830" si="25">V767-AF767+AG767+AH767</f>
        <v>0</v>
      </c>
      <c r="AJ767">
        <v>0</v>
      </c>
      <c r="AK767" s="1">
        <v>300000</v>
      </c>
      <c r="AL767">
        <v>0</v>
      </c>
      <c r="AM767" s="1">
        <v>300000</v>
      </c>
      <c r="AN767">
        <v>0</v>
      </c>
    </row>
    <row r="768" spans="1:40" x14ac:dyDescent="0.25">
      <c r="A768" t="str">
        <f t="shared" si="24"/>
        <v>1.1-00-2012_20268034_2052110</v>
      </c>
      <c r="B768" t="s">
        <v>393</v>
      </c>
      <c r="C768" s="17" t="s">
        <v>555</v>
      </c>
      <c r="D768" t="s">
        <v>31</v>
      </c>
      <c r="E768" t="s">
        <v>52</v>
      </c>
      <c r="F768" t="s">
        <v>258</v>
      </c>
      <c r="G768">
        <v>2</v>
      </c>
      <c r="H768">
        <v>68</v>
      </c>
      <c r="I768" t="s">
        <v>264</v>
      </c>
      <c r="J768">
        <v>5211</v>
      </c>
      <c r="K768" t="s">
        <v>155</v>
      </c>
      <c r="L768">
        <v>0</v>
      </c>
      <c r="M768" t="s">
        <v>36</v>
      </c>
      <c r="N768">
        <v>5000</v>
      </c>
      <c r="O768" s="17" t="s">
        <v>700</v>
      </c>
      <c r="P768" t="s">
        <v>394</v>
      </c>
      <c r="Q768" t="s">
        <v>260</v>
      </c>
      <c r="R768" t="s">
        <v>261</v>
      </c>
      <c r="S768" t="s">
        <v>265</v>
      </c>
      <c r="T768" t="s">
        <v>266</v>
      </c>
      <c r="U768" s="17" t="e">
        <v>#N/A</v>
      </c>
      <c r="V768" s="13">
        <v>30000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 s="21">
        <v>30000</v>
      </c>
      <c r="AD768" s="13">
        <f>VLOOKUP(A768,'ARCHIVO DE TRABAJO'!$A$1:$AC$1046,29,0)</f>
        <v>0</v>
      </c>
      <c r="AE768" s="32">
        <f>VLOOKUP(A768,'ARCHIVO DE TRABAJO'!$A$1:$AD$1046,30,0)</f>
        <v>0</v>
      </c>
      <c r="AF768" s="21">
        <v>0</v>
      </c>
      <c r="AG768" s="21">
        <v>0</v>
      </c>
      <c r="AH768" s="21">
        <v>0</v>
      </c>
      <c r="AI768" s="21">
        <f t="shared" si="25"/>
        <v>30000</v>
      </c>
      <c r="AJ768">
        <v>0</v>
      </c>
      <c r="AK768" s="1">
        <v>50000</v>
      </c>
      <c r="AL768">
        <v>0</v>
      </c>
      <c r="AM768" s="1">
        <v>20000</v>
      </c>
      <c r="AN768" s="1">
        <v>30000</v>
      </c>
    </row>
    <row r="769" spans="1:40" x14ac:dyDescent="0.25">
      <c r="A769" t="str">
        <f t="shared" si="24"/>
        <v>1.1-00-2002_2019006_2035710</v>
      </c>
      <c r="B769" t="s">
        <v>393</v>
      </c>
      <c r="C769" s="17" t="s">
        <v>555</v>
      </c>
      <c r="D769" t="s">
        <v>31</v>
      </c>
      <c r="E769" t="s">
        <v>207</v>
      </c>
      <c r="F769" t="s">
        <v>98</v>
      </c>
      <c r="G769">
        <v>1</v>
      </c>
      <c r="H769">
        <v>9</v>
      </c>
      <c r="I769" t="s">
        <v>268</v>
      </c>
      <c r="J769">
        <v>3571</v>
      </c>
      <c r="K769" t="s">
        <v>177</v>
      </c>
      <c r="L769">
        <v>0</v>
      </c>
      <c r="M769" t="s">
        <v>36</v>
      </c>
      <c r="N769">
        <v>3000</v>
      </c>
      <c r="O769" s="17" t="s">
        <v>699</v>
      </c>
      <c r="P769" t="s">
        <v>394</v>
      </c>
      <c r="Q769" t="s">
        <v>101</v>
      </c>
      <c r="R769" t="s">
        <v>212</v>
      </c>
      <c r="S769" t="s">
        <v>269</v>
      </c>
      <c r="T769" t="s">
        <v>270</v>
      </c>
      <c r="U769" s="17" t="e">
        <v>#N/A</v>
      </c>
      <c r="V769" s="13">
        <v>1681456.16</v>
      </c>
      <c r="W769">
        <v>0</v>
      </c>
      <c r="X769" s="1">
        <v>1681456.16</v>
      </c>
      <c r="Y769" s="1">
        <v>1681456.16</v>
      </c>
      <c r="Z769" s="1">
        <v>1681456.16</v>
      </c>
      <c r="AA769" s="1">
        <v>1681456.16</v>
      </c>
      <c r="AB769" s="1">
        <v>1681456.16</v>
      </c>
      <c r="AC769" s="21">
        <v>0</v>
      </c>
      <c r="AD769" s="13">
        <f>VLOOKUP(A769,'ARCHIVO DE TRABAJO'!$A$1:$AC$1046,29,0)</f>
        <v>0</v>
      </c>
      <c r="AE769" s="32">
        <f>VLOOKUP(A769,'ARCHIVO DE TRABAJO'!$A$1:$AD$1046,30,0)</f>
        <v>0</v>
      </c>
      <c r="AF769" s="21">
        <v>0</v>
      </c>
      <c r="AG769" s="21">
        <v>0</v>
      </c>
      <c r="AH769" s="21">
        <v>0</v>
      </c>
      <c r="AI769" s="21">
        <f t="shared" si="25"/>
        <v>1681456.16</v>
      </c>
      <c r="AJ769">
        <v>0</v>
      </c>
      <c r="AK769" s="1">
        <v>1681456.16</v>
      </c>
      <c r="AL769">
        <v>0</v>
      </c>
      <c r="AM769">
        <v>0</v>
      </c>
      <c r="AN769" s="1">
        <v>1681456.16</v>
      </c>
    </row>
    <row r="770" spans="1:40" x14ac:dyDescent="0.25">
      <c r="A770" t="str">
        <f t="shared" si="24"/>
        <v>1.1-00-2002_2019006_2038210</v>
      </c>
      <c r="B770" t="s">
        <v>393</v>
      </c>
      <c r="C770" s="17" t="s">
        <v>555</v>
      </c>
      <c r="D770" t="s">
        <v>31</v>
      </c>
      <c r="E770" t="s">
        <v>207</v>
      </c>
      <c r="F770" t="s">
        <v>98</v>
      </c>
      <c r="G770">
        <v>1</v>
      </c>
      <c r="H770">
        <v>9</v>
      </c>
      <c r="I770" t="s">
        <v>268</v>
      </c>
      <c r="J770">
        <v>3821</v>
      </c>
      <c r="K770" t="s">
        <v>70</v>
      </c>
      <c r="L770">
        <v>0</v>
      </c>
      <c r="M770" t="s">
        <v>36</v>
      </c>
      <c r="N770">
        <v>3000</v>
      </c>
      <c r="O770" s="17" t="s">
        <v>699</v>
      </c>
      <c r="P770" t="s">
        <v>394</v>
      </c>
      <c r="Q770" t="s">
        <v>101</v>
      </c>
      <c r="R770" t="s">
        <v>212</v>
      </c>
      <c r="S770" t="s">
        <v>269</v>
      </c>
      <c r="T770" t="s">
        <v>270</v>
      </c>
      <c r="U770" s="17" t="e">
        <v>#N/A</v>
      </c>
      <c r="V770" s="13">
        <v>25000</v>
      </c>
      <c r="W770">
        <v>0</v>
      </c>
      <c r="X770" s="1">
        <v>14001.95</v>
      </c>
      <c r="Y770" s="1">
        <v>14001.95</v>
      </c>
      <c r="Z770" s="1">
        <v>14001.95</v>
      </c>
      <c r="AA770" s="1">
        <v>14001.95</v>
      </c>
      <c r="AB770" s="1">
        <v>14001.95</v>
      </c>
      <c r="AC770" s="21">
        <v>10998.05</v>
      </c>
      <c r="AD770" s="13">
        <f>VLOOKUP(A770,'ARCHIVO DE TRABAJO'!$A$1:$AC$1046,29,0)</f>
        <v>0</v>
      </c>
      <c r="AE770" s="32">
        <f>VLOOKUP(A770,'ARCHIVO DE TRABAJO'!$A$1:$AD$1046,30,0)</f>
        <v>0</v>
      </c>
      <c r="AF770" s="21">
        <v>0</v>
      </c>
      <c r="AG770" s="21">
        <v>0</v>
      </c>
      <c r="AH770" s="21">
        <v>0</v>
      </c>
      <c r="AI770" s="21">
        <f t="shared" si="25"/>
        <v>25000</v>
      </c>
      <c r="AJ770">
        <v>0</v>
      </c>
      <c r="AK770" s="1">
        <v>110000</v>
      </c>
      <c r="AL770">
        <v>0</v>
      </c>
      <c r="AM770" s="1">
        <v>85000</v>
      </c>
      <c r="AN770" s="1">
        <v>25000</v>
      </c>
    </row>
    <row r="771" spans="1:40" x14ac:dyDescent="0.25">
      <c r="A771" t="str">
        <f t="shared" si="24"/>
        <v>1.1-00-2002_2019006_2038310</v>
      </c>
      <c r="B771" t="s">
        <v>393</v>
      </c>
      <c r="C771" s="17" t="s">
        <v>555</v>
      </c>
      <c r="D771" t="s">
        <v>31</v>
      </c>
      <c r="E771" t="s">
        <v>207</v>
      </c>
      <c r="F771" t="s">
        <v>98</v>
      </c>
      <c r="G771">
        <v>1</v>
      </c>
      <c r="H771">
        <v>9</v>
      </c>
      <c r="I771" t="s">
        <v>268</v>
      </c>
      <c r="J771">
        <v>3831</v>
      </c>
      <c r="K771" t="s">
        <v>108</v>
      </c>
      <c r="L771">
        <v>0</v>
      </c>
      <c r="M771" t="s">
        <v>36</v>
      </c>
      <c r="N771">
        <v>3000</v>
      </c>
      <c r="O771" s="17" t="s">
        <v>699</v>
      </c>
      <c r="P771" t="s">
        <v>394</v>
      </c>
      <c r="Q771" t="s">
        <v>101</v>
      </c>
      <c r="R771" t="s">
        <v>212</v>
      </c>
      <c r="S771" t="s">
        <v>269</v>
      </c>
      <c r="T771" t="s">
        <v>270</v>
      </c>
      <c r="U771" s="17" t="e">
        <v>#N/A</v>
      </c>
      <c r="V771" s="13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 s="21">
        <v>0</v>
      </c>
      <c r="AD771" s="13">
        <f>VLOOKUP(A771,'ARCHIVO DE TRABAJO'!$A$1:$AC$1046,29,0)</f>
        <v>0</v>
      </c>
      <c r="AE771" s="32">
        <f>VLOOKUP(A771,'ARCHIVO DE TRABAJO'!$A$1:$AD$1046,30,0)</f>
        <v>0</v>
      </c>
      <c r="AF771" s="21">
        <v>0</v>
      </c>
      <c r="AG771" s="21">
        <v>0</v>
      </c>
      <c r="AH771" s="21">
        <v>0</v>
      </c>
      <c r="AI771" s="21">
        <f t="shared" si="25"/>
        <v>0</v>
      </c>
      <c r="AJ771">
        <v>0</v>
      </c>
      <c r="AK771" s="1">
        <v>240000</v>
      </c>
      <c r="AL771">
        <v>0</v>
      </c>
      <c r="AM771" s="1">
        <v>240000</v>
      </c>
      <c r="AN771">
        <v>0</v>
      </c>
    </row>
    <row r="772" spans="1:40" x14ac:dyDescent="0.25">
      <c r="A772" t="str">
        <f t="shared" si="24"/>
        <v>1.1-00-2002_2019006_2058110</v>
      </c>
      <c r="B772" t="s">
        <v>393</v>
      </c>
      <c r="C772" s="17" t="s">
        <v>555</v>
      </c>
      <c r="D772" t="s">
        <v>31</v>
      </c>
      <c r="E772" t="s">
        <v>207</v>
      </c>
      <c r="F772" t="s">
        <v>98</v>
      </c>
      <c r="G772">
        <v>1</v>
      </c>
      <c r="H772">
        <v>9</v>
      </c>
      <c r="I772" t="s">
        <v>268</v>
      </c>
      <c r="J772">
        <v>5811</v>
      </c>
      <c r="K772" t="s">
        <v>271</v>
      </c>
      <c r="L772">
        <v>0</v>
      </c>
      <c r="M772" t="s">
        <v>36</v>
      </c>
      <c r="N772">
        <v>5000</v>
      </c>
      <c r="O772" s="17" t="s">
        <v>700</v>
      </c>
      <c r="P772" t="s">
        <v>394</v>
      </c>
      <c r="Q772" t="s">
        <v>101</v>
      </c>
      <c r="R772" t="s">
        <v>212</v>
      </c>
      <c r="S772" t="s">
        <v>269</v>
      </c>
      <c r="T772" t="s">
        <v>270</v>
      </c>
      <c r="U772" s="17" t="e">
        <v>#N/A</v>
      </c>
      <c r="V772" s="13">
        <v>39690008.219999999</v>
      </c>
      <c r="W772">
        <v>0</v>
      </c>
      <c r="X772" s="1">
        <v>6302599.7800000003</v>
      </c>
      <c r="Y772" s="1">
        <v>6302599.7800000003</v>
      </c>
      <c r="Z772" s="1">
        <v>6302599.7800000003</v>
      </c>
      <c r="AA772" s="1">
        <v>6302599.7800000003</v>
      </c>
      <c r="AB772" s="1">
        <v>6302599.7800000003</v>
      </c>
      <c r="AC772" s="21">
        <v>33387408.439999998</v>
      </c>
      <c r="AD772" s="13">
        <f>VLOOKUP(A772,'ARCHIVO DE TRABAJO'!$A$1:$AC$1046,29,0)</f>
        <v>28876498.899999999</v>
      </c>
      <c r="AE772" s="32" t="str">
        <f>VLOOKUP(A772,'ARCHIVO DE TRABAJO'!$A$1:$AD$1046,30,0)</f>
        <v>Verde</v>
      </c>
      <c r="AF772" s="21">
        <v>0</v>
      </c>
      <c r="AG772" s="1">
        <v>0</v>
      </c>
      <c r="AH772" s="21">
        <v>0</v>
      </c>
      <c r="AI772" s="21">
        <f t="shared" si="25"/>
        <v>39690008.219999999</v>
      </c>
      <c r="AJ772">
        <v>0</v>
      </c>
      <c r="AK772" s="1">
        <v>43372137.159999996</v>
      </c>
      <c r="AL772">
        <v>0</v>
      </c>
      <c r="AM772" s="1">
        <v>3682128.94</v>
      </c>
      <c r="AN772" s="1">
        <v>39690008.219999999</v>
      </c>
    </row>
    <row r="773" spans="1:40" x14ac:dyDescent="0.25">
      <c r="A773" t="str">
        <f t="shared" si="24"/>
        <v>1.1-00-2002_20110007_2033510</v>
      </c>
      <c r="B773" t="s">
        <v>393</v>
      </c>
      <c r="C773" s="17" t="s">
        <v>555</v>
      </c>
      <c r="D773" t="s">
        <v>31</v>
      </c>
      <c r="E773" t="s">
        <v>207</v>
      </c>
      <c r="F773" t="s">
        <v>98</v>
      </c>
      <c r="G773">
        <v>1</v>
      </c>
      <c r="H773">
        <v>10</v>
      </c>
      <c r="I773" t="s">
        <v>272</v>
      </c>
      <c r="J773">
        <v>3351</v>
      </c>
      <c r="K773" t="s">
        <v>175</v>
      </c>
      <c r="L773">
        <v>0</v>
      </c>
      <c r="M773" t="s">
        <v>36</v>
      </c>
      <c r="N773">
        <v>3000</v>
      </c>
      <c r="O773" s="17" t="s">
        <v>699</v>
      </c>
      <c r="P773" t="s">
        <v>394</v>
      </c>
      <c r="Q773" t="s">
        <v>101</v>
      </c>
      <c r="R773" t="s">
        <v>212</v>
      </c>
      <c r="S773" t="s">
        <v>273</v>
      </c>
      <c r="T773" t="s">
        <v>274</v>
      </c>
      <c r="U773" s="17" t="e">
        <v>#N/A</v>
      </c>
      <c r="V773" s="13">
        <v>1686.71</v>
      </c>
      <c r="W773">
        <v>0</v>
      </c>
      <c r="X773" s="1">
        <v>1686.71</v>
      </c>
      <c r="Y773" s="1">
        <v>1686.71</v>
      </c>
      <c r="Z773" s="1">
        <v>1686.71</v>
      </c>
      <c r="AA773" s="1">
        <v>1686.71</v>
      </c>
      <c r="AB773" s="1">
        <v>1686.71</v>
      </c>
      <c r="AC773" s="21">
        <v>0</v>
      </c>
      <c r="AD773" s="13">
        <f>VLOOKUP(A773,'ARCHIVO DE TRABAJO'!$A$1:$AC$1046,29,0)</f>
        <v>0</v>
      </c>
      <c r="AE773" s="32">
        <f>VLOOKUP(A773,'ARCHIVO DE TRABAJO'!$A$1:$AD$1046,30,0)</f>
        <v>0</v>
      </c>
      <c r="AF773" s="21">
        <v>0</v>
      </c>
      <c r="AG773" s="21">
        <v>0</v>
      </c>
      <c r="AH773" s="21">
        <v>0</v>
      </c>
      <c r="AI773" s="21">
        <f t="shared" si="25"/>
        <v>1686.71</v>
      </c>
      <c r="AJ773">
        <v>0</v>
      </c>
      <c r="AK773" s="1">
        <v>101686.71</v>
      </c>
      <c r="AL773">
        <v>0</v>
      </c>
      <c r="AM773" s="1">
        <v>100000</v>
      </c>
      <c r="AN773" s="1">
        <v>1686.71</v>
      </c>
    </row>
    <row r="774" spans="1:40" x14ac:dyDescent="0.25">
      <c r="A774" t="str">
        <f t="shared" si="24"/>
        <v>1.1-00-2002_20110007_2033910</v>
      </c>
      <c r="B774" t="s">
        <v>393</v>
      </c>
      <c r="C774" s="17" t="s">
        <v>555</v>
      </c>
      <c r="D774" t="s">
        <v>31</v>
      </c>
      <c r="E774" t="s">
        <v>207</v>
      </c>
      <c r="F774" t="s">
        <v>98</v>
      </c>
      <c r="G774">
        <v>1</v>
      </c>
      <c r="H774">
        <v>10</v>
      </c>
      <c r="I774" t="s">
        <v>272</v>
      </c>
      <c r="J774">
        <v>3391</v>
      </c>
      <c r="K774" t="s">
        <v>137</v>
      </c>
      <c r="L774">
        <v>0</v>
      </c>
      <c r="M774" t="s">
        <v>36</v>
      </c>
      <c r="N774">
        <v>3000</v>
      </c>
      <c r="O774" s="17" t="s">
        <v>699</v>
      </c>
      <c r="P774" t="s">
        <v>394</v>
      </c>
      <c r="Q774" t="s">
        <v>101</v>
      </c>
      <c r="R774" t="s">
        <v>212</v>
      </c>
      <c r="S774" t="s">
        <v>273</v>
      </c>
      <c r="T774" t="s">
        <v>274</v>
      </c>
      <c r="U774" s="17" t="e">
        <v>#N/A</v>
      </c>
      <c r="V774" s="13">
        <v>424.83</v>
      </c>
      <c r="W774">
        <v>0</v>
      </c>
      <c r="X774">
        <v>424.83</v>
      </c>
      <c r="Y774">
        <v>424.83</v>
      </c>
      <c r="Z774">
        <v>424.83</v>
      </c>
      <c r="AA774">
        <v>424.83</v>
      </c>
      <c r="AB774">
        <v>424.83</v>
      </c>
      <c r="AC774" s="21">
        <v>0</v>
      </c>
      <c r="AD774" s="13">
        <f>VLOOKUP(A774,'ARCHIVO DE TRABAJO'!$A$1:$AC$1046,29,0)</f>
        <v>0</v>
      </c>
      <c r="AE774" s="32">
        <f>VLOOKUP(A774,'ARCHIVO DE TRABAJO'!$A$1:$AD$1046,30,0)</f>
        <v>0</v>
      </c>
      <c r="AF774" s="21">
        <v>0</v>
      </c>
      <c r="AG774" s="21">
        <v>0</v>
      </c>
      <c r="AH774" s="21">
        <v>0</v>
      </c>
      <c r="AI774" s="21">
        <f t="shared" si="25"/>
        <v>424.83</v>
      </c>
      <c r="AJ774">
        <v>0</v>
      </c>
      <c r="AK774" s="1">
        <v>300424.83</v>
      </c>
      <c r="AL774">
        <v>0</v>
      </c>
      <c r="AM774" s="1">
        <v>300000</v>
      </c>
      <c r="AN774">
        <v>424.83</v>
      </c>
    </row>
    <row r="775" spans="1:40" x14ac:dyDescent="0.25">
      <c r="A775" t="str">
        <f t="shared" si="24"/>
        <v>1.1-00-2002_20110007_2038110</v>
      </c>
      <c r="B775" t="s">
        <v>393</v>
      </c>
      <c r="C775" s="17" t="s">
        <v>555</v>
      </c>
      <c r="D775" t="s">
        <v>31</v>
      </c>
      <c r="E775" t="s">
        <v>207</v>
      </c>
      <c r="F775" t="s">
        <v>98</v>
      </c>
      <c r="G775">
        <v>1</v>
      </c>
      <c r="H775">
        <v>10</v>
      </c>
      <c r="I775" t="s">
        <v>272</v>
      </c>
      <c r="J775">
        <v>3811</v>
      </c>
      <c r="K775" t="s">
        <v>230</v>
      </c>
      <c r="L775">
        <v>0</v>
      </c>
      <c r="M775" t="s">
        <v>36</v>
      </c>
      <c r="N775">
        <v>3000</v>
      </c>
      <c r="O775" s="17" t="s">
        <v>699</v>
      </c>
      <c r="P775" t="s">
        <v>394</v>
      </c>
      <c r="Q775" t="s">
        <v>101</v>
      </c>
      <c r="R775" t="s">
        <v>212</v>
      </c>
      <c r="S775" t="s">
        <v>273</v>
      </c>
      <c r="T775" t="s">
        <v>274</v>
      </c>
      <c r="U775" s="17" t="e">
        <v>#N/A</v>
      </c>
      <c r="V775" s="13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 s="21">
        <v>0</v>
      </c>
      <c r="AD775" s="13">
        <f>VLOOKUP(A775,'ARCHIVO DE TRABAJO'!$A$1:$AC$1046,29,0)</f>
        <v>0</v>
      </c>
      <c r="AE775" s="32">
        <f>VLOOKUP(A775,'ARCHIVO DE TRABAJO'!$A$1:$AD$1046,30,0)</f>
        <v>0</v>
      </c>
      <c r="AF775" s="21">
        <v>0</v>
      </c>
      <c r="AG775" s="21">
        <v>0</v>
      </c>
      <c r="AH775" s="21">
        <v>0</v>
      </c>
      <c r="AI775" s="21">
        <f t="shared" si="25"/>
        <v>0</v>
      </c>
      <c r="AJ775">
        <v>0</v>
      </c>
      <c r="AK775" s="1">
        <v>300000</v>
      </c>
      <c r="AL775">
        <v>0</v>
      </c>
      <c r="AM775" s="1">
        <v>300000</v>
      </c>
      <c r="AN775">
        <v>0</v>
      </c>
    </row>
    <row r="776" spans="1:40" x14ac:dyDescent="0.25">
      <c r="A776" t="str">
        <f t="shared" si="24"/>
        <v>1.1-00-2002_20110007_2038210</v>
      </c>
      <c r="B776" t="s">
        <v>393</v>
      </c>
      <c r="C776" s="17" t="s">
        <v>555</v>
      </c>
      <c r="D776" t="s">
        <v>31</v>
      </c>
      <c r="E776" t="s">
        <v>207</v>
      </c>
      <c r="F776" t="s">
        <v>98</v>
      </c>
      <c r="G776">
        <v>1</v>
      </c>
      <c r="H776">
        <v>10</v>
      </c>
      <c r="I776" t="s">
        <v>272</v>
      </c>
      <c r="J776">
        <v>3821</v>
      </c>
      <c r="K776" t="s">
        <v>70</v>
      </c>
      <c r="L776">
        <v>0</v>
      </c>
      <c r="M776" t="s">
        <v>36</v>
      </c>
      <c r="N776">
        <v>3000</v>
      </c>
      <c r="O776" s="17" t="s">
        <v>699</v>
      </c>
      <c r="P776" t="s">
        <v>394</v>
      </c>
      <c r="Q776" t="s">
        <v>101</v>
      </c>
      <c r="R776" t="s">
        <v>212</v>
      </c>
      <c r="S776" t="s">
        <v>273</v>
      </c>
      <c r="T776" t="s">
        <v>274</v>
      </c>
      <c r="U776" s="17" t="e">
        <v>#N/A</v>
      </c>
      <c r="V776" s="13">
        <v>10000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 s="21">
        <v>10000</v>
      </c>
      <c r="AD776" s="13">
        <f>VLOOKUP(A776,'ARCHIVO DE TRABAJO'!$A$1:$AC$1046,29,0)</f>
        <v>0</v>
      </c>
      <c r="AE776" s="32">
        <f>VLOOKUP(A776,'ARCHIVO DE TRABAJO'!$A$1:$AD$1046,30,0)</f>
        <v>0</v>
      </c>
      <c r="AF776" s="21">
        <v>0</v>
      </c>
      <c r="AG776" s="21">
        <v>0</v>
      </c>
      <c r="AH776" s="21">
        <v>0</v>
      </c>
      <c r="AI776" s="21">
        <f t="shared" si="25"/>
        <v>10000</v>
      </c>
      <c r="AJ776">
        <v>0</v>
      </c>
      <c r="AK776" s="1">
        <v>250000</v>
      </c>
      <c r="AL776">
        <v>0</v>
      </c>
      <c r="AM776" s="1">
        <v>240000</v>
      </c>
      <c r="AN776" s="1">
        <v>10000</v>
      </c>
    </row>
    <row r="777" spans="1:40" x14ac:dyDescent="0.25">
      <c r="A777" t="str">
        <f t="shared" si="24"/>
        <v>1.1-00-2002_20110007_2038310</v>
      </c>
      <c r="B777" t="s">
        <v>393</v>
      </c>
      <c r="C777" s="17" t="s">
        <v>555</v>
      </c>
      <c r="D777" t="s">
        <v>31</v>
      </c>
      <c r="E777" t="s">
        <v>207</v>
      </c>
      <c r="F777" t="s">
        <v>98</v>
      </c>
      <c r="G777">
        <v>1</v>
      </c>
      <c r="H777">
        <v>10</v>
      </c>
      <c r="I777" t="s">
        <v>272</v>
      </c>
      <c r="J777">
        <v>3831</v>
      </c>
      <c r="K777" t="s">
        <v>108</v>
      </c>
      <c r="L777">
        <v>0</v>
      </c>
      <c r="M777" t="s">
        <v>36</v>
      </c>
      <c r="N777">
        <v>3000</v>
      </c>
      <c r="O777" s="17" t="s">
        <v>699</v>
      </c>
      <c r="P777" t="s">
        <v>394</v>
      </c>
      <c r="Q777" t="s">
        <v>101</v>
      </c>
      <c r="R777" t="s">
        <v>212</v>
      </c>
      <c r="S777" t="s">
        <v>273</v>
      </c>
      <c r="T777" t="s">
        <v>274</v>
      </c>
      <c r="U777" s="17" t="e">
        <v>#N/A</v>
      </c>
      <c r="V777" s="13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 s="21">
        <v>0</v>
      </c>
      <c r="AD777" s="13">
        <f>VLOOKUP(A777,'ARCHIVO DE TRABAJO'!$A$1:$AC$1046,29,0)</f>
        <v>0</v>
      </c>
      <c r="AE777" s="32">
        <f>VLOOKUP(A777,'ARCHIVO DE TRABAJO'!$A$1:$AD$1046,30,0)</f>
        <v>0</v>
      </c>
      <c r="AF777" s="21">
        <v>0</v>
      </c>
      <c r="AG777" s="21">
        <v>0</v>
      </c>
      <c r="AH777" s="21">
        <v>0</v>
      </c>
      <c r="AI777" s="21">
        <f t="shared" si="25"/>
        <v>0</v>
      </c>
      <c r="AJ777">
        <v>0</v>
      </c>
      <c r="AK777" s="1">
        <v>300000</v>
      </c>
      <c r="AL777">
        <v>0</v>
      </c>
      <c r="AM777" s="1">
        <v>300000</v>
      </c>
      <c r="AN777">
        <v>0</v>
      </c>
    </row>
    <row r="778" spans="1:40" x14ac:dyDescent="0.25">
      <c r="A778" t="str">
        <f t="shared" si="24"/>
        <v>1.1-00-2002_20110007_2038410</v>
      </c>
      <c r="B778" t="s">
        <v>393</v>
      </c>
      <c r="C778" s="17" t="s">
        <v>555</v>
      </c>
      <c r="D778" t="s">
        <v>31</v>
      </c>
      <c r="E778" t="s">
        <v>207</v>
      </c>
      <c r="F778" t="s">
        <v>98</v>
      </c>
      <c r="G778">
        <v>1</v>
      </c>
      <c r="H778">
        <v>10</v>
      </c>
      <c r="I778" t="s">
        <v>272</v>
      </c>
      <c r="J778">
        <v>3841</v>
      </c>
      <c r="K778" t="s">
        <v>275</v>
      </c>
      <c r="L778">
        <v>0</v>
      </c>
      <c r="M778" t="s">
        <v>36</v>
      </c>
      <c r="N778">
        <v>3000</v>
      </c>
      <c r="O778" s="17" t="s">
        <v>699</v>
      </c>
      <c r="P778" t="s">
        <v>394</v>
      </c>
      <c r="Q778" t="s">
        <v>101</v>
      </c>
      <c r="R778" t="s">
        <v>212</v>
      </c>
      <c r="S778" t="s">
        <v>273</v>
      </c>
      <c r="T778" t="s">
        <v>274</v>
      </c>
      <c r="U778" s="17" t="e">
        <v>#N/A</v>
      </c>
      <c r="V778" s="13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 s="21">
        <v>0</v>
      </c>
      <c r="AD778" s="13">
        <f>VLOOKUP(A778,'ARCHIVO DE TRABAJO'!$A$1:$AC$1046,29,0)</f>
        <v>0</v>
      </c>
      <c r="AE778" s="32">
        <f>VLOOKUP(A778,'ARCHIVO DE TRABAJO'!$A$1:$AD$1046,30,0)</f>
        <v>0</v>
      </c>
      <c r="AF778" s="21">
        <v>0</v>
      </c>
      <c r="AG778" s="21">
        <v>0</v>
      </c>
      <c r="AH778" s="21">
        <v>0</v>
      </c>
      <c r="AI778" s="21">
        <f t="shared" si="25"/>
        <v>0</v>
      </c>
      <c r="AJ778">
        <v>0</v>
      </c>
      <c r="AK778" s="1">
        <v>150000</v>
      </c>
      <c r="AL778">
        <v>0</v>
      </c>
      <c r="AM778" s="1">
        <v>150000</v>
      </c>
      <c r="AN778">
        <v>0</v>
      </c>
    </row>
    <row r="779" spans="1:40" x14ac:dyDescent="0.25">
      <c r="A779" t="str">
        <f t="shared" si="24"/>
        <v>1.1-00-2002_20110007_2044111</v>
      </c>
      <c r="B779" t="s">
        <v>393</v>
      </c>
      <c r="C779" s="17" t="s">
        <v>555</v>
      </c>
      <c r="D779" t="s">
        <v>31</v>
      </c>
      <c r="E779" t="s">
        <v>207</v>
      </c>
      <c r="F779" t="s">
        <v>98</v>
      </c>
      <c r="G779">
        <v>1</v>
      </c>
      <c r="H779">
        <v>10</v>
      </c>
      <c r="I779" t="s">
        <v>272</v>
      </c>
      <c r="J779">
        <v>4411</v>
      </c>
      <c r="K779" t="s">
        <v>76</v>
      </c>
      <c r="L779">
        <v>1</v>
      </c>
      <c r="M779" t="s">
        <v>414</v>
      </c>
      <c r="N779">
        <v>4000</v>
      </c>
      <c r="O779" s="17" t="s">
        <v>699</v>
      </c>
      <c r="P779" t="s">
        <v>394</v>
      </c>
      <c r="Q779" t="s">
        <v>101</v>
      </c>
      <c r="R779" t="s">
        <v>212</v>
      </c>
      <c r="S779" t="s">
        <v>273</v>
      </c>
      <c r="T779" t="s">
        <v>274</v>
      </c>
      <c r="U779" s="17" t="e">
        <v>#N/A</v>
      </c>
      <c r="V779" s="13">
        <v>1500000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 s="21">
        <v>1500000</v>
      </c>
      <c r="AD779" s="13">
        <f>VLOOKUP(A779,'ARCHIVO DE TRABAJO'!$A$1:$AC$1046,29,0)</f>
        <v>0</v>
      </c>
      <c r="AE779" s="32">
        <f>VLOOKUP(A779,'ARCHIVO DE TRABAJO'!$A$1:$AD$1046,30,0)</f>
        <v>0</v>
      </c>
      <c r="AF779" s="21">
        <v>0</v>
      </c>
      <c r="AG779" s="21">
        <v>0</v>
      </c>
      <c r="AH779" s="21">
        <v>0</v>
      </c>
      <c r="AI779" s="21">
        <f t="shared" si="25"/>
        <v>1500000</v>
      </c>
      <c r="AJ779">
        <v>0</v>
      </c>
      <c r="AK779" s="1">
        <v>1500000</v>
      </c>
      <c r="AL779">
        <v>0</v>
      </c>
      <c r="AM779">
        <v>0</v>
      </c>
      <c r="AN779" s="1">
        <v>1500000</v>
      </c>
    </row>
    <row r="780" spans="1:40" x14ac:dyDescent="0.25">
      <c r="A780" t="str">
        <f t="shared" si="24"/>
        <v>1.1-00-2002_20110007_2044310</v>
      </c>
      <c r="B780" t="s">
        <v>393</v>
      </c>
      <c r="C780" s="17" t="s">
        <v>555</v>
      </c>
      <c r="D780" t="s">
        <v>31</v>
      </c>
      <c r="E780" t="s">
        <v>207</v>
      </c>
      <c r="F780" t="s">
        <v>98</v>
      </c>
      <c r="G780">
        <v>1</v>
      </c>
      <c r="H780">
        <v>10</v>
      </c>
      <c r="I780" t="s">
        <v>272</v>
      </c>
      <c r="J780">
        <v>4431</v>
      </c>
      <c r="K780" t="s">
        <v>276</v>
      </c>
      <c r="L780">
        <v>0</v>
      </c>
      <c r="M780" t="s">
        <v>36</v>
      </c>
      <c r="N780">
        <v>4000</v>
      </c>
      <c r="O780" s="17" t="s">
        <v>699</v>
      </c>
      <c r="P780" t="s">
        <v>394</v>
      </c>
      <c r="Q780" t="s">
        <v>101</v>
      </c>
      <c r="R780" t="s">
        <v>212</v>
      </c>
      <c r="S780" t="s">
        <v>273</v>
      </c>
      <c r="T780" t="s">
        <v>274</v>
      </c>
      <c r="U780" s="17" t="s">
        <v>555</v>
      </c>
      <c r="V780" s="13">
        <v>50000</v>
      </c>
      <c r="W780">
        <v>0</v>
      </c>
      <c r="X780" s="1">
        <v>50000</v>
      </c>
      <c r="Y780" s="1">
        <v>50000</v>
      </c>
      <c r="Z780">
        <v>0</v>
      </c>
      <c r="AA780">
        <v>0</v>
      </c>
      <c r="AB780">
        <v>0</v>
      </c>
      <c r="AC780" s="21">
        <v>0</v>
      </c>
      <c r="AD780" s="13">
        <f>VLOOKUP(A780,'ARCHIVO DE TRABAJO'!$A$1:$AC$1046,29,0)</f>
        <v>0</v>
      </c>
      <c r="AE780" s="32">
        <f>VLOOKUP(A780,'ARCHIVO DE TRABAJO'!$A$1:$AD$1046,30,0)</f>
        <v>0</v>
      </c>
      <c r="AF780" s="21">
        <v>0</v>
      </c>
      <c r="AG780" s="21">
        <v>0</v>
      </c>
      <c r="AH780" s="21">
        <v>0</v>
      </c>
      <c r="AI780" s="21">
        <f t="shared" si="25"/>
        <v>50000</v>
      </c>
      <c r="AJ780">
        <v>0</v>
      </c>
      <c r="AK780" s="1">
        <v>50000</v>
      </c>
      <c r="AL780">
        <v>0</v>
      </c>
      <c r="AM780">
        <v>0</v>
      </c>
      <c r="AN780" s="1">
        <v>50000</v>
      </c>
    </row>
    <row r="781" spans="1:40" x14ac:dyDescent="0.25">
      <c r="A781" t="str">
        <f t="shared" si="24"/>
        <v>1.1-00-2002_20110007_2044510</v>
      </c>
      <c r="B781" t="s">
        <v>393</v>
      </c>
      <c r="C781" s="17" t="s">
        <v>555</v>
      </c>
      <c r="D781" t="s">
        <v>31</v>
      </c>
      <c r="E781" t="s">
        <v>207</v>
      </c>
      <c r="F781" t="s">
        <v>98</v>
      </c>
      <c r="G781">
        <v>1</v>
      </c>
      <c r="H781">
        <v>10</v>
      </c>
      <c r="I781" t="s">
        <v>272</v>
      </c>
      <c r="J781">
        <v>4451</v>
      </c>
      <c r="K781" t="s">
        <v>188</v>
      </c>
      <c r="L781">
        <v>0</v>
      </c>
      <c r="M781" t="s">
        <v>36</v>
      </c>
      <c r="N781">
        <v>4000</v>
      </c>
      <c r="O781" s="17" t="s">
        <v>699</v>
      </c>
      <c r="P781" t="s">
        <v>394</v>
      </c>
      <c r="Q781" t="s">
        <v>101</v>
      </c>
      <c r="R781" t="s">
        <v>212</v>
      </c>
      <c r="S781" t="s">
        <v>273</v>
      </c>
      <c r="T781" t="s">
        <v>274</v>
      </c>
      <c r="U781" s="17" t="s">
        <v>555</v>
      </c>
      <c r="V781" s="13">
        <v>250000</v>
      </c>
      <c r="W781">
        <v>0</v>
      </c>
      <c r="X781" s="1">
        <v>250000</v>
      </c>
      <c r="Y781" s="1">
        <v>250000</v>
      </c>
      <c r="Z781">
        <v>0</v>
      </c>
      <c r="AA781">
        <v>0</v>
      </c>
      <c r="AB781">
        <v>0</v>
      </c>
      <c r="AC781" s="21">
        <v>0</v>
      </c>
      <c r="AD781" s="13">
        <f>VLOOKUP(A781,'ARCHIVO DE TRABAJO'!$A$1:$AC$1046,29,0)</f>
        <v>0</v>
      </c>
      <c r="AE781" s="32">
        <f>VLOOKUP(A781,'ARCHIVO DE TRABAJO'!$A$1:$AD$1046,30,0)</f>
        <v>0</v>
      </c>
      <c r="AF781" s="21">
        <v>0</v>
      </c>
      <c r="AG781" s="21">
        <v>0</v>
      </c>
      <c r="AH781" s="21">
        <v>0</v>
      </c>
      <c r="AI781" s="21">
        <f t="shared" si="25"/>
        <v>250000</v>
      </c>
      <c r="AJ781">
        <v>0</v>
      </c>
      <c r="AK781" s="1">
        <v>250000</v>
      </c>
      <c r="AL781">
        <v>0</v>
      </c>
      <c r="AM781">
        <v>0</v>
      </c>
      <c r="AN781" s="1">
        <v>250000</v>
      </c>
    </row>
    <row r="782" spans="1:40" x14ac:dyDescent="0.25">
      <c r="A782" t="str">
        <f t="shared" si="24"/>
        <v>1.1-00-2002_20110007_2052910</v>
      </c>
      <c r="B782" t="s">
        <v>393</v>
      </c>
      <c r="C782" s="17" t="s">
        <v>555</v>
      </c>
      <c r="D782" t="s">
        <v>31</v>
      </c>
      <c r="E782" t="s">
        <v>207</v>
      </c>
      <c r="F782" t="s">
        <v>98</v>
      </c>
      <c r="G782">
        <v>1</v>
      </c>
      <c r="H782">
        <v>10</v>
      </c>
      <c r="I782" t="s">
        <v>272</v>
      </c>
      <c r="J782">
        <v>5291</v>
      </c>
      <c r="K782" t="s">
        <v>415</v>
      </c>
      <c r="L782">
        <v>0</v>
      </c>
      <c r="M782" t="s">
        <v>36</v>
      </c>
      <c r="N782">
        <v>5000</v>
      </c>
      <c r="O782" s="17" t="s">
        <v>700</v>
      </c>
      <c r="P782" t="s">
        <v>394</v>
      </c>
      <c r="Q782" t="s">
        <v>101</v>
      </c>
      <c r="R782" t="s">
        <v>212</v>
      </c>
      <c r="S782" t="s">
        <v>273</v>
      </c>
      <c r="T782" t="s">
        <v>274</v>
      </c>
      <c r="U782" s="17" t="e">
        <v>#N/A</v>
      </c>
      <c r="V782" s="13">
        <v>50000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 s="21">
        <v>50000</v>
      </c>
      <c r="AD782" s="13">
        <f>VLOOKUP(A782,'ARCHIVO DE TRABAJO'!$A$1:$AC$1046,29,0)</f>
        <v>0</v>
      </c>
      <c r="AE782" s="32">
        <f>VLOOKUP(A782,'ARCHIVO DE TRABAJO'!$A$1:$AD$1046,30,0)</f>
        <v>0</v>
      </c>
      <c r="AF782" s="21">
        <v>0</v>
      </c>
      <c r="AG782" s="21">
        <v>0</v>
      </c>
      <c r="AH782" s="21">
        <v>0</v>
      </c>
      <c r="AI782" s="21">
        <f t="shared" si="25"/>
        <v>50000</v>
      </c>
      <c r="AJ782">
        <v>0</v>
      </c>
      <c r="AK782" s="1">
        <v>50000</v>
      </c>
      <c r="AL782">
        <v>0</v>
      </c>
      <c r="AM782">
        <v>0</v>
      </c>
      <c r="AN782" s="1">
        <v>50000</v>
      </c>
    </row>
    <row r="783" spans="1:40" x14ac:dyDescent="0.25">
      <c r="A783" t="str">
        <f t="shared" si="24"/>
        <v>1.1-00-2002_20110007_2059110</v>
      </c>
      <c r="B783" t="s">
        <v>393</v>
      </c>
      <c r="C783" s="17" t="s">
        <v>555</v>
      </c>
      <c r="D783" t="s">
        <v>31</v>
      </c>
      <c r="E783" t="s">
        <v>207</v>
      </c>
      <c r="F783" t="s">
        <v>98</v>
      </c>
      <c r="G783">
        <v>1</v>
      </c>
      <c r="H783">
        <v>10</v>
      </c>
      <c r="I783" t="s">
        <v>272</v>
      </c>
      <c r="J783">
        <v>5911</v>
      </c>
      <c r="K783" t="s">
        <v>157</v>
      </c>
      <c r="L783">
        <v>0</v>
      </c>
      <c r="M783" t="s">
        <v>36</v>
      </c>
      <c r="N783">
        <v>5000</v>
      </c>
      <c r="O783" s="17" t="s">
        <v>700</v>
      </c>
      <c r="P783" t="s">
        <v>394</v>
      </c>
      <c r="Q783" t="s">
        <v>101</v>
      </c>
      <c r="R783" t="s">
        <v>212</v>
      </c>
      <c r="S783" t="s">
        <v>273</v>
      </c>
      <c r="T783" t="s">
        <v>274</v>
      </c>
      <c r="U783" s="17" t="e">
        <v>#N/A</v>
      </c>
      <c r="V783" s="1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 s="21">
        <v>0</v>
      </c>
      <c r="AD783" s="13">
        <f>VLOOKUP(A783,'ARCHIVO DE TRABAJO'!$A$1:$AC$1046,29,0)</f>
        <v>0</v>
      </c>
      <c r="AE783" s="32">
        <f>VLOOKUP(A783,'ARCHIVO DE TRABAJO'!$A$1:$AD$1046,30,0)</f>
        <v>0</v>
      </c>
      <c r="AF783" s="21">
        <v>0</v>
      </c>
      <c r="AG783" s="21">
        <v>0</v>
      </c>
      <c r="AH783" s="21">
        <v>0</v>
      </c>
      <c r="AI783" s="21">
        <f t="shared" si="25"/>
        <v>0</v>
      </c>
      <c r="AJ783">
        <v>0</v>
      </c>
      <c r="AK783" s="1">
        <v>50000</v>
      </c>
      <c r="AL783">
        <v>0</v>
      </c>
      <c r="AM783" s="1">
        <v>50000</v>
      </c>
      <c r="AN783">
        <v>0</v>
      </c>
    </row>
    <row r="784" spans="1:40" x14ac:dyDescent="0.25">
      <c r="A784" t="str">
        <f t="shared" si="24"/>
        <v>1.1-00-2002_20111007_2033310</v>
      </c>
      <c r="B784" t="s">
        <v>393</v>
      </c>
      <c r="C784" s="17" t="s">
        <v>555</v>
      </c>
      <c r="D784" t="s">
        <v>31</v>
      </c>
      <c r="E784" t="s">
        <v>207</v>
      </c>
      <c r="F784" t="s">
        <v>98</v>
      </c>
      <c r="G784">
        <v>1</v>
      </c>
      <c r="H784">
        <v>11</v>
      </c>
      <c r="I784" t="s">
        <v>272</v>
      </c>
      <c r="J784">
        <v>3331</v>
      </c>
      <c r="K784" t="s">
        <v>148</v>
      </c>
      <c r="L784">
        <v>0</v>
      </c>
      <c r="M784" t="s">
        <v>36</v>
      </c>
      <c r="N784">
        <v>3000</v>
      </c>
      <c r="O784" s="17" t="s">
        <v>699</v>
      </c>
      <c r="P784" t="s">
        <v>394</v>
      </c>
      <c r="Q784" t="s">
        <v>101</v>
      </c>
      <c r="R784" t="s">
        <v>212</v>
      </c>
      <c r="S784" t="s">
        <v>277</v>
      </c>
      <c r="T784" t="s">
        <v>274</v>
      </c>
      <c r="U784" s="17" t="e">
        <v>#N/A</v>
      </c>
      <c r="V784" s="13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 s="21">
        <v>0</v>
      </c>
      <c r="AD784" s="13">
        <f>VLOOKUP(A784,'ARCHIVO DE TRABAJO'!$A$1:$AC$1046,29,0)</f>
        <v>0</v>
      </c>
      <c r="AE784" s="32">
        <f>VLOOKUP(A784,'ARCHIVO DE TRABAJO'!$A$1:$AD$1046,30,0)</f>
        <v>0</v>
      </c>
      <c r="AF784" s="21">
        <v>0</v>
      </c>
      <c r="AG784" s="21">
        <v>0</v>
      </c>
      <c r="AH784" s="21">
        <v>0</v>
      </c>
      <c r="AI784" s="21">
        <f t="shared" si="25"/>
        <v>0</v>
      </c>
      <c r="AJ784">
        <v>0</v>
      </c>
      <c r="AK784" s="1">
        <v>200000</v>
      </c>
      <c r="AL784">
        <v>0</v>
      </c>
      <c r="AM784" s="1">
        <v>200000</v>
      </c>
      <c r="AN784">
        <v>0</v>
      </c>
    </row>
    <row r="785" spans="1:40" x14ac:dyDescent="0.25">
      <c r="A785" t="str">
        <f t="shared" si="24"/>
        <v>1.1-00-2002_20111007_2051510</v>
      </c>
      <c r="B785" t="s">
        <v>393</v>
      </c>
      <c r="C785" s="17" t="s">
        <v>555</v>
      </c>
      <c r="D785" t="s">
        <v>31</v>
      </c>
      <c r="E785" t="s">
        <v>207</v>
      </c>
      <c r="F785" t="s">
        <v>98</v>
      </c>
      <c r="G785">
        <v>1</v>
      </c>
      <c r="H785">
        <v>11</v>
      </c>
      <c r="I785" t="s">
        <v>272</v>
      </c>
      <c r="J785">
        <v>5151</v>
      </c>
      <c r="K785" t="s">
        <v>112</v>
      </c>
      <c r="L785">
        <v>0</v>
      </c>
      <c r="M785" t="s">
        <v>36</v>
      </c>
      <c r="N785">
        <v>5000</v>
      </c>
      <c r="O785" s="17" t="s">
        <v>700</v>
      </c>
      <c r="P785" t="s">
        <v>394</v>
      </c>
      <c r="Q785" t="s">
        <v>101</v>
      </c>
      <c r="R785" t="s">
        <v>212</v>
      </c>
      <c r="S785" t="s">
        <v>277</v>
      </c>
      <c r="T785" t="s">
        <v>274</v>
      </c>
      <c r="U785" s="17" t="e">
        <v>#N/A</v>
      </c>
      <c r="V785" s="13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 s="21">
        <v>0</v>
      </c>
      <c r="AD785" s="13">
        <f>VLOOKUP(A785,'ARCHIVO DE TRABAJO'!$A$1:$AC$1046,29,0)</f>
        <v>0</v>
      </c>
      <c r="AE785" s="32">
        <f>VLOOKUP(A785,'ARCHIVO DE TRABAJO'!$A$1:$AD$1046,30,0)</f>
        <v>0</v>
      </c>
      <c r="AF785" s="21">
        <v>0</v>
      </c>
      <c r="AG785" s="21">
        <v>0</v>
      </c>
      <c r="AH785" s="21">
        <v>0</v>
      </c>
      <c r="AI785" s="21">
        <f t="shared" si="25"/>
        <v>0</v>
      </c>
      <c r="AJ785">
        <v>0</v>
      </c>
      <c r="AK785" s="1">
        <v>100000</v>
      </c>
      <c r="AL785">
        <v>0</v>
      </c>
      <c r="AM785" s="1">
        <v>100000</v>
      </c>
      <c r="AN785">
        <v>0</v>
      </c>
    </row>
    <row r="786" spans="1:40" x14ac:dyDescent="0.25">
      <c r="A786" t="str">
        <f t="shared" si="24"/>
        <v>1.1-00-2002_20116009_2033110</v>
      </c>
      <c r="B786" t="s">
        <v>393</v>
      </c>
      <c r="C786" s="17" t="s">
        <v>555</v>
      </c>
      <c r="D786" t="s">
        <v>31</v>
      </c>
      <c r="E786" t="s">
        <v>207</v>
      </c>
      <c r="F786" t="s">
        <v>98</v>
      </c>
      <c r="G786">
        <v>1</v>
      </c>
      <c r="H786">
        <v>16</v>
      </c>
      <c r="I786" t="s">
        <v>278</v>
      </c>
      <c r="J786">
        <v>3311</v>
      </c>
      <c r="K786" t="s">
        <v>216</v>
      </c>
      <c r="L786">
        <v>0</v>
      </c>
      <c r="M786" t="s">
        <v>36</v>
      </c>
      <c r="N786">
        <v>3000</v>
      </c>
      <c r="O786" s="17" t="s">
        <v>699</v>
      </c>
      <c r="P786" t="s">
        <v>394</v>
      </c>
      <c r="Q786" t="s">
        <v>101</v>
      </c>
      <c r="R786" t="s">
        <v>212</v>
      </c>
      <c r="S786" t="s">
        <v>279</v>
      </c>
      <c r="T786" t="s">
        <v>280</v>
      </c>
      <c r="U786" s="17" t="s">
        <v>509</v>
      </c>
      <c r="V786" s="13">
        <v>6323</v>
      </c>
      <c r="W786">
        <v>0</v>
      </c>
      <c r="X786" s="1">
        <v>6323</v>
      </c>
      <c r="Y786" s="1">
        <v>6323</v>
      </c>
      <c r="Z786" s="1">
        <v>6323</v>
      </c>
      <c r="AA786" s="1">
        <v>6323</v>
      </c>
      <c r="AB786" s="1">
        <v>6323</v>
      </c>
      <c r="AC786" s="21">
        <v>0</v>
      </c>
      <c r="AD786" s="13">
        <f>VLOOKUP(A786,'ARCHIVO DE TRABAJO'!$A$1:$AC$1046,29,0)</f>
        <v>0</v>
      </c>
      <c r="AE786" s="32">
        <f>VLOOKUP(A786,'ARCHIVO DE TRABAJO'!$A$1:$AD$1046,30,0)</f>
        <v>0</v>
      </c>
      <c r="AF786" s="21">
        <v>0</v>
      </c>
      <c r="AG786" s="21">
        <v>0</v>
      </c>
      <c r="AH786" s="21">
        <v>0</v>
      </c>
      <c r="AI786" s="21">
        <f t="shared" si="25"/>
        <v>6323</v>
      </c>
      <c r="AJ786">
        <v>0</v>
      </c>
      <c r="AK786" s="1">
        <v>300000</v>
      </c>
      <c r="AL786">
        <v>0</v>
      </c>
      <c r="AM786" s="1">
        <v>293677</v>
      </c>
      <c r="AN786" s="1">
        <v>6323</v>
      </c>
    </row>
    <row r="787" spans="1:40" x14ac:dyDescent="0.25">
      <c r="A787" t="str">
        <f t="shared" si="24"/>
        <v>1.1-00-2018_20575041_2024910</v>
      </c>
      <c r="B787" t="s">
        <v>393</v>
      </c>
      <c r="C787" s="17" t="s">
        <v>555</v>
      </c>
      <c r="D787" t="s">
        <v>158</v>
      </c>
      <c r="E787" t="s">
        <v>97</v>
      </c>
      <c r="F787" t="s">
        <v>159</v>
      </c>
      <c r="G787">
        <v>5</v>
      </c>
      <c r="H787">
        <v>75</v>
      </c>
      <c r="I787" t="s">
        <v>180</v>
      </c>
      <c r="J787">
        <v>2491</v>
      </c>
      <c r="K787" t="s">
        <v>62</v>
      </c>
      <c r="L787">
        <v>0</v>
      </c>
      <c r="M787" t="s">
        <v>36</v>
      </c>
      <c r="N787">
        <v>2000</v>
      </c>
      <c r="O787" s="17" t="s">
        <v>699</v>
      </c>
      <c r="P787" t="s">
        <v>394</v>
      </c>
      <c r="Q787" t="s">
        <v>162</v>
      </c>
      <c r="R787" t="s">
        <v>163</v>
      </c>
      <c r="S787" t="s">
        <v>164</v>
      </c>
      <c r="T787" t="s">
        <v>182</v>
      </c>
      <c r="U787" s="17" t="s">
        <v>509</v>
      </c>
      <c r="V787" s="13">
        <v>800000</v>
      </c>
      <c r="W787">
        <v>0</v>
      </c>
      <c r="X787" s="1">
        <v>600000</v>
      </c>
      <c r="Y787" s="1">
        <v>600000</v>
      </c>
      <c r="Z787" s="17">
        <v>0</v>
      </c>
      <c r="AA787" s="17">
        <v>0</v>
      </c>
      <c r="AB787" s="17">
        <v>0</v>
      </c>
      <c r="AC787" s="21">
        <v>200000</v>
      </c>
      <c r="AD787" s="13">
        <f>VLOOKUP(A787,'ARCHIVO DE TRABAJO'!$A$1:$AC$1046,29,0)</f>
        <v>0</v>
      </c>
      <c r="AE787" s="32">
        <f>VLOOKUP(A787,'ARCHIVO DE TRABAJO'!$A$1:$AD$1046,30,0)</f>
        <v>0</v>
      </c>
      <c r="AF787" s="27">
        <v>600000</v>
      </c>
      <c r="AG787" s="21">
        <v>0</v>
      </c>
      <c r="AH787" s="21">
        <v>0</v>
      </c>
      <c r="AI787" s="21">
        <f t="shared" si="25"/>
        <v>200000</v>
      </c>
      <c r="AJ787">
        <v>0</v>
      </c>
      <c r="AK787" s="1">
        <v>800000</v>
      </c>
      <c r="AL787">
        <v>0</v>
      </c>
      <c r="AM787">
        <v>0</v>
      </c>
      <c r="AN787" s="1">
        <v>800000</v>
      </c>
    </row>
    <row r="788" spans="1:40" x14ac:dyDescent="0.25">
      <c r="A788" t="str">
        <f t="shared" si="24"/>
        <v>1.1-00-2002_20116009_2039220</v>
      </c>
      <c r="B788" t="s">
        <v>393</v>
      </c>
      <c r="C788" s="17" t="s">
        <v>555</v>
      </c>
      <c r="D788" t="s">
        <v>31</v>
      </c>
      <c r="E788" t="s">
        <v>207</v>
      </c>
      <c r="F788" t="s">
        <v>98</v>
      </c>
      <c r="G788">
        <v>1</v>
      </c>
      <c r="H788">
        <v>16</v>
      </c>
      <c r="I788" t="s">
        <v>278</v>
      </c>
      <c r="J788">
        <v>3922</v>
      </c>
      <c r="K788" t="s">
        <v>179</v>
      </c>
      <c r="L788">
        <v>0</v>
      </c>
      <c r="M788" t="s">
        <v>36</v>
      </c>
      <c r="N788">
        <v>3000</v>
      </c>
      <c r="O788" s="17" t="s">
        <v>699</v>
      </c>
      <c r="P788" t="s">
        <v>394</v>
      </c>
      <c r="Q788" t="s">
        <v>101</v>
      </c>
      <c r="R788" t="s">
        <v>212</v>
      </c>
      <c r="S788" t="s">
        <v>279</v>
      </c>
      <c r="T788" t="s">
        <v>280</v>
      </c>
      <c r="U788" s="17" t="e">
        <v>#N/A</v>
      </c>
      <c r="V788" s="13">
        <v>168167.91</v>
      </c>
      <c r="W788">
        <v>0</v>
      </c>
      <c r="X788" s="1">
        <v>111727.91</v>
      </c>
      <c r="Y788" s="1">
        <v>111727.91</v>
      </c>
      <c r="Z788" s="1">
        <v>111727.91</v>
      </c>
      <c r="AA788" s="1">
        <v>93167.91</v>
      </c>
      <c r="AB788" s="1">
        <v>93167.91</v>
      </c>
      <c r="AC788" s="21">
        <v>56440</v>
      </c>
      <c r="AD788" s="13">
        <f>VLOOKUP(A788,'ARCHIVO DE TRABAJO'!$A$1:$AC$1046,29,0)</f>
        <v>0</v>
      </c>
      <c r="AE788" s="32">
        <f>VLOOKUP(A788,'ARCHIVO DE TRABAJO'!$A$1:$AD$1046,30,0)</f>
        <v>0</v>
      </c>
      <c r="AF788" s="21">
        <v>0</v>
      </c>
      <c r="AG788" s="21">
        <v>0</v>
      </c>
      <c r="AH788" s="21">
        <v>0</v>
      </c>
      <c r="AI788" s="21">
        <f t="shared" si="25"/>
        <v>168167.91</v>
      </c>
      <c r="AJ788">
        <v>0</v>
      </c>
      <c r="AK788" s="1">
        <v>400000</v>
      </c>
      <c r="AL788">
        <v>0</v>
      </c>
      <c r="AM788" s="1">
        <v>231832.09</v>
      </c>
      <c r="AN788" s="1">
        <v>168167.91</v>
      </c>
    </row>
    <row r="789" spans="1:40" x14ac:dyDescent="0.25">
      <c r="A789" t="str">
        <f t="shared" si="24"/>
        <v>1.1-00-2011_20864030_2037510</v>
      </c>
      <c r="B789" t="s">
        <v>393</v>
      </c>
      <c r="C789" s="17" t="s">
        <v>555</v>
      </c>
      <c r="D789" t="s">
        <v>31</v>
      </c>
      <c r="E789" t="s">
        <v>207</v>
      </c>
      <c r="F789" t="s">
        <v>282</v>
      </c>
      <c r="G789">
        <v>8</v>
      </c>
      <c r="H789">
        <v>64</v>
      </c>
      <c r="I789" t="s">
        <v>283</v>
      </c>
      <c r="J789">
        <v>3751</v>
      </c>
      <c r="K789" t="s">
        <v>139</v>
      </c>
      <c r="L789">
        <v>0</v>
      </c>
      <c r="M789" t="s">
        <v>36</v>
      </c>
      <c r="N789">
        <v>3000</v>
      </c>
      <c r="O789" s="17" t="s">
        <v>699</v>
      </c>
      <c r="P789" t="s">
        <v>394</v>
      </c>
      <c r="Q789" t="s">
        <v>284</v>
      </c>
      <c r="R789" t="s">
        <v>39</v>
      </c>
      <c r="S789" t="s">
        <v>285</v>
      </c>
      <c r="T789" t="s">
        <v>284</v>
      </c>
      <c r="U789" s="17" t="e">
        <v>#N/A</v>
      </c>
      <c r="V789" s="13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 s="21">
        <v>0</v>
      </c>
      <c r="AD789" s="13">
        <f>VLOOKUP(A789,'ARCHIVO DE TRABAJO'!$A$1:$AC$1046,29,0)</f>
        <v>0</v>
      </c>
      <c r="AE789" s="32">
        <f>VLOOKUP(A789,'ARCHIVO DE TRABAJO'!$A$1:$AD$1046,30,0)</f>
        <v>0</v>
      </c>
      <c r="AF789" s="21">
        <v>0</v>
      </c>
      <c r="AG789" s="21">
        <v>0</v>
      </c>
      <c r="AH789" s="21">
        <v>0</v>
      </c>
      <c r="AI789" s="21">
        <f t="shared" si="25"/>
        <v>0</v>
      </c>
      <c r="AJ789">
        <v>0</v>
      </c>
      <c r="AK789" s="1">
        <v>50000</v>
      </c>
      <c r="AL789">
        <v>0</v>
      </c>
      <c r="AM789" s="1">
        <v>50000</v>
      </c>
      <c r="AN789">
        <v>0</v>
      </c>
    </row>
    <row r="790" spans="1:40" x14ac:dyDescent="0.25">
      <c r="A790" t="str">
        <f t="shared" si="24"/>
        <v>1.1-00-2001_2081001_2022110</v>
      </c>
      <c r="B790" t="s">
        <v>393</v>
      </c>
      <c r="C790" s="17" t="s">
        <v>555</v>
      </c>
      <c r="D790" t="s">
        <v>31</v>
      </c>
      <c r="E790" t="s">
        <v>286</v>
      </c>
      <c r="F790" t="s">
        <v>146</v>
      </c>
      <c r="G790">
        <v>8</v>
      </c>
      <c r="H790">
        <v>1</v>
      </c>
      <c r="I790" t="s">
        <v>287</v>
      </c>
      <c r="J790">
        <v>2211</v>
      </c>
      <c r="K790" t="s">
        <v>55</v>
      </c>
      <c r="L790">
        <v>0</v>
      </c>
      <c r="M790" t="s">
        <v>36</v>
      </c>
      <c r="N790">
        <v>2000</v>
      </c>
      <c r="O790" s="17" t="s">
        <v>699</v>
      </c>
      <c r="P790" t="s">
        <v>394</v>
      </c>
      <c r="Q790" t="s">
        <v>149</v>
      </c>
      <c r="R790" t="s">
        <v>39</v>
      </c>
      <c r="S790" t="s">
        <v>288</v>
      </c>
      <c r="T790" t="s">
        <v>289</v>
      </c>
      <c r="U790" s="17" t="e">
        <v>#N/A</v>
      </c>
      <c r="V790" s="13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 s="21">
        <v>0</v>
      </c>
      <c r="AD790" s="13">
        <f>VLOOKUP(A790,'ARCHIVO DE TRABAJO'!$A$1:$AC$1046,29,0)</f>
        <v>0</v>
      </c>
      <c r="AE790" s="32">
        <f>VLOOKUP(A790,'ARCHIVO DE TRABAJO'!$A$1:$AD$1046,30,0)</f>
        <v>0</v>
      </c>
      <c r="AF790" s="21">
        <v>0</v>
      </c>
      <c r="AG790" s="21">
        <v>0</v>
      </c>
      <c r="AH790" s="21">
        <v>0</v>
      </c>
      <c r="AI790" s="21">
        <f t="shared" si="25"/>
        <v>0</v>
      </c>
      <c r="AJ790">
        <v>0</v>
      </c>
      <c r="AK790" s="1">
        <v>50000</v>
      </c>
      <c r="AL790">
        <v>0</v>
      </c>
      <c r="AM790" s="1">
        <v>50000</v>
      </c>
      <c r="AN790">
        <v>0</v>
      </c>
    </row>
    <row r="791" spans="1:40" x14ac:dyDescent="0.25">
      <c r="A791" t="str">
        <f t="shared" si="24"/>
        <v>1.1-00-2001_2081001_2027110</v>
      </c>
      <c r="B791" t="s">
        <v>393</v>
      </c>
      <c r="C791" s="17" t="s">
        <v>555</v>
      </c>
      <c r="D791" t="s">
        <v>31</v>
      </c>
      <c r="E791" t="s">
        <v>286</v>
      </c>
      <c r="F791" t="s">
        <v>146</v>
      </c>
      <c r="G791">
        <v>8</v>
      </c>
      <c r="H791">
        <v>1</v>
      </c>
      <c r="I791" t="s">
        <v>287</v>
      </c>
      <c r="J791">
        <v>2711</v>
      </c>
      <c r="K791" t="s">
        <v>416</v>
      </c>
      <c r="L791">
        <v>0</v>
      </c>
      <c r="M791" t="s">
        <v>36</v>
      </c>
      <c r="N791">
        <v>2000</v>
      </c>
      <c r="O791" s="17" t="s">
        <v>699</v>
      </c>
      <c r="P791" t="s">
        <v>394</v>
      </c>
      <c r="Q791" t="s">
        <v>149</v>
      </c>
      <c r="R791" t="s">
        <v>39</v>
      </c>
      <c r="S791" t="s">
        <v>288</v>
      </c>
      <c r="T791" t="s">
        <v>289</v>
      </c>
      <c r="U791" s="17" t="e">
        <v>#N/A</v>
      </c>
      <c r="V791" s="13">
        <v>857472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 s="21">
        <v>857472</v>
      </c>
      <c r="AD791" s="13">
        <f>VLOOKUP(A791,'ARCHIVO DE TRABAJO'!$A$1:$AC$1046,29,0)</f>
        <v>0</v>
      </c>
      <c r="AE791" s="32">
        <f>VLOOKUP(A791,'ARCHIVO DE TRABAJO'!$A$1:$AD$1046,30,0)</f>
        <v>0</v>
      </c>
      <c r="AF791" s="21">
        <v>0</v>
      </c>
      <c r="AG791" s="21">
        <v>0</v>
      </c>
      <c r="AH791" s="21">
        <v>0</v>
      </c>
      <c r="AI791" s="21">
        <f t="shared" si="25"/>
        <v>857472</v>
      </c>
      <c r="AJ791">
        <v>0</v>
      </c>
      <c r="AK791" s="1">
        <v>1000000</v>
      </c>
      <c r="AL791">
        <v>0</v>
      </c>
      <c r="AM791" s="1">
        <v>142528</v>
      </c>
      <c r="AN791" s="1">
        <v>857472</v>
      </c>
    </row>
    <row r="792" spans="1:40" x14ac:dyDescent="0.25">
      <c r="A792" t="str">
        <f t="shared" si="24"/>
        <v>1.1-00-2018_20576042_2024910</v>
      </c>
      <c r="B792" t="s">
        <v>393</v>
      </c>
      <c r="C792" s="17" t="s">
        <v>555</v>
      </c>
      <c r="D792" t="s">
        <v>158</v>
      </c>
      <c r="E792" t="s">
        <v>97</v>
      </c>
      <c r="F792" t="s">
        <v>159</v>
      </c>
      <c r="G792">
        <v>5</v>
      </c>
      <c r="H792">
        <v>76</v>
      </c>
      <c r="I792" t="s">
        <v>186</v>
      </c>
      <c r="J792">
        <v>2491</v>
      </c>
      <c r="K792" t="s">
        <v>62</v>
      </c>
      <c r="L792">
        <v>0</v>
      </c>
      <c r="M792" t="s">
        <v>36</v>
      </c>
      <c r="N792">
        <v>2000</v>
      </c>
      <c r="O792" s="17" t="s">
        <v>699</v>
      </c>
      <c r="P792" t="s">
        <v>394</v>
      </c>
      <c r="Q792" t="s">
        <v>162</v>
      </c>
      <c r="R792" t="s">
        <v>163</v>
      </c>
      <c r="S792" t="s">
        <v>164</v>
      </c>
      <c r="T792" t="s">
        <v>187</v>
      </c>
      <c r="U792" s="17" t="s">
        <v>509</v>
      </c>
      <c r="V792" s="13">
        <v>800000</v>
      </c>
      <c r="W792">
        <v>0</v>
      </c>
      <c r="X792" s="1">
        <v>600000</v>
      </c>
      <c r="Y792" s="1">
        <v>600000</v>
      </c>
      <c r="Z792" s="17">
        <v>0</v>
      </c>
      <c r="AA792" s="17">
        <v>0</v>
      </c>
      <c r="AB792" s="17">
        <v>0</v>
      </c>
      <c r="AC792" s="21">
        <v>200000</v>
      </c>
      <c r="AD792" s="13">
        <f>VLOOKUP(A792,'ARCHIVO DE TRABAJO'!$A$1:$AC$1046,29,0)</f>
        <v>0</v>
      </c>
      <c r="AE792" s="32">
        <f>VLOOKUP(A792,'ARCHIVO DE TRABAJO'!$A$1:$AD$1046,30,0)</f>
        <v>0</v>
      </c>
      <c r="AF792" s="27">
        <v>600000</v>
      </c>
      <c r="AG792" s="21">
        <v>0</v>
      </c>
      <c r="AH792" s="21">
        <v>0</v>
      </c>
      <c r="AI792" s="21">
        <f t="shared" si="25"/>
        <v>200000</v>
      </c>
      <c r="AJ792">
        <v>0</v>
      </c>
      <c r="AK792" s="1">
        <v>800000</v>
      </c>
      <c r="AL792">
        <v>0</v>
      </c>
      <c r="AM792" s="17">
        <v>0</v>
      </c>
      <c r="AN792" s="1">
        <v>800000</v>
      </c>
    </row>
    <row r="793" spans="1:40" x14ac:dyDescent="0.25">
      <c r="A793" t="str">
        <f t="shared" si="24"/>
        <v>1.1-00-2001_2081001_2033910</v>
      </c>
      <c r="B793" t="s">
        <v>393</v>
      </c>
      <c r="C793" s="17" t="s">
        <v>555</v>
      </c>
      <c r="D793" t="s">
        <v>31</v>
      </c>
      <c r="E793" t="s">
        <v>286</v>
      </c>
      <c r="F793" t="s">
        <v>146</v>
      </c>
      <c r="G793">
        <v>8</v>
      </c>
      <c r="H793">
        <v>1</v>
      </c>
      <c r="I793" t="s">
        <v>287</v>
      </c>
      <c r="J793">
        <v>3391</v>
      </c>
      <c r="K793" t="s">
        <v>137</v>
      </c>
      <c r="L793">
        <v>0</v>
      </c>
      <c r="M793" t="s">
        <v>36</v>
      </c>
      <c r="N793">
        <v>3000</v>
      </c>
      <c r="O793" s="17" t="s">
        <v>699</v>
      </c>
      <c r="P793" t="s">
        <v>394</v>
      </c>
      <c r="Q793" t="s">
        <v>149</v>
      </c>
      <c r="R793" t="s">
        <v>39</v>
      </c>
      <c r="S793" t="s">
        <v>288</v>
      </c>
      <c r="T793" t="s">
        <v>289</v>
      </c>
      <c r="U793" s="17" t="e">
        <v>#N/A</v>
      </c>
      <c r="V793" s="1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 s="21">
        <v>0</v>
      </c>
      <c r="AD793" s="13">
        <f>VLOOKUP(A793,'ARCHIVO DE TRABAJO'!$A$1:$AC$1046,29,0)</f>
        <v>0</v>
      </c>
      <c r="AE793" s="32">
        <f>VLOOKUP(A793,'ARCHIVO DE TRABAJO'!$A$1:$AD$1046,30,0)</f>
        <v>0</v>
      </c>
      <c r="AF793" s="21">
        <v>0</v>
      </c>
      <c r="AG793" s="21">
        <v>0</v>
      </c>
      <c r="AH793" s="21">
        <v>0</v>
      </c>
      <c r="AI793" s="21">
        <f t="shared" si="25"/>
        <v>0</v>
      </c>
      <c r="AJ793">
        <v>0</v>
      </c>
      <c r="AK793" s="1">
        <v>2000000</v>
      </c>
      <c r="AL793">
        <v>0</v>
      </c>
      <c r="AM793" s="1">
        <v>2000000</v>
      </c>
      <c r="AN793">
        <v>0</v>
      </c>
    </row>
    <row r="794" spans="1:40" x14ac:dyDescent="0.25">
      <c r="A794" t="str">
        <f t="shared" si="24"/>
        <v>1.1-00-2001_2081001_2038210</v>
      </c>
      <c r="B794" t="s">
        <v>393</v>
      </c>
      <c r="C794" s="17" t="s">
        <v>555</v>
      </c>
      <c r="D794" t="s">
        <v>31</v>
      </c>
      <c r="E794" t="s">
        <v>286</v>
      </c>
      <c r="F794" t="s">
        <v>146</v>
      </c>
      <c r="G794">
        <v>8</v>
      </c>
      <c r="H794">
        <v>1</v>
      </c>
      <c r="I794" t="s">
        <v>287</v>
      </c>
      <c r="J794">
        <v>3821</v>
      </c>
      <c r="K794" t="s">
        <v>70</v>
      </c>
      <c r="L794">
        <v>0</v>
      </c>
      <c r="M794" t="s">
        <v>36</v>
      </c>
      <c r="N794">
        <v>3000</v>
      </c>
      <c r="O794" s="17" t="s">
        <v>699</v>
      </c>
      <c r="P794" t="s">
        <v>394</v>
      </c>
      <c r="Q794" t="s">
        <v>149</v>
      </c>
      <c r="R794" t="s">
        <v>39</v>
      </c>
      <c r="S794" t="s">
        <v>288</v>
      </c>
      <c r="T794" t="s">
        <v>289</v>
      </c>
      <c r="U794" s="17" t="e">
        <v>#N/A</v>
      </c>
      <c r="V794" s="13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 s="21">
        <v>0</v>
      </c>
      <c r="AD794" s="13">
        <f>VLOOKUP(A794,'ARCHIVO DE TRABAJO'!$A$1:$AC$1046,29,0)</f>
        <v>0</v>
      </c>
      <c r="AE794" s="32">
        <f>VLOOKUP(A794,'ARCHIVO DE TRABAJO'!$A$1:$AD$1046,30,0)</f>
        <v>0</v>
      </c>
      <c r="AF794" s="21">
        <v>0</v>
      </c>
      <c r="AG794" s="21">
        <v>0</v>
      </c>
      <c r="AH794" s="21">
        <v>0</v>
      </c>
      <c r="AI794" s="21">
        <f t="shared" si="25"/>
        <v>0</v>
      </c>
      <c r="AJ794">
        <v>0</v>
      </c>
      <c r="AK794" s="1">
        <v>250000</v>
      </c>
      <c r="AL794">
        <v>0</v>
      </c>
      <c r="AM794" s="1">
        <v>250000</v>
      </c>
      <c r="AN794">
        <v>0</v>
      </c>
    </row>
    <row r="795" spans="1:40" x14ac:dyDescent="0.25">
      <c r="A795" t="str">
        <f t="shared" si="24"/>
        <v>1.1-00-2001_2081001_2038310</v>
      </c>
      <c r="B795" t="s">
        <v>393</v>
      </c>
      <c r="C795" s="17" t="s">
        <v>555</v>
      </c>
      <c r="D795" t="s">
        <v>31</v>
      </c>
      <c r="E795" t="s">
        <v>286</v>
      </c>
      <c r="F795" t="s">
        <v>146</v>
      </c>
      <c r="G795">
        <v>8</v>
      </c>
      <c r="H795">
        <v>1</v>
      </c>
      <c r="I795" t="s">
        <v>287</v>
      </c>
      <c r="J795">
        <v>3831</v>
      </c>
      <c r="K795" t="s">
        <v>108</v>
      </c>
      <c r="L795">
        <v>0</v>
      </c>
      <c r="M795" t="s">
        <v>36</v>
      </c>
      <c r="N795">
        <v>3000</v>
      </c>
      <c r="O795" s="17" t="s">
        <v>699</v>
      </c>
      <c r="P795" t="s">
        <v>394</v>
      </c>
      <c r="Q795" t="s">
        <v>149</v>
      </c>
      <c r="R795" t="s">
        <v>39</v>
      </c>
      <c r="S795" t="s">
        <v>288</v>
      </c>
      <c r="T795" t="s">
        <v>289</v>
      </c>
      <c r="U795" s="17" t="e">
        <v>#N/A</v>
      </c>
      <c r="V795" s="13">
        <v>84000</v>
      </c>
      <c r="W795">
        <v>0</v>
      </c>
      <c r="X795" s="1">
        <v>84000</v>
      </c>
      <c r="Y795" s="1">
        <v>84000</v>
      </c>
      <c r="Z795" s="1">
        <v>84000</v>
      </c>
      <c r="AA795" s="1">
        <v>84000</v>
      </c>
      <c r="AB795" s="1">
        <v>84000</v>
      </c>
      <c r="AC795" s="21">
        <v>0</v>
      </c>
      <c r="AD795" s="13">
        <f>VLOOKUP(A795,'ARCHIVO DE TRABAJO'!$A$1:$AC$1046,29,0)</f>
        <v>0</v>
      </c>
      <c r="AE795" s="32">
        <f>VLOOKUP(A795,'ARCHIVO DE TRABAJO'!$A$1:$AD$1046,30,0)</f>
        <v>0</v>
      </c>
      <c r="AF795" s="21">
        <v>0</v>
      </c>
      <c r="AG795" s="21">
        <v>0</v>
      </c>
      <c r="AH795" s="21">
        <v>0</v>
      </c>
      <c r="AI795" s="21">
        <f t="shared" si="25"/>
        <v>84000</v>
      </c>
      <c r="AJ795">
        <v>0</v>
      </c>
      <c r="AK795" s="1">
        <v>84000</v>
      </c>
      <c r="AL795">
        <v>0</v>
      </c>
      <c r="AM795">
        <v>0</v>
      </c>
      <c r="AN795" s="1">
        <v>84000</v>
      </c>
    </row>
    <row r="796" spans="1:40" x14ac:dyDescent="0.25">
      <c r="A796" t="str">
        <f t="shared" si="24"/>
        <v>1.1-00-2001_2081001_2044111</v>
      </c>
      <c r="B796" t="s">
        <v>393</v>
      </c>
      <c r="C796" s="17" t="s">
        <v>555</v>
      </c>
      <c r="D796" t="s">
        <v>31</v>
      </c>
      <c r="E796" t="s">
        <v>286</v>
      </c>
      <c r="F796" t="s">
        <v>146</v>
      </c>
      <c r="G796">
        <v>8</v>
      </c>
      <c r="H796">
        <v>1</v>
      </c>
      <c r="I796" t="s">
        <v>287</v>
      </c>
      <c r="J796">
        <v>4411</v>
      </c>
      <c r="K796" t="s">
        <v>76</v>
      </c>
      <c r="L796">
        <v>1</v>
      </c>
      <c r="M796" t="s">
        <v>417</v>
      </c>
      <c r="N796">
        <v>4000</v>
      </c>
      <c r="O796" s="17" t="s">
        <v>699</v>
      </c>
      <c r="P796" t="s">
        <v>394</v>
      </c>
      <c r="Q796" t="s">
        <v>149</v>
      </c>
      <c r="R796" t="s">
        <v>39</v>
      </c>
      <c r="S796" t="s">
        <v>288</v>
      </c>
      <c r="T796" t="s">
        <v>289</v>
      </c>
      <c r="U796" s="17" t="e">
        <v>#N/A</v>
      </c>
      <c r="V796" s="13">
        <v>6000000</v>
      </c>
      <c r="W796">
        <v>0</v>
      </c>
      <c r="X796" s="1">
        <v>5999999.7800000003</v>
      </c>
      <c r="Y796" s="1">
        <v>5999999.7800000003</v>
      </c>
      <c r="Z796" s="1">
        <v>5999999.7800000003</v>
      </c>
      <c r="AA796" s="1">
        <v>5999999.7800000003</v>
      </c>
      <c r="AB796" s="1">
        <v>5999999.7800000003</v>
      </c>
      <c r="AC796" s="21">
        <v>0.21999999973922968</v>
      </c>
      <c r="AD796" s="13">
        <f>VLOOKUP(A796,'ARCHIVO DE TRABAJO'!$A$1:$AC$1046,29,0)</f>
        <v>0</v>
      </c>
      <c r="AE796" s="32">
        <f>VLOOKUP(A796,'ARCHIVO DE TRABAJO'!$A$1:$AD$1046,30,0)</f>
        <v>0</v>
      </c>
      <c r="AF796" s="21">
        <v>0</v>
      </c>
      <c r="AG796" s="21">
        <v>0</v>
      </c>
      <c r="AH796" s="21">
        <v>0</v>
      </c>
      <c r="AI796" s="21">
        <f t="shared" si="25"/>
        <v>6000000</v>
      </c>
      <c r="AJ796">
        <v>0</v>
      </c>
      <c r="AK796" s="1">
        <v>6000000</v>
      </c>
      <c r="AL796">
        <v>0</v>
      </c>
      <c r="AM796">
        <v>0</v>
      </c>
      <c r="AN796" s="1">
        <v>6000000</v>
      </c>
    </row>
    <row r="797" spans="1:40" x14ac:dyDescent="0.25">
      <c r="A797" t="str">
        <f t="shared" si="24"/>
        <v>1.1-00-2001_2081001_2059110</v>
      </c>
      <c r="B797" t="s">
        <v>393</v>
      </c>
      <c r="C797" s="17" t="s">
        <v>555</v>
      </c>
      <c r="D797" t="s">
        <v>31</v>
      </c>
      <c r="E797" t="s">
        <v>286</v>
      </c>
      <c r="F797" t="s">
        <v>146</v>
      </c>
      <c r="G797">
        <v>8</v>
      </c>
      <c r="H797">
        <v>1</v>
      </c>
      <c r="I797" t="s">
        <v>287</v>
      </c>
      <c r="J797">
        <v>5911</v>
      </c>
      <c r="K797" t="s">
        <v>157</v>
      </c>
      <c r="L797">
        <v>0</v>
      </c>
      <c r="M797" t="s">
        <v>36</v>
      </c>
      <c r="N797">
        <v>5000</v>
      </c>
      <c r="O797" s="17" t="s">
        <v>700</v>
      </c>
      <c r="P797" t="s">
        <v>394</v>
      </c>
      <c r="Q797" t="s">
        <v>149</v>
      </c>
      <c r="R797" t="s">
        <v>39</v>
      </c>
      <c r="S797" t="s">
        <v>288</v>
      </c>
      <c r="T797" t="s">
        <v>289</v>
      </c>
      <c r="U797" s="17" t="e">
        <v>#N/A</v>
      </c>
      <c r="V797" s="13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 s="21">
        <v>0</v>
      </c>
      <c r="AD797" s="13">
        <f>VLOOKUP(A797,'ARCHIVO DE TRABAJO'!$A$1:$AC$1046,29,0)</f>
        <v>0</v>
      </c>
      <c r="AE797" s="32">
        <f>VLOOKUP(A797,'ARCHIVO DE TRABAJO'!$A$1:$AD$1046,30,0)</f>
        <v>0</v>
      </c>
      <c r="AF797" s="21">
        <v>0</v>
      </c>
      <c r="AG797" s="21">
        <v>0</v>
      </c>
      <c r="AH797" s="21">
        <v>0</v>
      </c>
      <c r="AI797" s="21">
        <f t="shared" si="25"/>
        <v>0</v>
      </c>
      <c r="AJ797">
        <v>0</v>
      </c>
      <c r="AK797" s="1">
        <v>3000000</v>
      </c>
      <c r="AL797">
        <v>0</v>
      </c>
      <c r="AM797" s="1">
        <v>3000000</v>
      </c>
      <c r="AN797">
        <v>0</v>
      </c>
    </row>
    <row r="798" spans="1:40" x14ac:dyDescent="0.25">
      <c r="A798" t="str">
        <f t="shared" si="24"/>
        <v>1.1-00-2001_2082001_2036510</v>
      </c>
      <c r="B798" t="s">
        <v>393</v>
      </c>
      <c r="C798" s="17" t="s">
        <v>555</v>
      </c>
      <c r="D798" t="s">
        <v>31</v>
      </c>
      <c r="E798" t="s">
        <v>286</v>
      </c>
      <c r="F798" t="s">
        <v>146</v>
      </c>
      <c r="G798">
        <v>8</v>
      </c>
      <c r="H798">
        <v>2</v>
      </c>
      <c r="I798" t="s">
        <v>287</v>
      </c>
      <c r="J798">
        <v>3651</v>
      </c>
      <c r="K798" t="s">
        <v>291</v>
      </c>
      <c r="L798">
        <v>0</v>
      </c>
      <c r="M798" t="s">
        <v>36</v>
      </c>
      <c r="N798">
        <v>3000</v>
      </c>
      <c r="O798" s="17" t="s">
        <v>699</v>
      </c>
      <c r="P798" t="s">
        <v>394</v>
      </c>
      <c r="Q798" t="s">
        <v>149</v>
      </c>
      <c r="R798" t="s">
        <v>39</v>
      </c>
      <c r="S798" t="s">
        <v>292</v>
      </c>
      <c r="T798" t="s">
        <v>289</v>
      </c>
      <c r="U798" s="17" t="e">
        <v>#N/A</v>
      </c>
      <c r="V798" s="13">
        <v>2000000</v>
      </c>
      <c r="W798">
        <v>0</v>
      </c>
      <c r="X798" s="1">
        <v>1972536</v>
      </c>
      <c r="Y798" s="1">
        <v>1972536</v>
      </c>
      <c r="Z798" s="1">
        <v>1650390.71</v>
      </c>
      <c r="AA798" s="1">
        <v>1131058.69</v>
      </c>
      <c r="AB798" s="1">
        <v>871392.68</v>
      </c>
      <c r="AC798" s="21">
        <v>27464</v>
      </c>
      <c r="AD798" s="13">
        <f>VLOOKUP(A798,'ARCHIVO DE TRABAJO'!$A$1:$AC$1046,29,0)</f>
        <v>0</v>
      </c>
      <c r="AE798" s="32">
        <f>VLOOKUP(A798,'ARCHIVO DE TRABAJO'!$A$1:$AD$1046,30,0)</f>
        <v>0</v>
      </c>
      <c r="AF798" s="21">
        <v>0</v>
      </c>
      <c r="AG798" s="21">
        <v>0</v>
      </c>
      <c r="AH798" s="21">
        <v>0</v>
      </c>
      <c r="AI798" s="21">
        <f t="shared" si="25"/>
        <v>2000000</v>
      </c>
      <c r="AJ798">
        <v>0</v>
      </c>
      <c r="AK798" s="1">
        <v>2000000</v>
      </c>
      <c r="AL798">
        <v>0</v>
      </c>
      <c r="AM798">
        <v>0</v>
      </c>
      <c r="AN798" s="1">
        <v>2000000</v>
      </c>
    </row>
    <row r="799" spans="1:40" x14ac:dyDescent="0.25">
      <c r="A799" t="str">
        <f t="shared" si="24"/>
        <v>1.1-00-2001_2082001_2036610</v>
      </c>
      <c r="B799" t="s">
        <v>393</v>
      </c>
      <c r="C799" s="17" t="s">
        <v>555</v>
      </c>
      <c r="D799" t="s">
        <v>31</v>
      </c>
      <c r="E799" t="s">
        <v>286</v>
      </c>
      <c r="F799" t="s">
        <v>146</v>
      </c>
      <c r="G799">
        <v>8</v>
      </c>
      <c r="H799">
        <v>2</v>
      </c>
      <c r="I799" t="s">
        <v>287</v>
      </c>
      <c r="J799">
        <v>3661</v>
      </c>
      <c r="K799" t="s">
        <v>293</v>
      </c>
      <c r="L799">
        <v>0</v>
      </c>
      <c r="M799" t="s">
        <v>36</v>
      </c>
      <c r="N799">
        <v>3000</v>
      </c>
      <c r="O799" s="17" t="s">
        <v>699</v>
      </c>
      <c r="P799" t="s">
        <v>394</v>
      </c>
      <c r="Q799" t="s">
        <v>149</v>
      </c>
      <c r="R799" t="s">
        <v>39</v>
      </c>
      <c r="S799" t="s">
        <v>292</v>
      </c>
      <c r="T799" t="s">
        <v>289</v>
      </c>
      <c r="U799" s="17" t="e">
        <v>#N/A</v>
      </c>
      <c r="V799" s="13">
        <v>5000000</v>
      </c>
      <c r="W799">
        <v>0</v>
      </c>
      <c r="X799" s="1">
        <v>4863431.88</v>
      </c>
      <c r="Y799" s="1">
        <v>4863431.88</v>
      </c>
      <c r="Z799" s="1">
        <v>3335464.34</v>
      </c>
      <c r="AA799" s="1">
        <v>2816351.28</v>
      </c>
      <c r="AB799" s="1">
        <v>1778125.14</v>
      </c>
      <c r="AC799" s="21">
        <v>136568.12000000011</v>
      </c>
      <c r="AD799" s="13">
        <f>VLOOKUP(A799,'ARCHIVO DE TRABAJO'!$A$1:$AC$1046,29,0)</f>
        <v>4479488</v>
      </c>
      <c r="AE799" s="32" t="str">
        <f>VLOOKUP(A799,'ARCHIVO DE TRABAJO'!$A$1:$AD$1046,30,0)</f>
        <v>Amarillo</v>
      </c>
      <c r="AF799" s="21">
        <v>0</v>
      </c>
      <c r="AG799" s="21">
        <v>0</v>
      </c>
      <c r="AH799" s="21">
        <v>0</v>
      </c>
      <c r="AI799" s="21">
        <f t="shared" si="25"/>
        <v>5000000</v>
      </c>
      <c r="AJ799">
        <v>0</v>
      </c>
      <c r="AK799" s="1">
        <v>5000000</v>
      </c>
      <c r="AL799">
        <v>0</v>
      </c>
      <c r="AM799">
        <v>0</v>
      </c>
      <c r="AN799" s="1">
        <v>5000000</v>
      </c>
    </row>
    <row r="800" spans="1:40" x14ac:dyDescent="0.25">
      <c r="A800" t="str">
        <f t="shared" si="24"/>
        <v>1.1-00-2007_20638018_2027210</v>
      </c>
      <c r="B800" t="s">
        <v>393</v>
      </c>
      <c r="C800" s="17" t="s">
        <v>555</v>
      </c>
      <c r="D800" t="s">
        <v>31</v>
      </c>
      <c r="E800" t="s">
        <v>52</v>
      </c>
      <c r="F800" t="s">
        <v>193</v>
      </c>
      <c r="G800">
        <v>6</v>
      </c>
      <c r="H800">
        <v>38</v>
      </c>
      <c r="I800" t="s">
        <v>237</v>
      </c>
      <c r="J800">
        <v>2721</v>
      </c>
      <c r="K800" t="s">
        <v>124</v>
      </c>
      <c r="L800">
        <v>0</v>
      </c>
      <c r="M800" t="s">
        <v>36</v>
      </c>
      <c r="N800">
        <v>2000</v>
      </c>
      <c r="O800" s="17" t="s">
        <v>699</v>
      </c>
      <c r="P800" t="s">
        <v>394</v>
      </c>
      <c r="Q800" t="s">
        <v>195</v>
      </c>
      <c r="R800" t="s">
        <v>102</v>
      </c>
      <c r="S800" t="s">
        <v>238</v>
      </c>
      <c r="T800" t="s">
        <v>239</v>
      </c>
      <c r="U800" s="17" t="s">
        <v>509</v>
      </c>
      <c r="V800" s="13">
        <v>629000</v>
      </c>
      <c r="W800">
        <v>0</v>
      </c>
      <c r="X800" s="1">
        <v>617284</v>
      </c>
      <c r="Y800" s="1">
        <v>617284</v>
      </c>
      <c r="Z800">
        <v>0</v>
      </c>
      <c r="AA800">
        <v>0</v>
      </c>
      <c r="AB800">
        <v>0</v>
      </c>
      <c r="AC800" s="21">
        <v>11716</v>
      </c>
      <c r="AD800" s="13">
        <f>VLOOKUP(A800,'ARCHIVO DE TRABAJO'!$A$1:$AC$1046,29,0)</f>
        <v>0</v>
      </c>
      <c r="AE800" s="32">
        <f>VLOOKUP(A800,'ARCHIVO DE TRABAJO'!$A$1:$AD$1046,30,0)</f>
        <v>0</v>
      </c>
      <c r="AF800" s="27">
        <v>600000</v>
      </c>
      <c r="AG800" s="1">
        <v>0</v>
      </c>
      <c r="AH800" s="21">
        <v>0</v>
      </c>
      <c r="AI800" s="21">
        <f t="shared" si="25"/>
        <v>29000</v>
      </c>
      <c r="AJ800">
        <v>0</v>
      </c>
      <c r="AK800" s="1">
        <v>630000</v>
      </c>
      <c r="AL800">
        <v>0</v>
      </c>
      <c r="AM800" s="21">
        <v>1000</v>
      </c>
      <c r="AN800" s="1">
        <v>629000</v>
      </c>
    </row>
    <row r="801" spans="1:40" x14ac:dyDescent="0.25">
      <c r="A801" t="str">
        <f t="shared" si="24"/>
        <v>1.1-00-2001_2083002_2035310</v>
      </c>
      <c r="B801" t="s">
        <v>393</v>
      </c>
      <c r="C801" s="17" t="s">
        <v>555</v>
      </c>
      <c r="D801" t="s">
        <v>31</v>
      </c>
      <c r="E801" t="s">
        <v>286</v>
      </c>
      <c r="F801" t="s">
        <v>146</v>
      </c>
      <c r="G801">
        <v>8</v>
      </c>
      <c r="H801">
        <v>3</v>
      </c>
      <c r="I801" t="s">
        <v>294</v>
      </c>
      <c r="J801">
        <v>3531</v>
      </c>
      <c r="K801" t="s">
        <v>154</v>
      </c>
      <c r="L801">
        <v>0</v>
      </c>
      <c r="M801" t="s">
        <v>36</v>
      </c>
      <c r="N801">
        <v>3000</v>
      </c>
      <c r="O801" s="17" t="s">
        <v>699</v>
      </c>
      <c r="P801" t="s">
        <v>394</v>
      </c>
      <c r="Q801" t="s">
        <v>149</v>
      </c>
      <c r="R801" t="s">
        <v>39</v>
      </c>
      <c r="S801" t="s">
        <v>295</v>
      </c>
      <c r="T801" t="s">
        <v>296</v>
      </c>
      <c r="U801" s="17" t="e">
        <v>#N/A</v>
      </c>
      <c r="V801" s="13">
        <v>271000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 s="21">
        <v>271000</v>
      </c>
      <c r="AD801" s="13">
        <f>VLOOKUP(A801,'ARCHIVO DE TRABAJO'!$A$1:$AC$1046,29,0)</f>
        <v>271000</v>
      </c>
      <c r="AE801" s="32" t="str">
        <f>VLOOKUP(A801,'ARCHIVO DE TRABAJO'!$A$1:$AD$1046,30,0)</f>
        <v>Verde</v>
      </c>
      <c r="AF801" s="21">
        <v>0</v>
      </c>
      <c r="AG801" s="21">
        <v>0</v>
      </c>
      <c r="AH801" s="21">
        <v>0</v>
      </c>
      <c r="AI801" s="21">
        <f t="shared" si="25"/>
        <v>271000</v>
      </c>
      <c r="AJ801">
        <v>0</v>
      </c>
      <c r="AK801" s="1">
        <v>271000</v>
      </c>
      <c r="AL801">
        <v>0</v>
      </c>
      <c r="AM801">
        <v>0</v>
      </c>
      <c r="AN801" s="1">
        <v>271000</v>
      </c>
    </row>
    <row r="802" spans="1:40" x14ac:dyDescent="0.25">
      <c r="A802" t="str">
        <f t="shared" si="24"/>
        <v>1.1-00-2007_20642019_2024910</v>
      </c>
      <c r="B802" t="s">
        <v>393</v>
      </c>
      <c r="C802" s="17" t="s">
        <v>555</v>
      </c>
      <c r="D802" t="s">
        <v>31</v>
      </c>
      <c r="E802" t="s">
        <v>52</v>
      </c>
      <c r="F802" t="s">
        <v>193</v>
      </c>
      <c r="G802">
        <v>6</v>
      </c>
      <c r="H802">
        <v>42</v>
      </c>
      <c r="I802" t="s">
        <v>245</v>
      </c>
      <c r="J802">
        <v>2491</v>
      </c>
      <c r="K802" t="s">
        <v>62</v>
      </c>
      <c r="L802">
        <v>0</v>
      </c>
      <c r="M802" t="s">
        <v>36</v>
      </c>
      <c r="N802">
        <v>2000</v>
      </c>
      <c r="O802" s="17" t="s">
        <v>699</v>
      </c>
      <c r="P802" t="s">
        <v>394</v>
      </c>
      <c r="Q802" t="s">
        <v>195</v>
      </c>
      <c r="R802" t="s">
        <v>102</v>
      </c>
      <c r="S802" t="s">
        <v>248</v>
      </c>
      <c r="T802" t="s">
        <v>247</v>
      </c>
      <c r="U802" s="17" t="s">
        <v>509</v>
      </c>
      <c r="V802" s="13">
        <v>4930000</v>
      </c>
      <c r="W802">
        <v>0</v>
      </c>
      <c r="X802" s="1">
        <v>4175627.06</v>
      </c>
      <c r="Y802" s="1">
        <v>3089772.08</v>
      </c>
      <c r="Z802" s="1">
        <v>2583470.39</v>
      </c>
      <c r="AA802" s="1">
        <v>784959.99</v>
      </c>
      <c r="AB802" s="1">
        <v>81999.990000000005</v>
      </c>
      <c r="AC802" s="21">
        <v>754372.94</v>
      </c>
      <c r="AD802" s="13">
        <f>VLOOKUP(A802,'ARCHIVO DE TRABAJO'!$A$1:$AC$1046,29,0)</f>
        <v>-720000</v>
      </c>
      <c r="AE802" s="32" t="str">
        <f>VLOOKUP(A802,'ARCHIVO DE TRABAJO'!$A$1:$AD$1046,30,0)</f>
        <v>Amarillo</v>
      </c>
      <c r="AF802" s="27">
        <v>506301.69</v>
      </c>
      <c r="AG802" s="21">
        <v>0</v>
      </c>
      <c r="AH802" s="21">
        <v>0</v>
      </c>
      <c r="AI802" s="21">
        <f t="shared" si="25"/>
        <v>4423698.3099999996</v>
      </c>
      <c r="AJ802">
        <v>0</v>
      </c>
      <c r="AK802" s="1">
        <v>5000000</v>
      </c>
      <c r="AL802">
        <v>0</v>
      </c>
      <c r="AM802" s="21">
        <v>70000</v>
      </c>
      <c r="AN802" s="1">
        <v>4930000</v>
      </c>
    </row>
    <row r="803" spans="1:40" x14ac:dyDescent="0.25">
      <c r="A803" t="str">
        <f t="shared" si="24"/>
        <v>1.1-00-2001_2083002_2052110</v>
      </c>
      <c r="B803" t="s">
        <v>393</v>
      </c>
      <c r="C803" s="17" t="s">
        <v>555</v>
      </c>
      <c r="D803" t="s">
        <v>31</v>
      </c>
      <c r="E803" t="s">
        <v>286</v>
      </c>
      <c r="F803" t="s">
        <v>146</v>
      </c>
      <c r="G803">
        <v>8</v>
      </c>
      <c r="H803">
        <v>3</v>
      </c>
      <c r="I803" t="s">
        <v>294</v>
      </c>
      <c r="J803">
        <v>5211</v>
      </c>
      <c r="K803" t="s">
        <v>155</v>
      </c>
      <c r="L803">
        <v>0</v>
      </c>
      <c r="M803" t="s">
        <v>36</v>
      </c>
      <c r="N803">
        <v>5000</v>
      </c>
      <c r="O803" s="17" t="s">
        <v>700</v>
      </c>
      <c r="P803" t="s">
        <v>394</v>
      </c>
      <c r="Q803" t="s">
        <v>149</v>
      </c>
      <c r="R803" t="s">
        <v>39</v>
      </c>
      <c r="S803" t="s">
        <v>295</v>
      </c>
      <c r="T803" t="s">
        <v>296</v>
      </c>
      <c r="U803" s="17" t="e">
        <v>#N/A</v>
      </c>
      <c r="V803" s="13">
        <v>56202.99</v>
      </c>
      <c r="W803">
        <v>0</v>
      </c>
      <c r="X803" s="1">
        <v>56202.99</v>
      </c>
      <c r="Y803" s="1">
        <v>56202.99</v>
      </c>
      <c r="Z803" s="1">
        <v>46458.99</v>
      </c>
      <c r="AA803" s="1">
        <v>46458.99</v>
      </c>
      <c r="AB803" s="1">
        <v>46458.99</v>
      </c>
      <c r="AC803" s="21">
        <v>0</v>
      </c>
      <c r="AD803" s="13">
        <f>VLOOKUP(A803,'ARCHIVO DE TRABAJO'!$A$1:$AC$1046,29,0)</f>
        <v>0</v>
      </c>
      <c r="AE803" s="32">
        <f>VLOOKUP(A803,'ARCHIVO DE TRABAJO'!$A$1:$AD$1046,30,0)</f>
        <v>0</v>
      </c>
      <c r="AF803" s="21">
        <v>0</v>
      </c>
      <c r="AG803" s="21">
        <v>0</v>
      </c>
      <c r="AH803" s="21">
        <v>0</v>
      </c>
      <c r="AI803" s="21">
        <f t="shared" si="25"/>
        <v>56202.99</v>
      </c>
      <c r="AJ803">
        <v>0</v>
      </c>
      <c r="AK803" s="1">
        <v>100000</v>
      </c>
      <c r="AL803">
        <v>0</v>
      </c>
      <c r="AM803" s="1">
        <v>43797.01</v>
      </c>
      <c r="AN803" s="1">
        <v>56202.99</v>
      </c>
    </row>
    <row r="804" spans="1:40" x14ac:dyDescent="0.25">
      <c r="A804" t="str">
        <f t="shared" si="24"/>
        <v>1.1-00-2001_2083002_2052310</v>
      </c>
      <c r="B804" t="s">
        <v>393</v>
      </c>
      <c r="C804" s="17" t="s">
        <v>555</v>
      </c>
      <c r="D804" t="s">
        <v>31</v>
      </c>
      <c r="E804" t="s">
        <v>286</v>
      </c>
      <c r="F804" t="s">
        <v>146</v>
      </c>
      <c r="G804">
        <v>8</v>
      </c>
      <c r="H804">
        <v>3</v>
      </c>
      <c r="I804" t="s">
        <v>294</v>
      </c>
      <c r="J804">
        <v>5231</v>
      </c>
      <c r="K804" t="s">
        <v>185</v>
      </c>
      <c r="L804">
        <v>0</v>
      </c>
      <c r="M804" t="s">
        <v>36</v>
      </c>
      <c r="N804">
        <v>5000</v>
      </c>
      <c r="O804" s="17" t="s">
        <v>700</v>
      </c>
      <c r="P804" t="s">
        <v>394</v>
      </c>
      <c r="Q804" t="s">
        <v>149</v>
      </c>
      <c r="R804" t="s">
        <v>39</v>
      </c>
      <c r="S804" t="s">
        <v>295</v>
      </c>
      <c r="T804" t="s">
        <v>296</v>
      </c>
      <c r="U804" s="17" t="e">
        <v>#N/A</v>
      </c>
      <c r="V804" s="13">
        <v>167672.99</v>
      </c>
      <c r="W804">
        <v>0</v>
      </c>
      <c r="X804" s="1">
        <v>167672.99</v>
      </c>
      <c r="Y804" s="1">
        <v>167672.99</v>
      </c>
      <c r="Z804" s="1">
        <v>91037.59</v>
      </c>
      <c r="AA804" s="1">
        <v>76885.59</v>
      </c>
      <c r="AB804" s="1">
        <v>76885.59</v>
      </c>
      <c r="AC804" s="21">
        <v>0</v>
      </c>
      <c r="AD804" s="13">
        <f>VLOOKUP(A804,'ARCHIVO DE TRABAJO'!$A$1:$AC$1046,29,0)</f>
        <v>0</v>
      </c>
      <c r="AE804" s="32">
        <f>VLOOKUP(A804,'ARCHIVO DE TRABAJO'!$A$1:$AD$1046,30,0)</f>
        <v>0</v>
      </c>
      <c r="AF804" s="21">
        <v>0</v>
      </c>
      <c r="AG804" s="21">
        <v>0</v>
      </c>
      <c r="AH804" s="21">
        <v>0</v>
      </c>
      <c r="AI804" s="21">
        <f t="shared" si="25"/>
        <v>167672.99</v>
      </c>
      <c r="AJ804">
        <v>0</v>
      </c>
      <c r="AK804" s="1">
        <v>200000</v>
      </c>
      <c r="AL804">
        <v>0</v>
      </c>
      <c r="AM804" s="1">
        <v>32327.01</v>
      </c>
      <c r="AN804" s="1">
        <v>167672.99</v>
      </c>
    </row>
    <row r="805" spans="1:40" x14ac:dyDescent="0.25">
      <c r="A805" t="str">
        <f t="shared" si="24"/>
        <v>1.1-00-2001_20878044_2022110</v>
      </c>
      <c r="B805" t="s">
        <v>393</v>
      </c>
      <c r="C805" s="17" t="s">
        <v>555</v>
      </c>
      <c r="D805" t="s">
        <v>31</v>
      </c>
      <c r="E805" t="s">
        <v>286</v>
      </c>
      <c r="F805" t="s">
        <v>146</v>
      </c>
      <c r="G805">
        <v>8</v>
      </c>
      <c r="H805">
        <v>78</v>
      </c>
      <c r="I805" t="s">
        <v>418</v>
      </c>
      <c r="J805">
        <v>2211</v>
      </c>
      <c r="K805" t="s">
        <v>55</v>
      </c>
      <c r="L805">
        <v>0</v>
      </c>
      <c r="M805" t="s">
        <v>36</v>
      </c>
      <c r="N805">
        <v>2000</v>
      </c>
      <c r="O805" s="17" t="s">
        <v>699</v>
      </c>
      <c r="P805" t="s">
        <v>394</v>
      </c>
      <c r="Q805" t="s">
        <v>149</v>
      </c>
      <c r="R805" t="s">
        <v>39</v>
      </c>
      <c r="S805" t="s">
        <v>292</v>
      </c>
      <c r="T805" t="s">
        <v>419</v>
      </c>
      <c r="U805" s="17" t="s">
        <v>509</v>
      </c>
      <c r="V805" s="13">
        <v>91453.46</v>
      </c>
      <c r="W805">
        <v>0</v>
      </c>
      <c r="X805" s="1">
        <v>50000</v>
      </c>
      <c r="Y805" s="1">
        <v>50000</v>
      </c>
      <c r="Z805">
        <v>0</v>
      </c>
      <c r="AA805">
        <v>0</v>
      </c>
      <c r="AB805">
        <v>0</v>
      </c>
      <c r="AC805" s="21">
        <v>41453.460000000006</v>
      </c>
      <c r="AD805" s="13">
        <f>VLOOKUP(A805,'ARCHIVO DE TRABAJO'!$A$1:$AC$1046,29,0)</f>
        <v>50000</v>
      </c>
      <c r="AE805" s="32" t="str">
        <f>VLOOKUP(A805,'ARCHIVO DE TRABAJO'!$A$1:$AD$1046,30,0)</f>
        <v>Verde</v>
      </c>
      <c r="AF805" s="21">
        <v>0</v>
      </c>
      <c r="AG805" s="21">
        <v>0</v>
      </c>
      <c r="AH805" s="21">
        <v>0</v>
      </c>
      <c r="AI805" s="21">
        <f t="shared" si="25"/>
        <v>91453.46</v>
      </c>
      <c r="AJ805">
        <v>0</v>
      </c>
      <c r="AK805" s="1">
        <v>141453.46</v>
      </c>
      <c r="AL805">
        <v>0</v>
      </c>
      <c r="AM805" s="1">
        <v>50000</v>
      </c>
      <c r="AN805" s="1">
        <v>91453.46</v>
      </c>
    </row>
    <row r="806" spans="1:40" x14ac:dyDescent="0.25">
      <c r="A806" t="str">
        <f t="shared" si="24"/>
        <v>1.1-00-2001_20878044_2033910</v>
      </c>
      <c r="B806" t="s">
        <v>393</v>
      </c>
      <c r="C806" s="17" t="s">
        <v>555</v>
      </c>
      <c r="D806" t="s">
        <v>31</v>
      </c>
      <c r="E806" t="s">
        <v>286</v>
      </c>
      <c r="F806" t="s">
        <v>146</v>
      </c>
      <c r="G806">
        <v>8</v>
      </c>
      <c r="H806">
        <v>78</v>
      </c>
      <c r="I806" t="s">
        <v>418</v>
      </c>
      <c r="J806">
        <v>3391</v>
      </c>
      <c r="K806" t="s">
        <v>137</v>
      </c>
      <c r="L806">
        <v>0</v>
      </c>
      <c r="M806" t="s">
        <v>36</v>
      </c>
      <c r="N806">
        <v>3000</v>
      </c>
      <c r="O806" s="17" t="s">
        <v>699</v>
      </c>
      <c r="P806" t="s">
        <v>394</v>
      </c>
      <c r="Q806" t="s">
        <v>149</v>
      </c>
      <c r="R806" t="s">
        <v>39</v>
      </c>
      <c r="S806" t="s">
        <v>292</v>
      </c>
      <c r="T806" t="s">
        <v>419</v>
      </c>
      <c r="U806" s="17" t="e">
        <v>#N/A</v>
      </c>
      <c r="V806" s="13">
        <v>2767992</v>
      </c>
      <c r="W806">
        <v>0</v>
      </c>
      <c r="X806" s="1">
        <v>3767992.03</v>
      </c>
      <c r="Y806">
        <v>0</v>
      </c>
      <c r="Z806">
        <v>0</v>
      </c>
      <c r="AA806">
        <v>0</v>
      </c>
      <c r="AB806">
        <v>0</v>
      </c>
      <c r="AC806" s="21">
        <v>-1000000.0299999998</v>
      </c>
      <c r="AD806" s="13">
        <f>VLOOKUP(A806,'ARCHIVO DE TRABAJO'!$A$1:$AC$1046,29,0)</f>
        <v>-2767992</v>
      </c>
      <c r="AE806" s="32" t="str">
        <f>VLOOKUP(A806,'ARCHIVO DE TRABAJO'!$A$1:$AD$1046,30,0)</f>
        <v>Amarillo</v>
      </c>
      <c r="AF806" s="21">
        <v>0</v>
      </c>
      <c r="AG806" s="21">
        <v>0</v>
      </c>
      <c r="AH806" s="21">
        <v>0</v>
      </c>
      <c r="AI806" s="21">
        <f t="shared" si="25"/>
        <v>2767992</v>
      </c>
      <c r="AJ806">
        <v>0</v>
      </c>
      <c r="AK806" s="1">
        <v>4767992</v>
      </c>
      <c r="AL806">
        <v>0</v>
      </c>
      <c r="AM806" s="1">
        <v>2000000</v>
      </c>
      <c r="AN806" s="1">
        <v>2767992</v>
      </c>
    </row>
    <row r="807" spans="1:40" x14ac:dyDescent="0.25">
      <c r="A807" t="str">
        <f t="shared" si="24"/>
        <v>1.1-00-2001_20878044_2059110</v>
      </c>
      <c r="B807" t="s">
        <v>393</v>
      </c>
      <c r="C807" s="17" t="s">
        <v>555</v>
      </c>
      <c r="D807" t="s">
        <v>31</v>
      </c>
      <c r="E807" t="s">
        <v>286</v>
      </c>
      <c r="F807" t="s">
        <v>146</v>
      </c>
      <c r="G807">
        <v>8</v>
      </c>
      <c r="H807">
        <v>78</v>
      </c>
      <c r="I807" t="s">
        <v>418</v>
      </c>
      <c r="J807">
        <v>5911</v>
      </c>
      <c r="K807" t="s">
        <v>157</v>
      </c>
      <c r="L807">
        <v>0</v>
      </c>
      <c r="M807" t="s">
        <v>36</v>
      </c>
      <c r="N807">
        <v>5000</v>
      </c>
      <c r="O807" s="17" t="s">
        <v>700</v>
      </c>
      <c r="P807" t="s">
        <v>394</v>
      </c>
      <c r="Q807" t="s">
        <v>149</v>
      </c>
      <c r="R807" t="s">
        <v>39</v>
      </c>
      <c r="S807" t="s">
        <v>292</v>
      </c>
      <c r="T807" t="s">
        <v>419</v>
      </c>
      <c r="U807" s="17" t="e">
        <v>#N/A</v>
      </c>
      <c r="V807" s="13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 s="21">
        <v>0</v>
      </c>
      <c r="AD807" s="13">
        <f>VLOOKUP(A807,'ARCHIVO DE TRABAJO'!$A$1:$AC$1046,29,0)</f>
        <v>0</v>
      </c>
      <c r="AE807" s="32">
        <f>VLOOKUP(A807,'ARCHIVO DE TRABAJO'!$A$1:$AD$1046,30,0)</f>
        <v>0</v>
      </c>
      <c r="AF807" s="21">
        <v>0</v>
      </c>
      <c r="AG807" s="21">
        <v>0</v>
      </c>
      <c r="AH807" s="21">
        <v>0</v>
      </c>
      <c r="AI807" s="21">
        <f t="shared" si="25"/>
        <v>0</v>
      </c>
      <c r="AJ807">
        <v>0</v>
      </c>
      <c r="AK807" s="1">
        <v>3000000</v>
      </c>
      <c r="AL807">
        <v>0</v>
      </c>
      <c r="AM807" s="1">
        <v>3000000</v>
      </c>
      <c r="AN807">
        <v>0</v>
      </c>
    </row>
    <row r="808" spans="1:40" x14ac:dyDescent="0.25">
      <c r="A808" t="str">
        <f t="shared" si="24"/>
        <v>1.1-00-2012_20267033_2027210</v>
      </c>
      <c r="B808" t="s">
        <v>393</v>
      </c>
      <c r="C808" s="17" t="s">
        <v>555</v>
      </c>
      <c r="D808" t="s">
        <v>31</v>
      </c>
      <c r="E808" t="s">
        <v>298</v>
      </c>
      <c r="F808" t="s">
        <v>258</v>
      </c>
      <c r="G808">
        <v>2</v>
      </c>
      <c r="H808">
        <v>67</v>
      </c>
      <c r="I808" t="s">
        <v>299</v>
      </c>
      <c r="J808">
        <v>2721</v>
      </c>
      <c r="K808" t="s">
        <v>124</v>
      </c>
      <c r="L808">
        <v>0</v>
      </c>
      <c r="M808" t="s">
        <v>36</v>
      </c>
      <c r="N808">
        <v>2000</v>
      </c>
      <c r="O808" s="17" t="s">
        <v>699</v>
      </c>
      <c r="P808" t="s">
        <v>394</v>
      </c>
      <c r="Q808" t="s">
        <v>260</v>
      </c>
      <c r="R808" t="s">
        <v>261</v>
      </c>
      <c r="S808" t="s">
        <v>300</v>
      </c>
      <c r="T808" t="s">
        <v>301</v>
      </c>
      <c r="U808" s="17" t="e">
        <v>#N/A</v>
      </c>
      <c r="V808" s="13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 s="21">
        <v>0</v>
      </c>
      <c r="AD808" s="13">
        <f>VLOOKUP(A808,'ARCHIVO DE TRABAJO'!$A$1:$AC$1046,29,0)</f>
        <v>0</v>
      </c>
      <c r="AE808" s="32">
        <f>VLOOKUP(A808,'ARCHIVO DE TRABAJO'!$A$1:$AD$1046,30,0)</f>
        <v>0</v>
      </c>
      <c r="AF808" s="21">
        <v>0</v>
      </c>
      <c r="AG808" s="21">
        <v>0</v>
      </c>
      <c r="AH808" s="21">
        <v>0</v>
      </c>
      <c r="AI808" s="21">
        <f t="shared" si="25"/>
        <v>0</v>
      </c>
      <c r="AJ808">
        <v>0</v>
      </c>
      <c r="AK808" s="1">
        <v>65000</v>
      </c>
      <c r="AL808">
        <v>0</v>
      </c>
      <c r="AM808" s="1">
        <v>65000</v>
      </c>
      <c r="AN808">
        <v>0</v>
      </c>
    </row>
    <row r="809" spans="1:40" x14ac:dyDescent="0.25">
      <c r="A809" t="str">
        <f t="shared" si="24"/>
        <v>1.1-00-2012_20267033_2033210</v>
      </c>
      <c r="B809" t="s">
        <v>393</v>
      </c>
      <c r="C809" s="17" t="s">
        <v>555</v>
      </c>
      <c r="D809" t="s">
        <v>31</v>
      </c>
      <c r="E809" t="s">
        <v>298</v>
      </c>
      <c r="F809" t="s">
        <v>258</v>
      </c>
      <c r="G809">
        <v>2</v>
      </c>
      <c r="H809">
        <v>67</v>
      </c>
      <c r="I809" t="s">
        <v>299</v>
      </c>
      <c r="J809">
        <v>3321</v>
      </c>
      <c r="K809" t="s">
        <v>174</v>
      </c>
      <c r="L809">
        <v>0</v>
      </c>
      <c r="M809" t="s">
        <v>36</v>
      </c>
      <c r="N809">
        <v>3000</v>
      </c>
      <c r="O809" s="17" t="s">
        <v>699</v>
      </c>
      <c r="P809" t="s">
        <v>394</v>
      </c>
      <c r="Q809" t="s">
        <v>260</v>
      </c>
      <c r="R809" t="s">
        <v>261</v>
      </c>
      <c r="S809" t="s">
        <v>300</v>
      </c>
      <c r="T809" t="s">
        <v>301</v>
      </c>
      <c r="U809" s="17" t="e">
        <v>#N/A</v>
      </c>
      <c r="V809" s="13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 s="21">
        <v>0</v>
      </c>
      <c r="AD809" s="13">
        <f>VLOOKUP(A809,'ARCHIVO DE TRABAJO'!$A$1:$AC$1046,29,0)</f>
        <v>0</v>
      </c>
      <c r="AE809" s="32">
        <f>VLOOKUP(A809,'ARCHIVO DE TRABAJO'!$A$1:$AD$1046,30,0)</f>
        <v>0</v>
      </c>
      <c r="AF809" s="21">
        <v>0</v>
      </c>
      <c r="AG809" s="21">
        <v>0</v>
      </c>
      <c r="AH809" s="21">
        <v>0</v>
      </c>
      <c r="AI809" s="21">
        <f t="shared" si="25"/>
        <v>0</v>
      </c>
      <c r="AJ809">
        <v>0</v>
      </c>
      <c r="AK809" s="1">
        <v>2500000</v>
      </c>
      <c r="AL809">
        <v>0</v>
      </c>
      <c r="AM809" s="1">
        <v>2500000</v>
      </c>
      <c r="AN809">
        <v>0</v>
      </c>
    </row>
    <row r="810" spans="1:40" x14ac:dyDescent="0.25">
      <c r="A810" t="str">
        <f t="shared" si="24"/>
        <v>1.1-00-2012_20267033_2033310</v>
      </c>
      <c r="B810" t="s">
        <v>393</v>
      </c>
      <c r="C810" s="17" t="s">
        <v>555</v>
      </c>
      <c r="D810" t="s">
        <v>31</v>
      </c>
      <c r="E810" t="s">
        <v>298</v>
      </c>
      <c r="F810" t="s">
        <v>258</v>
      </c>
      <c r="G810">
        <v>2</v>
      </c>
      <c r="H810">
        <v>67</v>
      </c>
      <c r="I810" t="s">
        <v>299</v>
      </c>
      <c r="J810">
        <v>3331</v>
      </c>
      <c r="K810" t="s">
        <v>148</v>
      </c>
      <c r="L810">
        <v>0</v>
      </c>
      <c r="M810" t="s">
        <v>36</v>
      </c>
      <c r="N810">
        <v>3000</v>
      </c>
      <c r="O810" s="17" t="s">
        <v>699</v>
      </c>
      <c r="P810" t="s">
        <v>394</v>
      </c>
      <c r="Q810" t="s">
        <v>260</v>
      </c>
      <c r="R810" t="s">
        <v>261</v>
      </c>
      <c r="S810" t="s">
        <v>300</v>
      </c>
      <c r="T810" t="s">
        <v>301</v>
      </c>
      <c r="U810" s="17" t="e">
        <v>#N/A</v>
      </c>
      <c r="V810" s="13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 s="21">
        <v>0</v>
      </c>
      <c r="AD810" s="13">
        <f>VLOOKUP(A810,'ARCHIVO DE TRABAJO'!$A$1:$AC$1046,29,0)</f>
        <v>0</v>
      </c>
      <c r="AE810" s="32">
        <f>VLOOKUP(A810,'ARCHIVO DE TRABAJO'!$A$1:$AD$1046,30,0)</f>
        <v>0</v>
      </c>
      <c r="AF810" s="21">
        <v>0</v>
      </c>
      <c r="AG810" s="21">
        <v>0</v>
      </c>
      <c r="AH810" s="21">
        <v>0</v>
      </c>
      <c r="AI810" s="21">
        <f t="shared" si="25"/>
        <v>0</v>
      </c>
      <c r="AJ810">
        <v>0</v>
      </c>
      <c r="AK810" s="1">
        <v>300000</v>
      </c>
      <c r="AL810">
        <v>0</v>
      </c>
      <c r="AM810" s="1">
        <v>300000</v>
      </c>
      <c r="AN810">
        <v>0</v>
      </c>
    </row>
    <row r="811" spans="1:40" x14ac:dyDescent="0.25">
      <c r="A811" t="str">
        <f t="shared" si="24"/>
        <v>1.1-00-2012_20267033_2052310</v>
      </c>
      <c r="B811" t="s">
        <v>393</v>
      </c>
      <c r="C811" s="17" t="s">
        <v>555</v>
      </c>
      <c r="D811" t="s">
        <v>31</v>
      </c>
      <c r="E811" t="s">
        <v>298</v>
      </c>
      <c r="F811" t="s">
        <v>258</v>
      </c>
      <c r="G811">
        <v>2</v>
      </c>
      <c r="H811">
        <v>67</v>
      </c>
      <c r="I811" t="s">
        <v>299</v>
      </c>
      <c r="J811">
        <v>5231</v>
      </c>
      <c r="K811" t="s">
        <v>185</v>
      </c>
      <c r="L811">
        <v>0</v>
      </c>
      <c r="M811" t="s">
        <v>36</v>
      </c>
      <c r="N811">
        <v>5000</v>
      </c>
      <c r="O811" s="17" t="s">
        <v>700</v>
      </c>
      <c r="P811" t="s">
        <v>394</v>
      </c>
      <c r="Q811" t="s">
        <v>260</v>
      </c>
      <c r="R811" t="s">
        <v>261</v>
      </c>
      <c r="S811" t="s">
        <v>300</v>
      </c>
      <c r="T811" t="s">
        <v>301</v>
      </c>
      <c r="U811" s="17" t="e">
        <v>#N/A</v>
      </c>
      <c r="V811" s="13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 s="21">
        <v>0</v>
      </c>
      <c r="AD811" s="13">
        <f>VLOOKUP(A811,'ARCHIVO DE TRABAJO'!$A$1:$AC$1046,29,0)</f>
        <v>0</v>
      </c>
      <c r="AE811" s="32">
        <f>VLOOKUP(A811,'ARCHIVO DE TRABAJO'!$A$1:$AD$1046,30,0)</f>
        <v>0</v>
      </c>
      <c r="AF811" s="21">
        <v>0</v>
      </c>
      <c r="AG811" s="21">
        <v>0</v>
      </c>
      <c r="AH811" s="21">
        <v>0</v>
      </c>
      <c r="AI811" s="21">
        <f t="shared" si="25"/>
        <v>0</v>
      </c>
      <c r="AJ811">
        <v>0</v>
      </c>
      <c r="AK811" s="1">
        <v>25000</v>
      </c>
      <c r="AL811">
        <v>0</v>
      </c>
      <c r="AM811" s="1">
        <v>25000</v>
      </c>
      <c r="AN811">
        <v>0</v>
      </c>
    </row>
    <row r="812" spans="1:40" x14ac:dyDescent="0.25">
      <c r="A812" t="str">
        <f t="shared" si="24"/>
        <v>1.1-00-2012_20267033_2056710</v>
      </c>
      <c r="B812" t="s">
        <v>393</v>
      </c>
      <c r="C812" s="17" t="s">
        <v>555</v>
      </c>
      <c r="D812" t="s">
        <v>31</v>
      </c>
      <c r="E812" t="s">
        <v>298</v>
      </c>
      <c r="F812" t="s">
        <v>258</v>
      </c>
      <c r="G812">
        <v>2</v>
      </c>
      <c r="H812">
        <v>67</v>
      </c>
      <c r="I812" t="s">
        <v>299</v>
      </c>
      <c r="J812">
        <v>5671</v>
      </c>
      <c r="K812" t="s">
        <v>122</v>
      </c>
      <c r="L812">
        <v>0</v>
      </c>
      <c r="M812" t="s">
        <v>36</v>
      </c>
      <c r="N812">
        <v>5000</v>
      </c>
      <c r="O812" s="17" t="s">
        <v>700</v>
      </c>
      <c r="P812" t="s">
        <v>394</v>
      </c>
      <c r="Q812" t="s">
        <v>260</v>
      </c>
      <c r="R812" t="s">
        <v>261</v>
      </c>
      <c r="S812" t="s">
        <v>300</v>
      </c>
      <c r="T812" t="s">
        <v>301</v>
      </c>
      <c r="U812" s="17" t="e">
        <v>#N/A</v>
      </c>
      <c r="V812" s="13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 s="21">
        <v>0</v>
      </c>
      <c r="AD812" s="13">
        <f>VLOOKUP(A812,'ARCHIVO DE TRABAJO'!$A$1:$AC$1046,29,0)</f>
        <v>0</v>
      </c>
      <c r="AE812" s="32">
        <f>VLOOKUP(A812,'ARCHIVO DE TRABAJO'!$A$1:$AD$1046,30,0)</f>
        <v>0</v>
      </c>
      <c r="AF812" s="21">
        <v>0</v>
      </c>
      <c r="AG812" s="21">
        <v>0</v>
      </c>
      <c r="AH812" s="21">
        <v>0</v>
      </c>
      <c r="AI812" s="21">
        <f t="shared" si="25"/>
        <v>0</v>
      </c>
      <c r="AJ812">
        <v>0</v>
      </c>
      <c r="AK812" s="1">
        <v>1000000</v>
      </c>
      <c r="AL812">
        <v>0</v>
      </c>
      <c r="AM812" s="1">
        <v>1000000</v>
      </c>
      <c r="AN812">
        <v>0</v>
      </c>
    </row>
    <row r="813" spans="1:40" x14ac:dyDescent="0.25">
      <c r="A813" t="str">
        <f t="shared" si="24"/>
        <v>1.1-00-2012_20267033_2061510</v>
      </c>
      <c r="B813" t="s">
        <v>393</v>
      </c>
      <c r="C813" s="17" t="s">
        <v>555</v>
      </c>
      <c r="D813" t="s">
        <v>31</v>
      </c>
      <c r="E813" t="s">
        <v>298</v>
      </c>
      <c r="F813" t="s">
        <v>258</v>
      </c>
      <c r="G813">
        <v>2</v>
      </c>
      <c r="H813">
        <v>67</v>
      </c>
      <c r="I813" t="s">
        <v>299</v>
      </c>
      <c r="J813">
        <v>6151</v>
      </c>
      <c r="K813" t="s">
        <v>302</v>
      </c>
      <c r="L813">
        <v>0</v>
      </c>
      <c r="M813" t="s">
        <v>36</v>
      </c>
      <c r="N813">
        <v>6000</v>
      </c>
      <c r="O813" s="17" t="s">
        <v>700</v>
      </c>
      <c r="P813" t="s">
        <v>394</v>
      </c>
      <c r="Q813" t="s">
        <v>260</v>
      </c>
      <c r="R813" t="s">
        <v>261</v>
      </c>
      <c r="S813" t="s">
        <v>300</v>
      </c>
      <c r="T813" t="s">
        <v>301</v>
      </c>
      <c r="U813" s="17" t="e">
        <v>#N/A</v>
      </c>
      <c r="V813" s="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 s="21">
        <v>0</v>
      </c>
      <c r="AD813" s="13">
        <f>VLOOKUP(A813,'ARCHIVO DE TRABAJO'!$A$1:$AC$1046,29,0)</f>
        <v>0</v>
      </c>
      <c r="AE813" s="32">
        <f>VLOOKUP(A813,'ARCHIVO DE TRABAJO'!$A$1:$AD$1046,30,0)</f>
        <v>0</v>
      </c>
      <c r="AF813" s="21">
        <v>0</v>
      </c>
      <c r="AG813" s="21">
        <v>0</v>
      </c>
      <c r="AH813" s="21">
        <v>0</v>
      </c>
      <c r="AI813" s="21">
        <f t="shared" si="25"/>
        <v>0</v>
      </c>
      <c r="AJ813">
        <v>0</v>
      </c>
      <c r="AK813" s="1">
        <v>28750000.02</v>
      </c>
      <c r="AL813">
        <v>0</v>
      </c>
      <c r="AM813" s="1">
        <v>28750000.02</v>
      </c>
      <c r="AN813">
        <v>0</v>
      </c>
    </row>
    <row r="814" spans="1:40" x14ac:dyDescent="0.25">
      <c r="A814" t="str">
        <f t="shared" si="24"/>
        <v>1.1-00-2019_20279045_2027210</v>
      </c>
      <c r="B814" t="s">
        <v>393</v>
      </c>
      <c r="C814" s="17" t="s">
        <v>555</v>
      </c>
      <c r="D814" t="s">
        <v>31</v>
      </c>
      <c r="E814" t="s">
        <v>298</v>
      </c>
      <c r="F814" t="s">
        <v>409</v>
      </c>
      <c r="G814">
        <v>2</v>
      </c>
      <c r="H814">
        <v>79</v>
      </c>
      <c r="I814" t="s">
        <v>420</v>
      </c>
      <c r="J814">
        <v>2721</v>
      </c>
      <c r="K814" t="s">
        <v>124</v>
      </c>
      <c r="L814">
        <v>0</v>
      </c>
      <c r="M814" t="s">
        <v>36</v>
      </c>
      <c r="N814">
        <v>2000</v>
      </c>
      <c r="O814" s="17" t="s">
        <v>699</v>
      </c>
      <c r="P814" t="s">
        <v>394</v>
      </c>
      <c r="Q814" t="s">
        <v>411</v>
      </c>
      <c r="R814" t="s">
        <v>261</v>
      </c>
      <c r="S814" t="s">
        <v>300</v>
      </c>
      <c r="T814" t="s">
        <v>301</v>
      </c>
      <c r="U814" s="17" t="e">
        <v>#N/A</v>
      </c>
      <c r="V814" s="13">
        <v>65000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 s="21">
        <v>65000</v>
      </c>
      <c r="AD814" s="13">
        <f>VLOOKUP(A814,'ARCHIVO DE TRABAJO'!$A$1:$AC$1046,29,0)</f>
        <v>0</v>
      </c>
      <c r="AE814" s="32">
        <f>VLOOKUP(A814,'ARCHIVO DE TRABAJO'!$A$1:$AD$1046,30,0)</f>
        <v>0</v>
      </c>
      <c r="AF814" s="21">
        <v>0</v>
      </c>
      <c r="AG814" s="21">
        <v>0</v>
      </c>
      <c r="AH814" s="21">
        <v>0</v>
      </c>
      <c r="AI814" s="21">
        <f t="shared" si="25"/>
        <v>65000</v>
      </c>
      <c r="AJ814">
        <v>0</v>
      </c>
      <c r="AK814" s="1">
        <v>65000</v>
      </c>
      <c r="AL814">
        <v>0</v>
      </c>
      <c r="AM814">
        <v>0</v>
      </c>
      <c r="AN814" s="1">
        <v>65000</v>
      </c>
    </row>
    <row r="815" spans="1:40" x14ac:dyDescent="0.25">
      <c r="A815" t="str">
        <f t="shared" si="24"/>
        <v>1.1-00-2019_20580046_2024210</v>
      </c>
      <c r="B815" t="s">
        <v>393</v>
      </c>
      <c r="C815" s="17" t="s">
        <v>555</v>
      </c>
      <c r="D815" t="s">
        <v>158</v>
      </c>
      <c r="E815" t="s">
        <v>97</v>
      </c>
      <c r="F815" t="s">
        <v>409</v>
      </c>
      <c r="G815">
        <v>5</v>
      </c>
      <c r="H815">
        <v>80</v>
      </c>
      <c r="I815" t="s">
        <v>410</v>
      </c>
      <c r="J815">
        <v>2421</v>
      </c>
      <c r="K815" t="s">
        <v>161</v>
      </c>
      <c r="L815">
        <v>0</v>
      </c>
      <c r="M815" t="s">
        <v>36</v>
      </c>
      <c r="N815">
        <v>2000</v>
      </c>
      <c r="O815" s="17" t="s">
        <v>699</v>
      </c>
      <c r="P815" t="s">
        <v>394</v>
      </c>
      <c r="Q815" t="s">
        <v>411</v>
      </c>
      <c r="R815" t="s">
        <v>163</v>
      </c>
      <c r="S815" t="s">
        <v>164</v>
      </c>
      <c r="T815" t="s">
        <v>165</v>
      </c>
      <c r="U815" s="17" t="s">
        <v>509</v>
      </c>
      <c r="V815" s="13">
        <v>865000</v>
      </c>
      <c r="W815">
        <v>0</v>
      </c>
      <c r="X815" s="1">
        <v>780123.12</v>
      </c>
      <c r="Y815" s="1">
        <v>780123.12</v>
      </c>
      <c r="Z815" s="21">
        <v>278694.32</v>
      </c>
      <c r="AA815" s="21">
        <v>48571.199999999997</v>
      </c>
      <c r="AB815" s="21">
        <v>48571.199999999997</v>
      </c>
      <c r="AC815" s="21">
        <v>84876.88</v>
      </c>
      <c r="AD815" s="13">
        <f>VLOOKUP(A815,'ARCHIVO DE TRABAJO'!$A$1:$AC$1046,29,0)</f>
        <v>0</v>
      </c>
      <c r="AE815" s="32">
        <f>VLOOKUP(A815,'ARCHIVO DE TRABAJO'!$A$1:$AD$1046,30,0)</f>
        <v>0</v>
      </c>
      <c r="AF815" s="27">
        <v>501428.8</v>
      </c>
      <c r="AG815" s="21">
        <v>0</v>
      </c>
      <c r="AH815" s="21">
        <v>0</v>
      </c>
      <c r="AI815" s="21">
        <f t="shared" si="25"/>
        <v>363571.20000000001</v>
      </c>
      <c r="AJ815">
        <v>0</v>
      </c>
      <c r="AK815" s="1">
        <v>865000</v>
      </c>
      <c r="AL815">
        <v>0</v>
      </c>
      <c r="AM815" s="17">
        <v>0</v>
      </c>
      <c r="AN815" s="1">
        <v>865000</v>
      </c>
    </row>
    <row r="816" spans="1:40" x14ac:dyDescent="0.25">
      <c r="A816" t="str">
        <f t="shared" si="24"/>
        <v>1.1-00-2019_20279045_2033310</v>
      </c>
      <c r="B816" t="s">
        <v>393</v>
      </c>
      <c r="C816" s="17" t="s">
        <v>555</v>
      </c>
      <c r="D816" t="s">
        <v>31</v>
      </c>
      <c r="E816" t="s">
        <v>298</v>
      </c>
      <c r="F816" t="s">
        <v>409</v>
      </c>
      <c r="G816">
        <v>2</v>
      </c>
      <c r="H816">
        <v>79</v>
      </c>
      <c r="I816" t="s">
        <v>420</v>
      </c>
      <c r="J816">
        <v>3331</v>
      </c>
      <c r="K816" t="s">
        <v>148</v>
      </c>
      <c r="L816">
        <v>0</v>
      </c>
      <c r="M816" t="s">
        <v>36</v>
      </c>
      <c r="N816">
        <v>3000</v>
      </c>
      <c r="O816" s="17" t="s">
        <v>699</v>
      </c>
      <c r="P816" t="s">
        <v>394</v>
      </c>
      <c r="Q816" t="s">
        <v>411</v>
      </c>
      <c r="R816" t="s">
        <v>261</v>
      </c>
      <c r="S816" t="s">
        <v>300</v>
      </c>
      <c r="T816" t="s">
        <v>301</v>
      </c>
      <c r="U816" s="17" t="e">
        <v>#N/A</v>
      </c>
      <c r="V816" s="13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 s="21">
        <v>0</v>
      </c>
      <c r="AD816" s="13">
        <f>VLOOKUP(A816,'ARCHIVO DE TRABAJO'!$A$1:$AC$1046,29,0)</f>
        <v>0</v>
      </c>
      <c r="AE816" s="32">
        <f>VLOOKUP(A816,'ARCHIVO DE TRABAJO'!$A$1:$AD$1046,30,0)</f>
        <v>0</v>
      </c>
      <c r="AF816" s="21">
        <v>0</v>
      </c>
      <c r="AG816" s="21">
        <v>0</v>
      </c>
      <c r="AH816" s="21">
        <v>0</v>
      </c>
      <c r="AI816" s="21">
        <f t="shared" si="25"/>
        <v>0</v>
      </c>
      <c r="AJ816">
        <v>0</v>
      </c>
      <c r="AK816" s="1">
        <v>300000</v>
      </c>
      <c r="AL816">
        <v>0</v>
      </c>
      <c r="AM816" s="1">
        <v>300000</v>
      </c>
      <c r="AN816">
        <v>0</v>
      </c>
    </row>
    <row r="817" spans="1:40" x14ac:dyDescent="0.25">
      <c r="A817" t="str">
        <f t="shared" si="24"/>
        <v>1.1-00-2019_20279045_2033610</v>
      </c>
      <c r="B817" t="s">
        <v>393</v>
      </c>
      <c r="C817" s="17" t="s">
        <v>555</v>
      </c>
      <c r="D817" t="s">
        <v>31</v>
      </c>
      <c r="E817" t="s">
        <v>298</v>
      </c>
      <c r="F817" t="s">
        <v>409</v>
      </c>
      <c r="G817">
        <v>2</v>
      </c>
      <c r="H817">
        <v>79</v>
      </c>
      <c r="I817" t="s">
        <v>420</v>
      </c>
      <c r="J817">
        <v>3361</v>
      </c>
      <c r="K817" t="s">
        <v>290</v>
      </c>
      <c r="L817">
        <v>0</v>
      </c>
      <c r="M817" t="s">
        <v>36</v>
      </c>
      <c r="N817">
        <v>3000</v>
      </c>
      <c r="O817" s="17" t="s">
        <v>699</v>
      </c>
      <c r="P817" t="s">
        <v>394</v>
      </c>
      <c r="Q817" t="s">
        <v>411</v>
      </c>
      <c r="R817" t="s">
        <v>261</v>
      </c>
      <c r="S817" t="s">
        <v>300</v>
      </c>
      <c r="T817" t="s">
        <v>301</v>
      </c>
      <c r="U817" s="17" t="e">
        <v>#N/A</v>
      </c>
      <c r="V817" s="13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 s="21">
        <v>0</v>
      </c>
      <c r="AD817" s="13">
        <f>VLOOKUP(A817,'ARCHIVO DE TRABAJO'!$A$1:$AC$1046,29,0)</f>
        <v>0</v>
      </c>
      <c r="AE817" s="32">
        <f>VLOOKUP(A817,'ARCHIVO DE TRABAJO'!$A$1:$AD$1046,30,0)</f>
        <v>0</v>
      </c>
      <c r="AF817" s="21">
        <v>0</v>
      </c>
      <c r="AG817" s="21">
        <v>0</v>
      </c>
      <c r="AH817" s="21">
        <v>0</v>
      </c>
      <c r="AI817" s="21">
        <f t="shared" si="25"/>
        <v>0</v>
      </c>
      <c r="AJ817">
        <v>0</v>
      </c>
      <c r="AK817">
        <v>0</v>
      </c>
      <c r="AL817">
        <v>0</v>
      </c>
      <c r="AM817">
        <v>0</v>
      </c>
      <c r="AN817">
        <v>0</v>
      </c>
    </row>
    <row r="818" spans="1:40" x14ac:dyDescent="0.25">
      <c r="A818" t="str">
        <f t="shared" si="24"/>
        <v>1.1-00-2019_20279045_2037110</v>
      </c>
      <c r="B818" t="s">
        <v>393</v>
      </c>
      <c r="C818" s="17" t="s">
        <v>555</v>
      </c>
      <c r="D818" t="s">
        <v>31</v>
      </c>
      <c r="E818" t="s">
        <v>298</v>
      </c>
      <c r="F818" t="s">
        <v>409</v>
      </c>
      <c r="G818">
        <v>2</v>
      </c>
      <c r="H818">
        <v>79</v>
      </c>
      <c r="I818" t="s">
        <v>420</v>
      </c>
      <c r="J818">
        <v>3711</v>
      </c>
      <c r="K818" t="s">
        <v>138</v>
      </c>
      <c r="L818">
        <v>0</v>
      </c>
      <c r="M818" t="s">
        <v>36</v>
      </c>
      <c r="N818">
        <v>3000</v>
      </c>
      <c r="O818" s="17" t="s">
        <v>699</v>
      </c>
      <c r="P818" t="s">
        <v>394</v>
      </c>
      <c r="Q818" t="s">
        <v>411</v>
      </c>
      <c r="R818" t="s">
        <v>261</v>
      </c>
      <c r="S818" t="s">
        <v>300</v>
      </c>
      <c r="T818" t="s">
        <v>301</v>
      </c>
      <c r="U818" s="17" t="e">
        <v>#N/A</v>
      </c>
      <c r="V818" s="13">
        <v>3432</v>
      </c>
      <c r="W818">
        <v>0</v>
      </c>
      <c r="X818" s="1">
        <v>3432</v>
      </c>
      <c r="Y818" s="1">
        <v>3432</v>
      </c>
      <c r="Z818" s="1">
        <v>3432</v>
      </c>
      <c r="AA818" s="1">
        <v>3432</v>
      </c>
      <c r="AB818" s="1">
        <v>3432</v>
      </c>
      <c r="AC818" s="21">
        <v>0</v>
      </c>
      <c r="AD818" s="13">
        <f>VLOOKUP(A818,'ARCHIVO DE TRABAJO'!$A$1:$AC$1046,29,0)</f>
        <v>0</v>
      </c>
      <c r="AE818" s="32">
        <f>VLOOKUP(A818,'ARCHIVO DE TRABAJO'!$A$1:$AD$1046,30,0)</f>
        <v>0</v>
      </c>
      <c r="AF818" s="21">
        <v>0</v>
      </c>
      <c r="AG818" s="21">
        <v>0</v>
      </c>
      <c r="AH818" s="21">
        <v>0</v>
      </c>
      <c r="AI818" s="21">
        <f t="shared" si="25"/>
        <v>3432</v>
      </c>
      <c r="AJ818">
        <v>0</v>
      </c>
      <c r="AK818" s="1">
        <v>3432</v>
      </c>
      <c r="AL818">
        <v>0</v>
      </c>
      <c r="AM818">
        <v>0</v>
      </c>
      <c r="AN818" s="1">
        <v>3432</v>
      </c>
    </row>
    <row r="819" spans="1:40" x14ac:dyDescent="0.25">
      <c r="A819" t="str">
        <f t="shared" si="24"/>
        <v>1.1-00-2019_20279045_2037210</v>
      </c>
      <c r="B819" t="s">
        <v>393</v>
      </c>
      <c r="C819" s="17" t="s">
        <v>555</v>
      </c>
      <c r="D819" t="s">
        <v>31</v>
      </c>
      <c r="E819" t="s">
        <v>298</v>
      </c>
      <c r="F819" t="s">
        <v>409</v>
      </c>
      <c r="G819">
        <v>2</v>
      </c>
      <c r="H819">
        <v>79</v>
      </c>
      <c r="I819" t="s">
        <v>420</v>
      </c>
      <c r="J819">
        <v>3721</v>
      </c>
      <c r="K819" t="s">
        <v>228</v>
      </c>
      <c r="L819">
        <v>0</v>
      </c>
      <c r="M819" t="s">
        <v>36</v>
      </c>
      <c r="N819">
        <v>3000</v>
      </c>
      <c r="O819" s="17" t="s">
        <v>699</v>
      </c>
      <c r="P819" t="s">
        <v>394</v>
      </c>
      <c r="Q819" t="s">
        <v>411</v>
      </c>
      <c r="R819" t="s">
        <v>261</v>
      </c>
      <c r="S819" t="s">
        <v>300</v>
      </c>
      <c r="T819" t="s">
        <v>301</v>
      </c>
      <c r="U819" s="17" t="e">
        <v>#N/A</v>
      </c>
      <c r="V819" s="13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 s="21">
        <v>0</v>
      </c>
      <c r="AD819" s="13">
        <f>VLOOKUP(A819,'ARCHIVO DE TRABAJO'!$A$1:$AC$1046,29,0)</f>
        <v>0</v>
      </c>
      <c r="AE819" s="32">
        <f>VLOOKUP(A819,'ARCHIVO DE TRABAJO'!$A$1:$AD$1046,30,0)</f>
        <v>0</v>
      </c>
      <c r="AF819" s="21">
        <v>0</v>
      </c>
      <c r="AG819" s="21">
        <v>0</v>
      </c>
      <c r="AH819" s="21">
        <v>0</v>
      </c>
      <c r="AI819" s="21">
        <f t="shared" si="25"/>
        <v>0</v>
      </c>
      <c r="AJ819">
        <v>0</v>
      </c>
      <c r="AK819">
        <v>0</v>
      </c>
      <c r="AL819">
        <v>0</v>
      </c>
      <c r="AM819">
        <v>0</v>
      </c>
      <c r="AN819">
        <v>0</v>
      </c>
    </row>
    <row r="820" spans="1:40" x14ac:dyDescent="0.25">
      <c r="A820" t="str">
        <f t="shared" si="24"/>
        <v>1.1-00-2019_20279045_2037510</v>
      </c>
      <c r="B820" t="s">
        <v>393</v>
      </c>
      <c r="C820" s="17" t="s">
        <v>555</v>
      </c>
      <c r="D820" t="s">
        <v>31</v>
      </c>
      <c r="E820" t="s">
        <v>298</v>
      </c>
      <c r="F820" t="s">
        <v>409</v>
      </c>
      <c r="G820">
        <v>2</v>
      </c>
      <c r="H820">
        <v>79</v>
      </c>
      <c r="I820" t="s">
        <v>420</v>
      </c>
      <c r="J820">
        <v>3751</v>
      </c>
      <c r="K820" t="s">
        <v>139</v>
      </c>
      <c r="L820">
        <v>0</v>
      </c>
      <c r="M820" t="s">
        <v>36</v>
      </c>
      <c r="N820">
        <v>3000</v>
      </c>
      <c r="O820" s="17" t="s">
        <v>699</v>
      </c>
      <c r="P820" t="s">
        <v>394</v>
      </c>
      <c r="Q820" t="s">
        <v>411</v>
      </c>
      <c r="R820" t="s">
        <v>261</v>
      </c>
      <c r="S820" t="s">
        <v>300</v>
      </c>
      <c r="T820" t="s">
        <v>301</v>
      </c>
      <c r="U820" s="17" t="e">
        <v>#N/A</v>
      </c>
      <c r="V820" s="13">
        <v>6472</v>
      </c>
      <c r="W820">
        <v>0</v>
      </c>
      <c r="X820" s="1">
        <v>6472</v>
      </c>
      <c r="Y820" s="1">
        <v>6472</v>
      </c>
      <c r="Z820" s="1">
        <v>6472</v>
      </c>
      <c r="AA820" s="1">
        <v>6472</v>
      </c>
      <c r="AB820" s="1">
        <v>6472</v>
      </c>
      <c r="AC820" s="21">
        <v>0</v>
      </c>
      <c r="AD820" s="13">
        <f>VLOOKUP(A820,'ARCHIVO DE TRABAJO'!$A$1:$AC$1046,29,0)</f>
        <v>0</v>
      </c>
      <c r="AE820" s="32">
        <f>VLOOKUP(A820,'ARCHIVO DE TRABAJO'!$A$1:$AD$1046,30,0)</f>
        <v>0</v>
      </c>
      <c r="AF820" s="21">
        <v>0</v>
      </c>
      <c r="AG820" s="21">
        <v>0</v>
      </c>
      <c r="AH820" s="21">
        <v>0</v>
      </c>
      <c r="AI820" s="21">
        <f t="shared" si="25"/>
        <v>6472</v>
      </c>
      <c r="AJ820">
        <v>0</v>
      </c>
      <c r="AK820" s="1">
        <v>6472</v>
      </c>
      <c r="AL820">
        <v>0</v>
      </c>
      <c r="AM820">
        <v>0</v>
      </c>
      <c r="AN820" s="1">
        <v>6472</v>
      </c>
    </row>
    <row r="821" spans="1:40" x14ac:dyDescent="0.25">
      <c r="A821" t="str">
        <f t="shared" si="24"/>
        <v>1.1-00-2019_20279045_2052310</v>
      </c>
      <c r="B821" t="s">
        <v>393</v>
      </c>
      <c r="C821" s="17" t="s">
        <v>555</v>
      </c>
      <c r="D821" t="s">
        <v>31</v>
      </c>
      <c r="E821" t="s">
        <v>298</v>
      </c>
      <c r="F821" t="s">
        <v>409</v>
      </c>
      <c r="G821">
        <v>2</v>
      </c>
      <c r="H821">
        <v>79</v>
      </c>
      <c r="I821" t="s">
        <v>420</v>
      </c>
      <c r="J821">
        <v>5231</v>
      </c>
      <c r="K821" t="s">
        <v>185</v>
      </c>
      <c r="L821">
        <v>0</v>
      </c>
      <c r="M821" t="s">
        <v>36</v>
      </c>
      <c r="N821">
        <v>5000</v>
      </c>
      <c r="O821" s="17" t="s">
        <v>700</v>
      </c>
      <c r="P821" t="s">
        <v>394</v>
      </c>
      <c r="Q821" t="s">
        <v>411</v>
      </c>
      <c r="R821" t="s">
        <v>261</v>
      </c>
      <c r="S821" t="s">
        <v>300</v>
      </c>
      <c r="T821" t="s">
        <v>301</v>
      </c>
      <c r="U821" s="17" t="e">
        <v>#N/A</v>
      </c>
      <c r="V821" s="13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 s="21">
        <v>0</v>
      </c>
      <c r="AD821" s="13">
        <f>VLOOKUP(A821,'ARCHIVO DE TRABAJO'!$A$1:$AC$1046,29,0)</f>
        <v>0</v>
      </c>
      <c r="AE821" s="32">
        <f>VLOOKUP(A821,'ARCHIVO DE TRABAJO'!$A$1:$AD$1046,30,0)</f>
        <v>0</v>
      </c>
      <c r="AF821" s="21">
        <v>0</v>
      </c>
      <c r="AG821" s="21">
        <v>0</v>
      </c>
      <c r="AH821" s="21">
        <v>0</v>
      </c>
      <c r="AI821" s="21">
        <f t="shared" si="25"/>
        <v>0</v>
      </c>
      <c r="AJ821">
        <v>0</v>
      </c>
      <c r="AK821" s="1">
        <v>25000</v>
      </c>
      <c r="AL821">
        <v>0</v>
      </c>
      <c r="AM821" s="1">
        <v>25000</v>
      </c>
      <c r="AN821">
        <v>0</v>
      </c>
    </row>
    <row r="822" spans="1:40" x14ac:dyDescent="0.25">
      <c r="A822" t="str">
        <f t="shared" si="24"/>
        <v>1.1-00-2019_20279045_2056710</v>
      </c>
      <c r="B822" t="s">
        <v>393</v>
      </c>
      <c r="C822" s="17" t="s">
        <v>555</v>
      </c>
      <c r="D822" t="s">
        <v>31</v>
      </c>
      <c r="E822" t="s">
        <v>298</v>
      </c>
      <c r="F822" t="s">
        <v>409</v>
      </c>
      <c r="G822">
        <v>2</v>
      </c>
      <c r="H822">
        <v>79</v>
      </c>
      <c r="I822" t="s">
        <v>420</v>
      </c>
      <c r="J822">
        <v>5671</v>
      </c>
      <c r="K822" t="s">
        <v>122</v>
      </c>
      <c r="L822">
        <v>0</v>
      </c>
      <c r="M822" t="s">
        <v>36</v>
      </c>
      <c r="N822">
        <v>5000</v>
      </c>
      <c r="O822" s="17" t="s">
        <v>700</v>
      </c>
      <c r="P822" t="s">
        <v>394</v>
      </c>
      <c r="Q822" t="s">
        <v>411</v>
      </c>
      <c r="R822" t="s">
        <v>261</v>
      </c>
      <c r="S822" t="s">
        <v>300</v>
      </c>
      <c r="T822" t="s">
        <v>301</v>
      </c>
      <c r="U822" s="17" t="e">
        <v>#N/A</v>
      </c>
      <c r="V822" s="13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 s="21">
        <v>0</v>
      </c>
      <c r="AD822" s="13">
        <f>VLOOKUP(A822,'ARCHIVO DE TRABAJO'!$A$1:$AC$1046,29,0)</f>
        <v>0</v>
      </c>
      <c r="AE822" s="32">
        <f>VLOOKUP(A822,'ARCHIVO DE TRABAJO'!$A$1:$AD$1046,30,0)</f>
        <v>0</v>
      </c>
      <c r="AF822" s="21">
        <v>0</v>
      </c>
      <c r="AG822" s="21">
        <v>0</v>
      </c>
      <c r="AH822" s="21">
        <v>0</v>
      </c>
      <c r="AI822" s="21">
        <f t="shared" si="25"/>
        <v>0</v>
      </c>
      <c r="AJ822">
        <v>0</v>
      </c>
      <c r="AK822" s="1">
        <v>1000000</v>
      </c>
      <c r="AL822">
        <v>0</v>
      </c>
      <c r="AM822" s="1">
        <v>1000000</v>
      </c>
      <c r="AN822">
        <v>0</v>
      </c>
    </row>
    <row r="823" spans="1:40" x14ac:dyDescent="0.25">
      <c r="A823" t="str">
        <f t="shared" si="24"/>
        <v>1.1-00-2010_20963029_2042110</v>
      </c>
      <c r="B823" t="s">
        <v>393</v>
      </c>
      <c r="C823" s="17" t="s">
        <v>555</v>
      </c>
      <c r="D823" t="s">
        <v>370</v>
      </c>
      <c r="E823" t="s">
        <v>97</v>
      </c>
      <c r="F823" t="s">
        <v>371</v>
      </c>
      <c r="G823">
        <v>9</v>
      </c>
      <c r="H823">
        <v>63</v>
      </c>
      <c r="I823" t="s">
        <v>372</v>
      </c>
      <c r="J823">
        <v>4211</v>
      </c>
      <c r="K823" t="s">
        <v>219</v>
      </c>
      <c r="L823">
        <v>0</v>
      </c>
      <c r="M823" t="s">
        <v>36</v>
      </c>
      <c r="N823">
        <v>4000</v>
      </c>
      <c r="O823" s="17" t="s">
        <v>699</v>
      </c>
      <c r="P823" t="s">
        <v>394</v>
      </c>
      <c r="Q823" t="s">
        <v>373</v>
      </c>
      <c r="R823" t="s">
        <v>212</v>
      </c>
      <c r="S823" t="s">
        <v>374</v>
      </c>
      <c r="T823" t="s">
        <v>373</v>
      </c>
      <c r="U823" s="17" t="e">
        <v>#N/A</v>
      </c>
      <c r="V823" s="13">
        <v>19273634.449999999</v>
      </c>
      <c r="W823">
        <v>0</v>
      </c>
      <c r="X823" s="21">
        <v>20457217.969999999</v>
      </c>
      <c r="Y823" s="21">
        <v>20457217.969999999</v>
      </c>
      <c r="Z823" s="21">
        <v>20457217.969999999</v>
      </c>
      <c r="AA823" s="21">
        <v>20457217.969999999</v>
      </c>
      <c r="AB823" s="21">
        <v>20457217.969999999</v>
      </c>
      <c r="AC823" s="21">
        <v>-1183583.5199999996</v>
      </c>
      <c r="AD823" s="13">
        <f>VLOOKUP(A823,'ARCHIVO DE TRABAJO'!$A$1:$AC$1046,29,0)</f>
        <v>5726365.5500000007</v>
      </c>
      <c r="AE823" s="32" t="str">
        <f>VLOOKUP(A823,'ARCHIVO DE TRABAJO'!$A$1:$AD$1046,30,0)</f>
        <v>Verde</v>
      </c>
      <c r="AF823" s="21">
        <v>0</v>
      </c>
      <c r="AG823" s="67">
        <v>5726365.5500000007</v>
      </c>
      <c r="AH823" s="21">
        <v>0</v>
      </c>
      <c r="AI823" s="21">
        <f t="shared" si="25"/>
        <v>25000000</v>
      </c>
      <c r="AJ823">
        <v>0</v>
      </c>
      <c r="AK823" s="1">
        <v>32122724.09</v>
      </c>
      <c r="AL823">
        <v>0</v>
      </c>
      <c r="AM823" s="1">
        <v>12849089.640000001</v>
      </c>
      <c r="AN823" s="21">
        <v>19273634.449999999</v>
      </c>
    </row>
    <row r="824" spans="1:40" x14ac:dyDescent="0.25">
      <c r="A824" t="str">
        <f t="shared" si="24"/>
        <v>1.1-00-2001_2018005_2022110</v>
      </c>
      <c r="B824" t="s">
        <v>393</v>
      </c>
      <c r="C824" s="17" t="s">
        <v>555</v>
      </c>
      <c r="D824" t="s">
        <v>31</v>
      </c>
      <c r="E824" t="s">
        <v>32</v>
      </c>
      <c r="F824" t="s">
        <v>146</v>
      </c>
      <c r="G824">
        <v>1</v>
      </c>
      <c r="H824">
        <v>8</v>
      </c>
      <c r="I824" t="s">
        <v>303</v>
      </c>
      <c r="J824">
        <v>2211</v>
      </c>
      <c r="K824" t="s">
        <v>55</v>
      </c>
      <c r="L824">
        <v>0</v>
      </c>
      <c r="M824" t="s">
        <v>36</v>
      </c>
      <c r="N824">
        <v>2000</v>
      </c>
      <c r="O824" s="17" t="s">
        <v>699</v>
      </c>
      <c r="P824" t="s">
        <v>394</v>
      </c>
      <c r="Q824" t="s">
        <v>149</v>
      </c>
      <c r="R824" t="s">
        <v>212</v>
      </c>
      <c r="S824" t="s">
        <v>304</v>
      </c>
      <c r="T824" t="s">
        <v>305</v>
      </c>
      <c r="U824" s="17" t="e">
        <v>#N/A</v>
      </c>
      <c r="V824" s="13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 s="21">
        <v>0</v>
      </c>
      <c r="AD824" s="13">
        <f>VLOOKUP(A824,'ARCHIVO DE TRABAJO'!$A$1:$AC$1046,29,0)</f>
        <v>0</v>
      </c>
      <c r="AE824" s="32">
        <f>VLOOKUP(A824,'ARCHIVO DE TRABAJO'!$A$1:$AD$1046,30,0)</f>
        <v>0</v>
      </c>
      <c r="AF824" s="21">
        <v>0</v>
      </c>
      <c r="AG824" s="21">
        <v>0</v>
      </c>
      <c r="AH824" s="21">
        <v>0</v>
      </c>
      <c r="AI824" s="21">
        <f t="shared" si="25"/>
        <v>0</v>
      </c>
      <c r="AJ824">
        <v>0</v>
      </c>
      <c r="AK824" s="1">
        <v>50000</v>
      </c>
      <c r="AL824">
        <v>0</v>
      </c>
      <c r="AM824" s="1">
        <v>50000</v>
      </c>
      <c r="AN824">
        <v>0</v>
      </c>
    </row>
    <row r="825" spans="1:40" x14ac:dyDescent="0.25">
      <c r="A825" t="str">
        <f t="shared" si="24"/>
        <v>1.1-00-2001_2018005_2037110</v>
      </c>
      <c r="B825" t="s">
        <v>393</v>
      </c>
      <c r="C825" s="17" t="s">
        <v>555</v>
      </c>
      <c r="D825" t="s">
        <v>31</v>
      </c>
      <c r="E825" t="s">
        <v>32</v>
      </c>
      <c r="F825" t="s">
        <v>146</v>
      </c>
      <c r="G825">
        <v>1</v>
      </c>
      <c r="H825">
        <v>8</v>
      </c>
      <c r="I825" t="s">
        <v>303</v>
      </c>
      <c r="J825">
        <v>3711</v>
      </c>
      <c r="K825" t="s">
        <v>138</v>
      </c>
      <c r="L825">
        <v>0</v>
      </c>
      <c r="M825" t="s">
        <v>36</v>
      </c>
      <c r="N825">
        <v>3000</v>
      </c>
      <c r="O825" s="17" t="s">
        <v>699</v>
      </c>
      <c r="P825" t="s">
        <v>394</v>
      </c>
      <c r="Q825" t="s">
        <v>149</v>
      </c>
      <c r="R825" t="s">
        <v>212</v>
      </c>
      <c r="S825" t="s">
        <v>304</v>
      </c>
      <c r="T825" t="s">
        <v>305</v>
      </c>
      <c r="U825" s="17" t="e">
        <v>#N/A</v>
      </c>
      <c r="V825" s="13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 s="21">
        <v>0</v>
      </c>
      <c r="AD825" s="13">
        <f>VLOOKUP(A825,'ARCHIVO DE TRABAJO'!$A$1:$AC$1046,29,0)</f>
        <v>0</v>
      </c>
      <c r="AE825" s="32">
        <f>VLOOKUP(A825,'ARCHIVO DE TRABAJO'!$A$1:$AD$1046,30,0)</f>
        <v>0</v>
      </c>
      <c r="AF825" s="21">
        <v>0</v>
      </c>
      <c r="AG825" s="21">
        <v>0</v>
      </c>
      <c r="AH825" s="21">
        <v>0</v>
      </c>
      <c r="AI825" s="21">
        <f t="shared" si="25"/>
        <v>0</v>
      </c>
      <c r="AJ825">
        <v>0</v>
      </c>
      <c r="AK825" s="1">
        <v>140000</v>
      </c>
      <c r="AL825">
        <v>0</v>
      </c>
      <c r="AM825" s="1">
        <v>140000</v>
      </c>
      <c r="AN825">
        <v>0</v>
      </c>
    </row>
    <row r="826" spans="1:40" x14ac:dyDescent="0.25">
      <c r="A826" t="str">
        <f t="shared" si="24"/>
        <v>1.1-00-2001_2018005_2037510</v>
      </c>
      <c r="B826" t="s">
        <v>393</v>
      </c>
      <c r="C826" s="17" t="s">
        <v>555</v>
      </c>
      <c r="D826" t="s">
        <v>31</v>
      </c>
      <c r="E826" t="s">
        <v>32</v>
      </c>
      <c r="F826" t="s">
        <v>146</v>
      </c>
      <c r="G826">
        <v>1</v>
      </c>
      <c r="H826">
        <v>8</v>
      </c>
      <c r="I826" t="s">
        <v>303</v>
      </c>
      <c r="J826">
        <v>3751</v>
      </c>
      <c r="K826" t="s">
        <v>139</v>
      </c>
      <c r="L826">
        <v>0</v>
      </c>
      <c r="M826" t="s">
        <v>36</v>
      </c>
      <c r="N826">
        <v>3000</v>
      </c>
      <c r="O826" s="17" t="s">
        <v>699</v>
      </c>
      <c r="P826" t="s">
        <v>394</v>
      </c>
      <c r="Q826" t="s">
        <v>149</v>
      </c>
      <c r="R826" t="s">
        <v>212</v>
      </c>
      <c r="S826" t="s">
        <v>304</v>
      </c>
      <c r="T826" t="s">
        <v>305</v>
      </c>
      <c r="U826" s="17" t="e">
        <v>#N/A</v>
      </c>
      <c r="V826" s="13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 s="21">
        <v>0</v>
      </c>
      <c r="AD826" s="13">
        <f>VLOOKUP(A826,'ARCHIVO DE TRABAJO'!$A$1:$AC$1046,29,0)</f>
        <v>0</v>
      </c>
      <c r="AE826" s="32">
        <f>VLOOKUP(A826,'ARCHIVO DE TRABAJO'!$A$1:$AD$1046,30,0)</f>
        <v>0</v>
      </c>
      <c r="AF826" s="21">
        <v>0</v>
      </c>
      <c r="AG826" s="21">
        <v>0</v>
      </c>
      <c r="AH826" s="21">
        <v>0</v>
      </c>
      <c r="AI826" s="21">
        <f t="shared" si="25"/>
        <v>0</v>
      </c>
      <c r="AJ826">
        <v>0</v>
      </c>
      <c r="AK826" s="1">
        <v>100000</v>
      </c>
      <c r="AL826">
        <v>0</v>
      </c>
      <c r="AM826" s="1">
        <v>100000</v>
      </c>
      <c r="AN826">
        <v>0</v>
      </c>
    </row>
    <row r="827" spans="1:40" x14ac:dyDescent="0.25">
      <c r="A827" t="str">
        <f t="shared" si="24"/>
        <v>1.1-00-2001_2018005_2044110</v>
      </c>
      <c r="B827" t="s">
        <v>393</v>
      </c>
      <c r="C827" s="17" t="s">
        <v>555</v>
      </c>
      <c r="D827" t="s">
        <v>31</v>
      </c>
      <c r="E827" t="s">
        <v>32</v>
      </c>
      <c r="F827" t="s">
        <v>146</v>
      </c>
      <c r="G827">
        <v>1</v>
      </c>
      <c r="H827">
        <v>8</v>
      </c>
      <c r="I827" t="s">
        <v>303</v>
      </c>
      <c r="J827">
        <v>4411</v>
      </c>
      <c r="K827" t="s">
        <v>76</v>
      </c>
      <c r="L827">
        <v>0</v>
      </c>
      <c r="M827" t="s">
        <v>36</v>
      </c>
      <c r="N827">
        <v>4000</v>
      </c>
      <c r="O827" s="17" t="s">
        <v>699</v>
      </c>
      <c r="P827" t="s">
        <v>394</v>
      </c>
      <c r="Q827" t="s">
        <v>149</v>
      </c>
      <c r="R827" t="s">
        <v>212</v>
      </c>
      <c r="S827" t="s">
        <v>304</v>
      </c>
      <c r="T827" t="s">
        <v>305</v>
      </c>
      <c r="U827" s="17" t="e">
        <v>#N/A</v>
      </c>
      <c r="V827" s="13">
        <v>224600</v>
      </c>
      <c r="W827">
        <v>0</v>
      </c>
      <c r="X827" s="1">
        <v>235000</v>
      </c>
      <c r="Y827" s="1">
        <v>235000</v>
      </c>
      <c r="Z827" s="1">
        <v>235000</v>
      </c>
      <c r="AA827" s="1">
        <v>235000</v>
      </c>
      <c r="AB827" s="1">
        <v>235000</v>
      </c>
      <c r="AC827" s="21">
        <v>-10400</v>
      </c>
      <c r="AD827" s="13">
        <f>VLOOKUP(A827,'ARCHIVO DE TRABAJO'!$A$1:$AC$1046,29,0)</f>
        <v>0</v>
      </c>
      <c r="AE827" s="32">
        <f>VLOOKUP(A827,'ARCHIVO DE TRABAJO'!$A$1:$AD$1046,30,0)</f>
        <v>0</v>
      </c>
      <c r="AF827" s="21">
        <v>0</v>
      </c>
      <c r="AG827" s="21">
        <v>0</v>
      </c>
      <c r="AH827" s="21">
        <v>0</v>
      </c>
      <c r="AI827" s="21">
        <f t="shared" si="25"/>
        <v>224600</v>
      </c>
      <c r="AJ827">
        <v>0</v>
      </c>
      <c r="AK827" s="1">
        <v>1835000</v>
      </c>
      <c r="AL827">
        <v>0</v>
      </c>
      <c r="AM827" s="1">
        <v>1610400</v>
      </c>
      <c r="AN827" s="1">
        <v>224600</v>
      </c>
    </row>
    <row r="828" spans="1:40" x14ac:dyDescent="0.25">
      <c r="A828" t="str">
        <f t="shared" si="24"/>
        <v>1.1-00-2001_2018005_2044111</v>
      </c>
      <c r="B828" t="s">
        <v>393</v>
      </c>
      <c r="C828" s="17" t="s">
        <v>555</v>
      </c>
      <c r="D828" t="s">
        <v>31</v>
      </c>
      <c r="E828" t="s">
        <v>32</v>
      </c>
      <c r="F828" t="s">
        <v>146</v>
      </c>
      <c r="G828">
        <v>1</v>
      </c>
      <c r="H828">
        <v>8</v>
      </c>
      <c r="I828" t="s">
        <v>303</v>
      </c>
      <c r="J828">
        <v>4411</v>
      </c>
      <c r="K828" t="s">
        <v>76</v>
      </c>
      <c r="L828">
        <v>1</v>
      </c>
      <c r="M828" t="s">
        <v>421</v>
      </c>
      <c r="N828">
        <v>4000</v>
      </c>
      <c r="O828" s="17" t="s">
        <v>699</v>
      </c>
      <c r="P828" t="s">
        <v>394</v>
      </c>
      <c r="Q828" t="s">
        <v>149</v>
      </c>
      <c r="R828" t="s">
        <v>212</v>
      </c>
      <c r="S828" t="s">
        <v>304</v>
      </c>
      <c r="T828" t="s">
        <v>305</v>
      </c>
      <c r="U828" s="17" t="e">
        <v>#N/A</v>
      </c>
      <c r="V828" s="13">
        <v>324000</v>
      </c>
      <c r="W828">
        <v>0</v>
      </c>
      <c r="X828" s="1">
        <v>219000</v>
      </c>
      <c r="Y828" s="1">
        <v>219000</v>
      </c>
      <c r="Z828" s="1">
        <v>219000</v>
      </c>
      <c r="AA828" s="1">
        <v>162000</v>
      </c>
      <c r="AB828" s="1">
        <v>54000</v>
      </c>
      <c r="AC828" s="21">
        <v>105000</v>
      </c>
      <c r="AD828" s="13">
        <f>VLOOKUP(A828,'ARCHIVO DE TRABAJO'!$A$1:$AC$1046,29,0)</f>
        <v>0</v>
      </c>
      <c r="AE828" s="32">
        <f>VLOOKUP(A828,'ARCHIVO DE TRABAJO'!$A$1:$AD$1046,30,0)</f>
        <v>0</v>
      </c>
      <c r="AF828" s="21">
        <v>0</v>
      </c>
      <c r="AG828" s="21">
        <v>0</v>
      </c>
      <c r="AH828" s="21">
        <v>0</v>
      </c>
      <c r="AI828" s="21">
        <f t="shared" si="25"/>
        <v>324000</v>
      </c>
      <c r="AJ828">
        <v>0</v>
      </c>
      <c r="AK828" s="1">
        <v>324000</v>
      </c>
      <c r="AL828">
        <v>0</v>
      </c>
      <c r="AM828">
        <v>0</v>
      </c>
      <c r="AN828" s="1">
        <v>324000</v>
      </c>
    </row>
    <row r="829" spans="1:40" x14ac:dyDescent="0.25">
      <c r="A829" t="str">
        <f t="shared" si="24"/>
        <v>1.1-00-2001_2018005_2044112</v>
      </c>
      <c r="B829" t="s">
        <v>393</v>
      </c>
      <c r="C829" s="17" t="s">
        <v>555</v>
      </c>
      <c r="D829" t="s">
        <v>31</v>
      </c>
      <c r="E829" t="s">
        <v>32</v>
      </c>
      <c r="F829" t="s">
        <v>146</v>
      </c>
      <c r="G829">
        <v>1</v>
      </c>
      <c r="H829">
        <v>8</v>
      </c>
      <c r="I829" t="s">
        <v>303</v>
      </c>
      <c r="J829">
        <v>4411</v>
      </c>
      <c r="K829" t="s">
        <v>76</v>
      </c>
      <c r="L829">
        <v>2</v>
      </c>
      <c r="M829" t="s">
        <v>422</v>
      </c>
      <c r="N829">
        <v>4000</v>
      </c>
      <c r="O829" s="17" t="s">
        <v>699</v>
      </c>
      <c r="P829" t="s">
        <v>394</v>
      </c>
      <c r="Q829" t="s">
        <v>149</v>
      </c>
      <c r="R829" t="s">
        <v>212</v>
      </c>
      <c r="S829" t="s">
        <v>304</v>
      </c>
      <c r="T829" t="s">
        <v>305</v>
      </c>
      <c r="U829" s="17" t="e">
        <v>#N/A</v>
      </c>
      <c r="V829" s="13">
        <v>70000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 s="21">
        <v>70000</v>
      </c>
      <c r="AD829" s="13">
        <f>VLOOKUP(A829,'ARCHIVO DE TRABAJO'!$A$1:$AC$1046,29,0)</f>
        <v>0</v>
      </c>
      <c r="AE829" s="32">
        <f>VLOOKUP(A829,'ARCHIVO DE TRABAJO'!$A$1:$AD$1046,30,0)</f>
        <v>0</v>
      </c>
      <c r="AF829" s="21">
        <v>0</v>
      </c>
      <c r="AG829" s="21">
        <v>0</v>
      </c>
      <c r="AH829" s="21">
        <v>0</v>
      </c>
      <c r="AI829" s="21">
        <f t="shared" si="25"/>
        <v>70000</v>
      </c>
      <c r="AJ829">
        <v>0</v>
      </c>
      <c r="AK829" s="1">
        <v>70000</v>
      </c>
      <c r="AL829">
        <v>0</v>
      </c>
      <c r="AM829">
        <v>0</v>
      </c>
      <c r="AN829" s="1">
        <v>70000</v>
      </c>
    </row>
    <row r="830" spans="1:40" x14ac:dyDescent="0.25">
      <c r="A830" t="str">
        <f t="shared" si="24"/>
        <v>1.1-00-2001_2018005_2044113</v>
      </c>
      <c r="B830" t="s">
        <v>393</v>
      </c>
      <c r="C830" s="17" t="s">
        <v>555</v>
      </c>
      <c r="D830" t="s">
        <v>31</v>
      </c>
      <c r="E830" t="s">
        <v>32</v>
      </c>
      <c r="F830" t="s">
        <v>146</v>
      </c>
      <c r="G830">
        <v>1</v>
      </c>
      <c r="H830">
        <v>8</v>
      </c>
      <c r="I830" t="s">
        <v>303</v>
      </c>
      <c r="J830">
        <v>4411</v>
      </c>
      <c r="K830" t="s">
        <v>76</v>
      </c>
      <c r="L830">
        <v>3</v>
      </c>
      <c r="M830" t="s">
        <v>423</v>
      </c>
      <c r="N830">
        <v>4000</v>
      </c>
      <c r="O830" s="17" t="s">
        <v>699</v>
      </c>
      <c r="P830" t="s">
        <v>394</v>
      </c>
      <c r="Q830" t="s">
        <v>149</v>
      </c>
      <c r="R830" t="s">
        <v>212</v>
      </c>
      <c r="S830" t="s">
        <v>304</v>
      </c>
      <c r="T830" t="s">
        <v>305</v>
      </c>
      <c r="U830" s="17" t="e">
        <v>#N/A</v>
      </c>
      <c r="V830" s="13">
        <v>70500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 s="21">
        <v>70500</v>
      </c>
      <c r="AD830" s="13">
        <f>VLOOKUP(A830,'ARCHIVO DE TRABAJO'!$A$1:$AC$1046,29,0)</f>
        <v>0</v>
      </c>
      <c r="AE830" s="32">
        <f>VLOOKUP(A830,'ARCHIVO DE TRABAJO'!$A$1:$AD$1046,30,0)</f>
        <v>0</v>
      </c>
      <c r="AF830" s="21">
        <v>0</v>
      </c>
      <c r="AG830" s="21">
        <v>0</v>
      </c>
      <c r="AH830" s="21">
        <v>0</v>
      </c>
      <c r="AI830" s="21">
        <f t="shared" si="25"/>
        <v>70500</v>
      </c>
      <c r="AJ830">
        <v>0</v>
      </c>
      <c r="AK830" s="1">
        <v>105500</v>
      </c>
      <c r="AL830">
        <v>0</v>
      </c>
      <c r="AM830" s="1">
        <v>35000</v>
      </c>
      <c r="AN830" s="1">
        <v>70500</v>
      </c>
    </row>
    <row r="831" spans="1:40" x14ac:dyDescent="0.25">
      <c r="A831" t="str">
        <f t="shared" ref="A831:A894" si="26">+CONCATENATE(B831,F831,G831,H831,I831,J831,L831)</f>
        <v>1.1-00-2001_2018005_2044114</v>
      </c>
      <c r="B831" t="s">
        <v>393</v>
      </c>
      <c r="C831" s="17" t="s">
        <v>555</v>
      </c>
      <c r="D831" t="s">
        <v>31</v>
      </c>
      <c r="E831" t="s">
        <v>32</v>
      </c>
      <c r="F831" t="s">
        <v>146</v>
      </c>
      <c r="G831">
        <v>1</v>
      </c>
      <c r="H831">
        <v>8</v>
      </c>
      <c r="I831" t="s">
        <v>303</v>
      </c>
      <c r="J831">
        <v>4411</v>
      </c>
      <c r="K831" t="s">
        <v>76</v>
      </c>
      <c r="L831">
        <v>4</v>
      </c>
      <c r="M831" t="s">
        <v>424</v>
      </c>
      <c r="N831">
        <v>4000</v>
      </c>
      <c r="O831" s="17" t="s">
        <v>699</v>
      </c>
      <c r="P831" t="s">
        <v>394</v>
      </c>
      <c r="Q831" t="s">
        <v>149</v>
      </c>
      <c r="R831" t="s">
        <v>212</v>
      </c>
      <c r="S831" t="s">
        <v>304</v>
      </c>
      <c r="T831" t="s">
        <v>305</v>
      </c>
      <c r="U831" s="17" t="e">
        <v>#N/A</v>
      </c>
      <c r="V831" s="13">
        <v>105500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 s="21">
        <v>105500</v>
      </c>
      <c r="AD831" s="13">
        <f>VLOOKUP(A831,'ARCHIVO DE TRABAJO'!$A$1:$AC$1046,29,0)</f>
        <v>0</v>
      </c>
      <c r="AE831" s="32">
        <f>VLOOKUP(A831,'ARCHIVO DE TRABAJO'!$A$1:$AD$1046,30,0)</f>
        <v>0</v>
      </c>
      <c r="AF831" s="21">
        <v>0</v>
      </c>
      <c r="AG831" s="21">
        <v>0</v>
      </c>
      <c r="AH831" s="21">
        <v>0</v>
      </c>
      <c r="AI831" s="21">
        <f t="shared" ref="AI831:AI894" si="27">V831-AF831+AG831+AH831</f>
        <v>105500</v>
      </c>
      <c r="AJ831">
        <v>0</v>
      </c>
      <c r="AK831" s="1">
        <v>105500</v>
      </c>
      <c r="AL831">
        <v>0</v>
      </c>
      <c r="AM831">
        <v>0</v>
      </c>
      <c r="AN831" s="1">
        <v>105500</v>
      </c>
    </row>
    <row r="832" spans="1:40" x14ac:dyDescent="0.25">
      <c r="A832" t="str">
        <f t="shared" si="26"/>
        <v>1.1-00-2001_2018005_2044115</v>
      </c>
      <c r="B832" t="s">
        <v>393</v>
      </c>
      <c r="C832" s="17" t="s">
        <v>555</v>
      </c>
      <c r="D832" t="s">
        <v>31</v>
      </c>
      <c r="E832" t="s">
        <v>32</v>
      </c>
      <c r="F832" t="s">
        <v>146</v>
      </c>
      <c r="G832">
        <v>1</v>
      </c>
      <c r="H832">
        <v>8</v>
      </c>
      <c r="I832" t="s">
        <v>303</v>
      </c>
      <c r="J832">
        <v>4411</v>
      </c>
      <c r="K832" t="s">
        <v>76</v>
      </c>
      <c r="L832">
        <v>5</v>
      </c>
      <c r="M832" t="s">
        <v>425</v>
      </c>
      <c r="N832">
        <v>4000</v>
      </c>
      <c r="O832" s="17" t="s">
        <v>699</v>
      </c>
      <c r="P832" t="s">
        <v>394</v>
      </c>
      <c r="Q832" t="s">
        <v>149</v>
      </c>
      <c r="R832" t="s">
        <v>212</v>
      </c>
      <c r="S832" t="s">
        <v>304</v>
      </c>
      <c r="T832" t="s">
        <v>305</v>
      </c>
      <c r="U832" s="17" t="e">
        <v>#N/A</v>
      </c>
      <c r="V832" s="13">
        <v>556800</v>
      </c>
      <c r="W832">
        <v>0</v>
      </c>
      <c r="X832" s="1">
        <v>123200</v>
      </c>
      <c r="Y832" s="1">
        <v>123200</v>
      </c>
      <c r="Z832" s="1">
        <v>123200</v>
      </c>
      <c r="AA832" s="1">
        <v>123200</v>
      </c>
      <c r="AB832" s="1">
        <v>121200</v>
      </c>
      <c r="AC832" s="21">
        <v>433600</v>
      </c>
      <c r="AD832" s="13">
        <f>VLOOKUP(A832,'ARCHIVO DE TRABAJO'!$A$1:$AC$1046,29,0)</f>
        <v>0</v>
      </c>
      <c r="AE832" s="32">
        <f>VLOOKUP(A832,'ARCHIVO DE TRABAJO'!$A$1:$AD$1046,30,0)</f>
        <v>0</v>
      </c>
      <c r="AF832" s="21">
        <v>0</v>
      </c>
      <c r="AG832" s="21">
        <v>0</v>
      </c>
      <c r="AH832" s="21">
        <v>0</v>
      </c>
      <c r="AI832" s="21">
        <f t="shared" si="27"/>
        <v>556800</v>
      </c>
      <c r="AJ832">
        <v>0</v>
      </c>
      <c r="AK832" s="1">
        <v>1005400</v>
      </c>
      <c r="AL832">
        <v>0</v>
      </c>
      <c r="AM832" s="1">
        <v>448600</v>
      </c>
      <c r="AN832" s="1">
        <v>556800</v>
      </c>
    </row>
    <row r="833" spans="1:40" x14ac:dyDescent="0.25">
      <c r="A833" t="str">
        <f t="shared" si="26"/>
        <v>1.1-00-2001_2018005_2044116</v>
      </c>
      <c r="B833" t="s">
        <v>393</v>
      </c>
      <c r="C833" s="17" t="s">
        <v>555</v>
      </c>
      <c r="D833" t="s">
        <v>31</v>
      </c>
      <c r="E833" t="s">
        <v>32</v>
      </c>
      <c r="F833" t="s">
        <v>146</v>
      </c>
      <c r="G833">
        <v>1</v>
      </c>
      <c r="H833">
        <v>8</v>
      </c>
      <c r="I833" t="s">
        <v>303</v>
      </c>
      <c r="J833">
        <v>4411</v>
      </c>
      <c r="K833" t="s">
        <v>76</v>
      </c>
      <c r="L833">
        <v>6</v>
      </c>
      <c r="M833" t="s">
        <v>426</v>
      </c>
      <c r="N833">
        <v>4000</v>
      </c>
      <c r="O833" s="17" t="s">
        <v>699</v>
      </c>
      <c r="P833" t="s">
        <v>394</v>
      </c>
      <c r="Q833" t="s">
        <v>149</v>
      </c>
      <c r="R833" t="s">
        <v>212</v>
      </c>
      <c r="S833" t="s">
        <v>304</v>
      </c>
      <c r="T833" t="s">
        <v>305</v>
      </c>
      <c r="U833" s="17" t="e">
        <v>#N/A</v>
      </c>
      <c r="V833" s="13">
        <v>101000</v>
      </c>
      <c r="W833">
        <v>0</v>
      </c>
      <c r="X833" s="1">
        <v>101000</v>
      </c>
      <c r="Y833" s="1">
        <v>101000</v>
      </c>
      <c r="Z833" s="1">
        <v>101000</v>
      </c>
      <c r="AA833" s="1">
        <v>52000</v>
      </c>
      <c r="AB833" s="1">
        <v>14000</v>
      </c>
      <c r="AC833" s="21">
        <v>0</v>
      </c>
      <c r="AD833" s="13">
        <f>VLOOKUP(A833,'ARCHIVO DE TRABAJO'!$A$1:$AC$1046,29,0)</f>
        <v>0</v>
      </c>
      <c r="AE833" s="32">
        <f>VLOOKUP(A833,'ARCHIVO DE TRABAJO'!$A$1:$AD$1046,30,0)</f>
        <v>0</v>
      </c>
      <c r="AF833" s="21">
        <v>0</v>
      </c>
      <c r="AG833" s="21">
        <v>0</v>
      </c>
      <c r="AH833" s="21">
        <v>0</v>
      </c>
      <c r="AI833" s="21">
        <f t="shared" si="27"/>
        <v>101000</v>
      </c>
      <c r="AJ833">
        <v>0</v>
      </c>
      <c r="AK833" s="1">
        <v>101000</v>
      </c>
      <c r="AL833">
        <v>0</v>
      </c>
      <c r="AM833">
        <v>0</v>
      </c>
      <c r="AN833" s="1">
        <v>101000</v>
      </c>
    </row>
    <row r="834" spans="1:40" x14ac:dyDescent="0.25">
      <c r="A834" t="str">
        <f t="shared" si="26"/>
        <v>1.1-00-2001_2018005_2044510</v>
      </c>
      <c r="B834" t="s">
        <v>393</v>
      </c>
      <c r="C834" s="17" t="s">
        <v>555</v>
      </c>
      <c r="D834" t="s">
        <v>31</v>
      </c>
      <c r="E834" t="s">
        <v>32</v>
      </c>
      <c r="F834" t="s">
        <v>146</v>
      </c>
      <c r="G834">
        <v>1</v>
      </c>
      <c r="H834">
        <v>8</v>
      </c>
      <c r="I834" t="s">
        <v>303</v>
      </c>
      <c r="J834">
        <v>4451</v>
      </c>
      <c r="K834" t="s">
        <v>188</v>
      </c>
      <c r="L834">
        <v>0</v>
      </c>
      <c r="M834" t="s">
        <v>36</v>
      </c>
      <c r="N834">
        <v>4000</v>
      </c>
      <c r="O834" s="17" t="s">
        <v>699</v>
      </c>
      <c r="P834" t="s">
        <v>394</v>
      </c>
      <c r="Q834" t="s">
        <v>149</v>
      </c>
      <c r="R834" t="s">
        <v>212</v>
      </c>
      <c r="S834" t="s">
        <v>304</v>
      </c>
      <c r="T834" t="s">
        <v>305</v>
      </c>
      <c r="U834" s="17" t="e">
        <v>#N/A</v>
      </c>
      <c r="V834" s="13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 s="21">
        <v>0</v>
      </c>
      <c r="AD834" s="13">
        <f>VLOOKUP(A834,'ARCHIVO DE TRABAJO'!$A$1:$AC$1046,29,0)</f>
        <v>0</v>
      </c>
      <c r="AE834" s="32">
        <f>VLOOKUP(A834,'ARCHIVO DE TRABAJO'!$A$1:$AD$1046,30,0)</f>
        <v>0</v>
      </c>
      <c r="AF834" s="21">
        <v>0</v>
      </c>
      <c r="AG834" s="21">
        <v>0</v>
      </c>
      <c r="AH834" s="21">
        <v>0</v>
      </c>
      <c r="AI834" s="21">
        <f t="shared" si="27"/>
        <v>0</v>
      </c>
      <c r="AJ834">
        <v>0</v>
      </c>
      <c r="AK834" s="1">
        <v>1800000</v>
      </c>
      <c r="AL834">
        <v>0</v>
      </c>
      <c r="AM834" s="1">
        <v>1800000</v>
      </c>
      <c r="AN834">
        <v>0</v>
      </c>
    </row>
    <row r="835" spans="1:40" x14ac:dyDescent="0.25">
      <c r="A835" t="str">
        <f t="shared" si="26"/>
        <v>1.1-00-2001_2018005_2044511</v>
      </c>
      <c r="B835" t="s">
        <v>393</v>
      </c>
      <c r="C835" s="17" t="s">
        <v>555</v>
      </c>
      <c r="D835" t="s">
        <v>31</v>
      </c>
      <c r="E835" t="s">
        <v>32</v>
      </c>
      <c r="F835" t="s">
        <v>146</v>
      </c>
      <c r="G835">
        <v>1</v>
      </c>
      <c r="H835">
        <v>8</v>
      </c>
      <c r="I835" t="s">
        <v>303</v>
      </c>
      <c r="J835">
        <v>4451</v>
      </c>
      <c r="K835" t="s">
        <v>188</v>
      </c>
      <c r="L835">
        <v>1</v>
      </c>
      <c r="M835" t="s">
        <v>427</v>
      </c>
      <c r="N835">
        <v>4000</v>
      </c>
      <c r="O835" s="17" t="s">
        <v>699</v>
      </c>
      <c r="P835" t="s">
        <v>394</v>
      </c>
      <c r="Q835" t="s">
        <v>149</v>
      </c>
      <c r="R835" t="s">
        <v>212</v>
      </c>
      <c r="S835" t="s">
        <v>304</v>
      </c>
      <c r="T835" t="s">
        <v>305</v>
      </c>
      <c r="U835" s="17" t="e">
        <v>#N/A</v>
      </c>
      <c r="V835" s="13">
        <v>1000000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 s="21">
        <v>1000000</v>
      </c>
      <c r="AD835" s="13">
        <f>VLOOKUP(A835,'ARCHIVO DE TRABAJO'!$A$1:$AC$1046,29,0)</f>
        <v>0</v>
      </c>
      <c r="AE835" s="32">
        <f>VLOOKUP(A835,'ARCHIVO DE TRABAJO'!$A$1:$AD$1046,30,0)</f>
        <v>0</v>
      </c>
      <c r="AF835" s="21">
        <v>0</v>
      </c>
      <c r="AG835" s="21">
        <v>0</v>
      </c>
      <c r="AH835" s="21">
        <v>0</v>
      </c>
      <c r="AI835" s="21">
        <f t="shared" si="27"/>
        <v>1000000</v>
      </c>
      <c r="AJ835">
        <v>0</v>
      </c>
      <c r="AK835" s="1">
        <v>1000000</v>
      </c>
      <c r="AL835">
        <v>0</v>
      </c>
      <c r="AM835">
        <v>0</v>
      </c>
      <c r="AN835" s="1">
        <v>1000000</v>
      </c>
    </row>
    <row r="836" spans="1:40" x14ac:dyDescent="0.25">
      <c r="A836" t="str">
        <f t="shared" si="26"/>
        <v>1.1-00-2001_2018005_2044512</v>
      </c>
      <c r="B836" t="s">
        <v>393</v>
      </c>
      <c r="C836" s="17" t="s">
        <v>555</v>
      </c>
      <c r="D836" t="s">
        <v>31</v>
      </c>
      <c r="E836" t="s">
        <v>32</v>
      </c>
      <c r="F836" t="s">
        <v>146</v>
      </c>
      <c r="G836">
        <v>1</v>
      </c>
      <c r="H836">
        <v>8</v>
      </c>
      <c r="I836" t="s">
        <v>303</v>
      </c>
      <c r="J836">
        <v>4451</v>
      </c>
      <c r="K836" t="s">
        <v>188</v>
      </c>
      <c r="L836">
        <v>2</v>
      </c>
      <c r="M836" t="s">
        <v>428</v>
      </c>
      <c r="N836">
        <v>4000</v>
      </c>
      <c r="O836" s="17" t="s">
        <v>699</v>
      </c>
      <c r="P836" t="s">
        <v>394</v>
      </c>
      <c r="Q836" t="s">
        <v>149</v>
      </c>
      <c r="R836" t="s">
        <v>212</v>
      </c>
      <c r="S836" t="s">
        <v>304</v>
      </c>
      <c r="T836" t="s">
        <v>305</v>
      </c>
      <c r="U836" s="17" t="e">
        <v>#N/A</v>
      </c>
      <c r="V836" s="13">
        <v>500000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 s="21">
        <v>500000</v>
      </c>
      <c r="AD836" s="13">
        <f>VLOOKUP(A836,'ARCHIVO DE TRABAJO'!$A$1:$AC$1046,29,0)</f>
        <v>0</v>
      </c>
      <c r="AE836" s="32">
        <f>VLOOKUP(A836,'ARCHIVO DE TRABAJO'!$A$1:$AD$1046,30,0)</f>
        <v>0</v>
      </c>
      <c r="AF836" s="21">
        <v>0</v>
      </c>
      <c r="AG836" s="21">
        <v>0</v>
      </c>
      <c r="AH836" s="21">
        <v>0</v>
      </c>
      <c r="AI836" s="21">
        <f t="shared" si="27"/>
        <v>500000</v>
      </c>
      <c r="AJ836">
        <v>0</v>
      </c>
      <c r="AK836" s="1">
        <v>500000</v>
      </c>
      <c r="AL836">
        <v>0</v>
      </c>
      <c r="AM836">
        <v>0</v>
      </c>
      <c r="AN836" s="1">
        <v>500000</v>
      </c>
    </row>
    <row r="837" spans="1:40" x14ac:dyDescent="0.25">
      <c r="A837" t="str">
        <f t="shared" si="26"/>
        <v>1.1-00-2001_2018005_2044513</v>
      </c>
      <c r="B837" t="s">
        <v>393</v>
      </c>
      <c r="C837" s="17" t="s">
        <v>555</v>
      </c>
      <c r="D837" t="s">
        <v>31</v>
      </c>
      <c r="E837" t="s">
        <v>32</v>
      </c>
      <c r="F837" t="s">
        <v>146</v>
      </c>
      <c r="G837">
        <v>1</v>
      </c>
      <c r="H837">
        <v>8</v>
      </c>
      <c r="I837" t="s">
        <v>303</v>
      </c>
      <c r="J837">
        <v>4451</v>
      </c>
      <c r="K837" t="s">
        <v>188</v>
      </c>
      <c r="L837">
        <v>3</v>
      </c>
      <c r="M837" t="s">
        <v>429</v>
      </c>
      <c r="N837">
        <v>4000</v>
      </c>
      <c r="O837" s="17" t="s">
        <v>699</v>
      </c>
      <c r="P837" t="s">
        <v>394</v>
      </c>
      <c r="Q837" t="s">
        <v>149</v>
      </c>
      <c r="R837" t="s">
        <v>212</v>
      </c>
      <c r="S837" t="s">
        <v>304</v>
      </c>
      <c r="T837" t="s">
        <v>305</v>
      </c>
      <c r="U837" s="17" t="e">
        <v>#N/A</v>
      </c>
      <c r="V837" s="13">
        <v>180000</v>
      </c>
      <c r="W837">
        <v>0</v>
      </c>
      <c r="X837" s="1">
        <v>120000</v>
      </c>
      <c r="Y837" s="1">
        <v>120000</v>
      </c>
      <c r="Z837" s="1">
        <v>120000</v>
      </c>
      <c r="AA837" s="1">
        <v>90000</v>
      </c>
      <c r="AB837" s="1">
        <v>90000</v>
      </c>
      <c r="AC837" s="21">
        <v>60000</v>
      </c>
      <c r="AD837" s="13">
        <f>VLOOKUP(A837,'ARCHIVO DE TRABAJO'!$A$1:$AC$1046,29,0)</f>
        <v>0</v>
      </c>
      <c r="AE837" s="32">
        <f>VLOOKUP(A837,'ARCHIVO DE TRABAJO'!$A$1:$AD$1046,30,0)</f>
        <v>0</v>
      </c>
      <c r="AF837" s="21">
        <v>0</v>
      </c>
      <c r="AG837" s="21">
        <v>0</v>
      </c>
      <c r="AH837" s="21">
        <v>0</v>
      </c>
      <c r="AI837" s="21">
        <f t="shared" si="27"/>
        <v>180000</v>
      </c>
      <c r="AJ837">
        <v>0</v>
      </c>
      <c r="AK837" s="1">
        <v>180000</v>
      </c>
      <c r="AL837">
        <v>0</v>
      </c>
      <c r="AM837">
        <v>0</v>
      </c>
      <c r="AN837" s="1">
        <v>180000</v>
      </c>
    </row>
    <row r="838" spans="1:40" x14ac:dyDescent="0.25">
      <c r="A838" t="str">
        <f t="shared" si="26"/>
        <v>1.1-00-2001_2018005_2044514</v>
      </c>
      <c r="B838" t="s">
        <v>393</v>
      </c>
      <c r="C838" s="17" t="s">
        <v>555</v>
      </c>
      <c r="D838" t="s">
        <v>31</v>
      </c>
      <c r="E838" t="s">
        <v>32</v>
      </c>
      <c r="F838" t="s">
        <v>146</v>
      </c>
      <c r="G838">
        <v>1</v>
      </c>
      <c r="H838">
        <v>8</v>
      </c>
      <c r="I838" t="s">
        <v>303</v>
      </c>
      <c r="J838">
        <v>4451</v>
      </c>
      <c r="K838" t="s">
        <v>188</v>
      </c>
      <c r="L838">
        <v>4</v>
      </c>
      <c r="M838" t="s">
        <v>430</v>
      </c>
      <c r="N838">
        <v>4000</v>
      </c>
      <c r="O838" s="17" t="s">
        <v>699</v>
      </c>
      <c r="P838" t="s">
        <v>394</v>
      </c>
      <c r="Q838" t="s">
        <v>149</v>
      </c>
      <c r="R838" t="s">
        <v>212</v>
      </c>
      <c r="S838" t="s">
        <v>304</v>
      </c>
      <c r="T838" t="s">
        <v>305</v>
      </c>
      <c r="U838" s="17" t="e">
        <v>#N/A</v>
      </c>
      <c r="V838" s="13">
        <v>30000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 s="21">
        <v>30000</v>
      </c>
      <c r="AD838" s="13">
        <f>VLOOKUP(A838,'ARCHIVO DE TRABAJO'!$A$1:$AC$1046,29,0)</f>
        <v>0</v>
      </c>
      <c r="AE838" s="32">
        <f>VLOOKUP(A838,'ARCHIVO DE TRABAJO'!$A$1:$AD$1046,30,0)</f>
        <v>0</v>
      </c>
      <c r="AF838" s="21">
        <v>0</v>
      </c>
      <c r="AG838" s="21">
        <v>0</v>
      </c>
      <c r="AH838" s="21">
        <v>0</v>
      </c>
      <c r="AI838" s="21">
        <f t="shared" si="27"/>
        <v>30000</v>
      </c>
      <c r="AJ838">
        <v>0</v>
      </c>
      <c r="AK838" s="1">
        <v>30000</v>
      </c>
      <c r="AL838">
        <v>0</v>
      </c>
      <c r="AM838">
        <v>0</v>
      </c>
      <c r="AN838" s="1">
        <v>30000</v>
      </c>
    </row>
    <row r="839" spans="1:40" x14ac:dyDescent="0.25">
      <c r="A839" t="str">
        <f t="shared" si="26"/>
        <v>1.1-00-2001_2018005_2044515</v>
      </c>
      <c r="B839" t="s">
        <v>393</v>
      </c>
      <c r="C839" s="17" t="s">
        <v>555</v>
      </c>
      <c r="D839" t="s">
        <v>31</v>
      </c>
      <c r="E839" t="s">
        <v>32</v>
      </c>
      <c r="F839" t="s">
        <v>146</v>
      </c>
      <c r="G839">
        <v>1</v>
      </c>
      <c r="H839">
        <v>8</v>
      </c>
      <c r="I839" t="s">
        <v>303</v>
      </c>
      <c r="J839">
        <v>4451</v>
      </c>
      <c r="K839" t="s">
        <v>188</v>
      </c>
      <c r="L839">
        <v>5</v>
      </c>
      <c r="M839" t="s">
        <v>431</v>
      </c>
      <c r="N839">
        <v>4000</v>
      </c>
      <c r="O839" s="17" t="s">
        <v>699</v>
      </c>
      <c r="P839" t="s">
        <v>394</v>
      </c>
      <c r="Q839" t="s">
        <v>149</v>
      </c>
      <c r="R839" t="s">
        <v>212</v>
      </c>
      <c r="S839" t="s">
        <v>304</v>
      </c>
      <c r="T839" t="s">
        <v>305</v>
      </c>
      <c r="U839" s="17" t="e">
        <v>#N/A</v>
      </c>
      <c r="V839" s="13">
        <v>249600</v>
      </c>
      <c r="W839">
        <v>0</v>
      </c>
      <c r="X839" s="1">
        <v>166400</v>
      </c>
      <c r="Y839" s="1">
        <v>166400</v>
      </c>
      <c r="Z839" s="1">
        <v>166400</v>
      </c>
      <c r="AA839" s="1">
        <v>166400</v>
      </c>
      <c r="AB839" s="1">
        <v>166400</v>
      </c>
      <c r="AC839" s="21">
        <v>83200</v>
      </c>
      <c r="AD839" s="13">
        <f>VLOOKUP(A839,'ARCHIVO DE TRABAJO'!$A$1:$AC$1046,29,0)</f>
        <v>0</v>
      </c>
      <c r="AE839" s="32">
        <f>VLOOKUP(A839,'ARCHIVO DE TRABAJO'!$A$1:$AD$1046,30,0)</f>
        <v>0</v>
      </c>
      <c r="AF839" s="21">
        <v>0</v>
      </c>
      <c r="AG839" s="21">
        <v>0</v>
      </c>
      <c r="AH839" s="21">
        <v>0</v>
      </c>
      <c r="AI839" s="21">
        <f t="shared" si="27"/>
        <v>249600</v>
      </c>
      <c r="AJ839">
        <v>0</v>
      </c>
      <c r="AK839" s="1">
        <v>249600</v>
      </c>
      <c r="AL839">
        <v>0</v>
      </c>
      <c r="AM839">
        <v>0</v>
      </c>
      <c r="AN839" s="1">
        <v>249600</v>
      </c>
    </row>
    <row r="840" spans="1:40" x14ac:dyDescent="0.25">
      <c r="A840" t="str">
        <f t="shared" si="26"/>
        <v>1.1-00-2001_2018005_2044516</v>
      </c>
      <c r="B840" t="s">
        <v>393</v>
      </c>
      <c r="C840" s="17" t="s">
        <v>555</v>
      </c>
      <c r="D840" t="s">
        <v>31</v>
      </c>
      <c r="E840" t="s">
        <v>32</v>
      </c>
      <c r="F840" t="s">
        <v>146</v>
      </c>
      <c r="G840">
        <v>1</v>
      </c>
      <c r="H840">
        <v>8</v>
      </c>
      <c r="I840" t="s">
        <v>303</v>
      </c>
      <c r="J840">
        <v>4451</v>
      </c>
      <c r="K840" t="s">
        <v>188</v>
      </c>
      <c r="L840">
        <v>6</v>
      </c>
      <c r="M840" t="s">
        <v>432</v>
      </c>
      <c r="N840">
        <v>4000</v>
      </c>
      <c r="O840" s="17" t="s">
        <v>699</v>
      </c>
      <c r="P840" t="s">
        <v>394</v>
      </c>
      <c r="Q840" t="s">
        <v>149</v>
      </c>
      <c r="R840" t="s">
        <v>212</v>
      </c>
      <c r="S840" t="s">
        <v>304</v>
      </c>
      <c r="T840" t="s">
        <v>305</v>
      </c>
      <c r="U840" s="17" t="e">
        <v>#N/A</v>
      </c>
      <c r="V840" s="13">
        <v>30000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 s="21">
        <v>30000</v>
      </c>
      <c r="AD840" s="13">
        <f>VLOOKUP(A840,'ARCHIVO DE TRABAJO'!$A$1:$AC$1046,29,0)</f>
        <v>0</v>
      </c>
      <c r="AE840" s="32">
        <f>VLOOKUP(A840,'ARCHIVO DE TRABAJO'!$A$1:$AD$1046,30,0)</f>
        <v>0</v>
      </c>
      <c r="AF840" s="21">
        <v>0</v>
      </c>
      <c r="AG840" s="21">
        <v>0</v>
      </c>
      <c r="AH840" s="21">
        <v>0</v>
      </c>
      <c r="AI840" s="21">
        <f t="shared" si="27"/>
        <v>30000</v>
      </c>
      <c r="AJ840">
        <v>0</v>
      </c>
      <c r="AK840" s="1">
        <v>30000</v>
      </c>
      <c r="AL840">
        <v>0</v>
      </c>
      <c r="AM840">
        <v>0</v>
      </c>
      <c r="AN840" s="1">
        <v>30000</v>
      </c>
    </row>
    <row r="841" spans="1:40" x14ac:dyDescent="0.25">
      <c r="A841" t="str">
        <f t="shared" si="26"/>
        <v>1.1-00-2001_2018005_2044517</v>
      </c>
      <c r="B841" t="s">
        <v>393</v>
      </c>
      <c r="C841" s="17" t="s">
        <v>555</v>
      </c>
      <c r="D841" t="s">
        <v>31</v>
      </c>
      <c r="E841" t="s">
        <v>32</v>
      </c>
      <c r="F841" t="s">
        <v>146</v>
      </c>
      <c r="G841">
        <v>1</v>
      </c>
      <c r="H841">
        <v>8</v>
      </c>
      <c r="I841" t="s">
        <v>303</v>
      </c>
      <c r="J841">
        <v>4451</v>
      </c>
      <c r="K841" t="s">
        <v>188</v>
      </c>
      <c r="L841">
        <v>7</v>
      </c>
      <c r="M841" t="s">
        <v>425</v>
      </c>
      <c r="N841">
        <v>4000</v>
      </c>
      <c r="O841" s="17" t="s">
        <v>699</v>
      </c>
      <c r="P841" t="s">
        <v>394</v>
      </c>
      <c r="Q841" t="s">
        <v>149</v>
      </c>
      <c r="R841" t="s">
        <v>212</v>
      </c>
      <c r="S841" t="s">
        <v>304</v>
      </c>
      <c r="T841" t="s">
        <v>305</v>
      </c>
      <c r="U841" s="17" t="e">
        <v>#N/A</v>
      </c>
      <c r="V841" s="13">
        <v>9000</v>
      </c>
      <c r="W841">
        <v>0</v>
      </c>
      <c r="X841" s="1">
        <v>9000</v>
      </c>
      <c r="Y841" s="1">
        <v>9000</v>
      </c>
      <c r="Z841" s="1">
        <v>9000</v>
      </c>
      <c r="AA841" s="1">
        <v>9000</v>
      </c>
      <c r="AB841" s="1">
        <v>9000</v>
      </c>
      <c r="AC841" s="21">
        <v>0</v>
      </c>
      <c r="AD841" s="13">
        <f>VLOOKUP(A841,'ARCHIVO DE TRABAJO'!$A$1:$AC$1046,29,0)</f>
        <v>0</v>
      </c>
      <c r="AE841" s="32">
        <f>VLOOKUP(A841,'ARCHIVO DE TRABAJO'!$A$1:$AD$1046,30,0)</f>
        <v>0</v>
      </c>
      <c r="AF841" s="21">
        <v>0</v>
      </c>
      <c r="AG841" s="21">
        <v>0</v>
      </c>
      <c r="AH841" s="21">
        <v>0</v>
      </c>
      <c r="AI841" s="21">
        <f t="shared" si="27"/>
        <v>9000</v>
      </c>
      <c r="AJ841">
        <v>0</v>
      </c>
      <c r="AK841" s="1">
        <v>9000</v>
      </c>
      <c r="AL841">
        <v>0</v>
      </c>
      <c r="AM841">
        <v>0</v>
      </c>
      <c r="AN841" s="1">
        <v>9000</v>
      </c>
    </row>
    <row r="842" spans="1:40" x14ac:dyDescent="0.25">
      <c r="A842" t="str">
        <f t="shared" si="26"/>
        <v>1.1-00-2004_20818011_2021810</v>
      </c>
      <c r="B842" t="s">
        <v>393</v>
      </c>
      <c r="C842" s="17" t="s">
        <v>555</v>
      </c>
      <c r="D842" t="s">
        <v>31</v>
      </c>
      <c r="E842" t="s">
        <v>32</v>
      </c>
      <c r="F842" t="s">
        <v>33</v>
      </c>
      <c r="G842">
        <v>8</v>
      </c>
      <c r="H842">
        <v>18</v>
      </c>
      <c r="I842" t="s">
        <v>34</v>
      </c>
      <c r="J842">
        <v>2181</v>
      </c>
      <c r="K842" t="s">
        <v>210</v>
      </c>
      <c r="L842">
        <v>0</v>
      </c>
      <c r="M842" t="s">
        <v>36</v>
      </c>
      <c r="N842">
        <v>2000</v>
      </c>
      <c r="O842" s="17" t="s">
        <v>699</v>
      </c>
      <c r="P842" t="s">
        <v>394</v>
      </c>
      <c r="Q842" t="s">
        <v>38</v>
      </c>
      <c r="R842" t="s">
        <v>39</v>
      </c>
      <c r="S842" t="s">
        <v>306</v>
      </c>
      <c r="T842" t="s">
        <v>41</v>
      </c>
      <c r="U842" s="17" t="s">
        <v>509</v>
      </c>
      <c r="V842" s="13">
        <v>2274152</v>
      </c>
      <c r="W842">
        <v>0</v>
      </c>
      <c r="X842" s="1">
        <v>1459648</v>
      </c>
      <c r="Y842" s="1">
        <v>783020</v>
      </c>
      <c r="Z842" s="1">
        <v>766520</v>
      </c>
      <c r="AA842" s="1">
        <v>683000</v>
      </c>
      <c r="AB842" s="1">
        <v>683000</v>
      </c>
      <c r="AC842" s="21">
        <v>814504</v>
      </c>
      <c r="AD842" s="13">
        <f>VLOOKUP(A842,'ARCHIVO DE TRABAJO'!$A$1:$AC$1046,29,0)</f>
        <v>11000</v>
      </c>
      <c r="AE842" s="32" t="str">
        <f>VLOOKUP(A842,'ARCHIVO DE TRABAJO'!$A$1:$AD$1046,30,0)</f>
        <v>Verde</v>
      </c>
      <c r="AF842" s="21">
        <v>0</v>
      </c>
      <c r="AG842" s="21">
        <v>0</v>
      </c>
      <c r="AH842" s="21">
        <v>0</v>
      </c>
      <c r="AI842" s="21">
        <f t="shared" si="27"/>
        <v>2274152</v>
      </c>
      <c r="AJ842">
        <v>0</v>
      </c>
      <c r="AK842" s="1">
        <v>3374152</v>
      </c>
      <c r="AL842">
        <v>0</v>
      </c>
      <c r="AM842" s="1">
        <v>1100000</v>
      </c>
      <c r="AN842" s="1">
        <v>2274152</v>
      </c>
    </row>
    <row r="843" spans="1:40" x14ac:dyDescent="0.25">
      <c r="A843" t="str">
        <f t="shared" si="26"/>
        <v>1.1-00-2004_20818011_2024610</v>
      </c>
      <c r="B843" t="s">
        <v>393</v>
      </c>
      <c r="C843" s="17" t="s">
        <v>555</v>
      </c>
      <c r="D843" t="s">
        <v>31</v>
      </c>
      <c r="E843" t="s">
        <v>32</v>
      </c>
      <c r="F843" t="s">
        <v>33</v>
      </c>
      <c r="G843">
        <v>8</v>
      </c>
      <c r="H843">
        <v>18</v>
      </c>
      <c r="I843" t="s">
        <v>34</v>
      </c>
      <c r="J843">
        <v>2461</v>
      </c>
      <c r="K843" t="s">
        <v>168</v>
      </c>
      <c r="L843">
        <v>0</v>
      </c>
      <c r="M843" t="s">
        <v>36</v>
      </c>
      <c r="N843">
        <v>2000</v>
      </c>
      <c r="O843" s="17" t="s">
        <v>699</v>
      </c>
      <c r="P843" t="s">
        <v>394</v>
      </c>
      <c r="Q843" t="s">
        <v>38</v>
      </c>
      <c r="R843" t="s">
        <v>39</v>
      </c>
      <c r="S843" t="s">
        <v>306</v>
      </c>
      <c r="T843" t="s">
        <v>41</v>
      </c>
      <c r="U843" s="17" t="e">
        <v>#N/A</v>
      </c>
      <c r="V843" s="13">
        <v>1000.17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 s="21">
        <v>1000.17</v>
      </c>
      <c r="AD843" s="13">
        <f>VLOOKUP(A843,'ARCHIVO DE TRABAJO'!$A$1:$AC$1046,29,0)</f>
        <v>0</v>
      </c>
      <c r="AE843" s="32">
        <f>VLOOKUP(A843,'ARCHIVO DE TRABAJO'!$A$1:$AD$1046,30,0)</f>
        <v>0</v>
      </c>
      <c r="AF843" s="21">
        <v>0</v>
      </c>
      <c r="AG843" s="21">
        <v>0</v>
      </c>
      <c r="AH843" s="21">
        <v>0</v>
      </c>
      <c r="AI843" s="21">
        <f t="shared" si="27"/>
        <v>1000.17</v>
      </c>
      <c r="AJ843">
        <v>0</v>
      </c>
      <c r="AK843" s="1">
        <v>1000.17</v>
      </c>
      <c r="AL843">
        <v>0</v>
      </c>
      <c r="AM843">
        <v>0</v>
      </c>
      <c r="AN843" s="1">
        <v>1000.17</v>
      </c>
    </row>
    <row r="844" spans="1:40" x14ac:dyDescent="0.25">
      <c r="A844" t="str">
        <f t="shared" si="26"/>
        <v>1.1-00-2004_20818011_2027210</v>
      </c>
      <c r="B844" t="s">
        <v>393</v>
      </c>
      <c r="C844" s="17" t="s">
        <v>555</v>
      </c>
      <c r="D844" t="s">
        <v>31</v>
      </c>
      <c r="E844" t="s">
        <v>32</v>
      </c>
      <c r="F844" t="s">
        <v>33</v>
      </c>
      <c r="G844">
        <v>8</v>
      </c>
      <c r="H844">
        <v>18</v>
      </c>
      <c r="I844" t="s">
        <v>34</v>
      </c>
      <c r="J844">
        <v>2721</v>
      </c>
      <c r="K844" t="s">
        <v>124</v>
      </c>
      <c r="L844">
        <v>0</v>
      </c>
      <c r="M844" t="s">
        <v>36</v>
      </c>
      <c r="N844">
        <v>2000</v>
      </c>
      <c r="O844" s="17" t="s">
        <v>699</v>
      </c>
      <c r="P844" t="s">
        <v>394</v>
      </c>
      <c r="Q844" t="s">
        <v>38</v>
      </c>
      <c r="R844" t="s">
        <v>39</v>
      </c>
      <c r="S844" t="s">
        <v>306</v>
      </c>
      <c r="T844" t="s">
        <v>41</v>
      </c>
      <c r="U844" s="17" t="e">
        <v>#N/A</v>
      </c>
      <c r="V844" s="13">
        <v>5000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 s="21">
        <v>5000</v>
      </c>
      <c r="AD844" s="13">
        <f>VLOOKUP(A844,'ARCHIVO DE TRABAJO'!$A$1:$AC$1046,29,0)</f>
        <v>0</v>
      </c>
      <c r="AE844" s="32">
        <f>VLOOKUP(A844,'ARCHIVO DE TRABAJO'!$A$1:$AD$1046,30,0)</f>
        <v>0</v>
      </c>
      <c r="AF844" s="21">
        <v>0</v>
      </c>
      <c r="AG844" s="21">
        <v>0</v>
      </c>
      <c r="AH844" s="21">
        <v>0</v>
      </c>
      <c r="AI844" s="21">
        <f t="shared" si="27"/>
        <v>5000</v>
      </c>
      <c r="AJ844">
        <v>0</v>
      </c>
      <c r="AK844" s="1">
        <v>5000</v>
      </c>
      <c r="AL844">
        <v>0</v>
      </c>
      <c r="AM844">
        <v>0</v>
      </c>
      <c r="AN844" s="1">
        <v>5000</v>
      </c>
    </row>
    <row r="845" spans="1:40" x14ac:dyDescent="0.25">
      <c r="A845" t="str">
        <f t="shared" si="26"/>
        <v>1.1-00-2004_20819011_2031810</v>
      </c>
      <c r="B845" t="s">
        <v>393</v>
      </c>
      <c r="C845" s="17" t="s">
        <v>555</v>
      </c>
      <c r="D845" t="s">
        <v>31</v>
      </c>
      <c r="E845" t="s">
        <v>32</v>
      </c>
      <c r="F845" t="s">
        <v>33</v>
      </c>
      <c r="G845">
        <v>8</v>
      </c>
      <c r="H845">
        <v>19</v>
      </c>
      <c r="I845" t="s">
        <v>34</v>
      </c>
      <c r="J845">
        <v>3181</v>
      </c>
      <c r="K845" t="s">
        <v>132</v>
      </c>
      <c r="L845">
        <v>0</v>
      </c>
      <c r="M845" t="s">
        <v>36</v>
      </c>
      <c r="N845">
        <v>3000</v>
      </c>
      <c r="O845" s="17" t="s">
        <v>699</v>
      </c>
      <c r="P845" t="s">
        <v>394</v>
      </c>
      <c r="Q845" t="s">
        <v>38</v>
      </c>
      <c r="R845" t="s">
        <v>39</v>
      </c>
      <c r="S845" t="s">
        <v>40</v>
      </c>
      <c r="T845" t="s">
        <v>41</v>
      </c>
      <c r="U845" s="17" t="e">
        <v>#N/A</v>
      </c>
      <c r="V845" s="13">
        <v>5000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 s="21">
        <v>5000</v>
      </c>
      <c r="AD845" s="13">
        <f>VLOOKUP(A845,'ARCHIVO DE TRABAJO'!$A$1:$AC$1046,29,0)</f>
        <v>3768000</v>
      </c>
      <c r="AE845" s="32" t="str">
        <f>VLOOKUP(A845,'ARCHIVO DE TRABAJO'!$A$1:$AD$1046,30,0)</f>
        <v>Amarillo</v>
      </c>
      <c r="AF845" s="21">
        <v>0</v>
      </c>
      <c r="AG845" s="21">
        <v>0</v>
      </c>
      <c r="AH845" s="21">
        <v>0</v>
      </c>
      <c r="AI845" s="21">
        <f t="shared" si="27"/>
        <v>5000</v>
      </c>
      <c r="AJ845">
        <v>0</v>
      </c>
      <c r="AK845" s="1">
        <v>5000</v>
      </c>
      <c r="AL845">
        <v>0</v>
      </c>
      <c r="AM845">
        <v>0</v>
      </c>
      <c r="AN845" s="1">
        <v>5000</v>
      </c>
    </row>
    <row r="846" spans="1:40" x14ac:dyDescent="0.25">
      <c r="A846" t="str">
        <f t="shared" si="26"/>
        <v>1.1-00-2004_20819011_2033110</v>
      </c>
      <c r="B846" t="s">
        <v>393</v>
      </c>
      <c r="C846" s="17" t="s">
        <v>555</v>
      </c>
      <c r="D846" t="s">
        <v>31</v>
      </c>
      <c r="E846" t="s">
        <v>32</v>
      </c>
      <c r="F846" t="s">
        <v>33</v>
      </c>
      <c r="G846">
        <v>8</v>
      </c>
      <c r="H846">
        <v>19</v>
      </c>
      <c r="I846" t="s">
        <v>34</v>
      </c>
      <c r="J846">
        <v>3311</v>
      </c>
      <c r="K846" t="s">
        <v>216</v>
      </c>
      <c r="L846">
        <v>0</v>
      </c>
      <c r="M846" t="s">
        <v>36</v>
      </c>
      <c r="N846">
        <v>3000</v>
      </c>
      <c r="O846" s="17" t="s">
        <v>699</v>
      </c>
      <c r="P846" t="s">
        <v>394</v>
      </c>
      <c r="Q846" t="s">
        <v>38</v>
      </c>
      <c r="R846" t="s">
        <v>39</v>
      </c>
      <c r="S846" t="s">
        <v>40</v>
      </c>
      <c r="T846" t="s">
        <v>41</v>
      </c>
      <c r="U846" s="17" t="s">
        <v>509</v>
      </c>
      <c r="V846" s="13">
        <v>2000000</v>
      </c>
      <c r="W846">
        <v>0</v>
      </c>
      <c r="X846" s="1">
        <v>929426.86</v>
      </c>
      <c r="Y846" s="1">
        <v>929426.86</v>
      </c>
      <c r="Z846" s="1">
        <v>697426.86</v>
      </c>
      <c r="AA846" s="1">
        <v>697426.86</v>
      </c>
      <c r="AB846" s="1">
        <v>697426.86</v>
      </c>
      <c r="AC846" s="21">
        <v>1070573.1400000001</v>
      </c>
      <c r="AD846" s="13">
        <f>VLOOKUP(A846,'ARCHIVO DE TRABAJO'!$A$1:$AC$1046,29,0)</f>
        <v>0</v>
      </c>
      <c r="AE846" s="32">
        <f>VLOOKUP(A846,'ARCHIVO DE TRABAJO'!$A$1:$AD$1046,30,0)</f>
        <v>0</v>
      </c>
      <c r="AF846" s="21">
        <v>0</v>
      </c>
      <c r="AG846" s="21">
        <v>0</v>
      </c>
      <c r="AH846" s="21">
        <v>0</v>
      </c>
      <c r="AI846" s="21">
        <f t="shared" si="27"/>
        <v>2000000</v>
      </c>
      <c r="AJ846">
        <v>0</v>
      </c>
      <c r="AK846" s="1">
        <v>6000000</v>
      </c>
      <c r="AL846">
        <v>0</v>
      </c>
      <c r="AM846" s="1">
        <v>4000000</v>
      </c>
      <c r="AN846" s="1">
        <v>2000000</v>
      </c>
    </row>
    <row r="847" spans="1:40" x14ac:dyDescent="0.25">
      <c r="A847" t="str">
        <f t="shared" si="26"/>
        <v>1.1-00-2004_20819011_2033310</v>
      </c>
      <c r="B847" t="s">
        <v>393</v>
      </c>
      <c r="C847" s="17" t="s">
        <v>555</v>
      </c>
      <c r="D847" t="s">
        <v>31</v>
      </c>
      <c r="E847" t="s">
        <v>32</v>
      </c>
      <c r="F847" t="s">
        <v>33</v>
      </c>
      <c r="G847">
        <v>8</v>
      </c>
      <c r="H847">
        <v>19</v>
      </c>
      <c r="I847" t="s">
        <v>34</v>
      </c>
      <c r="J847">
        <v>3331</v>
      </c>
      <c r="K847" t="s">
        <v>148</v>
      </c>
      <c r="L847">
        <v>0</v>
      </c>
      <c r="M847" t="s">
        <v>36</v>
      </c>
      <c r="N847">
        <v>3000</v>
      </c>
      <c r="O847" s="17" t="s">
        <v>699</v>
      </c>
      <c r="P847" t="s">
        <v>394</v>
      </c>
      <c r="Q847" t="s">
        <v>38</v>
      </c>
      <c r="R847" t="s">
        <v>39</v>
      </c>
      <c r="S847" t="s">
        <v>40</v>
      </c>
      <c r="T847" t="s">
        <v>41</v>
      </c>
      <c r="U847" s="17" t="e">
        <v>#N/A</v>
      </c>
      <c r="V847" s="13">
        <v>469568</v>
      </c>
      <c r="W847">
        <v>0</v>
      </c>
      <c r="X847" s="1">
        <v>469568</v>
      </c>
      <c r="Y847" s="1">
        <v>469568</v>
      </c>
      <c r="Z847" s="1">
        <v>215528</v>
      </c>
      <c r="AA847" s="1">
        <v>215528</v>
      </c>
      <c r="AB847" s="1">
        <v>130848</v>
      </c>
      <c r="AC847" s="21">
        <v>0</v>
      </c>
      <c r="AD847" s="13">
        <f>VLOOKUP(A847,'ARCHIVO DE TRABAJO'!$A$1:$AC$1046,29,0)</f>
        <v>0</v>
      </c>
      <c r="AE847" s="32">
        <f>VLOOKUP(A847,'ARCHIVO DE TRABAJO'!$A$1:$AD$1046,30,0)</f>
        <v>0</v>
      </c>
      <c r="AF847" s="21">
        <v>0</v>
      </c>
      <c r="AG847" s="21">
        <v>0</v>
      </c>
      <c r="AH847" s="21">
        <v>0</v>
      </c>
      <c r="AI847" s="21">
        <f t="shared" si="27"/>
        <v>469568</v>
      </c>
      <c r="AJ847">
        <v>0</v>
      </c>
      <c r="AK847" s="1">
        <v>700000</v>
      </c>
      <c r="AL847">
        <v>0</v>
      </c>
      <c r="AM847" s="1">
        <v>230432</v>
      </c>
      <c r="AN847" s="1">
        <v>469568</v>
      </c>
    </row>
    <row r="848" spans="1:40" x14ac:dyDescent="0.25">
      <c r="A848" t="str">
        <f t="shared" si="26"/>
        <v>1.1-00-2004_20820011_2031110</v>
      </c>
      <c r="B848" t="s">
        <v>393</v>
      </c>
      <c r="C848" s="17" t="s">
        <v>555</v>
      </c>
      <c r="D848" t="s">
        <v>31</v>
      </c>
      <c r="E848" t="s">
        <v>32</v>
      </c>
      <c r="F848" t="s">
        <v>33</v>
      </c>
      <c r="G848">
        <v>8</v>
      </c>
      <c r="H848">
        <v>20</v>
      </c>
      <c r="I848" t="s">
        <v>34</v>
      </c>
      <c r="J848">
        <v>3111</v>
      </c>
      <c r="K848" t="s">
        <v>173</v>
      </c>
      <c r="L848">
        <v>0</v>
      </c>
      <c r="M848" t="s">
        <v>36</v>
      </c>
      <c r="N848">
        <v>3000</v>
      </c>
      <c r="O848" s="17" t="s">
        <v>699</v>
      </c>
      <c r="P848" t="s">
        <v>394</v>
      </c>
      <c r="Q848" t="s">
        <v>38</v>
      </c>
      <c r="R848" t="s">
        <v>39</v>
      </c>
      <c r="S848" t="s">
        <v>307</v>
      </c>
      <c r="T848" t="s">
        <v>41</v>
      </c>
      <c r="U848" s="17" t="e">
        <v>#N/A</v>
      </c>
      <c r="V848" s="13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 s="21">
        <v>0</v>
      </c>
      <c r="AD848" s="13">
        <f>VLOOKUP(A848,'ARCHIVO DE TRABAJO'!$A$1:$AC$1046,29,0)</f>
        <v>0</v>
      </c>
      <c r="AE848" s="32">
        <f>VLOOKUP(A848,'ARCHIVO DE TRABAJO'!$A$1:$AD$1046,30,0)</f>
        <v>0</v>
      </c>
      <c r="AF848" s="21">
        <v>0</v>
      </c>
      <c r="AG848" s="21">
        <v>0</v>
      </c>
      <c r="AH848" s="21">
        <v>0</v>
      </c>
      <c r="AI848" s="21">
        <f t="shared" si="27"/>
        <v>0</v>
      </c>
      <c r="AJ848">
        <v>0</v>
      </c>
      <c r="AK848">
        <v>0</v>
      </c>
      <c r="AL848">
        <v>0</v>
      </c>
      <c r="AM848">
        <v>0</v>
      </c>
      <c r="AN848">
        <v>0</v>
      </c>
    </row>
    <row r="849" spans="1:40" x14ac:dyDescent="0.25">
      <c r="A849" t="str">
        <f t="shared" si="26"/>
        <v>1.1-00-2004_20820011_2032910</v>
      </c>
      <c r="B849" t="s">
        <v>393</v>
      </c>
      <c r="C849" s="17" t="s">
        <v>555</v>
      </c>
      <c r="D849" t="s">
        <v>31</v>
      </c>
      <c r="E849" t="s">
        <v>32</v>
      </c>
      <c r="F849" t="s">
        <v>33</v>
      </c>
      <c r="G849">
        <v>8</v>
      </c>
      <c r="H849">
        <v>20</v>
      </c>
      <c r="I849" t="s">
        <v>34</v>
      </c>
      <c r="J849">
        <v>3291</v>
      </c>
      <c r="K849" t="s">
        <v>127</v>
      </c>
      <c r="L849">
        <v>0</v>
      </c>
      <c r="M849" t="s">
        <v>36</v>
      </c>
      <c r="N849">
        <v>3000</v>
      </c>
      <c r="O849" s="17" t="s">
        <v>699</v>
      </c>
      <c r="P849" t="s">
        <v>394</v>
      </c>
      <c r="Q849" t="s">
        <v>38</v>
      </c>
      <c r="R849" t="s">
        <v>39</v>
      </c>
      <c r="S849" t="s">
        <v>307</v>
      </c>
      <c r="T849" t="s">
        <v>41</v>
      </c>
      <c r="U849" s="17" t="e">
        <v>#N/A</v>
      </c>
      <c r="V849" s="13">
        <v>103676.16</v>
      </c>
      <c r="W849">
        <v>0</v>
      </c>
      <c r="X849" s="1">
        <v>103676.16</v>
      </c>
      <c r="Y849" s="1">
        <v>103676.16</v>
      </c>
      <c r="Z849" s="1">
        <v>60477.760000000002</v>
      </c>
      <c r="AA849" s="1">
        <v>60477.760000000002</v>
      </c>
      <c r="AB849" s="1">
        <v>8639.68</v>
      </c>
      <c r="AC849" s="21">
        <v>0</v>
      </c>
      <c r="AD849" s="13">
        <f>VLOOKUP(A849,'ARCHIVO DE TRABAJO'!$A$1:$AC$1046,29,0)</f>
        <v>0</v>
      </c>
      <c r="AE849" s="32">
        <f>VLOOKUP(A849,'ARCHIVO DE TRABAJO'!$A$1:$AD$1046,30,0)</f>
        <v>0</v>
      </c>
      <c r="AF849" s="21">
        <v>0</v>
      </c>
      <c r="AG849" s="21">
        <v>0</v>
      </c>
      <c r="AH849" s="21">
        <v>0</v>
      </c>
      <c r="AI849" s="21">
        <f t="shared" si="27"/>
        <v>103676.16</v>
      </c>
      <c r="AJ849">
        <v>0</v>
      </c>
      <c r="AK849" s="1">
        <v>360000</v>
      </c>
      <c r="AL849">
        <v>0</v>
      </c>
      <c r="AM849" s="1">
        <v>256323.84</v>
      </c>
      <c r="AN849" s="1">
        <v>103676.16</v>
      </c>
    </row>
    <row r="850" spans="1:40" x14ac:dyDescent="0.25">
      <c r="A850" t="str">
        <f t="shared" si="26"/>
        <v>1.1-00-2018_20575041_2029110</v>
      </c>
      <c r="B850" t="s">
        <v>393</v>
      </c>
      <c r="C850" s="17" t="s">
        <v>555</v>
      </c>
      <c r="D850" t="s">
        <v>158</v>
      </c>
      <c r="E850" t="s">
        <v>97</v>
      </c>
      <c r="F850" t="s">
        <v>159</v>
      </c>
      <c r="G850">
        <v>5</v>
      </c>
      <c r="H850">
        <v>75</v>
      </c>
      <c r="I850" t="s">
        <v>180</v>
      </c>
      <c r="J850">
        <v>2911</v>
      </c>
      <c r="K850" t="s">
        <v>118</v>
      </c>
      <c r="L850">
        <v>0</v>
      </c>
      <c r="M850" t="s">
        <v>36</v>
      </c>
      <c r="N850">
        <v>2000</v>
      </c>
      <c r="O850" s="17" t="s">
        <v>699</v>
      </c>
      <c r="P850" t="s">
        <v>394</v>
      </c>
      <c r="Q850" t="s">
        <v>162</v>
      </c>
      <c r="R850" t="s">
        <v>163</v>
      </c>
      <c r="S850" t="s">
        <v>164</v>
      </c>
      <c r="T850" t="s">
        <v>182</v>
      </c>
      <c r="U850" s="17" t="s">
        <v>509</v>
      </c>
      <c r="V850" s="13">
        <v>800000</v>
      </c>
      <c r="W850">
        <v>0</v>
      </c>
      <c r="X850" s="1">
        <v>500000</v>
      </c>
      <c r="Y850" s="1">
        <v>500000</v>
      </c>
      <c r="Z850" s="17">
        <v>0</v>
      </c>
      <c r="AA850" s="17">
        <v>0</v>
      </c>
      <c r="AB850" s="17">
        <v>0</v>
      </c>
      <c r="AC850" s="21">
        <v>300000</v>
      </c>
      <c r="AD850" s="13">
        <f>VLOOKUP(A850,'ARCHIVO DE TRABAJO'!$A$1:$AC$1046,29,0)</f>
        <v>0</v>
      </c>
      <c r="AE850" s="32">
        <f>VLOOKUP(A850,'ARCHIVO DE TRABAJO'!$A$1:$AD$1046,30,0)</f>
        <v>0</v>
      </c>
      <c r="AF850" s="27">
        <v>500000</v>
      </c>
      <c r="AG850" s="21">
        <v>0</v>
      </c>
      <c r="AH850" s="21">
        <v>0</v>
      </c>
      <c r="AI850" s="21">
        <f t="shared" si="27"/>
        <v>300000</v>
      </c>
      <c r="AJ850">
        <v>0</v>
      </c>
      <c r="AK850" s="1">
        <v>800000</v>
      </c>
      <c r="AL850">
        <v>0</v>
      </c>
      <c r="AM850">
        <v>0</v>
      </c>
      <c r="AN850" s="1">
        <v>800000</v>
      </c>
    </row>
    <row r="851" spans="1:40" x14ac:dyDescent="0.25">
      <c r="A851" t="str">
        <f t="shared" si="26"/>
        <v>1.1-00-2009_20757027_2025210</v>
      </c>
      <c r="B851" t="s">
        <v>393</v>
      </c>
      <c r="C851" s="17" t="s">
        <v>555</v>
      </c>
      <c r="D851" t="s">
        <v>51</v>
      </c>
      <c r="E851" t="s">
        <v>52</v>
      </c>
      <c r="F851" t="s">
        <v>53</v>
      </c>
      <c r="G851">
        <v>7</v>
      </c>
      <c r="H851">
        <v>57</v>
      </c>
      <c r="I851" t="s">
        <v>79</v>
      </c>
      <c r="J851">
        <v>2521</v>
      </c>
      <c r="K851" t="s">
        <v>87</v>
      </c>
      <c r="L851">
        <v>0</v>
      </c>
      <c r="M851" t="s">
        <v>36</v>
      </c>
      <c r="N851">
        <v>2000</v>
      </c>
      <c r="O851" s="17" t="s">
        <v>699</v>
      </c>
      <c r="P851" t="s">
        <v>394</v>
      </c>
      <c r="Q851" t="s">
        <v>57</v>
      </c>
      <c r="R851" t="s">
        <v>58</v>
      </c>
      <c r="S851" t="s">
        <v>88</v>
      </c>
      <c r="T851" t="s">
        <v>82</v>
      </c>
      <c r="U851" s="17" t="s">
        <v>509</v>
      </c>
      <c r="V851" s="13">
        <v>800000</v>
      </c>
      <c r="W851">
        <v>0</v>
      </c>
      <c r="X851" s="1">
        <v>800000</v>
      </c>
      <c r="Y851" s="1">
        <v>800000</v>
      </c>
      <c r="Z851" s="1">
        <v>330600</v>
      </c>
      <c r="AA851" s="1">
        <v>330600</v>
      </c>
      <c r="AB851" s="17">
        <v>0</v>
      </c>
      <c r="AC851" s="21">
        <v>0</v>
      </c>
      <c r="AD851" s="13">
        <f>VLOOKUP(A851,'ARCHIVO DE TRABAJO'!$A$1:$AC$1046,29,0)</f>
        <v>0</v>
      </c>
      <c r="AE851" s="32">
        <f>VLOOKUP(A851,'ARCHIVO DE TRABAJO'!$A$1:$AD$1046,30,0)</f>
        <v>0</v>
      </c>
      <c r="AF851" s="27">
        <v>469400</v>
      </c>
      <c r="AG851" s="21">
        <v>0</v>
      </c>
      <c r="AH851" s="21">
        <v>0</v>
      </c>
      <c r="AI851" s="21">
        <f t="shared" si="27"/>
        <v>330600</v>
      </c>
      <c r="AJ851">
        <v>0</v>
      </c>
      <c r="AK851" s="1">
        <v>800000</v>
      </c>
      <c r="AL851">
        <v>0</v>
      </c>
      <c r="AM851">
        <v>0</v>
      </c>
      <c r="AN851" s="1">
        <v>800000</v>
      </c>
    </row>
    <row r="852" spans="1:40" x14ac:dyDescent="0.25">
      <c r="A852" t="str">
        <f t="shared" si="26"/>
        <v>1.1-00-2004_20820011_2035110</v>
      </c>
      <c r="B852" t="s">
        <v>393</v>
      </c>
      <c r="C852" s="17" t="s">
        <v>555</v>
      </c>
      <c r="D852" t="s">
        <v>31</v>
      </c>
      <c r="E852" t="s">
        <v>32</v>
      </c>
      <c r="F852" t="s">
        <v>33</v>
      </c>
      <c r="G852">
        <v>8</v>
      </c>
      <c r="H852">
        <v>20</v>
      </c>
      <c r="I852" t="s">
        <v>34</v>
      </c>
      <c r="J852">
        <v>3511</v>
      </c>
      <c r="K852" t="s">
        <v>68</v>
      </c>
      <c r="L852">
        <v>0</v>
      </c>
      <c r="M852" t="s">
        <v>36</v>
      </c>
      <c r="N852">
        <v>3000</v>
      </c>
      <c r="O852" s="17" t="s">
        <v>699</v>
      </c>
      <c r="P852" t="s">
        <v>394</v>
      </c>
      <c r="Q852" t="s">
        <v>38</v>
      </c>
      <c r="R852" t="s">
        <v>39</v>
      </c>
      <c r="S852" t="s">
        <v>307</v>
      </c>
      <c r="T852" t="s">
        <v>41</v>
      </c>
      <c r="U852" s="17" t="e">
        <v>#N/A</v>
      </c>
      <c r="V852" s="13">
        <v>16000000</v>
      </c>
      <c r="W852">
        <v>0</v>
      </c>
      <c r="X852" s="1">
        <v>8068060.8399999999</v>
      </c>
      <c r="Y852" s="1">
        <v>8068060.8399999999</v>
      </c>
      <c r="Z852" s="1">
        <v>8068060.8399999999</v>
      </c>
      <c r="AA852" s="1">
        <v>8068060.8399999999</v>
      </c>
      <c r="AB852" s="1">
        <v>8068060.8399999999</v>
      </c>
      <c r="AC852" s="21">
        <v>7931939.1600000001</v>
      </c>
      <c r="AD852" s="13">
        <f>VLOOKUP(A852,'ARCHIVO DE TRABAJO'!$A$1:$AC$1046,29,0)</f>
        <v>0</v>
      </c>
      <c r="AE852" s="32">
        <f>VLOOKUP(A852,'ARCHIVO DE TRABAJO'!$A$1:$AD$1046,30,0)</f>
        <v>0</v>
      </c>
      <c r="AF852" s="21">
        <v>0</v>
      </c>
      <c r="AG852" s="21">
        <v>0</v>
      </c>
      <c r="AH852" s="21">
        <v>0</v>
      </c>
      <c r="AI852" s="21">
        <f t="shared" si="27"/>
        <v>16000000</v>
      </c>
      <c r="AJ852">
        <v>0</v>
      </c>
      <c r="AK852" s="1">
        <v>16000000</v>
      </c>
      <c r="AL852">
        <v>0</v>
      </c>
      <c r="AM852">
        <v>0</v>
      </c>
      <c r="AN852" s="1">
        <v>16000000</v>
      </c>
    </row>
    <row r="853" spans="1:40" x14ac:dyDescent="0.25">
      <c r="A853" t="str">
        <f t="shared" si="26"/>
        <v>1.1-00-2004_20820011_2035310</v>
      </c>
      <c r="B853" t="s">
        <v>393</v>
      </c>
      <c r="C853" s="17" t="s">
        <v>555</v>
      </c>
      <c r="D853" t="s">
        <v>31</v>
      </c>
      <c r="E853" t="s">
        <v>32</v>
      </c>
      <c r="F853" t="s">
        <v>33</v>
      </c>
      <c r="G853">
        <v>8</v>
      </c>
      <c r="H853">
        <v>20</v>
      </c>
      <c r="I853" t="s">
        <v>34</v>
      </c>
      <c r="J853">
        <v>3531</v>
      </c>
      <c r="K853" t="s">
        <v>154</v>
      </c>
      <c r="L853">
        <v>0</v>
      </c>
      <c r="M853" t="s">
        <v>36</v>
      </c>
      <c r="N853">
        <v>3000</v>
      </c>
      <c r="O853" s="17" t="s">
        <v>699</v>
      </c>
      <c r="P853" t="s">
        <v>394</v>
      </c>
      <c r="Q853" t="s">
        <v>38</v>
      </c>
      <c r="R853" t="s">
        <v>39</v>
      </c>
      <c r="S853" t="s">
        <v>307</v>
      </c>
      <c r="T853" t="s">
        <v>41</v>
      </c>
      <c r="U853" s="17" t="e">
        <v>#N/A</v>
      </c>
      <c r="V853" s="13">
        <v>10000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 s="21">
        <v>10000</v>
      </c>
      <c r="AD853" s="13">
        <f>VLOOKUP(A853,'ARCHIVO DE TRABAJO'!$A$1:$AC$1046,29,0)</f>
        <v>0</v>
      </c>
      <c r="AE853" s="32">
        <f>VLOOKUP(A853,'ARCHIVO DE TRABAJO'!$A$1:$AD$1046,30,0)</f>
        <v>0</v>
      </c>
      <c r="AF853" s="21">
        <v>0</v>
      </c>
      <c r="AG853" s="21">
        <v>0</v>
      </c>
      <c r="AH853" s="21">
        <v>0</v>
      </c>
      <c r="AI853" s="21">
        <f t="shared" si="27"/>
        <v>10000</v>
      </c>
      <c r="AJ853">
        <v>0</v>
      </c>
      <c r="AK853" s="1">
        <v>10000</v>
      </c>
      <c r="AL853">
        <v>0</v>
      </c>
      <c r="AM853">
        <v>0</v>
      </c>
      <c r="AN853" s="1">
        <v>10000</v>
      </c>
    </row>
    <row r="854" spans="1:40" x14ac:dyDescent="0.25">
      <c r="A854" t="str">
        <f t="shared" si="26"/>
        <v>1.1-00-2004_20820011_2038210</v>
      </c>
      <c r="B854" t="s">
        <v>393</v>
      </c>
      <c r="C854" s="17" t="s">
        <v>555</v>
      </c>
      <c r="D854" t="s">
        <v>31</v>
      </c>
      <c r="E854" t="s">
        <v>32</v>
      </c>
      <c r="F854" t="s">
        <v>33</v>
      </c>
      <c r="G854">
        <v>8</v>
      </c>
      <c r="H854">
        <v>20</v>
      </c>
      <c r="I854" t="s">
        <v>34</v>
      </c>
      <c r="J854">
        <v>3821</v>
      </c>
      <c r="K854" t="s">
        <v>70</v>
      </c>
      <c r="L854">
        <v>0</v>
      </c>
      <c r="M854" t="s">
        <v>36</v>
      </c>
      <c r="N854">
        <v>3000</v>
      </c>
      <c r="O854" s="17" t="s">
        <v>699</v>
      </c>
      <c r="P854" t="s">
        <v>394</v>
      </c>
      <c r="Q854" t="s">
        <v>38</v>
      </c>
      <c r="R854" t="s">
        <v>39</v>
      </c>
      <c r="S854" t="s">
        <v>307</v>
      </c>
      <c r="T854" t="s">
        <v>41</v>
      </c>
      <c r="U854" s="17" t="e">
        <v>#N/A</v>
      </c>
      <c r="V854" s="13">
        <v>500000</v>
      </c>
      <c r="W854">
        <v>0</v>
      </c>
      <c r="X854" s="1">
        <v>500000</v>
      </c>
      <c r="Y854" s="1">
        <v>500000</v>
      </c>
      <c r="Z854" s="1">
        <v>500000</v>
      </c>
      <c r="AA854" s="1">
        <v>500000</v>
      </c>
      <c r="AB854" s="1">
        <v>500000</v>
      </c>
      <c r="AC854" s="21">
        <v>0</v>
      </c>
      <c r="AD854" s="13">
        <f>VLOOKUP(A854,'ARCHIVO DE TRABAJO'!$A$1:$AC$1046,29,0)</f>
        <v>0</v>
      </c>
      <c r="AE854" s="32">
        <f>VLOOKUP(A854,'ARCHIVO DE TRABAJO'!$A$1:$AD$1046,30,0)</f>
        <v>0</v>
      </c>
      <c r="AF854" s="21">
        <v>0</v>
      </c>
      <c r="AG854" s="21">
        <v>0</v>
      </c>
      <c r="AH854" s="21">
        <v>0</v>
      </c>
      <c r="AI854" s="21">
        <f t="shared" si="27"/>
        <v>500000</v>
      </c>
      <c r="AJ854">
        <v>0</v>
      </c>
      <c r="AK854" s="1">
        <v>1500000</v>
      </c>
      <c r="AL854">
        <v>0</v>
      </c>
      <c r="AM854" s="1">
        <v>1000000</v>
      </c>
      <c r="AN854" s="1">
        <v>500000</v>
      </c>
    </row>
    <row r="855" spans="1:40" x14ac:dyDescent="0.25">
      <c r="A855" t="str">
        <f t="shared" si="26"/>
        <v>1.1-00-2019_20580046_2029810</v>
      </c>
      <c r="B855" t="s">
        <v>393</v>
      </c>
      <c r="C855" s="17" t="s">
        <v>555</v>
      </c>
      <c r="D855" t="s">
        <v>158</v>
      </c>
      <c r="E855" t="s">
        <v>97</v>
      </c>
      <c r="F855" t="s">
        <v>409</v>
      </c>
      <c r="G855">
        <v>5</v>
      </c>
      <c r="H855">
        <v>80</v>
      </c>
      <c r="I855" t="s">
        <v>410</v>
      </c>
      <c r="J855">
        <v>2981</v>
      </c>
      <c r="K855" t="s">
        <v>172</v>
      </c>
      <c r="L855">
        <v>0</v>
      </c>
      <c r="M855" t="s">
        <v>36</v>
      </c>
      <c r="N855">
        <v>2000</v>
      </c>
      <c r="O855" s="17" t="s">
        <v>699</v>
      </c>
      <c r="P855" t="s">
        <v>394</v>
      </c>
      <c r="Q855" t="s">
        <v>411</v>
      </c>
      <c r="R855" t="s">
        <v>163</v>
      </c>
      <c r="S855" t="s">
        <v>164</v>
      </c>
      <c r="T855" t="s">
        <v>165</v>
      </c>
      <c r="U855" s="17" t="s">
        <v>509</v>
      </c>
      <c r="V855" s="13">
        <v>400000</v>
      </c>
      <c r="W855">
        <v>0</v>
      </c>
      <c r="X855" s="1">
        <v>400000</v>
      </c>
      <c r="Y855" s="1">
        <v>400000</v>
      </c>
      <c r="Z855" s="17">
        <v>0</v>
      </c>
      <c r="AA855" s="17">
        <v>0</v>
      </c>
      <c r="AB855" s="17">
        <v>0</v>
      </c>
      <c r="AC855" s="21">
        <v>0</v>
      </c>
      <c r="AD855" s="13">
        <f>VLOOKUP(A855,'ARCHIVO DE TRABAJO'!$A$1:$AC$1046,29,0)</f>
        <v>0</v>
      </c>
      <c r="AE855" s="32">
        <f>VLOOKUP(A855,'ARCHIVO DE TRABAJO'!$A$1:$AD$1046,30,0)</f>
        <v>0</v>
      </c>
      <c r="AF855" s="27">
        <v>400000</v>
      </c>
      <c r="AG855" s="21">
        <v>0</v>
      </c>
      <c r="AH855" s="21">
        <v>0</v>
      </c>
      <c r="AI855" s="21">
        <f t="shared" si="27"/>
        <v>0</v>
      </c>
      <c r="AJ855">
        <v>0</v>
      </c>
      <c r="AK855" s="1">
        <v>400000</v>
      </c>
      <c r="AL855">
        <v>0</v>
      </c>
      <c r="AM855">
        <v>0</v>
      </c>
      <c r="AN855" s="1">
        <v>400000</v>
      </c>
    </row>
    <row r="856" spans="1:40" x14ac:dyDescent="0.25">
      <c r="A856" t="str">
        <f t="shared" si="26"/>
        <v>1.1-00-2004_20820011_2039510</v>
      </c>
      <c r="B856" t="s">
        <v>393</v>
      </c>
      <c r="C856" s="17" t="s">
        <v>555</v>
      </c>
      <c r="D856" t="s">
        <v>31</v>
      </c>
      <c r="E856" t="s">
        <v>32</v>
      </c>
      <c r="F856" t="s">
        <v>33</v>
      </c>
      <c r="G856">
        <v>8</v>
      </c>
      <c r="H856">
        <v>20</v>
      </c>
      <c r="I856" t="s">
        <v>34</v>
      </c>
      <c r="J856">
        <v>3951</v>
      </c>
      <c r="K856" t="s">
        <v>310</v>
      </c>
      <c r="L856">
        <v>0</v>
      </c>
      <c r="M856" t="s">
        <v>36</v>
      </c>
      <c r="N856">
        <v>3000</v>
      </c>
      <c r="O856" s="17" t="s">
        <v>699</v>
      </c>
      <c r="P856" t="s">
        <v>394</v>
      </c>
      <c r="Q856" t="s">
        <v>38</v>
      </c>
      <c r="R856" t="s">
        <v>39</v>
      </c>
      <c r="S856" t="s">
        <v>307</v>
      </c>
      <c r="T856" t="s">
        <v>41</v>
      </c>
      <c r="U856" s="17" t="e">
        <v>#N/A</v>
      </c>
      <c r="V856" s="13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 s="21">
        <v>0</v>
      </c>
      <c r="AD856" s="13">
        <f>VLOOKUP(A856,'ARCHIVO DE TRABAJO'!$A$1:$AC$1046,29,0)</f>
        <v>0</v>
      </c>
      <c r="AE856" s="32">
        <f>VLOOKUP(A856,'ARCHIVO DE TRABAJO'!$A$1:$AD$1046,30,0)</f>
        <v>0</v>
      </c>
      <c r="AF856" s="21">
        <v>0</v>
      </c>
      <c r="AG856" s="21">
        <v>0</v>
      </c>
      <c r="AH856" s="21">
        <v>0</v>
      </c>
      <c r="AI856" s="21">
        <f t="shared" si="27"/>
        <v>0</v>
      </c>
      <c r="AJ856">
        <v>0</v>
      </c>
      <c r="AK856" s="1">
        <v>300000</v>
      </c>
      <c r="AL856">
        <v>0</v>
      </c>
      <c r="AM856" s="1">
        <v>300000</v>
      </c>
      <c r="AN856">
        <v>0</v>
      </c>
    </row>
    <row r="857" spans="1:40" x14ac:dyDescent="0.25">
      <c r="A857" t="str">
        <f t="shared" si="26"/>
        <v>1.1-00-2004_20820011_2039610</v>
      </c>
      <c r="B857" t="s">
        <v>393</v>
      </c>
      <c r="C857" s="17" t="s">
        <v>555</v>
      </c>
      <c r="D857" t="s">
        <v>31</v>
      </c>
      <c r="E857" t="s">
        <v>32</v>
      </c>
      <c r="F857" t="s">
        <v>33</v>
      </c>
      <c r="G857">
        <v>8</v>
      </c>
      <c r="H857">
        <v>20</v>
      </c>
      <c r="I857" t="s">
        <v>34</v>
      </c>
      <c r="J857">
        <v>3961</v>
      </c>
      <c r="K857" t="s">
        <v>311</v>
      </c>
      <c r="L857">
        <v>0</v>
      </c>
      <c r="M857" t="s">
        <v>36</v>
      </c>
      <c r="N857">
        <v>3000</v>
      </c>
      <c r="O857" s="17" t="s">
        <v>699</v>
      </c>
      <c r="P857" t="s">
        <v>394</v>
      </c>
      <c r="Q857" t="s">
        <v>38</v>
      </c>
      <c r="R857" t="s">
        <v>39</v>
      </c>
      <c r="S857" t="s">
        <v>307</v>
      </c>
      <c r="T857" t="s">
        <v>41</v>
      </c>
      <c r="U857" s="17" t="e">
        <v>#N/A</v>
      </c>
      <c r="V857" s="13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 s="21">
        <v>0</v>
      </c>
      <c r="AD857" s="13">
        <f>VLOOKUP(A857,'ARCHIVO DE TRABAJO'!$A$1:$AC$1046,29,0)</f>
        <v>0</v>
      </c>
      <c r="AE857" s="32">
        <f>VLOOKUP(A857,'ARCHIVO DE TRABAJO'!$A$1:$AD$1046,30,0)</f>
        <v>0</v>
      </c>
      <c r="AF857" s="21">
        <v>0</v>
      </c>
      <c r="AG857" s="21">
        <v>0</v>
      </c>
      <c r="AH857" s="21">
        <v>0</v>
      </c>
      <c r="AI857" s="21">
        <f t="shared" si="27"/>
        <v>0</v>
      </c>
      <c r="AJ857">
        <v>0</v>
      </c>
      <c r="AK857" s="1">
        <v>300000</v>
      </c>
      <c r="AL857">
        <v>0</v>
      </c>
      <c r="AM857" s="1">
        <v>300000</v>
      </c>
      <c r="AN857">
        <v>0</v>
      </c>
    </row>
    <row r="858" spans="1:40" x14ac:dyDescent="0.25">
      <c r="A858" t="str">
        <f t="shared" si="26"/>
        <v>1.1-00-2004_20820011_2039630</v>
      </c>
      <c r="B858" t="s">
        <v>393</v>
      </c>
      <c r="C858" s="17" t="s">
        <v>555</v>
      </c>
      <c r="D858" t="s">
        <v>31</v>
      </c>
      <c r="E858" t="s">
        <v>32</v>
      </c>
      <c r="F858" t="s">
        <v>33</v>
      </c>
      <c r="G858">
        <v>8</v>
      </c>
      <c r="H858">
        <v>20</v>
      </c>
      <c r="I858" t="s">
        <v>34</v>
      </c>
      <c r="J858">
        <v>3963</v>
      </c>
      <c r="K858" t="s">
        <v>312</v>
      </c>
      <c r="L858">
        <v>0</v>
      </c>
      <c r="M858" t="s">
        <v>36</v>
      </c>
      <c r="N858">
        <v>3000</v>
      </c>
      <c r="O858" s="17" t="s">
        <v>699</v>
      </c>
      <c r="P858" t="s">
        <v>394</v>
      </c>
      <c r="Q858" t="s">
        <v>38</v>
      </c>
      <c r="R858" t="s">
        <v>39</v>
      </c>
      <c r="S858" t="s">
        <v>307</v>
      </c>
      <c r="T858" t="s">
        <v>41</v>
      </c>
      <c r="U858" s="17" t="e">
        <v>#N/A</v>
      </c>
      <c r="V858" s="13">
        <v>16000</v>
      </c>
      <c r="W858">
        <v>0</v>
      </c>
      <c r="X858" s="1">
        <v>15463</v>
      </c>
      <c r="Y858" s="1">
        <v>15463</v>
      </c>
      <c r="Z858" s="1">
        <v>15463</v>
      </c>
      <c r="AA858" s="1">
        <v>15463</v>
      </c>
      <c r="AB858" s="1">
        <v>15463</v>
      </c>
      <c r="AC858" s="21">
        <v>537</v>
      </c>
      <c r="AD858" s="13">
        <f>VLOOKUP(A858,'ARCHIVO DE TRABAJO'!$A$1:$AC$1046,29,0)</f>
        <v>0</v>
      </c>
      <c r="AE858" s="32">
        <f>VLOOKUP(A858,'ARCHIVO DE TRABAJO'!$A$1:$AD$1046,30,0)</f>
        <v>0</v>
      </c>
      <c r="AF858" s="21">
        <v>0</v>
      </c>
      <c r="AG858" s="21">
        <v>0</v>
      </c>
      <c r="AH858" s="21">
        <v>0</v>
      </c>
      <c r="AI858" s="21">
        <f t="shared" si="27"/>
        <v>16000</v>
      </c>
      <c r="AJ858">
        <v>0</v>
      </c>
      <c r="AK858" s="1">
        <v>100000</v>
      </c>
      <c r="AL858">
        <v>0</v>
      </c>
      <c r="AM858" s="1">
        <v>84000</v>
      </c>
      <c r="AN858" s="1">
        <v>16000</v>
      </c>
    </row>
    <row r="859" spans="1:40" x14ac:dyDescent="0.25">
      <c r="A859" t="str">
        <f t="shared" si="26"/>
        <v>1.1-00-2005_20821012_2029610</v>
      </c>
      <c r="B859" t="s">
        <v>393</v>
      </c>
      <c r="C859" s="17" t="s">
        <v>555</v>
      </c>
      <c r="D859" t="s">
        <v>31</v>
      </c>
      <c r="E859" t="s">
        <v>32</v>
      </c>
      <c r="F859" t="s">
        <v>43</v>
      </c>
      <c r="G859">
        <v>8</v>
      </c>
      <c r="H859">
        <v>21</v>
      </c>
      <c r="I859" t="s">
        <v>44</v>
      </c>
      <c r="J859">
        <v>2961</v>
      </c>
      <c r="K859" t="s">
        <v>107</v>
      </c>
      <c r="L859">
        <v>0</v>
      </c>
      <c r="M859" t="s">
        <v>36</v>
      </c>
      <c r="N859">
        <v>2000</v>
      </c>
      <c r="O859" s="17" t="s">
        <v>699</v>
      </c>
      <c r="P859" t="s">
        <v>394</v>
      </c>
      <c r="Q859" t="s">
        <v>47</v>
      </c>
      <c r="R859" t="s">
        <v>39</v>
      </c>
      <c r="S859" t="s">
        <v>315</v>
      </c>
      <c r="T859" t="s">
        <v>49</v>
      </c>
      <c r="U859" s="17" t="s">
        <v>509</v>
      </c>
      <c r="V859" s="13">
        <v>5697794.1100000003</v>
      </c>
      <c r="W859">
        <v>0</v>
      </c>
      <c r="X859" s="1">
        <v>5653581.8700000001</v>
      </c>
      <c r="Y859" s="1">
        <v>4691856.42</v>
      </c>
      <c r="Z859" s="1">
        <v>1953779.17</v>
      </c>
      <c r="AA859" s="1">
        <v>1953779.17</v>
      </c>
      <c r="AB859" s="1">
        <v>1826260.65</v>
      </c>
      <c r="AC859" s="21">
        <v>44212.240000000224</v>
      </c>
      <c r="AD859" s="13">
        <f>VLOOKUP(A859,'ARCHIVO DE TRABAJO'!$A$1:$AC$1046,29,0)</f>
        <v>3786664</v>
      </c>
      <c r="AE859" s="32" t="str">
        <f>VLOOKUP(A859,'ARCHIVO DE TRABAJO'!$A$1:$AD$1046,30,0)</f>
        <v>Verde</v>
      </c>
      <c r="AF859" s="27">
        <v>2614524.4900000002</v>
      </c>
      <c r="AG859" s="67">
        <v>3786664</v>
      </c>
      <c r="AH859" s="21">
        <v>0</v>
      </c>
      <c r="AI859" s="21">
        <f t="shared" si="27"/>
        <v>6869933.6200000001</v>
      </c>
      <c r="AJ859">
        <v>0</v>
      </c>
      <c r="AK859" s="1">
        <v>5697794.1100000003</v>
      </c>
      <c r="AL859">
        <v>0</v>
      </c>
      <c r="AM859">
        <v>0</v>
      </c>
      <c r="AN859" s="1">
        <v>5697794.1100000003</v>
      </c>
    </row>
    <row r="860" spans="1:40" x14ac:dyDescent="0.25">
      <c r="A860" t="str">
        <f t="shared" si="26"/>
        <v>1.1-00-2004_20820011_2042510</v>
      </c>
      <c r="B860" t="s">
        <v>393</v>
      </c>
      <c r="C860" s="17" t="s">
        <v>555</v>
      </c>
      <c r="D860" t="s">
        <v>31</v>
      </c>
      <c r="E860" t="s">
        <v>32</v>
      </c>
      <c r="F860" t="s">
        <v>33</v>
      </c>
      <c r="G860">
        <v>8</v>
      </c>
      <c r="H860">
        <v>20</v>
      </c>
      <c r="I860" t="s">
        <v>34</v>
      </c>
      <c r="J860">
        <v>4251</v>
      </c>
      <c r="K860" t="s">
        <v>313</v>
      </c>
      <c r="L860">
        <v>0</v>
      </c>
      <c r="M860" t="s">
        <v>36</v>
      </c>
      <c r="N860">
        <v>4000</v>
      </c>
      <c r="O860" s="17" t="s">
        <v>699</v>
      </c>
      <c r="P860" t="s">
        <v>394</v>
      </c>
      <c r="Q860" t="s">
        <v>38</v>
      </c>
      <c r="R860" t="s">
        <v>39</v>
      </c>
      <c r="S860" t="s">
        <v>307</v>
      </c>
      <c r="T860" t="s">
        <v>41</v>
      </c>
      <c r="U860" s="17" t="e">
        <v>#N/A</v>
      </c>
      <c r="V860" s="13">
        <v>14121895.560000001</v>
      </c>
      <c r="W860">
        <v>0</v>
      </c>
      <c r="X860" s="1">
        <v>796397</v>
      </c>
      <c r="Y860" s="1">
        <v>796397</v>
      </c>
      <c r="Z860" s="1">
        <v>796397</v>
      </c>
      <c r="AA860" s="1">
        <v>796397</v>
      </c>
      <c r="AB860" s="1">
        <v>796397</v>
      </c>
      <c r="AC860" s="21">
        <v>13325498.560000001</v>
      </c>
      <c r="AD860" s="13">
        <f>VLOOKUP(A860,'ARCHIVO DE TRABAJO'!$A$1:$AC$1046,29,0)</f>
        <v>0</v>
      </c>
      <c r="AE860" s="32">
        <f>VLOOKUP(A860,'ARCHIVO DE TRABAJO'!$A$1:$AD$1046,30,0)</f>
        <v>0</v>
      </c>
      <c r="AF860" s="21">
        <v>0</v>
      </c>
      <c r="AG860" s="21">
        <v>0</v>
      </c>
      <c r="AH860" s="21">
        <v>0</v>
      </c>
      <c r="AI860" s="21">
        <f t="shared" si="27"/>
        <v>14121895.560000001</v>
      </c>
      <c r="AJ860">
        <v>0</v>
      </c>
      <c r="AK860" s="1">
        <v>14321895.560000001</v>
      </c>
      <c r="AL860">
        <v>0</v>
      </c>
      <c r="AM860" s="1">
        <v>200000</v>
      </c>
      <c r="AN860" s="1">
        <v>14121895.560000001</v>
      </c>
    </row>
    <row r="861" spans="1:40" x14ac:dyDescent="0.25">
      <c r="A861" t="str">
        <f t="shared" si="26"/>
        <v>1.1-00-2004_20820011_2051210</v>
      </c>
      <c r="B861" t="s">
        <v>393</v>
      </c>
      <c r="C861" s="17" t="s">
        <v>555</v>
      </c>
      <c r="D861" t="s">
        <v>31</v>
      </c>
      <c r="E861" t="s">
        <v>32</v>
      </c>
      <c r="F861" t="s">
        <v>33</v>
      </c>
      <c r="G861">
        <v>8</v>
      </c>
      <c r="H861">
        <v>20</v>
      </c>
      <c r="I861" t="s">
        <v>34</v>
      </c>
      <c r="J861">
        <v>5121</v>
      </c>
      <c r="K861" t="s">
        <v>111</v>
      </c>
      <c r="L861">
        <v>0</v>
      </c>
      <c r="M861" t="s">
        <v>36</v>
      </c>
      <c r="N861">
        <v>5000</v>
      </c>
      <c r="O861" s="17" t="s">
        <v>700</v>
      </c>
      <c r="P861" t="s">
        <v>394</v>
      </c>
      <c r="Q861" t="s">
        <v>38</v>
      </c>
      <c r="R861" t="s">
        <v>39</v>
      </c>
      <c r="S861" t="s">
        <v>307</v>
      </c>
      <c r="T861" t="s">
        <v>41</v>
      </c>
      <c r="U861" s="17" t="e">
        <v>#N/A</v>
      </c>
      <c r="V861" s="13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 s="21">
        <v>0</v>
      </c>
      <c r="AD861" s="13">
        <f>VLOOKUP(A861,'ARCHIVO DE TRABAJO'!$A$1:$AC$1046,29,0)</f>
        <v>0</v>
      </c>
      <c r="AE861" s="32">
        <f>VLOOKUP(A861,'ARCHIVO DE TRABAJO'!$A$1:$AD$1046,30,0)</f>
        <v>0</v>
      </c>
      <c r="AF861" s="21">
        <v>0</v>
      </c>
      <c r="AG861" s="21">
        <v>0</v>
      </c>
      <c r="AH861" s="21">
        <v>0</v>
      </c>
      <c r="AI861" s="21">
        <f t="shared" si="27"/>
        <v>0</v>
      </c>
      <c r="AJ861">
        <v>0</v>
      </c>
      <c r="AK861">
        <v>0</v>
      </c>
      <c r="AL861">
        <v>0</v>
      </c>
      <c r="AM861">
        <v>0</v>
      </c>
      <c r="AN861">
        <v>0</v>
      </c>
    </row>
    <row r="862" spans="1:40" x14ac:dyDescent="0.25">
      <c r="A862" t="str">
        <f t="shared" si="26"/>
        <v>1.1-00-2004_20820011_2061511</v>
      </c>
      <c r="B862" t="s">
        <v>393</v>
      </c>
      <c r="C862" s="17" t="s">
        <v>555</v>
      </c>
      <c r="D862" t="s">
        <v>31</v>
      </c>
      <c r="E862" t="s">
        <v>32</v>
      </c>
      <c r="F862" t="s">
        <v>33</v>
      </c>
      <c r="G862">
        <v>8</v>
      </c>
      <c r="H862">
        <v>20</v>
      </c>
      <c r="I862" t="s">
        <v>34</v>
      </c>
      <c r="J862">
        <v>6151</v>
      </c>
      <c r="K862" t="s">
        <v>302</v>
      </c>
      <c r="L862">
        <v>1</v>
      </c>
      <c r="M862" t="s">
        <v>433</v>
      </c>
      <c r="N862">
        <v>6000</v>
      </c>
      <c r="O862" s="17" t="s">
        <v>700</v>
      </c>
      <c r="P862" t="s">
        <v>394</v>
      </c>
      <c r="Q862" t="s">
        <v>38</v>
      </c>
      <c r="R862" t="s">
        <v>39</v>
      </c>
      <c r="S862" t="s">
        <v>307</v>
      </c>
      <c r="T862" t="s">
        <v>41</v>
      </c>
      <c r="U862" s="17" t="e">
        <v>#N/A</v>
      </c>
      <c r="V862" s="13">
        <v>0</v>
      </c>
      <c r="W862">
        <v>0</v>
      </c>
      <c r="X862" s="1">
        <v>1882762.67</v>
      </c>
      <c r="Y862" s="1">
        <v>1882762.67</v>
      </c>
      <c r="Z862" s="1">
        <v>1882762.67</v>
      </c>
      <c r="AA862" s="1">
        <v>1882762.67</v>
      </c>
      <c r="AB862" s="1">
        <v>1882762.67</v>
      </c>
      <c r="AC862" s="21">
        <v>-1882762.67</v>
      </c>
      <c r="AD862" s="13">
        <f>VLOOKUP(A862,'ARCHIVO DE TRABAJO'!$A$1:$AC$1046,29,0)</f>
        <v>0</v>
      </c>
      <c r="AE862" s="32">
        <f>VLOOKUP(A862,'ARCHIVO DE TRABAJO'!$A$1:$AD$1046,30,0)</f>
        <v>0</v>
      </c>
      <c r="AF862" s="21">
        <v>0</v>
      </c>
      <c r="AG862" s="21">
        <v>0</v>
      </c>
      <c r="AH862" s="21">
        <v>5000000</v>
      </c>
      <c r="AI862" s="21">
        <f t="shared" si="27"/>
        <v>5000000</v>
      </c>
      <c r="AJ862">
        <v>0</v>
      </c>
      <c r="AK862">
        <v>0</v>
      </c>
      <c r="AL862">
        <v>0</v>
      </c>
      <c r="AM862">
        <v>0</v>
      </c>
      <c r="AN862">
        <v>0</v>
      </c>
    </row>
    <row r="863" spans="1:40" x14ac:dyDescent="0.25">
      <c r="A863" t="str">
        <f t="shared" si="26"/>
        <v>1.1-00-2005_20821012_2035710</v>
      </c>
      <c r="B863" t="s">
        <v>393</v>
      </c>
      <c r="C863" s="17" t="s">
        <v>555</v>
      </c>
      <c r="D863" t="s">
        <v>31</v>
      </c>
      <c r="E863" t="s">
        <v>32</v>
      </c>
      <c r="F863" t="s">
        <v>43</v>
      </c>
      <c r="G863">
        <v>8</v>
      </c>
      <c r="H863">
        <v>21</v>
      </c>
      <c r="I863" t="s">
        <v>44</v>
      </c>
      <c r="J863">
        <v>3571</v>
      </c>
      <c r="K863" t="s">
        <v>177</v>
      </c>
      <c r="L863">
        <v>0</v>
      </c>
      <c r="M863" t="s">
        <v>36</v>
      </c>
      <c r="N863">
        <v>3000</v>
      </c>
      <c r="O863" s="17" t="s">
        <v>699</v>
      </c>
      <c r="P863" t="s">
        <v>394</v>
      </c>
      <c r="Q863" t="s">
        <v>47</v>
      </c>
      <c r="R863" t="s">
        <v>39</v>
      </c>
      <c r="S863" t="s">
        <v>315</v>
      </c>
      <c r="T863" t="s">
        <v>49</v>
      </c>
      <c r="U863" s="17" t="s">
        <v>509</v>
      </c>
      <c r="V863" s="13">
        <v>8000000</v>
      </c>
      <c r="W863">
        <v>0</v>
      </c>
      <c r="X863" s="1">
        <v>7999428.5800000001</v>
      </c>
      <c r="Y863" s="1">
        <v>7848989.5899999999</v>
      </c>
      <c r="Z863" s="1">
        <v>6311692.8899999997</v>
      </c>
      <c r="AA863" s="1">
        <v>5273406.57</v>
      </c>
      <c r="AB863" s="1">
        <v>4632125.18</v>
      </c>
      <c r="AC863" s="21">
        <v>571.41999999992549</v>
      </c>
      <c r="AD863" s="13">
        <f>VLOOKUP(A863,'ARCHIVO DE TRABAJO'!$A$1:$AC$1046,29,0)</f>
        <v>4705157</v>
      </c>
      <c r="AE863" s="32" t="str">
        <f>VLOOKUP(A863,'ARCHIVO DE TRABAJO'!$A$1:$AD$1046,30,0)</f>
        <v>Verde</v>
      </c>
      <c r="AF863" s="27">
        <v>1127482.52</v>
      </c>
      <c r="AG863" s="67">
        <v>3705157</v>
      </c>
      <c r="AH863" s="21">
        <v>0</v>
      </c>
      <c r="AI863" s="21">
        <f t="shared" si="27"/>
        <v>10577674.48</v>
      </c>
      <c r="AJ863">
        <v>0</v>
      </c>
      <c r="AK863" s="1">
        <v>8000000</v>
      </c>
      <c r="AL863">
        <v>0</v>
      </c>
      <c r="AM863">
        <v>0</v>
      </c>
      <c r="AN863" s="1">
        <v>8000000</v>
      </c>
    </row>
    <row r="864" spans="1:40" x14ac:dyDescent="0.25">
      <c r="A864" t="str">
        <f t="shared" si="26"/>
        <v>1.1-00-2005_20821012_2024110</v>
      </c>
      <c r="B864" t="s">
        <v>393</v>
      </c>
      <c r="C864" s="17" t="s">
        <v>555</v>
      </c>
      <c r="D864" t="s">
        <v>31</v>
      </c>
      <c r="E864" t="s">
        <v>32</v>
      </c>
      <c r="F864" t="s">
        <v>43</v>
      </c>
      <c r="G864">
        <v>8</v>
      </c>
      <c r="H864">
        <v>21</v>
      </c>
      <c r="I864" t="s">
        <v>44</v>
      </c>
      <c r="J864">
        <v>2411</v>
      </c>
      <c r="K864" t="s">
        <v>254</v>
      </c>
      <c r="L864">
        <v>0</v>
      </c>
      <c r="M864" t="s">
        <v>36</v>
      </c>
      <c r="N864">
        <v>2000</v>
      </c>
      <c r="O864" s="17" t="s">
        <v>699</v>
      </c>
      <c r="P864" t="s">
        <v>394</v>
      </c>
      <c r="Q864" t="s">
        <v>47</v>
      </c>
      <c r="R864" t="s">
        <v>39</v>
      </c>
      <c r="S864" t="s">
        <v>315</v>
      </c>
      <c r="T864" t="s">
        <v>49</v>
      </c>
      <c r="U864" s="17" t="s">
        <v>509</v>
      </c>
      <c r="V864" s="13">
        <v>1471554</v>
      </c>
      <c r="W864">
        <v>0</v>
      </c>
      <c r="X864" s="1">
        <v>908830.52</v>
      </c>
      <c r="Y864" s="1">
        <v>903974.76</v>
      </c>
      <c r="Z864" s="1">
        <v>2784</v>
      </c>
      <c r="AA864" s="1">
        <v>2784</v>
      </c>
      <c r="AB864" s="1">
        <v>2784</v>
      </c>
      <c r="AC864" s="21">
        <v>562723.48</v>
      </c>
      <c r="AD864" s="13">
        <f>VLOOKUP(A864,'ARCHIVO DE TRABAJO'!$A$1:$AC$1046,29,0)</f>
        <v>0</v>
      </c>
      <c r="AE864" s="32">
        <f>VLOOKUP(A864,'ARCHIVO DE TRABAJO'!$A$1:$AD$1046,30,0)</f>
        <v>0</v>
      </c>
      <c r="AF864" s="27">
        <v>400000</v>
      </c>
      <c r="AG864" s="21">
        <v>0</v>
      </c>
      <c r="AH864" s="21">
        <v>0</v>
      </c>
      <c r="AI864" s="21">
        <f t="shared" si="27"/>
        <v>1071554</v>
      </c>
      <c r="AJ864">
        <v>0</v>
      </c>
      <c r="AK864" s="1">
        <v>1500000</v>
      </c>
      <c r="AL864">
        <v>0</v>
      </c>
      <c r="AM864" s="21">
        <v>28446</v>
      </c>
      <c r="AN864" s="1">
        <v>1471554</v>
      </c>
    </row>
    <row r="865" spans="1:40" x14ac:dyDescent="0.25">
      <c r="A865" t="str">
        <f t="shared" si="26"/>
        <v>1.1-00-2005_20821012_2021610</v>
      </c>
      <c r="B865" t="s">
        <v>393</v>
      </c>
      <c r="C865" s="17" t="s">
        <v>555</v>
      </c>
      <c r="D865" t="s">
        <v>31</v>
      </c>
      <c r="E865" t="s">
        <v>32</v>
      </c>
      <c r="F865" t="s">
        <v>43</v>
      </c>
      <c r="G865">
        <v>8</v>
      </c>
      <c r="H865">
        <v>21</v>
      </c>
      <c r="I865" t="s">
        <v>44</v>
      </c>
      <c r="J865">
        <v>2161</v>
      </c>
      <c r="K865" t="s">
        <v>316</v>
      </c>
      <c r="L865">
        <v>0</v>
      </c>
      <c r="M865" t="s">
        <v>36</v>
      </c>
      <c r="N865">
        <v>2000</v>
      </c>
      <c r="O865" s="17" t="s">
        <v>699</v>
      </c>
      <c r="P865" t="s">
        <v>394</v>
      </c>
      <c r="Q865" t="s">
        <v>47</v>
      </c>
      <c r="R865" t="s">
        <v>39</v>
      </c>
      <c r="S865" t="s">
        <v>315</v>
      </c>
      <c r="T865" t="s">
        <v>49</v>
      </c>
      <c r="U865" s="17" t="s">
        <v>509</v>
      </c>
      <c r="V865" s="13">
        <v>2635181</v>
      </c>
      <c r="W865">
        <v>0</v>
      </c>
      <c r="X865" s="1">
        <v>2633765.4</v>
      </c>
      <c r="Y865" s="1">
        <v>2148031</v>
      </c>
      <c r="Z865" s="1">
        <v>826036.98</v>
      </c>
      <c r="AA865" s="1">
        <v>609116.98</v>
      </c>
      <c r="AB865" s="1">
        <v>490617.18</v>
      </c>
      <c r="AC865" s="21">
        <v>1415.6000000000931</v>
      </c>
      <c r="AD865" s="13">
        <f>VLOOKUP(A865,'ARCHIVO DE TRABAJO'!$A$1:$AC$1046,29,0)</f>
        <v>0</v>
      </c>
      <c r="AE865" s="32">
        <f>VLOOKUP(A865,'ARCHIVO DE TRABAJO'!$A$1:$AD$1046,30,0)</f>
        <v>0</v>
      </c>
      <c r="AF865" s="27">
        <v>369669.86</v>
      </c>
      <c r="AG865" s="21">
        <v>0</v>
      </c>
      <c r="AH865" s="21">
        <v>0</v>
      </c>
      <c r="AI865" s="21">
        <f t="shared" si="27"/>
        <v>2265511.14</v>
      </c>
      <c r="AJ865">
        <v>0</v>
      </c>
      <c r="AK865" s="1">
        <v>2635181</v>
      </c>
      <c r="AL865">
        <v>0</v>
      </c>
      <c r="AM865">
        <v>0</v>
      </c>
      <c r="AN865" s="1">
        <v>2635181</v>
      </c>
    </row>
    <row r="866" spans="1:40" x14ac:dyDescent="0.25">
      <c r="A866" t="str">
        <f t="shared" si="26"/>
        <v>1.1-00-2005_20821012_2022110</v>
      </c>
      <c r="B866" t="s">
        <v>393</v>
      </c>
      <c r="C866" s="17" t="s">
        <v>555</v>
      </c>
      <c r="D866" t="s">
        <v>31</v>
      </c>
      <c r="E866" t="s">
        <v>32</v>
      </c>
      <c r="F866" t="s">
        <v>43</v>
      </c>
      <c r="G866">
        <v>8</v>
      </c>
      <c r="H866">
        <v>21</v>
      </c>
      <c r="I866" t="s">
        <v>44</v>
      </c>
      <c r="J866">
        <v>2211</v>
      </c>
      <c r="K866" t="s">
        <v>55</v>
      </c>
      <c r="L866">
        <v>0</v>
      </c>
      <c r="M866" t="s">
        <v>36</v>
      </c>
      <c r="N866">
        <v>2000</v>
      </c>
      <c r="O866" s="17" t="s">
        <v>699</v>
      </c>
      <c r="P866" t="s">
        <v>394</v>
      </c>
      <c r="Q866" t="s">
        <v>47</v>
      </c>
      <c r="R866" t="s">
        <v>39</v>
      </c>
      <c r="S866" t="s">
        <v>315</v>
      </c>
      <c r="T866" t="s">
        <v>49</v>
      </c>
      <c r="U866" s="17" t="e">
        <v>#N/A</v>
      </c>
      <c r="V866" s="13">
        <v>395031</v>
      </c>
      <c r="W866">
        <v>0</v>
      </c>
      <c r="X866" s="1">
        <v>394933</v>
      </c>
      <c r="Y866" s="1">
        <v>394933</v>
      </c>
      <c r="Z866" s="1">
        <v>193046.6</v>
      </c>
      <c r="AA866" s="1">
        <v>154671.70000000001</v>
      </c>
      <c r="AB866" s="1">
        <v>154671.70000000001</v>
      </c>
      <c r="AC866" s="21">
        <v>98</v>
      </c>
      <c r="AD866" s="13">
        <f>VLOOKUP(A866,'ARCHIVO DE TRABAJO'!$A$1:$AC$1046,29,0)</f>
        <v>0</v>
      </c>
      <c r="AE866" s="32">
        <f>VLOOKUP(A866,'ARCHIVO DE TRABAJO'!$A$1:$AD$1046,30,0)</f>
        <v>0</v>
      </c>
      <c r="AF866" s="21">
        <v>0</v>
      </c>
      <c r="AG866" s="21">
        <v>0</v>
      </c>
      <c r="AH866" s="21">
        <v>0</v>
      </c>
      <c r="AI866" s="21">
        <f t="shared" si="27"/>
        <v>395031</v>
      </c>
      <c r="AJ866">
        <v>0</v>
      </c>
      <c r="AK866" s="1">
        <v>455378</v>
      </c>
      <c r="AL866">
        <v>0</v>
      </c>
      <c r="AM866" s="1">
        <v>60347</v>
      </c>
      <c r="AN866" s="1">
        <v>395031</v>
      </c>
    </row>
    <row r="867" spans="1:40" x14ac:dyDescent="0.25">
      <c r="A867" t="str">
        <f t="shared" si="26"/>
        <v>1.1-00-2014_20870036_2042110</v>
      </c>
      <c r="B867" t="s">
        <v>393</v>
      </c>
      <c r="C867" s="17" t="s">
        <v>555</v>
      </c>
      <c r="D867" t="s">
        <v>387</v>
      </c>
      <c r="E867" t="s">
        <v>97</v>
      </c>
      <c r="F867" t="s">
        <v>388</v>
      </c>
      <c r="G867">
        <v>8</v>
      </c>
      <c r="H867">
        <v>70</v>
      </c>
      <c r="I867" t="s">
        <v>389</v>
      </c>
      <c r="J867">
        <v>4211</v>
      </c>
      <c r="K867" t="s">
        <v>219</v>
      </c>
      <c r="L867">
        <v>0</v>
      </c>
      <c r="M867" t="s">
        <v>36</v>
      </c>
      <c r="N867">
        <v>4000</v>
      </c>
      <c r="O867" s="17" t="s">
        <v>699</v>
      </c>
      <c r="P867" t="s">
        <v>394</v>
      </c>
      <c r="Q867" t="s">
        <v>390</v>
      </c>
      <c r="R867" t="s">
        <v>212</v>
      </c>
      <c r="S867" t="s">
        <v>391</v>
      </c>
      <c r="T867" t="s">
        <v>392</v>
      </c>
      <c r="U867" s="17" t="e">
        <v>#N/A</v>
      </c>
      <c r="V867" s="13">
        <v>2198865.33</v>
      </c>
      <c r="W867">
        <v>0</v>
      </c>
      <c r="X867" s="1">
        <v>3573536.01</v>
      </c>
      <c r="Y867" s="1">
        <v>3573536.01</v>
      </c>
      <c r="Z867" s="21">
        <v>3573536.01</v>
      </c>
      <c r="AA867" s="21">
        <v>3573536.01</v>
      </c>
      <c r="AB867" s="21">
        <v>3573536.01</v>
      </c>
      <c r="AC867" s="21">
        <v>-1374670.6799999997</v>
      </c>
      <c r="AD867" s="13">
        <f>VLOOKUP(A867,'ARCHIVO DE TRABAJO'!$A$1:$AC$1046,29,0)</f>
        <v>3482171.86</v>
      </c>
      <c r="AE867" s="32" t="str">
        <f>VLOOKUP(A867,'ARCHIVO DE TRABAJO'!$A$1:$AD$1046,30,0)</f>
        <v>Verde</v>
      </c>
      <c r="AF867" s="21">
        <v>0</v>
      </c>
      <c r="AG867" s="67">
        <v>3482171.86</v>
      </c>
      <c r="AH867" s="21">
        <v>0</v>
      </c>
      <c r="AI867" s="21">
        <f t="shared" si="27"/>
        <v>5681037.1899999995</v>
      </c>
      <c r="AJ867">
        <v>0</v>
      </c>
      <c r="AK867" s="1">
        <v>2889444.96</v>
      </c>
      <c r="AL867">
        <v>0</v>
      </c>
      <c r="AM867" s="21">
        <v>690579.63</v>
      </c>
      <c r="AN867" s="1">
        <v>2198865.33</v>
      </c>
    </row>
    <row r="868" spans="1:40" x14ac:dyDescent="0.25">
      <c r="A868" t="str">
        <f t="shared" si="26"/>
        <v>1.1-00-2018_20575041_2021710</v>
      </c>
      <c r="B868" t="s">
        <v>393</v>
      </c>
      <c r="C868" s="17" t="s">
        <v>555</v>
      </c>
      <c r="D868" t="s">
        <v>158</v>
      </c>
      <c r="E868" t="s">
        <v>97</v>
      </c>
      <c r="F868" t="s">
        <v>159</v>
      </c>
      <c r="G868">
        <v>5</v>
      </c>
      <c r="H868">
        <v>75</v>
      </c>
      <c r="I868" t="s">
        <v>180</v>
      </c>
      <c r="J868">
        <v>2171</v>
      </c>
      <c r="K868" t="s">
        <v>181</v>
      </c>
      <c r="L868">
        <v>0</v>
      </c>
      <c r="M868" t="s">
        <v>36</v>
      </c>
      <c r="N868">
        <v>2000</v>
      </c>
      <c r="O868" s="17" t="s">
        <v>699</v>
      </c>
      <c r="P868" t="s">
        <v>394</v>
      </c>
      <c r="Q868" t="s">
        <v>162</v>
      </c>
      <c r="R868" t="s">
        <v>163</v>
      </c>
      <c r="S868" t="s">
        <v>164</v>
      </c>
      <c r="T868" t="s">
        <v>182</v>
      </c>
      <c r="U868" s="17" t="s">
        <v>509</v>
      </c>
      <c r="V868" s="13">
        <v>300000</v>
      </c>
      <c r="W868">
        <v>0</v>
      </c>
      <c r="X868" s="1">
        <v>300000</v>
      </c>
      <c r="Y868" s="1">
        <v>300000</v>
      </c>
      <c r="Z868" s="17">
        <v>0</v>
      </c>
      <c r="AA868" s="17">
        <v>0</v>
      </c>
      <c r="AB868" s="17">
        <v>0</v>
      </c>
      <c r="AC868" s="21">
        <v>0</v>
      </c>
      <c r="AD868" s="13">
        <f>VLOOKUP(A868,'ARCHIVO DE TRABAJO'!$A$1:$AC$1046,29,0)</f>
        <v>0</v>
      </c>
      <c r="AE868" s="32">
        <f>VLOOKUP(A868,'ARCHIVO DE TRABAJO'!$A$1:$AD$1046,30,0)</f>
        <v>0</v>
      </c>
      <c r="AF868" s="27">
        <v>300000</v>
      </c>
      <c r="AG868" s="21">
        <v>0</v>
      </c>
      <c r="AH868" s="21">
        <v>0</v>
      </c>
      <c r="AI868" s="21">
        <f t="shared" si="27"/>
        <v>0</v>
      </c>
      <c r="AJ868">
        <v>0</v>
      </c>
      <c r="AK868" s="1">
        <v>300000</v>
      </c>
      <c r="AL868">
        <v>0</v>
      </c>
      <c r="AM868">
        <v>0</v>
      </c>
      <c r="AN868" s="1">
        <v>300000</v>
      </c>
    </row>
    <row r="869" spans="1:40" x14ac:dyDescent="0.25">
      <c r="A869" t="str">
        <f t="shared" si="26"/>
        <v>1.1-00-2005_20821012_2024310</v>
      </c>
      <c r="B869" t="s">
        <v>393</v>
      </c>
      <c r="C869" s="17" t="s">
        <v>555</v>
      </c>
      <c r="D869" t="s">
        <v>31</v>
      </c>
      <c r="E869" t="s">
        <v>32</v>
      </c>
      <c r="F869" t="s">
        <v>43</v>
      </c>
      <c r="G869">
        <v>8</v>
      </c>
      <c r="H869">
        <v>21</v>
      </c>
      <c r="I869" t="s">
        <v>44</v>
      </c>
      <c r="J869">
        <v>2431</v>
      </c>
      <c r="K869" t="s">
        <v>166</v>
      </c>
      <c r="L869">
        <v>0</v>
      </c>
      <c r="M869" t="s">
        <v>36</v>
      </c>
      <c r="N869">
        <v>2000</v>
      </c>
      <c r="O869" s="17" t="s">
        <v>699</v>
      </c>
      <c r="P869" t="s">
        <v>394</v>
      </c>
      <c r="Q869" t="s">
        <v>47</v>
      </c>
      <c r="R869" t="s">
        <v>39</v>
      </c>
      <c r="S869" t="s">
        <v>315</v>
      </c>
      <c r="T869" t="s">
        <v>49</v>
      </c>
      <c r="U869" s="17" t="s">
        <v>509</v>
      </c>
      <c r="V869" s="13">
        <v>125436.07</v>
      </c>
      <c r="W869">
        <v>0</v>
      </c>
      <c r="X869" s="1">
        <v>52081.27</v>
      </c>
      <c r="Y869" s="1">
        <v>52081.27</v>
      </c>
      <c r="Z869">
        <v>0</v>
      </c>
      <c r="AA869">
        <v>0</v>
      </c>
      <c r="AB869">
        <v>0</v>
      </c>
      <c r="AC869" s="21">
        <v>73354.800000000017</v>
      </c>
      <c r="AD869" s="13">
        <f>VLOOKUP(A869,'ARCHIVO DE TRABAJO'!$A$1:$AC$1046,29,0)</f>
        <v>0</v>
      </c>
      <c r="AE869" s="32">
        <f>VLOOKUP(A869,'ARCHIVO DE TRABAJO'!$A$1:$AD$1046,30,0)</f>
        <v>0</v>
      </c>
      <c r="AF869" s="21">
        <v>0</v>
      </c>
      <c r="AG869" s="21">
        <v>0</v>
      </c>
      <c r="AH869" s="21">
        <v>0</v>
      </c>
      <c r="AI869" s="21">
        <f t="shared" si="27"/>
        <v>125436.07</v>
      </c>
      <c r="AJ869">
        <v>0</v>
      </c>
      <c r="AK869" s="1">
        <v>300000</v>
      </c>
      <c r="AL869">
        <v>0</v>
      </c>
      <c r="AM869" s="1">
        <v>174563.93</v>
      </c>
      <c r="AN869" s="1">
        <v>125436.07</v>
      </c>
    </row>
    <row r="870" spans="1:40" x14ac:dyDescent="0.25">
      <c r="A870" t="str">
        <f t="shared" si="26"/>
        <v>1.1-00-2005_20821012_2024410</v>
      </c>
      <c r="B870" t="s">
        <v>393</v>
      </c>
      <c r="C870" s="17" t="s">
        <v>555</v>
      </c>
      <c r="D870" t="s">
        <v>31</v>
      </c>
      <c r="E870" t="s">
        <v>32</v>
      </c>
      <c r="F870" t="s">
        <v>43</v>
      </c>
      <c r="G870">
        <v>8</v>
      </c>
      <c r="H870">
        <v>21</v>
      </c>
      <c r="I870" t="s">
        <v>44</v>
      </c>
      <c r="J870">
        <v>2441</v>
      </c>
      <c r="K870" t="s">
        <v>167</v>
      </c>
      <c r="L870">
        <v>0</v>
      </c>
      <c r="M870" t="s">
        <v>36</v>
      </c>
      <c r="N870">
        <v>2000</v>
      </c>
      <c r="O870" s="17" t="s">
        <v>699</v>
      </c>
      <c r="P870" t="s">
        <v>394</v>
      </c>
      <c r="Q870" t="s">
        <v>47</v>
      </c>
      <c r="R870" t="s">
        <v>39</v>
      </c>
      <c r="S870" t="s">
        <v>315</v>
      </c>
      <c r="T870" t="s">
        <v>49</v>
      </c>
      <c r="U870" s="17" t="e">
        <v>#N/A</v>
      </c>
      <c r="V870" s="13">
        <v>10000</v>
      </c>
      <c r="W870">
        <v>0</v>
      </c>
      <c r="X870" s="1">
        <v>9164</v>
      </c>
      <c r="Y870">
        <v>0</v>
      </c>
      <c r="Z870">
        <v>0</v>
      </c>
      <c r="AA870">
        <v>0</v>
      </c>
      <c r="AB870">
        <v>0</v>
      </c>
      <c r="AC870" s="21">
        <v>836</v>
      </c>
      <c r="AD870" s="13">
        <f>VLOOKUP(A870,'ARCHIVO DE TRABAJO'!$A$1:$AC$1046,29,0)</f>
        <v>0</v>
      </c>
      <c r="AE870" s="32">
        <f>VLOOKUP(A870,'ARCHIVO DE TRABAJO'!$A$1:$AD$1046,30,0)</f>
        <v>0</v>
      </c>
      <c r="AF870" s="21">
        <v>0</v>
      </c>
      <c r="AG870" s="21">
        <v>0</v>
      </c>
      <c r="AH870" s="21">
        <v>0</v>
      </c>
      <c r="AI870" s="21">
        <f t="shared" si="27"/>
        <v>10000</v>
      </c>
      <c r="AJ870">
        <v>0</v>
      </c>
      <c r="AK870" s="1">
        <v>10000</v>
      </c>
      <c r="AL870">
        <v>0</v>
      </c>
      <c r="AM870">
        <v>0</v>
      </c>
      <c r="AN870" s="1">
        <v>10000</v>
      </c>
    </row>
    <row r="871" spans="1:40" x14ac:dyDescent="0.25">
      <c r="A871" t="str">
        <f t="shared" si="26"/>
        <v>1.1-00-2001_2097004_2032910</v>
      </c>
      <c r="B871" t="s">
        <v>393</v>
      </c>
      <c r="C871" s="17" t="s">
        <v>555</v>
      </c>
      <c r="D871" t="s">
        <v>31</v>
      </c>
      <c r="E871" t="s">
        <v>52</v>
      </c>
      <c r="F871" t="s">
        <v>146</v>
      </c>
      <c r="G871">
        <v>9</v>
      </c>
      <c r="H871">
        <v>7</v>
      </c>
      <c r="I871" t="s">
        <v>223</v>
      </c>
      <c r="J871">
        <v>3291</v>
      </c>
      <c r="K871" t="s">
        <v>127</v>
      </c>
      <c r="L871">
        <v>0</v>
      </c>
      <c r="M871" t="s">
        <v>36</v>
      </c>
      <c r="N871">
        <v>3000</v>
      </c>
      <c r="O871" s="17" t="s">
        <v>699</v>
      </c>
      <c r="P871" t="s">
        <v>394</v>
      </c>
      <c r="Q871" t="s">
        <v>149</v>
      </c>
      <c r="R871" t="s">
        <v>224</v>
      </c>
      <c r="S871" t="s">
        <v>225</v>
      </c>
      <c r="T871" t="s">
        <v>226</v>
      </c>
      <c r="U871" s="17" t="s">
        <v>509</v>
      </c>
      <c r="V871" s="13">
        <v>400000</v>
      </c>
      <c r="W871">
        <v>0</v>
      </c>
      <c r="X871" s="1">
        <v>355133.34</v>
      </c>
      <c r="Y871" s="1">
        <v>355133.34</v>
      </c>
      <c r="Z871" s="21">
        <v>45026.67</v>
      </c>
      <c r="AA871" s="21">
        <v>45026.67</v>
      </c>
      <c r="AB871" s="21">
        <v>45026.67</v>
      </c>
      <c r="AC871" s="21">
        <v>44866.659999999974</v>
      </c>
      <c r="AD871" s="13">
        <f>VLOOKUP(A871,'ARCHIVO DE TRABAJO'!$A$1:$AC$1046,29,0)</f>
        <v>0</v>
      </c>
      <c r="AE871" s="32">
        <f>VLOOKUP(A871,'ARCHIVO DE TRABAJO'!$A$1:$AD$1046,30,0)</f>
        <v>0</v>
      </c>
      <c r="AF871" s="27">
        <v>300000</v>
      </c>
      <c r="AG871" s="21">
        <v>0</v>
      </c>
      <c r="AH871" s="21">
        <v>0</v>
      </c>
      <c r="AI871" s="21">
        <f t="shared" si="27"/>
        <v>100000</v>
      </c>
      <c r="AJ871">
        <v>0</v>
      </c>
      <c r="AK871" s="1">
        <v>400000</v>
      </c>
      <c r="AL871">
        <v>0</v>
      </c>
      <c r="AM871">
        <v>0</v>
      </c>
      <c r="AN871" s="1">
        <v>400000</v>
      </c>
    </row>
    <row r="872" spans="1:40" x14ac:dyDescent="0.25">
      <c r="A872" t="str">
        <f t="shared" si="26"/>
        <v>1.1-00-2005_20821012_2024610</v>
      </c>
      <c r="B872" t="s">
        <v>393</v>
      </c>
      <c r="C872" s="17" t="s">
        <v>555</v>
      </c>
      <c r="D872" t="s">
        <v>31</v>
      </c>
      <c r="E872" t="s">
        <v>32</v>
      </c>
      <c r="F872" t="s">
        <v>43</v>
      </c>
      <c r="G872">
        <v>8</v>
      </c>
      <c r="H872">
        <v>21</v>
      </c>
      <c r="I872" t="s">
        <v>44</v>
      </c>
      <c r="J872">
        <v>2461</v>
      </c>
      <c r="K872" t="s">
        <v>168</v>
      </c>
      <c r="L872">
        <v>0</v>
      </c>
      <c r="M872" t="s">
        <v>36</v>
      </c>
      <c r="N872">
        <v>2000</v>
      </c>
      <c r="O872" s="17" t="s">
        <v>699</v>
      </c>
      <c r="P872" t="s">
        <v>394</v>
      </c>
      <c r="Q872" t="s">
        <v>47</v>
      </c>
      <c r="R872" t="s">
        <v>39</v>
      </c>
      <c r="S872" t="s">
        <v>315</v>
      </c>
      <c r="T872" t="s">
        <v>49</v>
      </c>
      <c r="U872" s="17" t="s">
        <v>509</v>
      </c>
      <c r="V872" s="13">
        <v>415446</v>
      </c>
      <c r="W872">
        <v>0</v>
      </c>
      <c r="X872" s="1">
        <v>397567.6</v>
      </c>
      <c r="Y872" s="1">
        <v>380353.2</v>
      </c>
      <c r="Z872" s="1">
        <v>78223.48</v>
      </c>
      <c r="AA872" s="1">
        <v>70292.789999999994</v>
      </c>
      <c r="AB872" s="1">
        <v>70292.789999999994</v>
      </c>
      <c r="AC872" s="21">
        <v>17878.400000000023</v>
      </c>
      <c r="AD872" s="13">
        <f>VLOOKUP(A872,'ARCHIVO DE TRABAJO'!$A$1:$AC$1046,29,0)</f>
        <v>0</v>
      </c>
      <c r="AE872" s="32">
        <f>VLOOKUP(A872,'ARCHIVO DE TRABAJO'!$A$1:$AD$1046,30,0)</f>
        <v>0</v>
      </c>
      <c r="AF872" s="27">
        <v>299023.82</v>
      </c>
      <c r="AG872" s="21">
        <v>0</v>
      </c>
      <c r="AH872" s="21">
        <v>0</v>
      </c>
      <c r="AI872" s="21">
        <f t="shared" si="27"/>
        <v>116422.18</v>
      </c>
      <c r="AJ872">
        <v>0</v>
      </c>
      <c r="AK872" s="1">
        <v>415446</v>
      </c>
      <c r="AL872">
        <v>0</v>
      </c>
      <c r="AM872">
        <v>0</v>
      </c>
      <c r="AN872" s="1">
        <v>415446</v>
      </c>
    </row>
    <row r="873" spans="1:40" x14ac:dyDescent="0.25">
      <c r="A873" t="str">
        <f t="shared" si="26"/>
        <v>1.1-00-2005_20821012_2024710</v>
      </c>
      <c r="B873" t="s">
        <v>393</v>
      </c>
      <c r="C873" s="17" t="s">
        <v>555</v>
      </c>
      <c r="D873" t="s">
        <v>31</v>
      </c>
      <c r="E873" t="s">
        <v>32</v>
      </c>
      <c r="F873" t="s">
        <v>43</v>
      </c>
      <c r="G873">
        <v>8</v>
      </c>
      <c r="H873">
        <v>21</v>
      </c>
      <c r="I873" t="s">
        <v>44</v>
      </c>
      <c r="J873">
        <v>2471</v>
      </c>
      <c r="K873" t="s">
        <v>169</v>
      </c>
      <c r="L873">
        <v>0</v>
      </c>
      <c r="M873" t="s">
        <v>36</v>
      </c>
      <c r="N873">
        <v>2000</v>
      </c>
      <c r="O873" s="17" t="s">
        <v>699</v>
      </c>
      <c r="P873" t="s">
        <v>394</v>
      </c>
      <c r="Q873" t="s">
        <v>47</v>
      </c>
      <c r="R873" t="s">
        <v>39</v>
      </c>
      <c r="S873" t="s">
        <v>315</v>
      </c>
      <c r="T873" t="s">
        <v>49</v>
      </c>
      <c r="U873" s="17" t="e">
        <v>#N/A</v>
      </c>
      <c r="V873" s="13">
        <v>124514.43</v>
      </c>
      <c r="W873">
        <v>0</v>
      </c>
      <c r="X873" s="1">
        <v>123057.47</v>
      </c>
      <c r="Y873" s="1">
        <v>105258.43</v>
      </c>
      <c r="Z873" s="1">
        <v>28540.32</v>
      </c>
      <c r="AA873" s="1">
        <v>28540.32</v>
      </c>
      <c r="AB873" s="1">
        <v>17231.169999999998</v>
      </c>
      <c r="AC873" s="21">
        <v>1456.9599999999919</v>
      </c>
      <c r="AD873" s="13">
        <f>VLOOKUP(A873,'ARCHIVO DE TRABAJO'!$A$1:$AC$1046,29,0)</f>
        <v>0</v>
      </c>
      <c r="AE873" s="32">
        <f>VLOOKUP(A873,'ARCHIVO DE TRABAJO'!$A$1:$AD$1046,30,0)</f>
        <v>0</v>
      </c>
      <c r="AF873" s="21">
        <v>0</v>
      </c>
      <c r="AG873" s="21">
        <v>0</v>
      </c>
      <c r="AH873" s="21">
        <v>0</v>
      </c>
      <c r="AI873" s="21">
        <f t="shared" si="27"/>
        <v>124514.43</v>
      </c>
      <c r="AJ873">
        <v>0</v>
      </c>
      <c r="AK873" s="1">
        <v>300000</v>
      </c>
      <c r="AL873">
        <v>0</v>
      </c>
      <c r="AM873" s="1">
        <v>175485.57</v>
      </c>
      <c r="AN873" s="1">
        <v>124514.43</v>
      </c>
    </row>
    <row r="874" spans="1:40" x14ac:dyDescent="0.25">
      <c r="A874" t="str">
        <f t="shared" si="26"/>
        <v>1.1-00-2005_20821012_2024910</v>
      </c>
      <c r="B874" t="s">
        <v>393</v>
      </c>
      <c r="C874" s="17" t="s">
        <v>555</v>
      </c>
      <c r="D874" t="s">
        <v>31</v>
      </c>
      <c r="E874" t="s">
        <v>32</v>
      </c>
      <c r="F874" t="s">
        <v>43</v>
      </c>
      <c r="G874">
        <v>8</v>
      </c>
      <c r="H874">
        <v>21</v>
      </c>
      <c r="I874" t="s">
        <v>44</v>
      </c>
      <c r="J874">
        <v>2491</v>
      </c>
      <c r="K874" t="s">
        <v>62</v>
      </c>
      <c r="L874">
        <v>0</v>
      </c>
      <c r="M874" t="s">
        <v>36</v>
      </c>
      <c r="N874">
        <v>2000</v>
      </c>
      <c r="O874" s="17" t="s">
        <v>699</v>
      </c>
      <c r="P874" t="s">
        <v>394</v>
      </c>
      <c r="Q874" t="s">
        <v>47</v>
      </c>
      <c r="R874" t="s">
        <v>39</v>
      </c>
      <c r="S874" t="s">
        <v>315</v>
      </c>
      <c r="T874" t="s">
        <v>49</v>
      </c>
      <c r="U874" s="17" t="e">
        <v>#N/A</v>
      </c>
      <c r="V874" s="13">
        <v>257139.7</v>
      </c>
      <c r="W874">
        <v>0</v>
      </c>
      <c r="X874" s="1">
        <v>209871.6</v>
      </c>
      <c r="Y874" s="1">
        <v>80636</v>
      </c>
      <c r="Z874" s="1">
        <v>60691.199999999997</v>
      </c>
      <c r="AA874" s="1">
        <v>60691.199999999997</v>
      </c>
      <c r="AB874" s="1">
        <v>60691.199999999997</v>
      </c>
      <c r="AC874" s="21">
        <v>47268.100000000006</v>
      </c>
      <c r="AD874" s="13">
        <f>VLOOKUP(A874,'ARCHIVO DE TRABAJO'!$A$1:$AC$1046,29,0)</f>
        <v>0</v>
      </c>
      <c r="AE874" s="32">
        <f>VLOOKUP(A874,'ARCHIVO DE TRABAJO'!$A$1:$AD$1046,30,0)</f>
        <v>0</v>
      </c>
      <c r="AF874" s="21">
        <v>0</v>
      </c>
      <c r="AG874" s="21">
        <v>0</v>
      </c>
      <c r="AH874" s="21">
        <v>0</v>
      </c>
      <c r="AI874" s="21">
        <f t="shared" si="27"/>
        <v>257139.7</v>
      </c>
      <c r="AJ874">
        <v>0</v>
      </c>
      <c r="AK874" s="1">
        <v>426366.8</v>
      </c>
      <c r="AL874">
        <v>0</v>
      </c>
      <c r="AM874" s="1">
        <v>169227.1</v>
      </c>
      <c r="AN874" s="1">
        <v>257139.7</v>
      </c>
    </row>
    <row r="875" spans="1:40" x14ac:dyDescent="0.25">
      <c r="A875" t="str">
        <f t="shared" si="26"/>
        <v>1.1-00-2005_20821012_2021410</v>
      </c>
      <c r="B875" t="s">
        <v>393</v>
      </c>
      <c r="C875" s="17" t="s">
        <v>555</v>
      </c>
      <c r="D875" t="s">
        <v>31</v>
      </c>
      <c r="E875" t="s">
        <v>32</v>
      </c>
      <c r="F875" t="s">
        <v>43</v>
      </c>
      <c r="G875">
        <v>8</v>
      </c>
      <c r="H875">
        <v>21</v>
      </c>
      <c r="I875" t="s">
        <v>44</v>
      </c>
      <c r="J875">
        <v>2141</v>
      </c>
      <c r="K875" t="s">
        <v>106</v>
      </c>
      <c r="L875">
        <v>0</v>
      </c>
      <c r="M875" t="s">
        <v>36</v>
      </c>
      <c r="N875">
        <v>2000</v>
      </c>
      <c r="O875" s="17" t="s">
        <v>699</v>
      </c>
      <c r="P875" t="s">
        <v>394</v>
      </c>
      <c r="Q875" t="s">
        <v>47</v>
      </c>
      <c r="R875" t="s">
        <v>39</v>
      </c>
      <c r="S875" t="s">
        <v>315</v>
      </c>
      <c r="T875" t="s">
        <v>49</v>
      </c>
      <c r="U875" s="17" t="s">
        <v>509</v>
      </c>
      <c r="V875" s="13">
        <v>410000</v>
      </c>
      <c r="W875">
        <v>0</v>
      </c>
      <c r="X875" s="1">
        <v>400000</v>
      </c>
      <c r="Y875" s="1">
        <v>309520</v>
      </c>
      <c r="Z875" s="21">
        <v>15182.33</v>
      </c>
      <c r="AA875" s="21">
        <v>15182.33</v>
      </c>
      <c r="AB875" s="21">
        <v>12347.64</v>
      </c>
      <c r="AC875" s="21">
        <v>10000</v>
      </c>
      <c r="AD875" s="13">
        <f>VLOOKUP(A875,'ARCHIVO DE TRABAJO'!$A$1:$AC$1046,29,0)</f>
        <v>10000</v>
      </c>
      <c r="AE875" s="32" t="str">
        <f>VLOOKUP(A875,'ARCHIVO DE TRABAJO'!$A$1:$AD$1046,30,0)</f>
        <v>Verde</v>
      </c>
      <c r="AF875" s="27">
        <v>294337.67</v>
      </c>
      <c r="AG875" s="21">
        <v>0</v>
      </c>
      <c r="AH875" s="21">
        <v>0</v>
      </c>
      <c r="AI875" s="21">
        <f t="shared" si="27"/>
        <v>115662.33000000002</v>
      </c>
      <c r="AJ875">
        <v>0</v>
      </c>
      <c r="AK875" s="1">
        <v>410000</v>
      </c>
      <c r="AL875">
        <v>0</v>
      </c>
      <c r="AM875">
        <v>0</v>
      </c>
      <c r="AN875" s="1">
        <v>410000</v>
      </c>
    </row>
    <row r="876" spans="1:40" x14ac:dyDescent="0.25">
      <c r="A876" t="str">
        <f t="shared" si="26"/>
        <v>1.1-00-2005_20821012_2024210</v>
      </c>
      <c r="B876" t="s">
        <v>393</v>
      </c>
      <c r="C876" s="17" t="s">
        <v>555</v>
      </c>
      <c r="D876" t="s">
        <v>31</v>
      </c>
      <c r="E876" t="s">
        <v>32</v>
      </c>
      <c r="F876" t="s">
        <v>43</v>
      </c>
      <c r="G876">
        <v>8</v>
      </c>
      <c r="H876">
        <v>21</v>
      </c>
      <c r="I876" t="s">
        <v>44</v>
      </c>
      <c r="J876">
        <v>2421</v>
      </c>
      <c r="K876" t="s">
        <v>161</v>
      </c>
      <c r="L876">
        <v>0</v>
      </c>
      <c r="M876" t="s">
        <v>36</v>
      </c>
      <c r="N876">
        <v>2000</v>
      </c>
      <c r="O876" s="17" t="s">
        <v>699</v>
      </c>
      <c r="P876" t="s">
        <v>394</v>
      </c>
      <c r="Q876" t="s">
        <v>47</v>
      </c>
      <c r="R876" t="s">
        <v>39</v>
      </c>
      <c r="S876" t="s">
        <v>315</v>
      </c>
      <c r="T876" t="s">
        <v>49</v>
      </c>
      <c r="U876" s="17" t="s">
        <v>509</v>
      </c>
      <c r="V876" s="13">
        <v>300000</v>
      </c>
      <c r="W876">
        <v>0</v>
      </c>
      <c r="X876" s="1">
        <v>299730</v>
      </c>
      <c r="Y876" s="1">
        <v>289498.8</v>
      </c>
      <c r="Z876" s="1">
        <v>4498.7700000000004</v>
      </c>
      <c r="AA876" s="1">
        <v>4498.7700000000004</v>
      </c>
      <c r="AB876" s="1">
        <v>4498.7700000000004</v>
      </c>
      <c r="AC876" s="21">
        <v>270</v>
      </c>
      <c r="AD876" s="13">
        <f>VLOOKUP(A876,'ARCHIVO DE TRABAJO'!$A$1:$AC$1046,29,0)</f>
        <v>0</v>
      </c>
      <c r="AE876" s="32">
        <f>VLOOKUP(A876,'ARCHIVO DE TRABAJO'!$A$1:$AD$1046,30,0)</f>
        <v>0</v>
      </c>
      <c r="AF876" s="27">
        <v>281589.63</v>
      </c>
      <c r="AG876" s="21">
        <v>0</v>
      </c>
      <c r="AH876" s="21">
        <v>0</v>
      </c>
      <c r="AI876" s="21">
        <f t="shared" si="27"/>
        <v>18410.369999999995</v>
      </c>
      <c r="AJ876">
        <v>0</v>
      </c>
      <c r="AK876" s="1">
        <v>300000</v>
      </c>
      <c r="AL876">
        <v>0</v>
      </c>
      <c r="AM876">
        <v>0</v>
      </c>
      <c r="AN876" s="1">
        <v>300000</v>
      </c>
    </row>
    <row r="877" spans="1:40" x14ac:dyDescent="0.25">
      <c r="A877" t="str">
        <f t="shared" si="26"/>
        <v>1.1-00-2005_20821012_2027110</v>
      </c>
      <c r="B877" t="s">
        <v>393</v>
      </c>
      <c r="C877" s="17" t="s">
        <v>555</v>
      </c>
      <c r="D877" t="s">
        <v>31</v>
      </c>
      <c r="E877" t="s">
        <v>32</v>
      </c>
      <c r="F877" t="s">
        <v>43</v>
      </c>
      <c r="G877">
        <v>8</v>
      </c>
      <c r="H877">
        <v>21</v>
      </c>
      <c r="I877" t="s">
        <v>44</v>
      </c>
      <c r="J877">
        <v>2711</v>
      </c>
      <c r="K877" t="s">
        <v>416</v>
      </c>
      <c r="L877">
        <v>0</v>
      </c>
      <c r="M877" t="s">
        <v>36</v>
      </c>
      <c r="N877">
        <v>2000</v>
      </c>
      <c r="O877" s="17" t="s">
        <v>699</v>
      </c>
      <c r="P877" t="s">
        <v>394</v>
      </c>
      <c r="Q877" t="s">
        <v>47</v>
      </c>
      <c r="R877" t="s">
        <v>39</v>
      </c>
      <c r="S877" t="s">
        <v>315</v>
      </c>
      <c r="T877" t="s">
        <v>49</v>
      </c>
      <c r="U877" s="17" t="e">
        <v>#N/A</v>
      </c>
      <c r="V877" s="13">
        <v>75400</v>
      </c>
      <c r="W877">
        <v>0</v>
      </c>
      <c r="X877" s="1">
        <v>59508</v>
      </c>
      <c r="Y877" s="1">
        <v>59508</v>
      </c>
      <c r="Z877" s="1">
        <v>59508</v>
      </c>
      <c r="AA877" s="1">
        <v>59508</v>
      </c>
      <c r="AB877" s="1">
        <v>59508</v>
      </c>
      <c r="AC877" s="21">
        <v>15892</v>
      </c>
      <c r="AD877" s="13">
        <f>VLOOKUP(A877,'ARCHIVO DE TRABAJO'!$A$1:$AC$1046,29,0)</f>
        <v>0</v>
      </c>
      <c r="AE877" s="32">
        <f>VLOOKUP(A877,'ARCHIVO DE TRABAJO'!$A$1:$AD$1046,30,0)</f>
        <v>0</v>
      </c>
      <c r="AF877" s="21">
        <v>0</v>
      </c>
      <c r="AG877" s="21">
        <v>0</v>
      </c>
      <c r="AH877" s="21">
        <v>0</v>
      </c>
      <c r="AI877" s="21">
        <f t="shared" si="27"/>
        <v>75400</v>
      </c>
      <c r="AJ877">
        <v>0</v>
      </c>
      <c r="AK877" s="1">
        <v>75400</v>
      </c>
      <c r="AL877">
        <v>0</v>
      </c>
      <c r="AM877">
        <v>0</v>
      </c>
      <c r="AN877" s="1">
        <v>75400</v>
      </c>
    </row>
    <row r="878" spans="1:40" x14ac:dyDescent="0.25">
      <c r="A878" t="str">
        <f t="shared" si="26"/>
        <v>1.1-00-2005_20821012_2027210</v>
      </c>
      <c r="B878" t="s">
        <v>393</v>
      </c>
      <c r="C878" s="17" t="s">
        <v>555</v>
      </c>
      <c r="D878" t="s">
        <v>31</v>
      </c>
      <c r="E878" t="s">
        <v>32</v>
      </c>
      <c r="F878" t="s">
        <v>43</v>
      </c>
      <c r="G878">
        <v>8</v>
      </c>
      <c r="H878">
        <v>21</v>
      </c>
      <c r="I878" t="s">
        <v>44</v>
      </c>
      <c r="J878">
        <v>2721</v>
      </c>
      <c r="K878" t="s">
        <v>124</v>
      </c>
      <c r="L878">
        <v>0</v>
      </c>
      <c r="M878" t="s">
        <v>36</v>
      </c>
      <c r="N878">
        <v>2000</v>
      </c>
      <c r="O878" s="17" t="s">
        <v>699</v>
      </c>
      <c r="P878" t="s">
        <v>394</v>
      </c>
      <c r="Q878" t="s">
        <v>47</v>
      </c>
      <c r="R878" t="s">
        <v>39</v>
      </c>
      <c r="S878" t="s">
        <v>315</v>
      </c>
      <c r="T878" t="s">
        <v>49</v>
      </c>
      <c r="U878" s="17" t="s">
        <v>509</v>
      </c>
      <c r="V878" s="13">
        <v>6206</v>
      </c>
      <c r="W878">
        <v>0</v>
      </c>
      <c r="X878" s="1">
        <v>6206</v>
      </c>
      <c r="Y878">
        <v>0</v>
      </c>
      <c r="Z878">
        <v>0</v>
      </c>
      <c r="AA878">
        <v>0</v>
      </c>
      <c r="AB878">
        <v>0</v>
      </c>
      <c r="AC878" s="21">
        <v>0</v>
      </c>
      <c r="AD878" s="13">
        <f>VLOOKUP(A878,'ARCHIVO DE TRABAJO'!$A$1:$AC$1046,29,0)</f>
        <v>0</v>
      </c>
      <c r="AE878" s="32">
        <f>VLOOKUP(A878,'ARCHIVO DE TRABAJO'!$A$1:$AD$1046,30,0)</f>
        <v>0</v>
      </c>
      <c r="AF878" s="21">
        <v>0</v>
      </c>
      <c r="AG878" s="21">
        <v>0</v>
      </c>
      <c r="AH878" s="21">
        <v>0</v>
      </c>
      <c r="AI878" s="21">
        <f t="shared" si="27"/>
        <v>6206</v>
      </c>
      <c r="AJ878">
        <v>0</v>
      </c>
      <c r="AK878" s="1">
        <v>189996</v>
      </c>
      <c r="AL878">
        <v>0</v>
      </c>
      <c r="AM878" s="1">
        <v>183790</v>
      </c>
      <c r="AN878" s="1">
        <v>6206</v>
      </c>
    </row>
    <row r="879" spans="1:40" x14ac:dyDescent="0.25">
      <c r="A879" t="str">
        <f t="shared" si="26"/>
        <v>1.1-00-2005_20821012_2029110</v>
      </c>
      <c r="B879" t="s">
        <v>393</v>
      </c>
      <c r="C879" s="17" t="s">
        <v>555</v>
      </c>
      <c r="D879" t="s">
        <v>31</v>
      </c>
      <c r="E879" t="s">
        <v>32</v>
      </c>
      <c r="F879" t="s">
        <v>43</v>
      </c>
      <c r="G879">
        <v>8</v>
      </c>
      <c r="H879">
        <v>21</v>
      </c>
      <c r="I879" t="s">
        <v>44</v>
      </c>
      <c r="J879">
        <v>2911</v>
      </c>
      <c r="K879" t="s">
        <v>118</v>
      </c>
      <c r="L879">
        <v>0</v>
      </c>
      <c r="M879" t="s">
        <v>36</v>
      </c>
      <c r="N879">
        <v>2000</v>
      </c>
      <c r="O879" s="17" t="s">
        <v>699</v>
      </c>
      <c r="P879" t="s">
        <v>394</v>
      </c>
      <c r="Q879" t="s">
        <v>47</v>
      </c>
      <c r="R879" t="s">
        <v>39</v>
      </c>
      <c r="S879" t="s">
        <v>315</v>
      </c>
      <c r="T879" t="s">
        <v>49</v>
      </c>
      <c r="U879" s="17" t="e">
        <v>#N/A</v>
      </c>
      <c r="V879" s="13">
        <v>254163.84</v>
      </c>
      <c r="W879">
        <v>0</v>
      </c>
      <c r="X879" s="1">
        <v>254163.84</v>
      </c>
      <c r="Y879" s="1">
        <v>92317.39</v>
      </c>
      <c r="Z879" s="1">
        <v>89092.4</v>
      </c>
      <c r="AA879" s="1">
        <v>89092.4</v>
      </c>
      <c r="AB879" s="1">
        <v>86060.55</v>
      </c>
      <c r="AC879" s="21">
        <v>0</v>
      </c>
      <c r="AD879" s="13">
        <f>VLOOKUP(A879,'ARCHIVO DE TRABAJO'!$A$1:$AC$1046,29,0)</f>
        <v>0</v>
      </c>
      <c r="AE879" s="32">
        <f>VLOOKUP(A879,'ARCHIVO DE TRABAJO'!$A$1:$AD$1046,30,0)</f>
        <v>0</v>
      </c>
      <c r="AF879" s="21">
        <v>0</v>
      </c>
      <c r="AG879" s="21">
        <v>0</v>
      </c>
      <c r="AH879" s="21">
        <v>0</v>
      </c>
      <c r="AI879" s="21">
        <f t="shared" si="27"/>
        <v>254163.84</v>
      </c>
      <c r="AJ879">
        <v>0</v>
      </c>
      <c r="AK879" s="1">
        <v>400000</v>
      </c>
      <c r="AL879">
        <v>0</v>
      </c>
      <c r="AM879" s="1">
        <v>145836.16</v>
      </c>
      <c r="AN879" s="1">
        <v>254163.84</v>
      </c>
    </row>
    <row r="880" spans="1:40" x14ac:dyDescent="0.25">
      <c r="A880" t="str">
        <f t="shared" si="26"/>
        <v>1.1-00-2005_20821012_2029210</v>
      </c>
      <c r="B880" t="s">
        <v>393</v>
      </c>
      <c r="C880" s="17" t="s">
        <v>555</v>
      </c>
      <c r="D880" t="s">
        <v>31</v>
      </c>
      <c r="E880" t="s">
        <v>32</v>
      </c>
      <c r="F880" t="s">
        <v>43</v>
      </c>
      <c r="G880">
        <v>8</v>
      </c>
      <c r="H880">
        <v>21</v>
      </c>
      <c r="I880" t="s">
        <v>44</v>
      </c>
      <c r="J880">
        <v>2921</v>
      </c>
      <c r="K880" t="s">
        <v>257</v>
      </c>
      <c r="L880">
        <v>0</v>
      </c>
      <c r="M880" t="s">
        <v>36</v>
      </c>
      <c r="N880">
        <v>2000</v>
      </c>
      <c r="O880" s="17" t="s">
        <v>699</v>
      </c>
      <c r="P880" t="s">
        <v>394</v>
      </c>
      <c r="Q880" t="s">
        <v>47</v>
      </c>
      <c r="R880" t="s">
        <v>39</v>
      </c>
      <c r="S880" t="s">
        <v>315</v>
      </c>
      <c r="T880" t="s">
        <v>49</v>
      </c>
      <c r="U880" s="17" t="e">
        <v>#N/A</v>
      </c>
      <c r="V880" s="13">
        <v>40000</v>
      </c>
      <c r="W880">
        <v>0</v>
      </c>
      <c r="X880" s="1">
        <v>35236.879999999997</v>
      </c>
      <c r="Y880" s="1">
        <v>34874.959999999999</v>
      </c>
      <c r="Z880" s="1">
        <v>34874.959999999999</v>
      </c>
      <c r="AA880" s="1">
        <v>17608.36</v>
      </c>
      <c r="AB880" s="1">
        <v>6580.77</v>
      </c>
      <c r="AC880" s="21">
        <v>4763.1200000000026</v>
      </c>
      <c r="AD880" s="13">
        <f>VLOOKUP(A880,'ARCHIVO DE TRABAJO'!$A$1:$AC$1046,29,0)</f>
        <v>0</v>
      </c>
      <c r="AE880" s="32">
        <f>VLOOKUP(A880,'ARCHIVO DE TRABAJO'!$A$1:$AD$1046,30,0)</f>
        <v>0</v>
      </c>
      <c r="AF880" s="21">
        <v>0</v>
      </c>
      <c r="AG880" s="21">
        <v>0</v>
      </c>
      <c r="AH880" s="21">
        <v>0</v>
      </c>
      <c r="AI880" s="21">
        <f t="shared" si="27"/>
        <v>40000</v>
      </c>
      <c r="AJ880">
        <v>0</v>
      </c>
      <c r="AK880" s="1">
        <v>40000</v>
      </c>
      <c r="AL880">
        <v>0</v>
      </c>
      <c r="AM880">
        <v>0</v>
      </c>
      <c r="AN880" s="1">
        <v>40000</v>
      </c>
    </row>
    <row r="881" spans="1:40" x14ac:dyDescent="0.25">
      <c r="A881" t="str">
        <f t="shared" si="26"/>
        <v>1.1-00-2005_20821012_2029410</v>
      </c>
      <c r="B881" t="s">
        <v>393</v>
      </c>
      <c r="C881" s="17" t="s">
        <v>555</v>
      </c>
      <c r="D881" t="s">
        <v>31</v>
      </c>
      <c r="E881" t="s">
        <v>32</v>
      </c>
      <c r="F881" t="s">
        <v>43</v>
      </c>
      <c r="G881">
        <v>8</v>
      </c>
      <c r="H881">
        <v>21</v>
      </c>
      <c r="I881" t="s">
        <v>44</v>
      </c>
      <c r="J881">
        <v>2941</v>
      </c>
      <c r="K881" t="s">
        <v>318</v>
      </c>
      <c r="L881">
        <v>0</v>
      </c>
      <c r="M881" t="s">
        <v>36</v>
      </c>
      <c r="N881">
        <v>2000</v>
      </c>
      <c r="O881" s="17" t="s">
        <v>699</v>
      </c>
      <c r="P881" t="s">
        <v>394</v>
      </c>
      <c r="Q881" t="s">
        <v>47</v>
      </c>
      <c r="R881" t="s">
        <v>39</v>
      </c>
      <c r="S881" t="s">
        <v>315</v>
      </c>
      <c r="T881" t="s">
        <v>49</v>
      </c>
      <c r="U881" s="17" t="e">
        <v>#N/A</v>
      </c>
      <c r="V881" s="13">
        <v>115180</v>
      </c>
      <c r="W881">
        <v>0</v>
      </c>
      <c r="X881" s="1">
        <v>115180</v>
      </c>
      <c r="Y881" s="1">
        <v>115180</v>
      </c>
      <c r="Z881" s="1">
        <v>110307.99</v>
      </c>
      <c r="AA881" s="1">
        <v>58763.78</v>
      </c>
      <c r="AB881" s="1">
        <v>48542.79</v>
      </c>
      <c r="AC881" s="21">
        <v>0</v>
      </c>
      <c r="AD881" s="13">
        <f>VLOOKUP(A881,'ARCHIVO DE TRABAJO'!$A$1:$AC$1046,29,0)</f>
        <v>0</v>
      </c>
      <c r="AE881" s="32">
        <f>VLOOKUP(A881,'ARCHIVO DE TRABAJO'!$A$1:$AD$1046,30,0)</f>
        <v>0</v>
      </c>
      <c r="AF881" s="21">
        <v>0</v>
      </c>
      <c r="AG881" s="21">
        <v>0</v>
      </c>
      <c r="AH881" s="21">
        <v>0</v>
      </c>
      <c r="AI881" s="21">
        <f t="shared" si="27"/>
        <v>115180</v>
      </c>
      <c r="AJ881">
        <v>0</v>
      </c>
      <c r="AK881" s="1">
        <v>300000</v>
      </c>
      <c r="AL881">
        <v>0</v>
      </c>
      <c r="AM881" s="1">
        <v>184820</v>
      </c>
      <c r="AN881" s="1">
        <v>115180</v>
      </c>
    </row>
    <row r="882" spans="1:40" x14ac:dyDescent="0.25">
      <c r="A882" t="str">
        <f t="shared" si="26"/>
        <v>1.1-00-2018_20575041_2024710</v>
      </c>
      <c r="B882" t="s">
        <v>393</v>
      </c>
      <c r="C882" s="17" t="s">
        <v>555</v>
      </c>
      <c r="D882" t="s">
        <v>158</v>
      </c>
      <c r="E882" t="s">
        <v>97</v>
      </c>
      <c r="F882" t="s">
        <v>159</v>
      </c>
      <c r="G882">
        <v>5</v>
      </c>
      <c r="H882">
        <v>75</v>
      </c>
      <c r="I882" t="s">
        <v>180</v>
      </c>
      <c r="J882">
        <v>2471</v>
      </c>
      <c r="K882" t="s">
        <v>169</v>
      </c>
      <c r="L882">
        <v>0</v>
      </c>
      <c r="M882" t="s">
        <v>36</v>
      </c>
      <c r="N882">
        <v>2000</v>
      </c>
      <c r="O882" s="17" t="s">
        <v>699</v>
      </c>
      <c r="P882" t="s">
        <v>394</v>
      </c>
      <c r="Q882" t="s">
        <v>162</v>
      </c>
      <c r="R882" t="s">
        <v>163</v>
      </c>
      <c r="S882" t="s">
        <v>164</v>
      </c>
      <c r="T882" t="s">
        <v>182</v>
      </c>
      <c r="U882" s="17" t="s">
        <v>509</v>
      </c>
      <c r="V882" s="13">
        <v>250000</v>
      </c>
      <c r="W882">
        <v>0</v>
      </c>
      <c r="X882" s="1">
        <v>250000</v>
      </c>
      <c r="Y882" s="1">
        <v>250000</v>
      </c>
      <c r="Z882" s="17">
        <v>0</v>
      </c>
      <c r="AA882" s="17">
        <v>0</v>
      </c>
      <c r="AB882" s="17">
        <v>0</v>
      </c>
      <c r="AC882" s="21">
        <v>0</v>
      </c>
      <c r="AD882" s="13">
        <f>VLOOKUP(A882,'ARCHIVO DE TRABAJO'!$A$1:$AC$1046,29,0)</f>
        <v>0</v>
      </c>
      <c r="AE882" s="32">
        <f>VLOOKUP(A882,'ARCHIVO DE TRABAJO'!$A$1:$AD$1046,30,0)</f>
        <v>0</v>
      </c>
      <c r="AF882" s="27">
        <v>250000</v>
      </c>
      <c r="AG882" s="1">
        <v>0</v>
      </c>
      <c r="AH882" s="21">
        <v>0</v>
      </c>
      <c r="AI882" s="21">
        <f t="shared" si="27"/>
        <v>0</v>
      </c>
      <c r="AJ882">
        <v>0</v>
      </c>
      <c r="AK882" s="1">
        <v>250000</v>
      </c>
      <c r="AL882">
        <v>0</v>
      </c>
      <c r="AM882">
        <v>0</v>
      </c>
      <c r="AN882" s="1">
        <v>250000</v>
      </c>
    </row>
    <row r="883" spans="1:40" x14ac:dyDescent="0.25">
      <c r="A883" t="str">
        <f t="shared" si="26"/>
        <v>1.1-00-2018_20576042_2024710</v>
      </c>
      <c r="B883" t="s">
        <v>393</v>
      </c>
      <c r="C883" s="17" t="s">
        <v>555</v>
      </c>
      <c r="D883" t="s">
        <v>158</v>
      </c>
      <c r="E883" t="s">
        <v>97</v>
      </c>
      <c r="F883" t="s">
        <v>159</v>
      </c>
      <c r="G883">
        <v>5</v>
      </c>
      <c r="H883">
        <v>76</v>
      </c>
      <c r="I883" t="s">
        <v>186</v>
      </c>
      <c r="J883">
        <v>2471</v>
      </c>
      <c r="K883" t="s">
        <v>169</v>
      </c>
      <c r="L883">
        <v>0</v>
      </c>
      <c r="M883" t="s">
        <v>36</v>
      </c>
      <c r="N883">
        <v>2000</v>
      </c>
      <c r="O883" s="17" t="s">
        <v>699</v>
      </c>
      <c r="P883" t="s">
        <v>394</v>
      </c>
      <c r="Q883" t="s">
        <v>162</v>
      </c>
      <c r="R883" t="s">
        <v>163</v>
      </c>
      <c r="S883" t="s">
        <v>164</v>
      </c>
      <c r="T883" t="s">
        <v>187</v>
      </c>
      <c r="U883" s="17" t="s">
        <v>509</v>
      </c>
      <c r="V883" s="13">
        <v>250000</v>
      </c>
      <c r="W883">
        <v>0</v>
      </c>
      <c r="X883" s="1">
        <v>250000</v>
      </c>
      <c r="Y883" s="1">
        <v>250000</v>
      </c>
      <c r="Z883" s="17">
        <v>0</v>
      </c>
      <c r="AA883" s="17">
        <v>0</v>
      </c>
      <c r="AB883" s="17">
        <v>0</v>
      </c>
      <c r="AC883" s="21">
        <v>0</v>
      </c>
      <c r="AD883" s="13">
        <f>VLOOKUP(A883,'ARCHIVO DE TRABAJO'!$A$1:$AC$1046,29,0)</f>
        <v>0</v>
      </c>
      <c r="AE883" s="32">
        <f>VLOOKUP(A883,'ARCHIVO DE TRABAJO'!$A$1:$AD$1046,30,0)</f>
        <v>0</v>
      </c>
      <c r="AF883" s="27">
        <v>250000</v>
      </c>
      <c r="AG883" s="21">
        <v>0</v>
      </c>
      <c r="AH883" s="21">
        <v>0</v>
      </c>
      <c r="AI883" s="21">
        <f t="shared" si="27"/>
        <v>0</v>
      </c>
      <c r="AJ883">
        <v>0</v>
      </c>
      <c r="AK883" s="1">
        <v>250000</v>
      </c>
      <c r="AL883">
        <v>0</v>
      </c>
      <c r="AM883">
        <v>0</v>
      </c>
      <c r="AN883" s="1">
        <v>250000</v>
      </c>
    </row>
    <row r="884" spans="1:40" x14ac:dyDescent="0.25">
      <c r="A884" t="str">
        <f t="shared" si="26"/>
        <v>1.1-00-2007_20642019_2029910</v>
      </c>
      <c r="B884" t="s">
        <v>393</v>
      </c>
      <c r="C884" s="17" t="s">
        <v>555</v>
      </c>
      <c r="D884" t="s">
        <v>31</v>
      </c>
      <c r="E884" t="s">
        <v>52</v>
      </c>
      <c r="F884" t="s">
        <v>193</v>
      </c>
      <c r="G884">
        <v>6</v>
      </c>
      <c r="H884">
        <v>42</v>
      </c>
      <c r="I884" t="s">
        <v>245</v>
      </c>
      <c r="J884">
        <v>2991</v>
      </c>
      <c r="K884" t="s">
        <v>249</v>
      </c>
      <c r="L884">
        <v>0</v>
      </c>
      <c r="M884" t="s">
        <v>36</v>
      </c>
      <c r="N884">
        <v>2000</v>
      </c>
      <c r="O884" s="17" t="s">
        <v>699</v>
      </c>
      <c r="P884" t="s">
        <v>394</v>
      </c>
      <c r="Q884" t="s">
        <v>195</v>
      </c>
      <c r="R884" t="s">
        <v>102</v>
      </c>
      <c r="S884" t="s">
        <v>248</v>
      </c>
      <c r="T884" t="s">
        <v>247</v>
      </c>
      <c r="U884" s="17" t="s">
        <v>509</v>
      </c>
      <c r="V884" s="13">
        <v>250000</v>
      </c>
      <c r="W884">
        <v>0</v>
      </c>
      <c r="X884" s="1">
        <v>250000</v>
      </c>
      <c r="Y884" s="1">
        <v>250000</v>
      </c>
      <c r="Z884" s="17">
        <v>0</v>
      </c>
      <c r="AA884" s="17">
        <v>0</v>
      </c>
      <c r="AB884" s="17">
        <v>0</v>
      </c>
      <c r="AC884" s="21">
        <v>0</v>
      </c>
      <c r="AD884" s="13">
        <f>VLOOKUP(A884,'ARCHIVO DE TRABAJO'!$A$1:$AC$1046,29,0)</f>
        <v>0</v>
      </c>
      <c r="AE884" s="32">
        <f>VLOOKUP(A884,'ARCHIVO DE TRABAJO'!$A$1:$AD$1046,30,0)</f>
        <v>0</v>
      </c>
      <c r="AF884" s="27">
        <v>250000</v>
      </c>
      <c r="AG884" s="21">
        <v>0</v>
      </c>
      <c r="AH884" s="21">
        <v>0</v>
      </c>
      <c r="AI884" s="21">
        <f t="shared" si="27"/>
        <v>0</v>
      </c>
      <c r="AJ884">
        <v>0</v>
      </c>
      <c r="AK884" s="1">
        <v>250000</v>
      </c>
      <c r="AL884">
        <v>0</v>
      </c>
      <c r="AM884" s="17">
        <v>0</v>
      </c>
      <c r="AN884" s="1">
        <v>250000</v>
      </c>
    </row>
    <row r="885" spans="1:40" x14ac:dyDescent="0.25">
      <c r="A885" t="str">
        <f t="shared" si="26"/>
        <v>1.1-00-2005_20821012_2031410</v>
      </c>
      <c r="B885" t="s">
        <v>393</v>
      </c>
      <c r="C885" s="17" t="s">
        <v>555</v>
      </c>
      <c r="D885" t="s">
        <v>31</v>
      </c>
      <c r="E885" t="s">
        <v>32</v>
      </c>
      <c r="F885" t="s">
        <v>43</v>
      </c>
      <c r="G885">
        <v>8</v>
      </c>
      <c r="H885">
        <v>21</v>
      </c>
      <c r="I885" t="s">
        <v>44</v>
      </c>
      <c r="J885">
        <v>3141</v>
      </c>
      <c r="K885" t="s">
        <v>319</v>
      </c>
      <c r="L885">
        <v>0</v>
      </c>
      <c r="M885" t="s">
        <v>36</v>
      </c>
      <c r="N885">
        <v>3000</v>
      </c>
      <c r="O885" s="17" t="s">
        <v>699</v>
      </c>
      <c r="P885" t="s">
        <v>394</v>
      </c>
      <c r="Q885" t="s">
        <v>47</v>
      </c>
      <c r="R885" t="s">
        <v>39</v>
      </c>
      <c r="S885" t="s">
        <v>315</v>
      </c>
      <c r="T885" t="s">
        <v>49</v>
      </c>
      <c r="U885" s="17" t="e">
        <v>#N/A</v>
      </c>
      <c r="V885" s="13">
        <v>1227120</v>
      </c>
      <c r="W885">
        <v>0</v>
      </c>
      <c r="X885" s="1">
        <v>1227120</v>
      </c>
      <c r="Y885" s="1">
        <v>1227120</v>
      </c>
      <c r="Z885" s="1">
        <v>776059.94</v>
      </c>
      <c r="AA885" s="1">
        <v>647850.94999999995</v>
      </c>
      <c r="AB885">
        <v>0</v>
      </c>
      <c r="AC885" s="21">
        <v>0</v>
      </c>
      <c r="AD885" s="13">
        <f>VLOOKUP(A885,'ARCHIVO DE TRABAJO'!$A$1:$AC$1046,29,0)</f>
        <v>0</v>
      </c>
      <c r="AE885" s="32">
        <f>VLOOKUP(A885,'ARCHIVO DE TRABAJO'!$A$1:$AD$1046,30,0)</f>
        <v>0</v>
      </c>
      <c r="AF885" s="21">
        <v>0</v>
      </c>
      <c r="AG885" s="21">
        <v>0</v>
      </c>
      <c r="AH885" s="21">
        <v>0</v>
      </c>
      <c r="AI885" s="21">
        <f t="shared" si="27"/>
        <v>1227120</v>
      </c>
      <c r="AJ885">
        <v>0</v>
      </c>
      <c r="AK885" s="1">
        <v>1228000</v>
      </c>
      <c r="AL885">
        <v>0</v>
      </c>
      <c r="AM885">
        <v>880</v>
      </c>
      <c r="AN885" s="1">
        <v>1227120</v>
      </c>
    </row>
    <row r="886" spans="1:40" x14ac:dyDescent="0.25">
      <c r="A886" t="str">
        <f t="shared" si="26"/>
        <v>1.1-00-2005_20821012_2031610</v>
      </c>
      <c r="B886" t="s">
        <v>393</v>
      </c>
      <c r="C886" s="17" t="s">
        <v>555</v>
      </c>
      <c r="D886" t="s">
        <v>31</v>
      </c>
      <c r="E886" t="s">
        <v>32</v>
      </c>
      <c r="F886" t="s">
        <v>43</v>
      </c>
      <c r="G886">
        <v>8</v>
      </c>
      <c r="H886">
        <v>21</v>
      </c>
      <c r="I886" t="s">
        <v>44</v>
      </c>
      <c r="J886">
        <v>3161</v>
      </c>
      <c r="K886" t="s">
        <v>320</v>
      </c>
      <c r="L886">
        <v>0</v>
      </c>
      <c r="M886" t="s">
        <v>36</v>
      </c>
      <c r="N886">
        <v>3000</v>
      </c>
      <c r="O886" s="17" t="s">
        <v>699</v>
      </c>
      <c r="P886" t="s">
        <v>394</v>
      </c>
      <c r="Q886" t="s">
        <v>47</v>
      </c>
      <c r="R886" t="s">
        <v>39</v>
      </c>
      <c r="S886" t="s">
        <v>315</v>
      </c>
      <c r="T886" t="s">
        <v>49</v>
      </c>
      <c r="U886" s="17" t="e">
        <v>#N/A</v>
      </c>
      <c r="V886" s="13">
        <v>2170297.36</v>
      </c>
      <c r="W886">
        <v>0</v>
      </c>
      <c r="X886" s="1">
        <v>2170297.36</v>
      </c>
      <c r="Y886" s="1">
        <v>2170297.36</v>
      </c>
      <c r="Z886" s="1">
        <v>1387382.04</v>
      </c>
      <c r="AA886" s="1">
        <v>471272.04</v>
      </c>
      <c r="AB886" s="1">
        <v>211425.08</v>
      </c>
      <c r="AC886" s="21">
        <v>0</v>
      </c>
      <c r="AD886" s="13">
        <f>VLOOKUP(A886,'ARCHIVO DE TRABAJO'!$A$1:$AC$1046,29,0)</f>
        <v>0</v>
      </c>
      <c r="AE886" s="32">
        <f>VLOOKUP(A886,'ARCHIVO DE TRABAJO'!$A$1:$AD$1046,30,0)</f>
        <v>0</v>
      </c>
      <c r="AF886" s="21">
        <v>0</v>
      </c>
      <c r="AG886" s="21">
        <v>0</v>
      </c>
      <c r="AH886" s="21">
        <v>0</v>
      </c>
      <c r="AI886" s="21">
        <f t="shared" si="27"/>
        <v>2170297.36</v>
      </c>
      <c r="AJ886">
        <v>0</v>
      </c>
      <c r="AK886" s="1">
        <v>2170297.36</v>
      </c>
      <c r="AL886">
        <v>0</v>
      </c>
      <c r="AM886">
        <v>0</v>
      </c>
      <c r="AN886" s="1">
        <v>2170297.36</v>
      </c>
    </row>
    <row r="887" spans="1:40" x14ac:dyDescent="0.25">
      <c r="A887" t="str">
        <f t="shared" si="26"/>
        <v>1.1-00-2005_20821012_2032210</v>
      </c>
      <c r="B887" t="s">
        <v>393</v>
      </c>
      <c r="C887" s="17" t="s">
        <v>555</v>
      </c>
      <c r="D887" t="s">
        <v>31</v>
      </c>
      <c r="E887" t="s">
        <v>32</v>
      </c>
      <c r="F887" t="s">
        <v>43</v>
      </c>
      <c r="G887">
        <v>8</v>
      </c>
      <c r="H887">
        <v>21</v>
      </c>
      <c r="I887" t="s">
        <v>44</v>
      </c>
      <c r="J887">
        <v>3221</v>
      </c>
      <c r="K887" t="s">
        <v>321</v>
      </c>
      <c r="L887">
        <v>0</v>
      </c>
      <c r="M887" t="s">
        <v>36</v>
      </c>
      <c r="N887">
        <v>3000</v>
      </c>
      <c r="O887" s="17" t="s">
        <v>699</v>
      </c>
      <c r="P887" t="s">
        <v>394</v>
      </c>
      <c r="Q887" t="s">
        <v>47</v>
      </c>
      <c r="R887" t="s">
        <v>39</v>
      </c>
      <c r="S887" t="s">
        <v>315</v>
      </c>
      <c r="T887" t="s">
        <v>49</v>
      </c>
      <c r="U887" s="17" t="e">
        <v>#N/A</v>
      </c>
      <c r="V887" s="13">
        <v>2080088.87</v>
      </c>
      <c r="W887">
        <v>0</v>
      </c>
      <c r="X887" s="1">
        <v>2080088.87</v>
      </c>
      <c r="Y887" s="1">
        <v>2080088.87</v>
      </c>
      <c r="Z887" s="1">
        <v>1393392.6399999999</v>
      </c>
      <c r="AA887" s="1">
        <v>1107835.8899999999</v>
      </c>
      <c r="AB887" s="1">
        <v>613999.38</v>
      </c>
      <c r="AC887" s="21">
        <v>0</v>
      </c>
      <c r="AD887" s="13">
        <f>VLOOKUP(A887,'ARCHIVO DE TRABAJO'!$A$1:$AC$1046,29,0)</f>
        <v>0</v>
      </c>
      <c r="AE887" s="32">
        <f>VLOOKUP(A887,'ARCHIVO DE TRABAJO'!$A$1:$AD$1046,30,0)</f>
        <v>0</v>
      </c>
      <c r="AF887" s="21">
        <v>0</v>
      </c>
      <c r="AG887" s="21">
        <v>0</v>
      </c>
      <c r="AH887" s="21">
        <v>0</v>
      </c>
      <c r="AI887" s="21">
        <f t="shared" si="27"/>
        <v>2080088.87</v>
      </c>
      <c r="AJ887">
        <v>0</v>
      </c>
      <c r="AK887" s="1">
        <v>2321508</v>
      </c>
      <c r="AL887">
        <v>0</v>
      </c>
      <c r="AM887" s="1">
        <v>241419.13</v>
      </c>
      <c r="AN887" s="1">
        <v>2080088.87</v>
      </c>
    </row>
    <row r="888" spans="1:40" x14ac:dyDescent="0.25">
      <c r="A888" t="str">
        <f t="shared" si="26"/>
        <v>1.1-00-2005_20821012_2032610</v>
      </c>
      <c r="B888" t="s">
        <v>393</v>
      </c>
      <c r="C888" s="17" t="s">
        <v>555</v>
      </c>
      <c r="D888" t="s">
        <v>31</v>
      </c>
      <c r="E888" t="s">
        <v>32</v>
      </c>
      <c r="F888" t="s">
        <v>43</v>
      </c>
      <c r="G888">
        <v>8</v>
      </c>
      <c r="H888">
        <v>21</v>
      </c>
      <c r="I888" t="s">
        <v>44</v>
      </c>
      <c r="J888">
        <v>3261</v>
      </c>
      <c r="K888" t="s">
        <v>67</v>
      </c>
      <c r="L888">
        <v>0</v>
      </c>
      <c r="M888" t="s">
        <v>36</v>
      </c>
      <c r="N888">
        <v>3000</v>
      </c>
      <c r="O888" s="17" t="s">
        <v>699</v>
      </c>
      <c r="P888" t="s">
        <v>394</v>
      </c>
      <c r="Q888" t="s">
        <v>47</v>
      </c>
      <c r="R888" t="s">
        <v>39</v>
      </c>
      <c r="S888" t="s">
        <v>315</v>
      </c>
      <c r="T888" t="s">
        <v>49</v>
      </c>
      <c r="U888" s="17" t="e">
        <v>#N/A</v>
      </c>
      <c r="V888" s="13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 s="21">
        <v>0</v>
      </c>
      <c r="AD888" s="13">
        <f>VLOOKUP(A888,'ARCHIVO DE TRABAJO'!$A$1:$AC$1046,29,0)</f>
        <v>0</v>
      </c>
      <c r="AE888" s="32">
        <f>VLOOKUP(A888,'ARCHIVO DE TRABAJO'!$A$1:$AD$1046,30,0)</f>
        <v>0</v>
      </c>
      <c r="AF888" s="21">
        <v>0</v>
      </c>
      <c r="AG888" s="21">
        <v>0</v>
      </c>
      <c r="AH888" s="21">
        <v>0</v>
      </c>
      <c r="AI888" s="21">
        <f t="shared" si="27"/>
        <v>0</v>
      </c>
      <c r="AJ888">
        <v>0</v>
      </c>
      <c r="AK888" s="1">
        <v>300000</v>
      </c>
      <c r="AL888">
        <v>0</v>
      </c>
      <c r="AM888" s="1">
        <v>300000</v>
      </c>
      <c r="AN888">
        <v>0</v>
      </c>
    </row>
    <row r="889" spans="1:40" x14ac:dyDescent="0.25">
      <c r="A889" t="str">
        <f t="shared" si="26"/>
        <v>1.1-00-2005_20821012_2033110</v>
      </c>
      <c r="B889" t="s">
        <v>393</v>
      </c>
      <c r="C889" s="17" t="s">
        <v>555</v>
      </c>
      <c r="D889" t="s">
        <v>31</v>
      </c>
      <c r="E889" t="s">
        <v>32</v>
      </c>
      <c r="F889" t="s">
        <v>43</v>
      </c>
      <c r="G889">
        <v>8</v>
      </c>
      <c r="H889">
        <v>21</v>
      </c>
      <c r="I889" t="s">
        <v>44</v>
      </c>
      <c r="J889">
        <v>3311</v>
      </c>
      <c r="K889" t="s">
        <v>216</v>
      </c>
      <c r="L889">
        <v>0</v>
      </c>
      <c r="M889" t="s">
        <v>36</v>
      </c>
      <c r="N889">
        <v>3000</v>
      </c>
      <c r="O889" s="17" t="s">
        <v>699</v>
      </c>
      <c r="P889" t="s">
        <v>394</v>
      </c>
      <c r="Q889" t="s">
        <v>47</v>
      </c>
      <c r="R889" t="s">
        <v>39</v>
      </c>
      <c r="S889" t="s">
        <v>315</v>
      </c>
      <c r="T889" t="s">
        <v>49</v>
      </c>
      <c r="U889" s="17" t="e">
        <v>#N/A</v>
      </c>
      <c r="V889" s="13">
        <v>203000</v>
      </c>
      <c r="W889">
        <v>0</v>
      </c>
      <c r="X889" s="1">
        <v>197954</v>
      </c>
      <c r="Y889" s="1">
        <v>197954</v>
      </c>
      <c r="Z889" s="1">
        <v>79181.600000000006</v>
      </c>
      <c r="AA889">
        <v>0</v>
      </c>
      <c r="AB889">
        <v>0</v>
      </c>
      <c r="AC889" s="21">
        <v>5046</v>
      </c>
      <c r="AD889" s="13">
        <f>VLOOKUP(A889,'ARCHIVO DE TRABAJO'!$A$1:$AC$1046,29,0)</f>
        <v>0</v>
      </c>
      <c r="AE889" s="32">
        <f>VLOOKUP(A889,'ARCHIVO DE TRABAJO'!$A$1:$AD$1046,30,0)</f>
        <v>0</v>
      </c>
      <c r="AF889" s="21">
        <v>0</v>
      </c>
      <c r="AG889" s="21">
        <v>0</v>
      </c>
      <c r="AH889" s="21">
        <v>0</v>
      </c>
      <c r="AI889" s="21">
        <f t="shared" si="27"/>
        <v>203000</v>
      </c>
      <c r="AJ889">
        <v>0</v>
      </c>
      <c r="AK889" s="1">
        <v>226200</v>
      </c>
      <c r="AL889">
        <v>0</v>
      </c>
      <c r="AM889" s="1">
        <v>23200</v>
      </c>
      <c r="AN889" s="1">
        <v>203000</v>
      </c>
    </row>
    <row r="890" spans="1:40" x14ac:dyDescent="0.25">
      <c r="A890" t="str">
        <f t="shared" si="26"/>
        <v>1.1-00-2005_20821012_2033310</v>
      </c>
      <c r="B890" t="s">
        <v>393</v>
      </c>
      <c r="C890" s="17" t="s">
        <v>555</v>
      </c>
      <c r="D890" t="s">
        <v>31</v>
      </c>
      <c r="E890" t="s">
        <v>32</v>
      </c>
      <c r="F890" t="s">
        <v>43</v>
      </c>
      <c r="G890">
        <v>8</v>
      </c>
      <c r="H890">
        <v>21</v>
      </c>
      <c r="I890" t="s">
        <v>44</v>
      </c>
      <c r="J890">
        <v>3331</v>
      </c>
      <c r="K890" t="s">
        <v>148</v>
      </c>
      <c r="L890">
        <v>0</v>
      </c>
      <c r="M890" t="s">
        <v>36</v>
      </c>
      <c r="N890">
        <v>3000</v>
      </c>
      <c r="O890" s="17" t="s">
        <v>699</v>
      </c>
      <c r="P890" t="s">
        <v>394</v>
      </c>
      <c r="Q890" t="s">
        <v>47</v>
      </c>
      <c r="R890" t="s">
        <v>39</v>
      </c>
      <c r="S890" t="s">
        <v>315</v>
      </c>
      <c r="T890" t="s">
        <v>49</v>
      </c>
      <c r="U890" s="17" t="e">
        <v>#N/A</v>
      </c>
      <c r="V890" s="13">
        <v>566756.99</v>
      </c>
      <c r="W890">
        <v>0</v>
      </c>
      <c r="X890" s="1">
        <v>317280.99</v>
      </c>
      <c r="Y890" s="1">
        <v>237037.99</v>
      </c>
      <c r="Z890" s="1">
        <v>237037.99</v>
      </c>
      <c r="AA890" s="1">
        <v>237037.99</v>
      </c>
      <c r="AB890">
        <v>0</v>
      </c>
      <c r="AC890" s="21">
        <v>249476</v>
      </c>
      <c r="AD890" s="13">
        <f>VLOOKUP(A890,'ARCHIVO DE TRABAJO'!$A$1:$AC$1046,29,0)</f>
        <v>249476</v>
      </c>
      <c r="AE890" s="32" t="str">
        <f>VLOOKUP(A890,'ARCHIVO DE TRABAJO'!$A$1:$AD$1046,30,0)</f>
        <v>Verde</v>
      </c>
      <c r="AF890" s="21">
        <v>0</v>
      </c>
      <c r="AG890" s="21">
        <v>0</v>
      </c>
      <c r="AH890" s="21">
        <v>0</v>
      </c>
      <c r="AI890" s="21">
        <f t="shared" si="27"/>
        <v>566756.99</v>
      </c>
      <c r="AJ890">
        <v>0</v>
      </c>
      <c r="AK890" s="1">
        <v>704903.15</v>
      </c>
      <c r="AL890">
        <v>0</v>
      </c>
      <c r="AM890" s="1">
        <v>138146.16</v>
      </c>
      <c r="AN890" s="1">
        <v>566756.99</v>
      </c>
    </row>
    <row r="891" spans="1:40" x14ac:dyDescent="0.25">
      <c r="A891" t="str">
        <f t="shared" si="26"/>
        <v>1.1-00-2005_20821012_2024510</v>
      </c>
      <c r="B891" t="s">
        <v>393</v>
      </c>
      <c r="C891" s="17" t="s">
        <v>555</v>
      </c>
      <c r="D891" t="s">
        <v>31</v>
      </c>
      <c r="E891" t="s">
        <v>32</v>
      </c>
      <c r="F891" t="s">
        <v>43</v>
      </c>
      <c r="G891">
        <v>8</v>
      </c>
      <c r="H891">
        <v>21</v>
      </c>
      <c r="I891" t="s">
        <v>44</v>
      </c>
      <c r="J891">
        <v>2451</v>
      </c>
      <c r="K891" t="s">
        <v>240</v>
      </c>
      <c r="L891">
        <v>0</v>
      </c>
      <c r="M891" t="s">
        <v>36</v>
      </c>
      <c r="N891">
        <v>2000</v>
      </c>
      <c r="O891" s="17" t="s">
        <v>699</v>
      </c>
      <c r="P891" t="s">
        <v>394</v>
      </c>
      <c r="Q891" t="s">
        <v>47</v>
      </c>
      <c r="R891" t="s">
        <v>39</v>
      </c>
      <c r="S891" t="s">
        <v>315</v>
      </c>
      <c r="T891" t="s">
        <v>49</v>
      </c>
      <c r="U891" s="17" t="s">
        <v>509</v>
      </c>
      <c r="V891" s="13">
        <v>303000</v>
      </c>
      <c r="W891">
        <v>0</v>
      </c>
      <c r="X891" s="1">
        <v>252737.6</v>
      </c>
      <c r="Y891" s="1">
        <v>250000</v>
      </c>
      <c r="Z891" s="17">
        <v>0</v>
      </c>
      <c r="AA891" s="17">
        <v>0</v>
      </c>
      <c r="AB891" s="17">
        <v>0</v>
      </c>
      <c r="AC891" s="21">
        <v>50262.399999999994</v>
      </c>
      <c r="AD891" s="13">
        <f>VLOOKUP(A891,'ARCHIVO DE TRABAJO'!$A$1:$AC$1046,29,0)</f>
        <v>0</v>
      </c>
      <c r="AE891" s="32">
        <f>VLOOKUP(A891,'ARCHIVO DE TRABAJO'!$A$1:$AD$1046,30,0)</f>
        <v>0</v>
      </c>
      <c r="AF891" s="27">
        <v>250000</v>
      </c>
      <c r="AG891" s="21">
        <v>0</v>
      </c>
      <c r="AH891" s="21">
        <v>0</v>
      </c>
      <c r="AI891" s="21">
        <f t="shared" si="27"/>
        <v>53000</v>
      </c>
      <c r="AJ891">
        <v>0</v>
      </c>
      <c r="AK891" s="1">
        <v>303000</v>
      </c>
      <c r="AL891">
        <v>0</v>
      </c>
      <c r="AM891" s="17">
        <v>0</v>
      </c>
      <c r="AN891" s="1">
        <v>303000</v>
      </c>
    </row>
    <row r="892" spans="1:40" x14ac:dyDescent="0.25">
      <c r="A892" t="str">
        <f t="shared" si="26"/>
        <v>1.1-00-2005_20821012_2033710</v>
      </c>
      <c r="B892" t="s">
        <v>393</v>
      </c>
      <c r="C892" s="17" t="s">
        <v>555</v>
      </c>
      <c r="D892" t="s">
        <v>31</v>
      </c>
      <c r="E892" t="s">
        <v>32</v>
      </c>
      <c r="F892" t="s">
        <v>43</v>
      </c>
      <c r="G892">
        <v>8</v>
      </c>
      <c r="H892">
        <v>21</v>
      </c>
      <c r="I892" t="s">
        <v>44</v>
      </c>
      <c r="J892">
        <v>3371</v>
      </c>
      <c r="K892" t="s">
        <v>241</v>
      </c>
      <c r="L892">
        <v>0</v>
      </c>
      <c r="M892" t="s">
        <v>36</v>
      </c>
      <c r="N892">
        <v>3000</v>
      </c>
      <c r="O892" s="17" t="s">
        <v>699</v>
      </c>
      <c r="P892" t="s">
        <v>394</v>
      </c>
      <c r="Q892" t="s">
        <v>47</v>
      </c>
      <c r="R892" t="s">
        <v>39</v>
      </c>
      <c r="S892" t="s">
        <v>315</v>
      </c>
      <c r="T892" t="s">
        <v>49</v>
      </c>
      <c r="U892" s="17" t="e">
        <v>#N/A</v>
      </c>
      <c r="V892" s="13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 s="21">
        <v>0</v>
      </c>
      <c r="AD892" s="13">
        <f>VLOOKUP(A892,'ARCHIVO DE TRABAJO'!$A$1:$AC$1046,29,0)</f>
        <v>0</v>
      </c>
      <c r="AE892" s="32">
        <f>VLOOKUP(A892,'ARCHIVO DE TRABAJO'!$A$1:$AD$1046,30,0)</f>
        <v>0</v>
      </c>
      <c r="AF892" s="21">
        <v>0</v>
      </c>
      <c r="AG892" s="21">
        <v>0</v>
      </c>
      <c r="AH892" s="21">
        <v>0</v>
      </c>
      <c r="AI892" s="21">
        <f t="shared" si="27"/>
        <v>0</v>
      </c>
      <c r="AJ892">
        <v>0</v>
      </c>
      <c r="AK892">
        <v>0</v>
      </c>
      <c r="AL892">
        <v>0</v>
      </c>
      <c r="AM892">
        <v>0</v>
      </c>
      <c r="AN892">
        <v>0</v>
      </c>
    </row>
    <row r="893" spans="1:40" x14ac:dyDescent="0.25">
      <c r="A893" t="str">
        <f t="shared" si="26"/>
        <v>1.1-00-2005_20821012_2034410</v>
      </c>
      <c r="B893" t="s">
        <v>393</v>
      </c>
      <c r="C893" s="17" t="s">
        <v>555</v>
      </c>
      <c r="D893" t="s">
        <v>31</v>
      </c>
      <c r="E893" t="s">
        <v>32</v>
      </c>
      <c r="F893" t="s">
        <v>43</v>
      </c>
      <c r="G893">
        <v>8</v>
      </c>
      <c r="H893">
        <v>21</v>
      </c>
      <c r="I893" t="s">
        <v>44</v>
      </c>
      <c r="J893">
        <v>3441</v>
      </c>
      <c r="K893" t="s">
        <v>323</v>
      </c>
      <c r="L893">
        <v>0</v>
      </c>
      <c r="M893" t="s">
        <v>36</v>
      </c>
      <c r="N893">
        <v>3000</v>
      </c>
      <c r="O893" s="17" t="s">
        <v>699</v>
      </c>
      <c r="P893" t="s">
        <v>394</v>
      </c>
      <c r="Q893" t="s">
        <v>47</v>
      </c>
      <c r="R893" t="s">
        <v>39</v>
      </c>
      <c r="S893" t="s">
        <v>315</v>
      </c>
      <c r="T893" t="s">
        <v>49</v>
      </c>
      <c r="U893" s="17" t="e">
        <v>#N/A</v>
      </c>
      <c r="V893" s="13">
        <v>118344</v>
      </c>
      <c r="W893">
        <v>0</v>
      </c>
      <c r="X893" s="1">
        <v>112360.5</v>
      </c>
      <c r="Y893" s="1">
        <v>112360.5</v>
      </c>
      <c r="Z893" s="1">
        <v>112360.5</v>
      </c>
      <c r="AA893" s="1">
        <v>112360.5</v>
      </c>
      <c r="AB893" s="1">
        <v>112360.5</v>
      </c>
      <c r="AC893" s="21">
        <v>5983.5</v>
      </c>
      <c r="AD893" s="13">
        <f>VLOOKUP(A893,'ARCHIVO DE TRABAJO'!$A$1:$AC$1046,29,0)</f>
        <v>0</v>
      </c>
      <c r="AE893" s="32">
        <f>VLOOKUP(A893,'ARCHIVO DE TRABAJO'!$A$1:$AD$1046,30,0)</f>
        <v>0</v>
      </c>
      <c r="AF893" s="21">
        <v>0</v>
      </c>
      <c r="AG893" s="21">
        <v>0</v>
      </c>
      <c r="AH893" s="21">
        <v>0</v>
      </c>
      <c r="AI893" s="21">
        <f t="shared" si="27"/>
        <v>118344</v>
      </c>
      <c r="AJ893">
        <v>0</v>
      </c>
      <c r="AK893" s="1">
        <v>118344</v>
      </c>
      <c r="AL893">
        <v>0</v>
      </c>
      <c r="AM893">
        <v>0</v>
      </c>
      <c r="AN893" s="1">
        <v>118344</v>
      </c>
    </row>
    <row r="894" spans="1:40" x14ac:dyDescent="0.25">
      <c r="A894" t="str">
        <f t="shared" si="26"/>
        <v>1.1-00-2005_20821012_2034510</v>
      </c>
      <c r="B894" t="s">
        <v>393</v>
      </c>
      <c r="C894" s="17" t="s">
        <v>555</v>
      </c>
      <c r="D894" t="s">
        <v>31</v>
      </c>
      <c r="E894" t="s">
        <v>32</v>
      </c>
      <c r="F894" t="s">
        <v>43</v>
      </c>
      <c r="G894">
        <v>8</v>
      </c>
      <c r="H894">
        <v>21</v>
      </c>
      <c r="I894" t="s">
        <v>44</v>
      </c>
      <c r="J894">
        <v>3451</v>
      </c>
      <c r="K894" t="s">
        <v>324</v>
      </c>
      <c r="L894">
        <v>0</v>
      </c>
      <c r="M894" t="s">
        <v>36</v>
      </c>
      <c r="N894">
        <v>3000</v>
      </c>
      <c r="O894" s="17" t="s">
        <v>699</v>
      </c>
      <c r="P894" t="s">
        <v>394</v>
      </c>
      <c r="Q894" t="s">
        <v>47</v>
      </c>
      <c r="R894" t="s">
        <v>39</v>
      </c>
      <c r="S894" t="s">
        <v>315</v>
      </c>
      <c r="T894" t="s">
        <v>49</v>
      </c>
      <c r="U894" s="17" t="e">
        <v>#N/A</v>
      </c>
      <c r="V894" s="13">
        <v>4125645.61</v>
      </c>
      <c r="W894">
        <v>0</v>
      </c>
      <c r="X894" s="1">
        <v>4125645.61</v>
      </c>
      <c r="Y894" s="1">
        <v>4125645.61</v>
      </c>
      <c r="Z894" s="1">
        <v>4125645.61</v>
      </c>
      <c r="AA894" s="1">
        <v>4125645.61</v>
      </c>
      <c r="AB894" s="1">
        <v>4125645.61</v>
      </c>
      <c r="AC894" s="21">
        <v>0</v>
      </c>
      <c r="AD894" s="13">
        <f>VLOOKUP(A894,'ARCHIVO DE TRABAJO'!$A$1:$AC$1046,29,0)</f>
        <v>0</v>
      </c>
      <c r="AE894" s="32" t="str">
        <f>VLOOKUP(A894,'ARCHIVO DE TRABAJO'!$A$1:$AD$1046,30,0)</f>
        <v>Verde</v>
      </c>
      <c r="AF894" s="21">
        <v>0</v>
      </c>
      <c r="AG894" s="21">
        <v>0</v>
      </c>
      <c r="AH894" s="21">
        <v>0</v>
      </c>
      <c r="AI894" s="21">
        <f t="shared" si="27"/>
        <v>4125645.61</v>
      </c>
      <c r="AJ894">
        <v>0</v>
      </c>
      <c r="AK894" s="1">
        <v>7858518.2400000002</v>
      </c>
      <c r="AL894">
        <v>0</v>
      </c>
      <c r="AM894" s="1">
        <v>3732872.63</v>
      </c>
      <c r="AN894" s="1">
        <v>4125645.61</v>
      </c>
    </row>
    <row r="895" spans="1:40" x14ac:dyDescent="0.25">
      <c r="A895" t="str">
        <f t="shared" ref="A895:A958" si="28">+CONCATENATE(B895,F895,G895,H895,I895,J895,L895)</f>
        <v>1.1-00-2005_20821012_2034810</v>
      </c>
      <c r="B895" t="s">
        <v>393</v>
      </c>
      <c r="C895" s="17" t="s">
        <v>555</v>
      </c>
      <c r="D895" t="s">
        <v>31</v>
      </c>
      <c r="E895" t="s">
        <v>32</v>
      </c>
      <c r="F895" t="s">
        <v>43</v>
      </c>
      <c r="G895">
        <v>8</v>
      </c>
      <c r="H895">
        <v>21</v>
      </c>
      <c r="I895" t="s">
        <v>44</v>
      </c>
      <c r="J895">
        <v>3481</v>
      </c>
      <c r="K895" t="s">
        <v>325</v>
      </c>
      <c r="L895">
        <v>0</v>
      </c>
      <c r="M895" t="s">
        <v>36</v>
      </c>
      <c r="N895">
        <v>3000</v>
      </c>
      <c r="O895" s="17" t="s">
        <v>699</v>
      </c>
      <c r="P895" t="s">
        <v>394</v>
      </c>
      <c r="Q895" t="s">
        <v>47</v>
      </c>
      <c r="R895" t="s">
        <v>39</v>
      </c>
      <c r="S895" t="s">
        <v>315</v>
      </c>
      <c r="T895" t="s">
        <v>49</v>
      </c>
      <c r="U895" s="17" t="e">
        <v>#N/A</v>
      </c>
      <c r="V895" s="13">
        <v>77527</v>
      </c>
      <c r="W895">
        <v>0</v>
      </c>
      <c r="X895" s="1">
        <v>66120</v>
      </c>
      <c r="Y895" s="1">
        <v>66120</v>
      </c>
      <c r="Z895" s="1">
        <v>55385.03</v>
      </c>
      <c r="AA895" s="1">
        <v>55385.03</v>
      </c>
      <c r="AB895" s="1">
        <v>55385.03</v>
      </c>
      <c r="AC895" s="21">
        <v>11407</v>
      </c>
      <c r="AD895" s="13">
        <f>VLOOKUP(A895,'ARCHIVO DE TRABAJO'!$A$1:$AC$1046,29,0)</f>
        <v>0</v>
      </c>
      <c r="AE895" s="32">
        <f>VLOOKUP(A895,'ARCHIVO DE TRABAJO'!$A$1:$AD$1046,30,0)</f>
        <v>0</v>
      </c>
      <c r="AF895" s="21">
        <v>0</v>
      </c>
      <c r="AG895" s="21">
        <v>0</v>
      </c>
      <c r="AH895" s="21">
        <v>0</v>
      </c>
      <c r="AI895" s="21">
        <f t="shared" ref="AI895:AI958" si="29">V895-AF895+AG895+AH895</f>
        <v>77527</v>
      </c>
      <c r="AJ895">
        <v>0</v>
      </c>
      <c r="AK895" s="1">
        <v>400000</v>
      </c>
      <c r="AL895">
        <v>0</v>
      </c>
      <c r="AM895" s="1">
        <v>322473</v>
      </c>
      <c r="AN895" s="1">
        <v>77527</v>
      </c>
    </row>
    <row r="896" spans="1:40" x14ac:dyDescent="0.25">
      <c r="A896" t="str">
        <f t="shared" si="28"/>
        <v>1.1-00-2005_20821012_2035110</v>
      </c>
      <c r="B896" t="s">
        <v>393</v>
      </c>
      <c r="C896" s="17" t="s">
        <v>555</v>
      </c>
      <c r="D896" t="s">
        <v>31</v>
      </c>
      <c r="E896" t="s">
        <v>32</v>
      </c>
      <c r="F896" t="s">
        <v>43</v>
      </c>
      <c r="G896">
        <v>8</v>
      </c>
      <c r="H896">
        <v>21</v>
      </c>
      <c r="I896" t="s">
        <v>44</v>
      </c>
      <c r="J896">
        <v>3511</v>
      </c>
      <c r="K896" t="s">
        <v>68</v>
      </c>
      <c r="L896">
        <v>0</v>
      </c>
      <c r="M896" t="s">
        <v>36</v>
      </c>
      <c r="N896">
        <v>3000</v>
      </c>
      <c r="O896" s="17" t="s">
        <v>699</v>
      </c>
      <c r="P896" t="s">
        <v>394</v>
      </c>
      <c r="Q896" t="s">
        <v>47</v>
      </c>
      <c r="R896" t="s">
        <v>39</v>
      </c>
      <c r="S896" t="s">
        <v>315</v>
      </c>
      <c r="T896" t="s">
        <v>49</v>
      </c>
      <c r="U896" s="17" t="e">
        <v>#N/A</v>
      </c>
      <c r="V896" s="13">
        <v>674466.46</v>
      </c>
      <c r="W896">
        <v>0</v>
      </c>
      <c r="X896" s="1">
        <v>470306.46</v>
      </c>
      <c r="Y896" s="1">
        <v>470306.46</v>
      </c>
      <c r="Z896" s="1">
        <v>398604.32</v>
      </c>
      <c r="AA896" s="1">
        <v>36684.32</v>
      </c>
      <c r="AB896" s="1">
        <v>36684.32</v>
      </c>
      <c r="AC896" s="21">
        <v>204159.99999999994</v>
      </c>
      <c r="AD896" s="13">
        <f>VLOOKUP(A896,'ARCHIVO DE TRABAJO'!$A$1:$AC$1046,29,0)</f>
        <v>204160</v>
      </c>
      <c r="AE896" s="32" t="str">
        <f>VLOOKUP(A896,'ARCHIVO DE TRABAJO'!$A$1:$AD$1046,30,0)</f>
        <v>Verde</v>
      </c>
      <c r="AF896" s="21">
        <v>0</v>
      </c>
      <c r="AG896" s="21">
        <v>0</v>
      </c>
      <c r="AH896" s="21">
        <v>0</v>
      </c>
      <c r="AI896" s="21">
        <f t="shared" si="29"/>
        <v>674466.46</v>
      </c>
      <c r="AJ896">
        <v>0</v>
      </c>
      <c r="AK896" s="1">
        <v>684160</v>
      </c>
      <c r="AL896">
        <v>0</v>
      </c>
      <c r="AM896" s="1">
        <v>9693.5400000000009</v>
      </c>
      <c r="AN896" s="1">
        <v>674466.46</v>
      </c>
    </row>
    <row r="897" spans="1:40" x14ac:dyDescent="0.25">
      <c r="A897" t="str">
        <f t="shared" si="28"/>
        <v>1.1-00-2005_20821012_2035310</v>
      </c>
      <c r="B897" t="s">
        <v>393</v>
      </c>
      <c r="C897" s="17" t="s">
        <v>555</v>
      </c>
      <c r="D897" t="s">
        <v>31</v>
      </c>
      <c r="E897" t="s">
        <v>32</v>
      </c>
      <c r="F897" t="s">
        <v>43</v>
      </c>
      <c r="G897">
        <v>8</v>
      </c>
      <c r="H897">
        <v>21</v>
      </c>
      <c r="I897" t="s">
        <v>44</v>
      </c>
      <c r="J897">
        <v>3531</v>
      </c>
      <c r="K897" t="s">
        <v>154</v>
      </c>
      <c r="L897">
        <v>0</v>
      </c>
      <c r="M897" t="s">
        <v>36</v>
      </c>
      <c r="N897">
        <v>3000</v>
      </c>
      <c r="O897" s="17" t="s">
        <v>699</v>
      </c>
      <c r="P897" t="s">
        <v>394</v>
      </c>
      <c r="Q897" t="s">
        <v>47</v>
      </c>
      <c r="R897" t="s">
        <v>39</v>
      </c>
      <c r="S897" t="s">
        <v>315</v>
      </c>
      <c r="T897" t="s">
        <v>49</v>
      </c>
      <c r="U897" s="17" t="e">
        <v>#N/A</v>
      </c>
      <c r="V897" s="13">
        <v>15000</v>
      </c>
      <c r="W897">
        <v>0</v>
      </c>
      <c r="X897" s="1">
        <v>14964</v>
      </c>
      <c r="Y897" s="1">
        <v>14964</v>
      </c>
      <c r="Z897" s="1">
        <v>4988</v>
      </c>
      <c r="AA897" s="1">
        <v>4988</v>
      </c>
      <c r="AB897" s="1">
        <v>4988</v>
      </c>
      <c r="AC897" s="21">
        <v>36</v>
      </c>
      <c r="AD897" s="13">
        <f>VLOOKUP(A897,'ARCHIVO DE TRABAJO'!$A$1:$AC$1046,29,0)</f>
        <v>0</v>
      </c>
      <c r="AE897" s="32">
        <f>VLOOKUP(A897,'ARCHIVO DE TRABAJO'!$A$1:$AD$1046,30,0)</f>
        <v>0</v>
      </c>
      <c r="AF897" s="21">
        <v>0</v>
      </c>
      <c r="AG897" s="21">
        <v>0</v>
      </c>
      <c r="AH897" s="21">
        <v>0</v>
      </c>
      <c r="AI897" s="21">
        <f t="shared" si="29"/>
        <v>15000</v>
      </c>
      <c r="AJ897">
        <v>0</v>
      </c>
      <c r="AK897" s="1">
        <v>15000</v>
      </c>
      <c r="AL897">
        <v>0</v>
      </c>
      <c r="AM897">
        <v>0</v>
      </c>
      <c r="AN897" s="1">
        <v>15000</v>
      </c>
    </row>
    <row r="898" spans="1:40" x14ac:dyDescent="0.25">
      <c r="A898" t="str">
        <f t="shared" si="28"/>
        <v>1.1-00-2005_20821012_2025210</v>
      </c>
      <c r="B898" t="s">
        <v>393</v>
      </c>
      <c r="C898" s="17" t="s">
        <v>555</v>
      </c>
      <c r="D898" t="s">
        <v>31</v>
      </c>
      <c r="E898" t="s">
        <v>32</v>
      </c>
      <c r="F898" t="s">
        <v>43</v>
      </c>
      <c r="G898">
        <v>8</v>
      </c>
      <c r="H898">
        <v>21</v>
      </c>
      <c r="I898" t="s">
        <v>44</v>
      </c>
      <c r="J898">
        <v>2521</v>
      </c>
      <c r="K898" t="s">
        <v>87</v>
      </c>
      <c r="L898">
        <v>0</v>
      </c>
      <c r="M898" t="s">
        <v>36</v>
      </c>
      <c r="N898">
        <v>2000</v>
      </c>
      <c r="O898" s="17" t="s">
        <v>699</v>
      </c>
      <c r="P898" t="s">
        <v>394</v>
      </c>
      <c r="Q898" t="s">
        <v>47</v>
      </c>
      <c r="R898" t="s">
        <v>39</v>
      </c>
      <c r="S898" t="s">
        <v>315</v>
      </c>
      <c r="T898" t="s">
        <v>49</v>
      </c>
      <c r="U898" s="17" t="s">
        <v>509</v>
      </c>
      <c r="V898" s="13">
        <v>300000</v>
      </c>
      <c r="W898">
        <v>0</v>
      </c>
      <c r="X898" s="1">
        <v>274546</v>
      </c>
      <c r="Y898" s="1">
        <v>274546</v>
      </c>
      <c r="Z898" s="17">
        <v>0</v>
      </c>
      <c r="AA898" s="17">
        <v>0</v>
      </c>
      <c r="AB898" s="17">
        <v>0</v>
      </c>
      <c r="AC898" s="21">
        <v>25454</v>
      </c>
      <c r="AD898" s="13">
        <f>VLOOKUP(A898,'ARCHIVO DE TRABAJO'!$A$1:$AC$1046,29,0)</f>
        <v>0</v>
      </c>
      <c r="AE898" s="32">
        <f>VLOOKUP(A898,'ARCHIVO DE TRABAJO'!$A$1:$AD$1046,30,0)</f>
        <v>0</v>
      </c>
      <c r="AF898" s="27">
        <v>250000</v>
      </c>
      <c r="AG898" s="1">
        <v>0</v>
      </c>
      <c r="AH898" s="21">
        <v>0</v>
      </c>
      <c r="AI898" s="21">
        <f t="shared" si="29"/>
        <v>50000</v>
      </c>
      <c r="AJ898">
        <v>0</v>
      </c>
      <c r="AK898" s="1">
        <v>300000</v>
      </c>
      <c r="AL898">
        <v>0</v>
      </c>
      <c r="AM898">
        <v>0</v>
      </c>
      <c r="AN898" s="1">
        <v>300000</v>
      </c>
    </row>
    <row r="899" spans="1:40" x14ac:dyDescent="0.25">
      <c r="A899" t="str">
        <f t="shared" si="28"/>
        <v>1.1-00-2002_20116009_2034110</v>
      </c>
      <c r="B899" t="s">
        <v>393</v>
      </c>
      <c r="C899" s="17" t="s">
        <v>555</v>
      </c>
      <c r="D899" t="s">
        <v>31</v>
      </c>
      <c r="E899" t="s">
        <v>207</v>
      </c>
      <c r="F899" t="s">
        <v>98</v>
      </c>
      <c r="G899">
        <v>1</v>
      </c>
      <c r="H899">
        <v>16</v>
      </c>
      <c r="I899" t="s">
        <v>278</v>
      </c>
      <c r="J899">
        <v>3411</v>
      </c>
      <c r="K899" t="s">
        <v>281</v>
      </c>
      <c r="L899">
        <v>0</v>
      </c>
      <c r="M899" t="s">
        <v>36</v>
      </c>
      <c r="N899">
        <v>3000</v>
      </c>
      <c r="O899" s="17" t="s">
        <v>699</v>
      </c>
      <c r="P899" t="s">
        <v>394</v>
      </c>
      <c r="Q899" t="s">
        <v>101</v>
      </c>
      <c r="R899" t="s">
        <v>212</v>
      </c>
      <c r="S899" t="s">
        <v>279</v>
      </c>
      <c r="T899" t="s">
        <v>280</v>
      </c>
      <c r="U899" s="17" t="s">
        <v>509</v>
      </c>
      <c r="V899" s="13">
        <v>1000000</v>
      </c>
      <c r="W899">
        <v>0</v>
      </c>
      <c r="X899" s="1">
        <v>1000000</v>
      </c>
      <c r="Y899" s="1">
        <v>1000000</v>
      </c>
      <c r="Z899" s="1">
        <v>773770.54</v>
      </c>
      <c r="AA899" s="1">
        <v>773770.54</v>
      </c>
      <c r="AB899" s="1">
        <v>773770.54</v>
      </c>
      <c r="AC899" s="21">
        <v>0</v>
      </c>
      <c r="AD899" s="21">
        <f>VLOOKUP(A899,'ARCHIVO DE TRABAJO'!$A$1:$AC$1046,29,0)</f>
        <v>0</v>
      </c>
      <c r="AE899" s="32">
        <f>VLOOKUP(A899,'ARCHIVO DE TRABAJO'!$A$1:$AD$1046,30,0)</f>
        <v>0</v>
      </c>
      <c r="AF899" s="27">
        <v>226229.46</v>
      </c>
      <c r="AG899" s="1">
        <v>0</v>
      </c>
      <c r="AH899" s="21">
        <v>0</v>
      </c>
      <c r="AI899" s="21">
        <f t="shared" si="29"/>
        <v>773770.54</v>
      </c>
      <c r="AJ899">
        <v>0</v>
      </c>
      <c r="AK899" s="1">
        <v>1000000</v>
      </c>
      <c r="AL899">
        <v>0</v>
      </c>
      <c r="AM899">
        <v>0</v>
      </c>
      <c r="AN899" s="1">
        <v>1000000</v>
      </c>
    </row>
    <row r="900" spans="1:40" x14ac:dyDescent="0.25">
      <c r="A900" t="str">
        <f t="shared" si="28"/>
        <v>1.1-00-2005_20821012_2036310</v>
      </c>
      <c r="B900" t="s">
        <v>393</v>
      </c>
      <c r="C900" s="17" t="s">
        <v>555</v>
      </c>
      <c r="D900" t="s">
        <v>31</v>
      </c>
      <c r="E900" t="s">
        <v>32</v>
      </c>
      <c r="F900" t="s">
        <v>43</v>
      </c>
      <c r="G900">
        <v>8</v>
      </c>
      <c r="H900">
        <v>21</v>
      </c>
      <c r="I900" t="s">
        <v>44</v>
      </c>
      <c r="J900">
        <v>3631</v>
      </c>
      <c r="K900" t="s">
        <v>184</v>
      </c>
      <c r="L900">
        <v>0</v>
      </c>
      <c r="M900" t="s">
        <v>36</v>
      </c>
      <c r="N900">
        <v>3000</v>
      </c>
      <c r="O900" s="17" t="s">
        <v>699</v>
      </c>
      <c r="P900" t="s">
        <v>394</v>
      </c>
      <c r="Q900" t="s">
        <v>47</v>
      </c>
      <c r="R900" t="s">
        <v>39</v>
      </c>
      <c r="S900" t="s">
        <v>315</v>
      </c>
      <c r="T900" t="s">
        <v>49</v>
      </c>
      <c r="U900" s="17" t="e">
        <v>#N/A</v>
      </c>
      <c r="V900" s="13">
        <v>1814999.91</v>
      </c>
      <c r="W900">
        <v>0</v>
      </c>
      <c r="X900" s="1">
        <v>1814999.91</v>
      </c>
      <c r="Y900" s="1">
        <v>1814999.91</v>
      </c>
      <c r="Z900" s="1">
        <v>1636665.73</v>
      </c>
      <c r="AA900" s="1">
        <v>1636665.73</v>
      </c>
      <c r="AB900" s="1">
        <v>1636665.73</v>
      </c>
      <c r="AC900" s="21">
        <v>0</v>
      </c>
      <c r="AD900" s="13">
        <f>VLOOKUP(A900,'ARCHIVO DE TRABAJO'!$A$1:$AC$1046,29,0)</f>
        <v>0</v>
      </c>
      <c r="AE900" s="32">
        <f>VLOOKUP(A900,'ARCHIVO DE TRABAJO'!$A$1:$AD$1046,30,0)</f>
        <v>0</v>
      </c>
      <c r="AF900" s="21">
        <v>0</v>
      </c>
      <c r="AG900" s="21">
        <v>0</v>
      </c>
      <c r="AH900" s="21">
        <v>0</v>
      </c>
      <c r="AI900" s="21">
        <f t="shared" si="29"/>
        <v>1814999.91</v>
      </c>
      <c r="AJ900">
        <v>0</v>
      </c>
      <c r="AK900" s="1">
        <v>1900800</v>
      </c>
      <c r="AL900">
        <v>0</v>
      </c>
      <c r="AM900" s="1">
        <v>85800.09</v>
      </c>
      <c r="AN900" s="1">
        <v>1814999.91</v>
      </c>
    </row>
    <row r="901" spans="1:40" x14ac:dyDescent="0.25">
      <c r="A901" t="str">
        <f t="shared" si="28"/>
        <v>1.1-00-2005_20821012_2039110</v>
      </c>
      <c r="B901" t="s">
        <v>393</v>
      </c>
      <c r="C901" s="17" t="s">
        <v>555</v>
      </c>
      <c r="D901" t="s">
        <v>31</v>
      </c>
      <c r="E901" t="s">
        <v>32</v>
      </c>
      <c r="F901" t="s">
        <v>43</v>
      </c>
      <c r="G901">
        <v>8</v>
      </c>
      <c r="H901">
        <v>21</v>
      </c>
      <c r="I901" t="s">
        <v>44</v>
      </c>
      <c r="J901">
        <v>3911</v>
      </c>
      <c r="K901" t="s">
        <v>327</v>
      </c>
      <c r="L901">
        <v>0</v>
      </c>
      <c r="M901" t="s">
        <v>36</v>
      </c>
      <c r="N901">
        <v>3000</v>
      </c>
      <c r="O901" s="17" t="s">
        <v>699</v>
      </c>
      <c r="P901" t="s">
        <v>394</v>
      </c>
      <c r="Q901" t="s">
        <v>47</v>
      </c>
      <c r="R901" t="s">
        <v>39</v>
      </c>
      <c r="S901" t="s">
        <v>315</v>
      </c>
      <c r="T901" t="s">
        <v>49</v>
      </c>
      <c r="U901" s="17" t="e">
        <v>#N/A</v>
      </c>
      <c r="V901" s="13">
        <v>396995.58</v>
      </c>
      <c r="W901">
        <v>0</v>
      </c>
      <c r="X901" s="1">
        <v>396995.58</v>
      </c>
      <c r="Y901" s="1">
        <v>396995.58</v>
      </c>
      <c r="Z901" s="1">
        <v>396995.58</v>
      </c>
      <c r="AA901" s="1">
        <v>396995.58</v>
      </c>
      <c r="AB901" s="1">
        <v>396995.58</v>
      </c>
      <c r="AC901" s="21">
        <v>0</v>
      </c>
      <c r="AD901" s="13">
        <f>VLOOKUP(A901,'ARCHIVO DE TRABAJO'!$A$1:$AC$1046,29,0)</f>
        <v>39984.400000000001</v>
      </c>
      <c r="AE901" s="32" t="str">
        <f>VLOOKUP(A901,'ARCHIVO DE TRABAJO'!$A$1:$AD$1046,30,0)</f>
        <v>Verde</v>
      </c>
      <c r="AF901" s="21">
        <v>0</v>
      </c>
      <c r="AG901" s="21">
        <v>0</v>
      </c>
      <c r="AH901" s="21">
        <v>0</v>
      </c>
      <c r="AI901" s="21">
        <f t="shared" si="29"/>
        <v>396995.58</v>
      </c>
      <c r="AJ901">
        <v>0</v>
      </c>
      <c r="AK901" s="1">
        <v>505679.28</v>
      </c>
      <c r="AL901">
        <v>0</v>
      </c>
      <c r="AM901" s="1">
        <v>108683.7</v>
      </c>
      <c r="AN901" s="1">
        <v>396995.58</v>
      </c>
    </row>
    <row r="902" spans="1:40" x14ac:dyDescent="0.25">
      <c r="A902" t="str">
        <f t="shared" si="28"/>
        <v>1.1-00-2005_20821012_2039220</v>
      </c>
      <c r="B902" t="s">
        <v>393</v>
      </c>
      <c r="C902" s="17" t="s">
        <v>555</v>
      </c>
      <c r="D902" t="s">
        <v>31</v>
      </c>
      <c r="E902" t="s">
        <v>32</v>
      </c>
      <c r="F902" t="s">
        <v>43</v>
      </c>
      <c r="G902">
        <v>8</v>
      </c>
      <c r="H902">
        <v>21</v>
      </c>
      <c r="I902" t="s">
        <v>44</v>
      </c>
      <c r="J902">
        <v>3922</v>
      </c>
      <c r="K902" t="s">
        <v>179</v>
      </c>
      <c r="L902">
        <v>0</v>
      </c>
      <c r="M902" t="s">
        <v>36</v>
      </c>
      <c r="N902">
        <v>3000</v>
      </c>
      <c r="O902" s="17" t="s">
        <v>699</v>
      </c>
      <c r="P902" t="s">
        <v>394</v>
      </c>
      <c r="Q902" t="s">
        <v>47</v>
      </c>
      <c r="R902" t="s">
        <v>39</v>
      </c>
      <c r="S902" t="s">
        <v>315</v>
      </c>
      <c r="T902" t="s">
        <v>49</v>
      </c>
      <c r="U902" s="17" t="s">
        <v>555</v>
      </c>
      <c r="V902" s="13">
        <v>400000</v>
      </c>
      <c r="W902">
        <v>0</v>
      </c>
      <c r="X902" s="1">
        <v>400000</v>
      </c>
      <c r="Y902" s="1">
        <v>400000</v>
      </c>
      <c r="Z902">
        <v>0</v>
      </c>
      <c r="AA902">
        <v>0</v>
      </c>
      <c r="AB902">
        <v>0</v>
      </c>
      <c r="AC902" s="21">
        <v>0</v>
      </c>
      <c r="AD902" s="13">
        <f>VLOOKUP(A902,'ARCHIVO DE TRABAJO'!$A$1:$AC$1046,29,0)</f>
        <v>0</v>
      </c>
      <c r="AE902" s="32">
        <f>VLOOKUP(A902,'ARCHIVO DE TRABAJO'!$A$1:$AD$1046,30,0)</f>
        <v>0</v>
      </c>
      <c r="AF902" s="21">
        <v>0</v>
      </c>
      <c r="AG902" s="21">
        <v>0</v>
      </c>
      <c r="AH902" s="21">
        <v>0</v>
      </c>
      <c r="AI902" s="21">
        <f t="shared" si="29"/>
        <v>400000</v>
      </c>
      <c r="AJ902">
        <v>0</v>
      </c>
      <c r="AK902" s="1">
        <v>400000</v>
      </c>
      <c r="AL902">
        <v>0</v>
      </c>
      <c r="AM902">
        <v>0</v>
      </c>
      <c r="AN902" s="1">
        <v>400000</v>
      </c>
    </row>
    <row r="903" spans="1:40" x14ac:dyDescent="0.25">
      <c r="A903" t="str">
        <f t="shared" si="28"/>
        <v>1.1-00-2006_20929013_2024910</v>
      </c>
      <c r="B903" t="s">
        <v>393</v>
      </c>
      <c r="C903" s="17" t="s">
        <v>555</v>
      </c>
      <c r="D903" t="s">
        <v>342</v>
      </c>
      <c r="E903" t="s">
        <v>348</v>
      </c>
      <c r="F903" t="s">
        <v>349</v>
      </c>
      <c r="G903">
        <v>9</v>
      </c>
      <c r="H903">
        <v>29</v>
      </c>
      <c r="I903" t="s">
        <v>350</v>
      </c>
      <c r="J903">
        <v>2491</v>
      </c>
      <c r="K903" t="s">
        <v>62</v>
      </c>
      <c r="L903">
        <v>0</v>
      </c>
      <c r="M903" t="s">
        <v>36</v>
      </c>
      <c r="N903">
        <v>2000</v>
      </c>
      <c r="O903" s="17" t="s">
        <v>699</v>
      </c>
      <c r="P903" t="s">
        <v>394</v>
      </c>
      <c r="Q903" t="s">
        <v>351</v>
      </c>
      <c r="R903" t="s">
        <v>224</v>
      </c>
      <c r="S903" t="s">
        <v>359</v>
      </c>
      <c r="T903" t="s">
        <v>353</v>
      </c>
      <c r="U903" s="17" t="s">
        <v>509</v>
      </c>
      <c r="V903" s="13">
        <v>373400</v>
      </c>
      <c r="W903">
        <v>0</v>
      </c>
      <c r="X903" s="1">
        <v>373273.59999999998</v>
      </c>
      <c r="Y903" s="1">
        <v>283489.59999999998</v>
      </c>
      <c r="Z903" s="1">
        <v>29409.17</v>
      </c>
      <c r="AA903" s="1">
        <v>29409.17</v>
      </c>
      <c r="AB903" s="17">
        <v>0</v>
      </c>
      <c r="AC903" s="21">
        <v>126.40000000002328</v>
      </c>
      <c r="AD903" s="13">
        <f>VLOOKUP(A903,'ARCHIVO DE TRABAJO'!$A$1:$AC$1046,29,0)</f>
        <v>0</v>
      </c>
      <c r="AE903" s="32">
        <f>VLOOKUP(A903,'ARCHIVO DE TRABAJO'!$A$1:$AD$1046,30,0)</f>
        <v>0</v>
      </c>
      <c r="AF903" s="27">
        <v>217992.83</v>
      </c>
      <c r="AG903" s="21">
        <v>0</v>
      </c>
      <c r="AH903" s="21">
        <v>0</v>
      </c>
      <c r="AI903" s="21">
        <f t="shared" si="29"/>
        <v>155407.17000000001</v>
      </c>
      <c r="AJ903">
        <v>0</v>
      </c>
      <c r="AK903" s="1">
        <v>400000</v>
      </c>
      <c r="AL903">
        <v>0</v>
      </c>
      <c r="AM903" s="21">
        <v>26600</v>
      </c>
      <c r="AN903" s="1">
        <v>373400</v>
      </c>
    </row>
    <row r="904" spans="1:40" x14ac:dyDescent="0.25">
      <c r="A904" t="str">
        <f t="shared" si="28"/>
        <v>1.1-00-2005_20821012_2039620</v>
      </c>
      <c r="B904" t="s">
        <v>393</v>
      </c>
      <c r="C904" s="17" t="s">
        <v>555</v>
      </c>
      <c r="D904" t="s">
        <v>31</v>
      </c>
      <c r="E904" t="s">
        <v>32</v>
      </c>
      <c r="F904" t="s">
        <v>43</v>
      </c>
      <c r="G904">
        <v>8</v>
      </c>
      <c r="H904">
        <v>21</v>
      </c>
      <c r="I904" t="s">
        <v>44</v>
      </c>
      <c r="J904">
        <v>3962</v>
      </c>
      <c r="K904" t="s">
        <v>143</v>
      </c>
      <c r="L904">
        <v>0</v>
      </c>
      <c r="M904" t="s">
        <v>36</v>
      </c>
      <c r="N904">
        <v>3000</v>
      </c>
      <c r="O904" s="17" t="s">
        <v>699</v>
      </c>
      <c r="P904" t="s">
        <v>394</v>
      </c>
      <c r="Q904" t="s">
        <v>47</v>
      </c>
      <c r="R904" t="s">
        <v>39</v>
      </c>
      <c r="S904" t="s">
        <v>315</v>
      </c>
      <c r="T904" t="s">
        <v>49</v>
      </c>
      <c r="U904" s="17" t="s">
        <v>555</v>
      </c>
      <c r="V904" s="13">
        <v>12912</v>
      </c>
      <c r="W904">
        <v>0</v>
      </c>
      <c r="X904" s="1">
        <v>10153.06</v>
      </c>
      <c r="Y904" s="1">
        <v>10153.06</v>
      </c>
      <c r="Z904" s="1">
        <v>3329.26</v>
      </c>
      <c r="AA904" s="1">
        <v>3329.26</v>
      </c>
      <c r="AB904" s="1">
        <v>3329.26</v>
      </c>
      <c r="AC904" s="21">
        <v>2758.9400000000005</v>
      </c>
      <c r="AD904" s="13">
        <f>VLOOKUP(A904,'ARCHIVO DE TRABAJO'!$A$1:$AC$1046,29,0)</f>
        <v>0</v>
      </c>
      <c r="AE904" s="32">
        <f>VLOOKUP(A904,'ARCHIVO DE TRABAJO'!$A$1:$AD$1046,30,0)</f>
        <v>0</v>
      </c>
      <c r="AF904" s="21">
        <v>0</v>
      </c>
      <c r="AG904" s="21">
        <v>0</v>
      </c>
      <c r="AH904" s="21">
        <v>0</v>
      </c>
      <c r="AI904" s="21">
        <f t="shared" si="29"/>
        <v>12912</v>
      </c>
      <c r="AJ904">
        <v>0</v>
      </c>
      <c r="AK904" s="1">
        <v>12912</v>
      </c>
      <c r="AL904">
        <v>0</v>
      </c>
      <c r="AM904">
        <v>0</v>
      </c>
      <c r="AN904" s="1">
        <v>12912</v>
      </c>
    </row>
    <row r="905" spans="1:40" x14ac:dyDescent="0.25">
      <c r="A905" t="str">
        <f t="shared" si="28"/>
        <v>1.1-00-2005_20821012_2051110</v>
      </c>
      <c r="B905" t="s">
        <v>393</v>
      </c>
      <c r="C905" s="17" t="s">
        <v>555</v>
      </c>
      <c r="D905" t="s">
        <v>31</v>
      </c>
      <c r="E905" t="s">
        <v>32</v>
      </c>
      <c r="F905" t="s">
        <v>43</v>
      </c>
      <c r="G905">
        <v>8</v>
      </c>
      <c r="H905">
        <v>21</v>
      </c>
      <c r="I905" t="s">
        <v>44</v>
      </c>
      <c r="J905">
        <v>5111</v>
      </c>
      <c r="K905" t="s">
        <v>110</v>
      </c>
      <c r="L905">
        <v>0</v>
      </c>
      <c r="M905" t="s">
        <v>36</v>
      </c>
      <c r="N905">
        <v>5000</v>
      </c>
      <c r="O905" s="17" t="s">
        <v>700</v>
      </c>
      <c r="P905" t="s">
        <v>394</v>
      </c>
      <c r="Q905" t="s">
        <v>47</v>
      </c>
      <c r="R905" t="s">
        <v>39</v>
      </c>
      <c r="S905" t="s">
        <v>315</v>
      </c>
      <c r="T905" t="s">
        <v>49</v>
      </c>
      <c r="U905" s="17" t="e">
        <v>#N/A</v>
      </c>
      <c r="V905" s="13">
        <v>700000</v>
      </c>
      <c r="W905">
        <v>0</v>
      </c>
      <c r="X905" s="1">
        <v>628024</v>
      </c>
      <c r="Y905" s="1">
        <v>628024</v>
      </c>
      <c r="Z905" s="1">
        <v>628024</v>
      </c>
      <c r="AA905" s="1">
        <v>628024</v>
      </c>
      <c r="AB905" s="1">
        <v>628024</v>
      </c>
      <c r="AC905" s="21">
        <v>71976</v>
      </c>
      <c r="AD905" s="13">
        <f>VLOOKUP(A905,'ARCHIVO DE TRABAJO'!$A$1:$AC$1046,29,0)</f>
        <v>0</v>
      </c>
      <c r="AE905" s="32">
        <f>VLOOKUP(A905,'ARCHIVO DE TRABAJO'!$A$1:$AD$1046,30,0)</f>
        <v>0</v>
      </c>
      <c r="AF905" s="21">
        <v>0</v>
      </c>
      <c r="AG905" s="21">
        <v>0</v>
      </c>
      <c r="AH905" s="21">
        <v>0</v>
      </c>
      <c r="AI905" s="21">
        <f t="shared" si="29"/>
        <v>700000</v>
      </c>
      <c r="AJ905">
        <v>0</v>
      </c>
      <c r="AK905" s="1">
        <v>1000000</v>
      </c>
      <c r="AL905">
        <v>0</v>
      </c>
      <c r="AM905" s="1">
        <v>300000</v>
      </c>
      <c r="AN905" s="1">
        <v>700000</v>
      </c>
    </row>
    <row r="906" spans="1:40" x14ac:dyDescent="0.25">
      <c r="A906" t="str">
        <f t="shared" si="28"/>
        <v>1.1-00-2005_20821012_2051210</v>
      </c>
      <c r="B906" t="s">
        <v>393</v>
      </c>
      <c r="C906" s="17" t="s">
        <v>555</v>
      </c>
      <c r="D906" t="s">
        <v>31</v>
      </c>
      <c r="E906" t="s">
        <v>32</v>
      </c>
      <c r="F906" t="s">
        <v>43</v>
      </c>
      <c r="G906">
        <v>8</v>
      </c>
      <c r="H906">
        <v>21</v>
      </c>
      <c r="I906" t="s">
        <v>44</v>
      </c>
      <c r="J906">
        <v>5121</v>
      </c>
      <c r="K906" t="s">
        <v>111</v>
      </c>
      <c r="L906">
        <v>0</v>
      </c>
      <c r="M906" t="s">
        <v>36</v>
      </c>
      <c r="N906">
        <v>5000</v>
      </c>
      <c r="O906" s="17" t="s">
        <v>700</v>
      </c>
      <c r="P906" t="s">
        <v>394</v>
      </c>
      <c r="Q906" t="s">
        <v>47</v>
      </c>
      <c r="R906" t="s">
        <v>39</v>
      </c>
      <c r="S906" t="s">
        <v>315</v>
      </c>
      <c r="T906" t="s">
        <v>49</v>
      </c>
      <c r="U906" s="17" t="e">
        <v>#N/A</v>
      </c>
      <c r="V906" s="13">
        <v>7840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 s="21">
        <v>7840</v>
      </c>
      <c r="AD906" s="13">
        <f>VLOOKUP(A906,'ARCHIVO DE TRABAJO'!$A$1:$AC$1046,29,0)</f>
        <v>0</v>
      </c>
      <c r="AE906" s="32">
        <f>VLOOKUP(A906,'ARCHIVO DE TRABAJO'!$A$1:$AD$1046,30,0)</f>
        <v>0</v>
      </c>
      <c r="AF906" s="21">
        <v>0</v>
      </c>
      <c r="AG906" s="21">
        <v>0</v>
      </c>
      <c r="AH906" s="21">
        <v>0</v>
      </c>
      <c r="AI906" s="21">
        <f t="shared" si="29"/>
        <v>7840</v>
      </c>
      <c r="AJ906">
        <v>0</v>
      </c>
      <c r="AK906" s="1">
        <v>87840</v>
      </c>
      <c r="AL906">
        <v>0</v>
      </c>
      <c r="AM906" s="1">
        <v>80000</v>
      </c>
      <c r="AN906" s="1">
        <v>7840</v>
      </c>
    </row>
    <row r="907" spans="1:40" x14ac:dyDescent="0.25">
      <c r="A907" t="str">
        <f t="shared" si="28"/>
        <v>1.1-00-2005_20821012_2051510</v>
      </c>
      <c r="B907" t="s">
        <v>393</v>
      </c>
      <c r="C907" s="17" t="s">
        <v>555</v>
      </c>
      <c r="D907" t="s">
        <v>31</v>
      </c>
      <c r="E907" t="s">
        <v>32</v>
      </c>
      <c r="F907" t="s">
        <v>43</v>
      </c>
      <c r="G907">
        <v>8</v>
      </c>
      <c r="H907">
        <v>21</v>
      </c>
      <c r="I907" t="s">
        <v>44</v>
      </c>
      <c r="J907">
        <v>5151</v>
      </c>
      <c r="K907" t="s">
        <v>112</v>
      </c>
      <c r="L907">
        <v>0</v>
      </c>
      <c r="M907" t="s">
        <v>36</v>
      </c>
      <c r="N907">
        <v>5000</v>
      </c>
      <c r="O907" s="17" t="s">
        <v>700</v>
      </c>
      <c r="P907" t="s">
        <v>394</v>
      </c>
      <c r="Q907" t="s">
        <v>47</v>
      </c>
      <c r="R907" t="s">
        <v>39</v>
      </c>
      <c r="S907" t="s">
        <v>315</v>
      </c>
      <c r="T907" t="s">
        <v>49</v>
      </c>
      <c r="U907" s="17" t="e">
        <v>#N/A</v>
      </c>
      <c r="V907" s="13">
        <v>683602.94</v>
      </c>
      <c r="W907">
        <v>0</v>
      </c>
      <c r="X907" s="1">
        <v>683602.94</v>
      </c>
      <c r="Y907" s="1">
        <v>66499.25</v>
      </c>
      <c r="Z907" s="1">
        <v>66499.25</v>
      </c>
      <c r="AA907" s="1">
        <v>54894.84</v>
      </c>
      <c r="AB907" s="1">
        <v>54894.84</v>
      </c>
      <c r="AC907" s="21">
        <v>0</v>
      </c>
      <c r="AD907" s="13">
        <f>VLOOKUP(A907,'ARCHIVO DE TRABAJO'!$A$1:$AC$1046,29,0)</f>
        <v>0</v>
      </c>
      <c r="AE907" s="32">
        <f>VLOOKUP(A907,'ARCHIVO DE TRABAJO'!$A$1:$AD$1046,30,0)</f>
        <v>0</v>
      </c>
      <c r="AF907" s="21">
        <v>0</v>
      </c>
      <c r="AG907" s="21">
        <v>0</v>
      </c>
      <c r="AH907" s="21">
        <v>0</v>
      </c>
      <c r="AI907" s="21">
        <f t="shared" si="29"/>
        <v>683602.94</v>
      </c>
      <c r="AJ907">
        <v>0</v>
      </c>
      <c r="AK907" s="1">
        <v>3263088.94</v>
      </c>
      <c r="AL907">
        <v>0</v>
      </c>
      <c r="AM907" s="1">
        <v>2579486</v>
      </c>
      <c r="AN907" s="1">
        <v>683602.94</v>
      </c>
    </row>
    <row r="908" spans="1:40" x14ac:dyDescent="0.25">
      <c r="A908" t="str">
        <f t="shared" si="28"/>
        <v>1.1-00-2005_20821012_2054110</v>
      </c>
      <c r="B908" t="s">
        <v>393</v>
      </c>
      <c r="C908" s="17" t="s">
        <v>555</v>
      </c>
      <c r="D908" t="s">
        <v>31</v>
      </c>
      <c r="E908" t="s">
        <v>32</v>
      </c>
      <c r="F908" t="s">
        <v>43</v>
      </c>
      <c r="G908">
        <v>8</v>
      </c>
      <c r="H908">
        <v>21</v>
      </c>
      <c r="I908" t="s">
        <v>44</v>
      </c>
      <c r="J908">
        <v>5411</v>
      </c>
      <c r="K908" t="s">
        <v>329</v>
      </c>
      <c r="L908">
        <v>0</v>
      </c>
      <c r="M908" t="s">
        <v>36</v>
      </c>
      <c r="N908">
        <v>5000</v>
      </c>
      <c r="O908" s="17" t="s">
        <v>700</v>
      </c>
      <c r="P908" t="s">
        <v>394</v>
      </c>
      <c r="Q908" t="s">
        <v>47</v>
      </c>
      <c r="R908" t="s">
        <v>39</v>
      </c>
      <c r="S908" t="s">
        <v>315</v>
      </c>
      <c r="T908" t="s">
        <v>49</v>
      </c>
      <c r="U908" s="17" t="e">
        <v>#N/A</v>
      </c>
      <c r="V908" s="13">
        <v>1124000</v>
      </c>
      <c r="W908">
        <v>0</v>
      </c>
      <c r="X908" s="1">
        <v>1124000</v>
      </c>
      <c r="Y908" s="1">
        <v>1124000</v>
      </c>
      <c r="Z908" s="1">
        <v>1124000</v>
      </c>
      <c r="AA908">
        <v>0</v>
      </c>
      <c r="AB908">
        <v>0</v>
      </c>
      <c r="AC908" s="21">
        <v>0</v>
      </c>
      <c r="AD908" s="13">
        <f>VLOOKUP(A908,'ARCHIVO DE TRABAJO'!$A$1:$AC$1046,29,0)</f>
        <v>0</v>
      </c>
      <c r="AE908" s="32">
        <f>VLOOKUP(A908,'ARCHIVO DE TRABAJO'!$A$1:$AD$1046,30,0)</f>
        <v>0</v>
      </c>
      <c r="AF908" s="21">
        <v>0</v>
      </c>
      <c r="AG908" s="21">
        <v>0</v>
      </c>
      <c r="AH908" s="21">
        <v>0</v>
      </c>
      <c r="AI908" s="21">
        <f t="shared" si="29"/>
        <v>1124000</v>
      </c>
      <c r="AJ908">
        <v>0</v>
      </c>
      <c r="AK908" s="1">
        <v>4763272</v>
      </c>
      <c r="AL908">
        <v>0</v>
      </c>
      <c r="AM908" s="1">
        <v>3639272</v>
      </c>
      <c r="AN908" s="1">
        <v>1124000</v>
      </c>
    </row>
    <row r="909" spans="1:40" x14ac:dyDescent="0.25">
      <c r="A909" t="str">
        <f t="shared" si="28"/>
        <v>1.1-00-2005_20821012_2054210</v>
      </c>
      <c r="B909" t="s">
        <v>393</v>
      </c>
      <c r="C909" s="17" t="s">
        <v>555</v>
      </c>
      <c r="D909" t="s">
        <v>31</v>
      </c>
      <c r="E909" t="s">
        <v>32</v>
      </c>
      <c r="F909" t="s">
        <v>43</v>
      </c>
      <c r="G909">
        <v>8</v>
      </c>
      <c r="H909">
        <v>21</v>
      </c>
      <c r="I909" t="s">
        <v>44</v>
      </c>
      <c r="J909">
        <v>5421</v>
      </c>
      <c r="K909" t="s">
        <v>204</v>
      </c>
      <c r="L909">
        <v>0</v>
      </c>
      <c r="M909" t="s">
        <v>36</v>
      </c>
      <c r="N909">
        <v>5000</v>
      </c>
      <c r="O909" s="17" t="s">
        <v>700</v>
      </c>
      <c r="P909" t="s">
        <v>394</v>
      </c>
      <c r="Q909" t="s">
        <v>47</v>
      </c>
      <c r="R909" t="s">
        <v>39</v>
      </c>
      <c r="S909" t="s">
        <v>315</v>
      </c>
      <c r="T909" t="s">
        <v>49</v>
      </c>
      <c r="U909" s="17" t="s">
        <v>509</v>
      </c>
      <c r="V909" s="13">
        <v>124723.2</v>
      </c>
      <c r="W909">
        <v>0</v>
      </c>
      <c r="X909" s="1">
        <v>124723.2</v>
      </c>
      <c r="Y909" s="1">
        <v>124723.2</v>
      </c>
      <c r="Z909" s="1">
        <v>124723.2</v>
      </c>
      <c r="AA909">
        <v>0</v>
      </c>
      <c r="AB909">
        <v>0</v>
      </c>
      <c r="AC909" s="21">
        <v>0</v>
      </c>
      <c r="AD909" s="13">
        <f>VLOOKUP(A909,'ARCHIVO DE TRABAJO'!$A$1:$AC$1046,29,0)</f>
        <v>0</v>
      </c>
      <c r="AE909" s="32">
        <f>VLOOKUP(A909,'ARCHIVO DE TRABAJO'!$A$1:$AD$1046,30,0)</f>
        <v>0</v>
      </c>
      <c r="AF909" s="21">
        <v>0</v>
      </c>
      <c r="AG909" s="21">
        <v>0</v>
      </c>
      <c r="AH909" s="21">
        <v>0</v>
      </c>
      <c r="AI909" s="21">
        <f t="shared" si="29"/>
        <v>124723.2</v>
      </c>
      <c r="AJ909">
        <v>0</v>
      </c>
      <c r="AK909" s="1">
        <v>124723.2</v>
      </c>
      <c r="AL909">
        <v>0</v>
      </c>
      <c r="AM909">
        <v>0</v>
      </c>
      <c r="AN909" s="1">
        <v>124723.2</v>
      </c>
    </row>
    <row r="910" spans="1:40" x14ac:dyDescent="0.25">
      <c r="A910" t="str">
        <f t="shared" si="28"/>
        <v>1.1-00-2005_20821012_2056110</v>
      </c>
      <c r="B910" t="s">
        <v>393</v>
      </c>
      <c r="C910" s="17" t="s">
        <v>555</v>
      </c>
      <c r="D910" t="s">
        <v>31</v>
      </c>
      <c r="E910" t="s">
        <v>32</v>
      </c>
      <c r="F910" t="s">
        <v>43</v>
      </c>
      <c r="G910">
        <v>8</v>
      </c>
      <c r="H910">
        <v>21</v>
      </c>
      <c r="I910" t="s">
        <v>44</v>
      </c>
      <c r="J910">
        <v>5611</v>
      </c>
      <c r="K910" t="s">
        <v>205</v>
      </c>
      <c r="L910">
        <v>0</v>
      </c>
      <c r="M910" t="s">
        <v>36</v>
      </c>
      <c r="N910">
        <v>5000</v>
      </c>
      <c r="O910" s="17" t="s">
        <v>700</v>
      </c>
      <c r="P910" t="s">
        <v>394</v>
      </c>
      <c r="Q910" t="s">
        <v>47</v>
      </c>
      <c r="R910" t="s">
        <v>39</v>
      </c>
      <c r="S910" t="s">
        <v>315</v>
      </c>
      <c r="T910" t="s">
        <v>49</v>
      </c>
      <c r="U910" s="17" t="e">
        <v>#N/A</v>
      </c>
      <c r="V910" s="13">
        <v>7450</v>
      </c>
      <c r="W910">
        <v>0</v>
      </c>
      <c r="X910" s="1">
        <v>7450</v>
      </c>
      <c r="Y910" s="1">
        <v>7450</v>
      </c>
      <c r="Z910" s="1">
        <v>7450</v>
      </c>
      <c r="AA910" s="1">
        <v>7450</v>
      </c>
      <c r="AB910">
        <v>0</v>
      </c>
      <c r="AC910" s="21">
        <v>0</v>
      </c>
      <c r="AD910" s="13">
        <f>VLOOKUP(A910,'ARCHIVO DE TRABAJO'!$A$1:$AC$1046,29,0)</f>
        <v>0</v>
      </c>
      <c r="AE910" s="32">
        <f>VLOOKUP(A910,'ARCHIVO DE TRABAJO'!$A$1:$AD$1046,30,0)</f>
        <v>0</v>
      </c>
      <c r="AF910" s="21">
        <v>0</v>
      </c>
      <c r="AG910" s="21">
        <v>0</v>
      </c>
      <c r="AH910" s="21">
        <v>0</v>
      </c>
      <c r="AI910" s="21">
        <f t="shared" si="29"/>
        <v>7450</v>
      </c>
      <c r="AJ910">
        <v>0</v>
      </c>
      <c r="AK910" s="1">
        <v>7450</v>
      </c>
      <c r="AL910">
        <v>0</v>
      </c>
      <c r="AM910">
        <v>0</v>
      </c>
      <c r="AN910" s="1">
        <v>7450</v>
      </c>
    </row>
    <row r="911" spans="1:40" x14ac:dyDescent="0.25">
      <c r="A911" t="str">
        <f t="shared" si="28"/>
        <v>1.1-00-2005_20821012_2056210</v>
      </c>
      <c r="B911" t="s">
        <v>393</v>
      </c>
      <c r="C911" s="17" t="s">
        <v>555</v>
      </c>
      <c r="D911" t="s">
        <v>31</v>
      </c>
      <c r="E911" t="s">
        <v>32</v>
      </c>
      <c r="F911" t="s">
        <v>43</v>
      </c>
      <c r="G911">
        <v>8</v>
      </c>
      <c r="H911">
        <v>21</v>
      </c>
      <c r="I911" t="s">
        <v>44</v>
      </c>
      <c r="J911">
        <v>5621</v>
      </c>
      <c r="K911" t="s">
        <v>119</v>
      </c>
      <c r="L911">
        <v>0</v>
      </c>
      <c r="M911" t="s">
        <v>36</v>
      </c>
      <c r="N911">
        <v>5000</v>
      </c>
      <c r="O911" s="17" t="s">
        <v>700</v>
      </c>
      <c r="P911" t="s">
        <v>394</v>
      </c>
      <c r="Q911" t="s">
        <v>47</v>
      </c>
      <c r="R911" t="s">
        <v>39</v>
      </c>
      <c r="S911" t="s">
        <v>315</v>
      </c>
      <c r="T911" t="s">
        <v>49</v>
      </c>
      <c r="U911" s="17" t="e">
        <v>#N/A</v>
      </c>
      <c r="V911" s="13">
        <v>12000</v>
      </c>
      <c r="W911">
        <v>0</v>
      </c>
      <c r="X911" s="1">
        <v>11829.68</v>
      </c>
      <c r="Y911">
        <v>0</v>
      </c>
      <c r="Z911">
        <v>0</v>
      </c>
      <c r="AA911">
        <v>0</v>
      </c>
      <c r="AB911">
        <v>0</v>
      </c>
      <c r="AC911" s="21">
        <v>170.31999999999971</v>
      </c>
      <c r="AD911" s="13">
        <f>VLOOKUP(A911,'ARCHIVO DE TRABAJO'!$A$1:$AC$1046,29,0)</f>
        <v>0</v>
      </c>
      <c r="AE911" s="32">
        <f>VLOOKUP(A911,'ARCHIVO DE TRABAJO'!$A$1:$AD$1046,30,0)</f>
        <v>0</v>
      </c>
      <c r="AF911" s="21">
        <v>0</v>
      </c>
      <c r="AG911" s="21">
        <v>0</v>
      </c>
      <c r="AH911" s="21">
        <v>0</v>
      </c>
      <c r="AI911" s="21">
        <f t="shared" si="29"/>
        <v>12000</v>
      </c>
      <c r="AJ911">
        <v>0</v>
      </c>
      <c r="AK911" s="1">
        <v>12000</v>
      </c>
      <c r="AL911">
        <v>0</v>
      </c>
      <c r="AM911">
        <v>0</v>
      </c>
      <c r="AN911" s="1">
        <v>12000</v>
      </c>
    </row>
    <row r="912" spans="1:40" x14ac:dyDescent="0.25">
      <c r="A912" t="str">
        <f t="shared" si="28"/>
        <v>1.1-00-2005_20821012_2056710</v>
      </c>
      <c r="B912" t="s">
        <v>393</v>
      </c>
      <c r="C912" s="17" t="s">
        <v>555</v>
      </c>
      <c r="D912" t="s">
        <v>31</v>
      </c>
      <c r="E912" t="s">
        <v>32</v>
      </c>
      <c r="F912" t="s">
        <v>43</v>
      </c>
      <c r="G912">
        <v>8</v>
      </c>
      <c r="H912">
        <v>21</v>
      </c>
      <c r="I912" t="s">
        <v>44</v>
      </c>
      <c r="J912">
        <v>5671</v>
      </c>
      <c r="K912" t="s">
        <v>122</v>
      </c>
      <c r="L912">
        <v>0</v>
      </c>
      <c r="M912" t="s">
        <v>36</v>
      </c>
      <c r="N912">
        <v>5000</v>
      </c>
      <c r="O912" s="17" t="s">
        <v>700</v>
      </c>
      <c r="P912" t="s">
        <v>394</v>
      </c>
      <c r="Q912" t="s">
        <v>47</v>
      </c>
      <c r="R912" t="s">
        <v>39</v>
      </c>
      <c r="S912" t="s">
        <v>315</v>
      </c>
      <c r="T912" t="s">
        <v>49</v>
      </c>
      <c r="U912" s="17" t="e">
        <v>#N/A</v>
      </c>
      <c r="V912" s="13">
        <v>108083.87</v>
      </c>
      <c r="W912">
        <v>0</v>
      </c>
      <c r="X912" s="1">
        <v>78412.23</v>
      </c>
      <c r="Y912" s="1">
        <v>77686.070000000007</v>
      </c>
      <c r="Z912" s="1">
        <v>77686.070000000007</v>
      </c>
      <c r="AA912" s="1">
        <v>77686.070000000007</v>
      </c>
      <c r="AB912" s="1">
        <v>77686.070000000007</v>
      </c>
      <c r="AC912" s="21">
        <v>29671.64</v>
      </c>
      <c r="AD912" s="13">
        <f>VLOOKUP(A912,'ARCHIVO DE TRABAJO'!$A$1:$AC$1046,29,0)</f>
        <v>0</v>
      </c>
      <c r="AE912" s="32">
        <f>VLOOKUP(A912,'ARCHIVO DE TRABAJO'!$A$1:$AD$1046,30,0)</f>
        <v>0</v>
      </c>
      <c r="AF912" s="21">
        <v>0</v>
      </c>
      <c r="AG912" s="21">
        <v>0</v>
      </c>
      <c r="AH912" s="21">
        <v>0</v>
      </c>
      <c r="AI912" s="21">
        <f t="shared" si="29"/>
        <v>108083.87</v>
      </c>
      <c r="AJ912">
        <v>0</v>
      </c>
      <c r="AK912" s="1">
        <v>171933</v>
      </c>
      <c r="AL912">
        <v>0</v>
      </c>
      <c r="AM912" s="1">
        <v>63849.13</v>
      </c>
      <c r="AN912" s="1">
        <v>108083.87</v>
      </c>
    </row>
    <row r="913" spans="1:40" x14ac:dyDescent="0.25">
      <c r="A913" t="str">
        <f t="shared" si="28"/>
        <v>1.1-00-2005_20822012_2012210</v>
      </c>
      <c r="B913" t="s">
        <v>393</v>
      </c>
      <c r="C913" s="17" t="s">
        <v>555</v>
      </c>
      <c r="D913" t="s">
        <v>31</v>
      </c>
      <c r="E913" t="s">
        <v>32</v>
      </c>
      <c r="F913" t="s">
        <v>43</v>
      </c>
      <c r="G913">
        <v>8</v>
      </c>
      <c r="H913">
        <v>22</v>
      </c>
      <c r="I913" t="s">
        <v>44</v>
      </c>
      <c r="J913">
        <v>1221</v>
      </c>
      <c r="K913" t="s">
        <v>330</v>
      </c>
      <c r="L913">
        <v>0</v>
      </c>
      <c r="M913" t="s">
        <v>36</v>
      </c>
      <c r="N913">
        <v>1000</v>
      </c>
      <c r="O913" s="17" t="s">
        <v>699</v>
      </c>
      <c r="P913" t="s">
        <v>394</v>
      </c>
      <c r="Q913" t="s">
        <v>47</v>
      </c>
      <c r="R913" t="s">
        <v>39</v>
      </c>
      <c r="S913" t="s">
        <v>48</v>
      </c>
      <c r="T913" t="s">
        <v>49</v>
      </c>
      <c r="U913" s="17" t="e">
        <v>#N/A</v>
      </c>
      <c r="V913" s="13">
        <v>160000000</v>
      </c>
      <c r="W913">
        <v>0</v>
      </c>
      <c r="X913" s="1">
        <v>104663842.5</v>
      </c>
      <c r="Y913" s="1">
        <v>104663842.5</v>
      </c>
      <c r="Z913" s="1">
        <v>104663842.5</v>
      </c>
      <c r="AA913" s="1">
        <v>104626502.15000001</v>
      </c>
      <c r="AB913" s="1">
        <v>104565513.06</v>
      </c>
      <c r="AC913" s="21">
        <v>55336157.5</v>
      </c>
      <c r="AD913" s="13">
        <f>VLOOKUP(A913,'ARCHIVO DE TRABAJO'!$A$1:$AC$1046,29,0)</f>
        <v>0</v>
      </c>
      <c r="AE913" s="32">
        <f>VLOOKUP(A913,'ARCHIVO DE TRABAJO'!$A$1:$AD$1046,30,0)</f>
        <v>0</v>
      </c>
      <c r="AF913" s="21">
        <v>0</v>
      </c>
      <c r="AG913" s="21">
        <v>0</v>
      </c>
      <c r="AH913" s="21">
        <v>0</v>
      </c>
      <c r="AI913" s="21">
        <f t="shared" si="29"/>
        <v>160000000</v>
      </c>
      <c r="AJ913">
        <v>0</v>
      </c>
      <c r="AK913" s="1">
        <v>160000000</v>
      </c>
      <c r="AL913">
        <v>0</v>
      </c>
      <c r="AM913">
        <v>0</v>
      </c>
      <c r="AN913" s="1">
        <v>160000000</v>
      </c>
    </row>
    <row r="914" spans="1:40" x14ac:dyDescent="0.25">
      <c r="A914" t="str">
        <f t="shared" si="28"/>
        <v>1.1-00-2005_20822012_2012310</v>
      </c>
      <c r="B914" t="s">
        <v>393</v>
      </c>
      <c r="C914" s="17" t="s">
        <v>555</v>
      </c>
      <c r="D914" t="s">
        <v>31</v>
      </c>
      <c r="E914" t="s">
        <v>32</v>
      </c>
      <c r="F914" t="s">
        <v>43</v>
      </c>
      <c r="G914">
        <v>8</v>
      </c>
      <c r="H914">
        <v>22</v>
      </c>
      <c r="I914" t="s">
        <v>44</v>
      </c>
      <c r="J914">
        <v>1231</v>
      </c>
      <c r="K914" t="s">
        <v>331</v>
      </c>
      <c r="L914">
        <v>0</v>
      </c>
      <c r="M914" t="s">
        <v>36</v>
      </c>
      <c r="N914">
        <v>1000</v>
      </c>
      <c r="O914" s="17" t="s">
        <v>699</v>
      </c>
      <c r="P914" t="s">
        <v>394</v>
      </c>
      <c r="Q914" t="s">
        <v>47</v>
      </c>
      <c r="R914" t="s">
        <v>39</v>
      </c>
      <c r="S914" t="s">
        <v>48</v>
      </c>
      <c r="T914" t="s">
        <v>49</v>
      </c>
      <c r="U914" s="17" t="e">
        <v>#N/A</v>
      </c>
      <c r="V914" s="13">
        <v>26400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 s="21">
        <v>26400</v>
      </c>
      <c r="AD914" s="13">
        <f>VLOOKUP(A914,'ARCHIVO DE TRABAJO'!$A$1:$AC$1046,29,0)</f>
        <v>0</v>
      </c>
      <c r="AE914" s="32">
        <f>VLOOKUP(A914,'ARCHIVO DE TRABAJO'!$A$1:$AD$1046,30,0)</f>
        <v>0</v>
      </c>
      <c r="AF914" s="21">
        <v>0</v>
      </c>
      <c r="AG914" s="21">
        <v>0</v>
      </c>
      <c r="AH914" s="21">
        <v>0</v>
      </c>
      <c r="AI914" s="21">
        <f t="shared" si="29"/>
        <v>26400</v>
      </c>
      <c r="AJ914">
        <v>0</v>
      </c>
      <c r="AK914" s="1">
        <v>26400</v>
      </c>
      <c r="AL914">
        <v>0</v>
      </c>
      <c r="AM914">
        <v>0</v>
      </c>
      <c r="AN914" s="1">
        <v>26400</v>
      </c>
    </row>
    <row r="915" spans="1:40" x14ac:dyDescent="0.25">
      <c r="A915" t="str">
        <f t="shared" si="28"/>
        <v>1.1-00-2007_20445022_2024910</v>
      </c>
      <c r="B915" t="s">
        <v>393</v>
      </c>
      <c r="C915" s="17" t="s">
        <v>555</v>
      </c>
      <c r="D915" t="s">
        <v>192</v>
      </c>
      <c r="E915" t="s">
        <v>97</v>
      </c>
      <c r="F915" t="s">
        <v>193</v>
      </c>
      <c r="G915">
        <v>4</v>
      </c>
      <c r="H915">
        <v>45</v>
      </c>
      <c r="I915" t="s">
        <v>194</v>
      </c>
      <c r="J915">
        <v>2491</v>
      </c>
      <c r="K915" t="s">
        <v>62</v>
      </c>
      <c r="L915">
        <v>0</v>
      </c>
      <c r="M915" t="s">
        <v>36</v>
      </c>
      <c r="N915">
        <v>2000</v>
      </c>
      <c r="O915" s="17" t="s">
        <v>699</v>
      </c>
      <c r="P915" t="s">
        <v>394</v>
      </c>
      <c r="Q915" t="s">
        <v>195</v>
      </c>
      <c r="R915" t="s">
        <v>196</v>
      </c>
      <c r="S915" t="s">
        <v>197</v>
      </c>
      <c r="T915" t="s">
        <v>198</v>
      </c>
      <c r="U915" s="17" t="s">
        <v>509</v>
      </c>
      <c r="V915" s="13">
        <v>210000</v>
      </c>
      <c r="W915">
        <v>0</v>
      </c>
      <c r="X915" s="1">
        <v>210000</v>
      </c>
      <c r="Y915" s="1">
        <v>210000</v>
      </c>
      <c r="Z915" s="17">
        <v>0</v>
      </c>
      <c r="AA915" s="17">
        <v>0</v>
      </c>
      <c r="AB915" s="17">
        <v>0</v>
      </c>
      <c r="AC915" s="21">
        <v>0</v>
      </c>
      <c r="AD915" s="13">
        <f>VLOOKUP(A915,'ARCHIVO DE TRABAJO'!$A$1:$AC$1046,29,0)</f>
        <v>0</v>
      </c>
      <c r="AE915" s="32">
        <f>VLOOKUP(A915,'ARCHIVO DE TRABAJO'!$A$1:$AD$1046,30,0)</f>
        <v>0</v>
      </c>
      <c r="AF915" s="27">
        <v>210000</v>
      </c>
      <c r="AG915" s="21">
        <v>0</v>
      </c>
      <c r="AH915" s="21">
        <v>0</v>
      </c>
      <c r="AI915" s="21">
        <f t="shared" si="29"/>
        <v>0</v>
      </c>
      <c r="AJ915">
        <v>0</v>
      </c>
      <c r="AK915" s="1">
        <v>210000</v>
      </c>
      <c r="AL915">
        <v>0</v>
      </c>
      <c r="AM915">
        <v>0</v>
      </c>
      <c r="AN915" s="1">
        <v>210000</v>
      </c>
    </row>
    <row r="916" spans="1:40" x14ac:dyDescent="0.25">
      <c r="A916" t="str">
        <f t="shared" si="28"/>
        <v>1.1-00-2007_20642019_2029110</v>
      </c>
      <c r="B916" t="s">
        <v>393</v>
      </c>
      <c r="C916" s="17" t="s">
        <v>555</v>
      </c>
      <c r="D916" t="s">
        <v>31</v>
      </c>
      <c r="E916" t="s">
        <v>52</v>
      </c>
      <c r="F916" t="s">
        <v>193</v>
      </c>
      <c r="G916">
        <v>6</v>
      </c>
      <c r="H916">
        <v>42</v>
      </c>
      <c r="I916" t="s">
        <v>245</v>
      </c>
      <c r="J916">
        <v>2911</v>
      </c>
      <c r="K916" t="s">
        <v>118</v>
      </c>
      <c r="L916">
        <v>0</v>
      </c>
      <c r="M916" t="s">
        <v>36</v>
      </c>
      <c r="N916">
        <v>2000</v>
      </c>
      <c r="O916" s="17" t="s">
        <v>699</v>
      </c>
      <c r="P916" t="s">
        <v>394</v>
      </c>
      <c r="Q916" t="s">
        <v>195</v>
      </c>
      <c r="R916" t="s">
        <v>102</v>
      </c>
      <c r="S916" t="s">
        <v>248</v>
      </c>
      <c r="T916" t="s">
        <v>247</v>
      </c>
      <c r="U916" s="17" t="s">
        <v>509</v>
      </c>
      <c r="V916" s="13">
        <v>209775.61</v>
      </c>
      <c r="W916">
        <v>0</v>
      </c>
      <c r="X916" s="1">
        <v>209775.61</v>
      </c>
      <c r="Y916" s="1">
        <v>209775.61</v>
      </c>
      <c r="Z916" s="17">
        <v>0</v>
      </c>
      <c r="AA916" s="17">
        <v>0</v>
      </c>
      <c r="AB916" s="17">
        <v>0</v>
      </c>
      <c r="AC916" s="21">
        <v>0</v>
      </c>
      <c r="AD916" s="13">
        <f>VLOOKUP(A916,'ARCHIVO DE TRABAJO'!$A$1:$AC$1046,29,0)</f>
        <v>0</v>
      </c>
      <c r="AE916" s="32">
        <f>VLOOKUP(A916,'ARCHIVO DE TRABAJO'!$A$1:$AD$1046,30,0)</f>
        <v>0</v>
      </c>
      <c r="AF916" s="27">
        <v>209775.61</v>
      </c>
      <c r="AG916" s="21">
        <v>0</v>
      </c>
      <c r="AH916" s="21">
        <v>0</v>
      </c>
      <c r="AI916" s="21">
        <f t="shared" si="29"/>
        <v>0</v>
      </c>
      <c r="AJ916">
        <v>0</v>
      </c>
      <c r="AK916" s="1">
        <v>1000000</v>
      </c>
      <c r="AL916">
        <v>0</v>
      </c>
      <c r="AM916" s="21">
        <v>790224.39</v>
      </c>
      <c r="AN916" s="1">
        <v>209775.61</v>
      </c>
    </row>
    <row r="917" spans="1:40" x14ac:dyDescent="0.25">
      <c r="A917" t="str">
        <f t="shared" si="28"/>
        <v>1.1-00-2005_20822012_2013310</v>
      </c>
      <c r="B917" t="s">
        <v>393</v>
      </c>
      <c r="C917" s="17" t="s">
        <v>555</v>
      </c>
      <c r="D917" t="s">
        <v>31</v>
      </c>
      <c r="E917" t="s">
        <v>32</v>
      </c>
      <c r="F917" t="s">
        <v>43</v>
      </c>
      <c r="G917">
        <v>8</v>
      </c>
      <c r="H917">
        <v>22</v>
      </c>
      <c r="I917" t="s">
        <v>44</v>
      </c>
      <c r="J917">
        <v>1331</v>
      </c>
      <c r="K917" t="s">
        <v>334</v>
      </c>
      <c r="L917">
        <v>0</v>
      </c>
      <c r="M917" t="s">
        <v>36</v>
      </c>
      <c r="N917">
        <v>1000</v>
      </c>
      <c r="O917" s="17" t="s">
        <v>699</v>
      </c>
      <c r="P917" t="s">
        <v>394</v>
      </c>
      <c r="Q917" t="s">
        <v>47</v>
      </c>
      <c r="R917" t="s">
        <v>39</v>
      </c>
      <c r="S917" t="s">
        <v>48</v>
      </c>
      <c r="T917" t="s">
        <v>49</v>
      </c>
      <c r="U917" s="17" t="e">
        <v>#N/A</v>
      </c>
      <c r="V917" s="13">
        <v>1039776.9</v>
      </c>
      <c r="W917">
        <v>0</v>
      </c>
      <c r="X917" s="1">
        <v>807103.66</v>
      </c>
      <c r="Y917" s="1">
        <v>807103.66</v>
      </c>
      <c r="Z917" s="1">
        <v>807103.66</v>
      </c>
      <c r="AA917" s="1">
        <v>807103.66</v>
      </c>
      <c r="AB917" s="1">
        <v>807103.66</v>
      </c>
      <c r="AC917" s="21">
        <v>232673.24</v>
      </c>
      <c r="AD917" s="13">
        <f>VLOOKUP(A917,'ARCHIVO DE TRABAJO'!$A$1:$AC$1046,29,0)</f>
        <v>0</v>
      </c>
      <c r="AE917" s="32">
        <f>VLOOKUP(A917,'ARCHIVO DE TRABAJO'!$A$1:$AD$1046,30,0)</f>
        <v>0</v>
      </c>
      <c r="AF917" s="21">
        <v>0</v>
      </c>
      <c r="AG917" s="21">
        <v>0</v>
      </c>
      <c r="AH917" s="21">
        <v>0</v>
      </c>
      <c r="AI917" s="21">
        <f t="shared" si="29"/>
        <v>1039776.9</v>
      </c>
      <c r="AJ917">
        <v>0</v>
      </c>
      <c r="AK917" s="1">
        <v>1039776.9</v>
      </c>
      <c r="AL917">
        <v>0</v>
      </c>
      <c r="AM917">
        <v>0</v>
      </c>
      <c r="AN917" s="1">
        <v>1039776.9</v>
      </c>
    </row>
    <row r="918" spans="1:40" x14ac:dyDescent="0.25">
      <c r="A918" t="str">
        <f t="shared" si="28"/>
        <v>1.1-00-2005_20822012_2013410</v>
      </c>
      <c r="B918" t="s">
        <v>393</v>
      </c>
      <c r="C918" s="17" t="s">
        <v>555</v>
      </c>
      <c r="D918" t="s">
        <v>31</v>
      </c>
      <c r="E918" t="s">
        <v>32</v>
      </c>
      <c r="F918" t="s">
        <v>43</v>
      </c>
      <c r="G918">
        <v>8</v>
      </c>
      <c r="H918">
        <v>22</v>
      </c>
      <c r="I918" t="s">
        <v>44</v>
      </c>
      <c r="J918">
        <v>1341</v>
      </c>
      <c r="K918" t="s">
        <v>335</v>
      </c>
      <c r="L918">
        <v>0</v>
      </c>
      <c r="M918" t="s">
        <v>36</v>
      </c>
      <c r="N918">
        <v>1000</v>
      </c>
      <c r="O918" s="17" t="s">
        <v>699</v>
      </c>
      <c r="P918" t="s">
        <v>394</v>
      </c>
      <c r="Q918" t="s">
        <v>47</v>
      </c>
      <c r="R918" t="s">
        <v>39</v>
      </c>
      <c r="S918" t="s">
        <v>48</v>
      </c>
      <c r="T918" t="s">
        <v>49</v>
      </c>
      <c r="U918" s="17" t="e">
        <v>#N/A</v>
      </c>
      <c r="V918" s="13">
        <v>6307200</v>
      </c>
      <c r="W918">
        <v>0</v>
      </c>
      <c r="X918" s="1">
        <v>418827.6</v>
      </c>
      <c r="Y918" s="1">
        <v>418827.6</v>
      </c>
      <c r="Z918" s="1">
        <v>418827.6</v>
      </c>
      <c r="AA918" s="1">
        <v>418827.6</v>
      </c>
      <c r="AB918" s="1">
        <v>418827.6</v>
      </c>
      <c r="AC918" s="21">
        <v>5888372.4000000004</v>
      </c>
      <c r="AD918" s="13">
        <f>VLOOKUP(A918,'ARCHIVO DE TRABAJO'!$A$1:$AC$1046,29,0)</f>
        <v>0</v>
      </c>
      <c r="AE918" s="32">
        <f>VLOOKUP(A918,'ARCHIVO DE TRABAJO'!$A$1:$AD$1046,30,0)</f>
        <v>0</v>
      </c>
      <c r="AF918" s="21">
        <v>0</v>
      </c>
      <c r="AG918" s="21">
        <v>0</v>
      </c>
      <c r="AH918" s="21">
        <v>0</v>
      </c>
      <c r="AI918" s="21">
        <f t="shared" si="29"/>
        <v>6307200</v>
      </c>
      <c r="AJ918">
        <v>0</v>
      </c>
      <c r="AK918" s="1">
        <v>6307200</v>
      </c>
      <c r="AL918">
        <v>0</v>
      </c>
      <c r="AM918">
        <v>0</v>
      </c>
      <c r="AN918" s="1">
        <v>6307200</v>
      </c>
    </row>
    <row r="919" spans="1:40" x14ac:dyDescent="0.25">
      <c r="A919" t="str">
        <f t="shared" si="28"/>
        <v>1.1-00-2003_20117010_2022110</v>
      </c>
      <c r="B919" t="s">
        <v>393</v>
      </c>
      <c r="C919" s="17" t="s">
        <v>555</v>
      </c>
      <c r="D919" t="s">
        <v>206</v>
      </c>
      <c r="E919" t="s">
        <v>207</v>
      </c>
      <c r="F919" t="s">
        <v>208</v>
      </c>
      <c r="G919">
        <v>1</v>
      </c>
      <c r="H919">
        <v>17</v>
      </c>
      <c r="I919" t="s">
        <v>209</v>
      </c>
      <c r="J919">
        <v>2211</v>
      </c>
      <c r="K919" t="s">
        <v>55</v>
      </c>
      <c r="L919">
        <v>0</v>
      </c>
      <c r="M919" t="s">
        <v>36</v>
      </c>
      <c r="N919">
        <v>2000</v>
      </c>
      <c r="O919" s="17" t="s">
        <v>699</v>
      </c>
      <c r="P919" t="s">
        <v>394</v>
      </c>
      <c r="Q919" t="s">
        <v>211</v>
      </c>
      <c r="R919" t="s">
        <v>212</v>
      </c>
      <c r="S919" t="s">
        <v>213</v>
      </c>
      <c r="T919" t="s">
        <v>214</v>
      </c>
      <c r="U919" s="17" t="s">
        <v>509</v>
      </c>
      <c r="V919" s="13">
        <v>211000</v>
      </c>
      <c r="W919">
        <v>0</v>
      </c>
      <c r="X919" s="1">
        <v>211000</v>
      </c>
      <c r="Y919" s="1">
        <v>211000</v>
      </c>
      <c r="Z919" s="1">
        <v>8572.4</v>
      </c>
      <c r="AA919" s="1">
        <v>8572.4</v>
      </c>
      <c r="AB919" s="1">
        <v>8572.4</v>
      </c>
      <c r="AC919" s="21">
        <v>0</v>
      </c>
      <c r="AD919" s="13">
        <f>VLOOKUP(A919,'ARCHIVO DE TRABAJO'!$A$1:$AC$1046,29,0)</f>
        <v>0</v>
      </c>
      <c r="AE919" s="32">
        <f>VLOOKUP(A919,'ARCHIVO DE TRABAJO'!$A$1:$AD$1046,30,0)</f>
        <v>0</v>
      </c>
      <c r="AF919" s="27">
        <v>202427.6</v>
      </c>
      <c r="AG919" s="21">
        <v>0</v>
      </c>
      <c r="AH919" s="21">
        <v>0</v>
      </c>
      <c r="AI919" s="21">
        <f t="shared" si="29"/>
        <v>8572.3999999999942</v>
      </c>
      <c r="AJ919">
        <v>0</v>
      </c>
      <c r="AK919" s="1">
        <v>211000</v>
      </c>
      <c r="AL919">
        <v>0</v>
      </c>
      <c r="AM919">
        <v>0</v>
      </c>
      <c r="AN919" s="1">
        <v>211000</v>
      </c>
    </row>
    <row r="920" spans="1:40" x14ac:dyDescent="0.25">
      <c r="A920" t="str">
        <f t="shared" si="28"/>
        <v>1.1-00-2007_20642019_2027210</v>
      </c>
      <c r="B920" t="s">
        <v>393</v>
      </c>
      <c r="C920" s="17" t="s">
        <v>555</v>
      </c>
      <c r="D920" t="s">
        <v>31</v>
      </c>
      <c r="E920" t="s">
        <v>52</v>
      </c>
      <c r="F920" t="s">
        <v>193</v>
      </c>
      <c r="G920">
        <v>6</v>
      </c>
      <c r="H920">
        <v>42</v>
      </c>
      <c r="I920" t="s">
        <v>245</v>
      </c>
      <c r="J920">
        <v>2721</v>
      </c>
      <c r="K920" t="s">
        <v>124</v>
      </c>
      <c r="L920">
        <v>0</v>
      </c>
      <c r="M920" t="s">
        <v>36</v>
      </c>
      <c r="N920">
        <v>2000</v>
      </c>
      <c r="O920" s="17" t="s">
        <v>699</v>
      </c>
      <c r="P920" t="s">
        <v>394</v>
      </c>
      <c r="Q920" t="s">
        <v>195</v>
      </c>
      <c r="R920" t="s">
        <v>102</v>
      </c>
      <c r="S920" t="s">
        <v>248</v>
      </c>
      <c r="T920" t="s">
        <v>247</v>
      </c>
      <c r="U920" s="17" t="s">
        <v>509</v>
      </c>
      <c r="V920" s="13">
        <v>180000</v>
      </c>
      <c r="W920">
        <v>0</v>
      </c>
      <c r="X920" s="1">
        <v>180000</v>
      </c>
      <c r="Y920" s="1">
        <v>180000</v>
      </c>
      <c r="Z920" s="17">
        <v>0</v>
      </c>
      <c r="AA920" s="17">
        <v>0</v>
      </c>
      <c r="AB920" s="17">
        <v>0</v>
      </c>
      <c r="AC920" s="21">
        <v>0</v>
      </c>
      <c r="AD920" s="13">
        <f>VLOOKUP(A920,'ARCHIVO DE TRABAJO'!$A$1:$AC$1046,29,0)</f>
        <v>0</v>
      </c>
      <c r="AE920" s="32">
        <f>VLOOKUP(A920,'ARCHIVO DE TRABAJO'!$A$1:$AD$1046,30,0)</f>
        <v>0</v>
      </c>
      <c r="AF920" s="27">
        <v>180000</v>
      </c>
      <c r="AG920" s="21">
        <v>0</v>
      </c>
      <c r="AH920" s="21">
        <v>0</v>
      </c>
      <c r="AI920" s="21">
        <f t="shared" si="29"/>
        <v>0</v>
      </c>
      <c r="AJ920">
        <v>0</v>
      </c>
      <c r="AK920" s="1">
        <v>180000</v>
      </c>
      <c r="AL920">
        <v>0</v>
      </c>
      <c r="AM920">
        <v>0</v>
      </c>
      <c r="AN920" s="1">
        <v>180000</v>
      </c>
    </row>
    <row r="921" spans="1:40" x14ac:dyDescent="0.25">
      <c r="A921" t="str">
        <f t="shared" si="28"/>
        <v>1.1-00-2005_20822012_2014410</v>
      </c>
      <c r="B921" t="s">
        <v>393</v>
      </c>
      <c r="C921" s="17" t="s">
        <v>555</v>
      </c>
      <c r="D921" t="s">
        <v>31</v>
      </c>
      <c r="E921" t="s">
        <v>32</v>
      </c>
      <c r="F921" t="s">
        <v>43</v>
      </c>
      <c r="G921">
        <v>8</v>
      </c>
      <c r="H921">
        <v>22</v>
      </c>
      <c r="I921" t="s">
        <v>44</v>
      </c>
      <c r="J921">
        <v>1441</v>
      </c>
      <c r="K921" t="s">
        <v>338</v>
      </c>
      <c r="L921">
        <v>0</v>
      </c>
      <c r="M921" t="s">
        <v>36</v>
      </c>
      <c r="N921">
        <v>1000</v>
      </c>
      <c r="O921" s="17" t="s">
        <v>699</v>
      </c>
      <c r="P921" t="s">
        <v>394</v>
      </c>
      <c r="Q921" t="s">
        <v>47</v>
      </c>
      <c r="R921" t="s">
        <v>39</v>
      </c>
      <c r="S921" t="s">
        <v>48</v>
      </c>
      <c r="T921" t="s">
        <v>49</v>
      </c>
      <c r="U921" s="17" t="e">
        <v>#N/A</v>
      </c>
      <c r="V921" s="13">
        <v>8000000</v>
      </c>
      <c r="W921">
        <v>0</v>
      </c>
      <c r="X921" s="1">
        <v>7328293.1799999997</v>
      </c>
      <c r="Y921" s="1">
        <v>7328293.1799999997</v>
      </c>
      <c r="Z921" s="1">
        <v>7328293.1799999997</v>
      </c>
      <c r="AA921" s="1">
        <v>7328293.1799999997</v>
      </c>
      <c r="AB921" s="1">
        <v>3839917.98</v>
      </c>
      <c r="AC921" s="21">
        <v>671706.8200000003</v>
      </c>
      <c r="AD921" s="13">
        <f>VLOOKUP(A921,'ARCHIVO DE TRABAJO'!$A$1:$AC$1046,29,0)</f>
        <v>0</v>
      </c>
      <c r="AE921" s="32">
        <f>VLOOKUP(A921,'ARCHIVO DE TRABAJO'!$A$1:$AD$1046,30,0)</f>
        <v>0</v>
      </c>
      <c r="AF921" s="21">
        <v>0</v>
      </c>
      <c r="AG921" s="21">
        <v>0</v>
      </c>
      <c r="AH921" s="21">
        <v>0</v>
      </c>
      <c r="AI921" s="21">
        <f t="shared" si="29"/>
        <v>8000000</v>
      </c>
      <c r="AJ921">
        <v>0</v>
      </c>
      <c r="AK921" s="1">
        <v>8000000</v>
      </c>
      <c r="AL921">
        <v>0</v>
      </c>
      <c r="AM921">
        <v>0</v>
      </c>
      <c r="AN921" s="1">
        <v>8000000</v>
      </c>
    </row>
    <row r="922" spans="1:40" x14ac:dyDescent="0.25">
      <c r="A922" t="str">
        <f t="shared" si="28"/>
        <v>1.1-00-2005_20822012_2015210</v>
      </c>
      <c r="B922" t="s">
        <v>393</v>
      </c>
      <c r="C922" s="17" t="s">
        <v>555</v>
      </c>
      <c r="D922" t="s">
        <v>31</v>
      </c>
      <c r="E922" t="s">
        <v>32</v>
      </c>
      <c r="F922" t="s">
        <v>43</v>
      </c>
      <c r="G922">
        <v>8</v>
      </c>
      <c r="H922">
        <v>22</v>
      </c>
      <c r="I922" t="s">
        <v>44</v>
      </c>
      <c r="J922">
        <v>1521</v>
      </c>
      <c r="K922" t="s">
        <v>339</v>
      </c>
      <c r="L922">
        <v>0</v>
      </c>
      <c r="M922" t="s">
        <v>36</v>
      </c>
      <c r="N922">
        <v>1000</v>
      </c>
      <c r="O922" s="17" t="s">
        <v>699</v>
      </c>
      <c r="P922" t="s">
        <v>394</v>
      </c>
      <c r="Q922" t="s">
        <v>47</v>
      </c>
      <c r="R922" t="s">
        <v>39</v>
      </c>
      <c r="S922" t="s">
        <v>48</v>
      </c>
      <c r="T922" t="s">
        <v>49</v>
      </c>
      <c r="U922" s="17" t="e">
        <v>#N/A</v>
      </c>
      <c r="V922" s="13">
        <v>1000000</v>
      </c>
      <c r="W922">
        <v>0</v>
      </c>
      <c r="X922" s="1">
        <v>175476.96</v>
      </c>
      <c r="Y922" s="1">
        <v>175476.96</v>
      </c>
      <c r="Z922" s="1">
        <v>175476.96</v>
      </c>
      <c r="AA922" s="1">
        <v>175476.96</v>
      </c>
      <c r="AB922" s="1">
        <v>175476.96</v>
      </c>
      <c r="AC922" s="21">
        <v>824523.04</v>
      </c>
      <c r="AD922" s="13">
        <f>VLOOKUP(A922,'ARCHIVO DE TRABAJO'!$A$1:$AC$1046,29,0)</f>
        <v>0</v>
      </c>
      <c r="AE922" s="32">
        <f>VLOOKUP(A922,'ARCHIVO DE TRABAJO'!$A$1:$AD$1046,30,0)</f>
        <v>0</v>
      </c>
      <c r="AF922" s="21">
        <v>0</v>
      </c>
      <c r="AG922" s="21">
        <v>0</v>
      </c>
      <c r="AH922" s="21">
        <v>0</v>
      </c>
      <c r="AI922" s="21">
        <f t="shared" si="29"/>
        <v>1000000</v>
      </c>
      <c r="AJ922">
        <v>0</v>
      </c>
      <c r="AK922" s="1">
        <v>1000000</v>
      </c>
      <c r="AL922">
        <v>0</v>
      </c>
      <c r="AM922">
        <v>0</v>
      </c>
      <c r="AN922" s="1">
        <v>1000000</v>
      </c>
    </row>
    <row r="923" spans="1:40" x14ac:dyDescent="0.25">
      <c r="A923" t="str">
        <f t="shared" si="28"/>
        <v>1.1-00-2005_20822012_2015910</v>
      </c>
      <c r="B923" t="s">
        <v>393</v>
      </c>
      <c r="C923" s="17" t="s">
        <v>555</v>
      </c>
      <c r="D923" t="s">
        <v>31</v>
      </c>
      <c r="E923" t="s">
        <v>32</v>
      </c>
      <c r="F923" t="s">
        <v>43</v>
      </c>
      <c r="G923">
        <v>8</v>
      </c>
      <c r="H923">
        <v>22</v>
      </c>
      <c r="I923" t="s">
        <v>44</v>
      </c>
      <c r="J923">
        <v>1591</v>
      </c>
      <c r="K923" t="s">
        <v>340</v>
      </c>
      <c r="L923">
        <v>0</v>
      </c>
      <c r="M923" t="s">
        <v>36</v>
      </c>
      <c r="N923">
        <v>1000</v>
      </c>
      <c r="O923" s="17" t="s">
        <v>699</v>
      </c>
      <c r="P923" t="s">
        <v>394</v>
      </c>
      <c r="Q923" t="s">
        <v>47</v>
      </c>
      <c r="R923" t="s">
        <v>39</v>
      </c>
      <c r="S923" t="s">
        <v>48</v>
      </c>
      <c r="T923" t="s">
        <v>49</v>
      </c>
      <c r="U923" s="17" t="e">
        <v>#N/A</v>
      </c>
      <c r="V923" s="13">
        <v>77812801.409999996</v>
      </c>
      <c r="W923">
        <v>0</v>
      </c>
      <c r="X923" s="1">
        <v>76590453.540000007</v>
      </c>
      <c r="Y923" s="1">
        <v>76590453.540000007</v>
      </c>
      <c r="Z923" s="1">
        <v>51689163.57</v>
      </c>
      <c r="AA923" s="1">
        <v>41348823.280000001</v>
      </c>
      <c r="AB923" s="1">
        <v>36709433.259999998</v>
      </c>
      <c r="AC923" s="21">
        <v>1222347.8699999899</v>
      </c>
      <c r="AD923" s="13">
        <f>VLOOKUP(A923,'ARCHIVO DE TRABAJO'!$A$1:$AC$1046,29,0)</f>
        <v>0</v>
      </c>
      <c r="AE923" s="32">
        <f>VLOOKUP(A923,'ARCHIVO DE TRABAJO'!$A$1:$AD$1046,30,0)</f>
        <v>0</v>
      </c>
      <c r="AF923" s="21">
        <v>0</v>
      </c>
      <c r="AG923" s="21">
        <v>0</v>
      </c>
      <c r="AH923" s="21">
        <v>0</v>
      </c>
      <c r="AI923" s="21">
        <f t="shared" si="29"/>
        <v>77812801.409999996</v>
      </c>
      <c r="AJ923">
        <v>0</v>
      </c>
      <c r="AK923" s="1">
        <v>77812801.409999996</v>
      </c>
      <c r="AL923">
        <v>0</v>
      </c>
      <c r="AM923">
        <v>0</v>
      </c>
      <c r="AN923" s="1">
        <v>77812801.409999996</v>
      </c>
    </row>
    <row r="924" spans="1:40" x14ac:dyDescent="0.25">
      <c r="A924" t="str">
        <f t="shared" si="28"/>
        <v>1.1-00-2005_20822012_2016110</v>
      </c>
      <c r="B924" t="s">
        <v>393</v>
      </c>
      <c r="C924" s="17" t="s">
        <v>555</v>
      </c>
      <c r="D924" t="s">
        <v>31</v>
      </c>
      <c r="E924" t="s">
        <v>32</v>
      </c>
      <c r="F924" t="s">
        <v>43</v>
      </c>
      <c r="G924">
        <v>8</v>
      </c>
      <c r="H924">
        <v>22</v>
      </c>
      <c r="I924" t="s">
        <v>44</v>
      </c>
      <c r="J924">
        <v>1611</v>
      </c>
      <c r="K924" t="s">
        <v>341</v>
      </c>
      <c r="L924">
        <v>0</v>
      </c>
      <c r="M924" t="s">
        <v>36</v>
      </c>
      <c r="N924">
        <v>1000</v>
      </c>
      <c r="O924" s="17" t="s">
        <v>699</v>
      </c>
      <c r="P924" t="s">
        <v>394</v>
      </c>
      <c r="Q924" t="s">
        <v>47</v>
      </c>
      <c r="R924" t="s">
        <v>39</v>
      </c>
      <c r="S924" t="s">
        <v>48</v>
      </c>
      <c r="T924" t="s">
        <v>49</v>
      </c>
      <c r="U924" s="17" t="e">
        <v>#N/A</v>
      </c>
      <c r="V924" s="13">
        <v>10000000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 s="21">
        <v>10000000</v>
      </c>
      <c r="AD924" s="13">
        <f>VLOOKUP(A924,'ARCHIVO DE TRABAJO'!$A$1:$AC$1046,29,0)</f>
        <v>0</v>
      </c>
      <c r="AE924" s="32">
        <f>VLOOKUP(A924,'ARCHIVO DE TRABAJO'!$A$1:$AD$1046,30,0)</f>
        <v>0</v>
      </c>
      <c r="AF924" s="21">
        <v>0</v>
      </c>
      <c r="AG924" s="21">
        <v>0</v>
      </c>
      <c r="AH924" s="21">
        <v>0</v>
      </c>
      <c r="AI924" s="21">
        <f t="shared" si="29"/>
        <v>10000000</v>
      </c>
      <c r="AJ924">
        <v>0</v>
      </c>
      <c r="AK924" s="1">
        <v>10000000</v>
      </c>
      <c r="AL924">
        <v>0</v>
      </c>
      <c r="AM924">
        <v>0</v>
      </c>
      <c r="AN924" s="1">
        <v>10000000</v>
      </c>
    </row>
    <row r="925" spans="1:40" x14ac:dyDescent="0.25">
      <c r="A925" t="str">
        <f t="shared" si="28"/>
        <v>1.1-00-2005_20821012_2031110</v>
      </c>
      <c r="B925" t="s">
        <v>393</v>
      </c>
      <c r="C925" s="17" t="s">
        <v>555</v>
      </c>
      <c r="D925" t="s">
        <v>31</v>
      </c>
      <c r="E925" t="s">
        <v>32</v>
      </c>
      <c r="F925" t="s">
        <v>43</v>
      </c>
      <c r="G925">
        <v>8</v>
      </c>
      <c r="H925">
        <v>21</v>
      </c>
      <c r="I925" t="s">
        <v>44</v>
      </c>
      <c r="J925">
        <v>3111</v>
      </c>
      <c r="K925" t="s">
        <v>173</v>
      </c>
      <c r="L925">
        <v>0</v>
      </c>
      <c r="M925" t="s">
        <v>36</v>
      </c>
      <c r="N925">
        <v>3000</v>
      </c>
      <c r="O925" s="17" t="s">
        <v>699</v>
      </c>
      <c r="P925" t="s">
        <v>394</v>
      </c>
      <c r="Q925" t="s">
        <v>47</v>
      </c>
      <c r="R925" t="s">
        <v>39</v>
      </c>
      <c r="S925" t="s">
        <v>315</v>
      </c>
      <c r="T925" t="s">
        <v>49</v>
      </c>
      <c r="U925" s="17" t="s">
        <v>509</v>
      </c>
      <c r="V925" s="13">
        <v>4510710.3099999996</v>
      </c>
      <c r="W925">
        <v>0</v>
      </c>
      <c r="X925" s="1">
        <v>4476364</v>
      </c>
      <c r="Y925" s="1">
        <v>4476364</v>
      </c>
      <c r="Z925" s="1">
        <v>2481663</v>
      </c>
      <c r="AA925" s="1">
        <v>2481663</v>
      </c>
      <c r="AB925" s="1">
        <v>2481663</v>
      </c>
      <c r="AC925" s="21">
        <v>34346.30999999959</v>
      </c>
      <c r="AD925" s="13">
        <f>VLOOKUP(A925,'ARCHIVO DE TRABAJO'!$A$1:$AC$1046,29,0)</f>
        <v>0</v>
      </c>
      <c r="AE925" s="32">
        <f>VLOOKUP(A925,'ARCHIVO DE TRABAJO'!$A$1:$AD$1046,30,0)</f>
        <v>0</v>
      </c>
      <c r="AF925" s="27">
        <v>176364</v>
      </c>
      <c r="AG925" s="21">
        <v>0</v>
      </c>
      <c r="AH925" s="21">
        <v>0</v>
      </c>
      <c r="AI925" s="21">
        <f t="shared" si="29"/>
        <v>4334346.3099999996</v>
      </c>
      <c r="AJ925">
        <v>0</v>
      </c>
      <c r="AK925" s="1">
        <v>4802400</v>
      </c>
      <c r="AL925">
        <v>0</v>
      </c>
      <c r="AM925" s="1">
        <v>291689.69</v>
      </c>
      <c r="AN925" s="1">
        <v>4510710.3099999996</v>
      </c>
    </row>
    <row r="926" spans="1:40" x14ac:dyDescent="0.25">
      <c r="A926" t="str">
        <f t="shared" si="28"/>
        <v>1.1-00-2005_20822012_2032910</v>
      </c>
      <c r="B926" t="s">
        <v>393</v>
      </c>
      <c r="C926" s="17" t="s">
        <v>555</v>
      </c>
      <c r="D926" t="s">
        <v>31</v>
      </c>
      <c r="E926" t="s">
        <v>32</v>
      </c>
      <c r="F926" t="s">
        <v>43</v>
      </c>
      <c r="G926">
        <v>8</v>
      </c>
      <c r="H926">
        <v>22</v>
      </c>
      <c r="I926" t="s">
        <v>44</v>
      </c>
      <c r="J926">
        <v>3291</v>
      </c>
      <c r="K926" t="s">
        <v>127</v>
      </c>
      <c r="L926">
        <v>0</v>
      </c>
      <c r="M926" t="s">
        <v>36</v>
      </c>
      <c r="N926">
        <v>3000</v>
      </c>
      <c r="O926" s="17" t="s">
        <v>699</v>
      </c>
      <c r="P926" t="s">
        <v>394</v>
      </c>
      <c r="Q926" t="s">
        <v>47</v>
      </c>
      <c r="R926" t="s">
        <v>39</v>
      </c>
      <c r="S926" t="s">
        <v>48</v>
      </c>
      <c r="T926" t="s">
        <v>49</v>
      </c>
      <c r="U926" s="17" t="e">
        <v>#N/A</v>
      </c>
      <c r="V926" s="13">
        <v>102483</v>
      </c>
      <c r="W926">
        <v>0</v>
      </c>
      <c r="X926" s="1">
        <v>102483</v>
      </c>
      <c r="Y926" s="1">
        <v>102483</v>
      </c>
      <c r="Z926" s="1">
        <v>35667</v>
      </c>
      <c r="AA926" s="1">
        <v>10611</v>
      </c>
      <c r="AB926" s="1">
        <v>10611</v>
      </c>
      <c r="AC926" s="21">
        <v>0</v>
      </c>
      <c r="AD926" s="13">
        <f>VLOOKUP(A926,'ARCHIVO DE TRABAJO'!$A$1:$AC$1046,29,0)</f>
        <v>0</v>
      </c>
      <c r="AE926" s="32">
        <f>VLOOKUP(A926,'ARCHIVO DE TRABAJO'!$A$1:$AD$1046,30,0)</f>
        <v>0</v>
      </c>
      <c r="AF926" s="21">
        <v>0</v>
      </c>
      <c r="AG926" s="21">
        <v>0</v>
      </c>
      <c r="AH926" s="21">
        <v>0</v>
      </c>
      <c r="AI926" s="21">
        <f t="shared" si="29"/>
        <v>102483</v>
      </c>
      <c r="AJ926">
        <v>0</v>
      </c>
      <c r="AK926" s="1">
        <v>103880</v>
      </c>
      <c r="AL926">
        <v>0</v>
      </c>
      <c r="AM926" s="1">
        <v>1397</v>
      </c>
      <c r="AN926" s="1">
        <v>102483</v>
      </c>
    </row>
    <row r="927" spans="1:40" x14ac:dyDescent="0.25">
      <c r="A927" t="str">
        <f t="shared" si="28"/>
        <v>1.1-00-2005_20822012_2039220</v>
      </c>
      <c r="B927" t="s">
        <v>393</v>
      </c>
      <c r="C927" s="17" t="s">
        <v>555</v>
      </c>
      <c r="D927" t="s">
        <v>31</v>
      </c>
      <c r="E927" t="s">
        <v>32</v>
      </c>
      <c r="F927" t="s">
        <v>43</v>
      </c>
      <c r="G927">
        <v>8</v>
      </c>
      <c r="H927">
        <v>22</v>
      </c>
      <c r="I927" t="s">
        <v>44</v>
      </c>
      <c r="J927">
        <v>3922</v>
      </c>
      <c r="K927" t="s">
        <v>179</v>
      </c>
      <c r="L927">
        <v>0</v>
      </c>
      <c r="M927" t="s">
        <v>36</v>
      </c>
      <c r="N927">
        <v>3000</v>
      </c>
      <c r="O927" s="17" t="s">
        <v>699</v>
      </c>
      <c r="P927" t="s">
        <v>394</v>
      </c>
      <c r="Q927" t="s">
        <v>47</v>
      </c>
      <c r="R927" t="s">
        <v>39</v>
      </c>
      <c r="S927" t="s">
        <v>48</v>
      </c>
      <c r="T927" t="s">
        <v>49</v>
      </c>
      <c r="U927" s="17" t="e">
        <v>#N/A</v>
      </c>
      <c r="V927" s="13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 s="21">
        <v>0</v>
      </c>
      <c r="AD927" s="13">
        <f>VLOOKUP(A927,'ARCHIVO DE TRABAJO'!$A$1:$AC$1046,29,0)</f>
        <v>0</v>
      </c>
      <c r="AE927" s="32">
        <f>VLOOKUP(A927,'ARCHIVO DE TRABAJO'!$A$1:$AD$1046,30,0)</f>
        <v>0</v>
      </c>
      <c r="AF927" s="21">
        <v>0</v>
      </c>
      <c r="AG927" s="21">
        <v>0</v>
      </c>
      <c r="AH927" s="21">
        <v>0</v>
      </c>
      <c r="AI927" s="21">
        <f t="shared" si="29"/>
        <v>0</v>
      </c>
      <c r="AJ927">
        <v>0</v>
      </c>
      <c r="AK927">
        <v>0</v>
      </c>
      <c r="AL927">
        <v>0</v>
      </c>
      <c r="AM927">
        <v>0</v>
      </c>
      <c r="AN927">
        <v>0</v>
      </c>
    </row>
    <row r="928" spans="1:40" x14ac:dyDescent="0.25">
      <c r="A928" t="str">
        <f t="shared" si="28"/>
        <v>1.1-03-2008_20347023_2044110</v>
      </c>
      <c r="B928" t="s">
        <v>478</v>
      </c>
      <c r="C928" s="17" t="s">
        <v>509</v>
      </c>
      <c r="D928" t="s">
        <v>129</v>
      </c>
      <c r="E928" t="s">
        <v>97</v>
      </c>
      <c r="F928" t="s">
        <v>130</v>
      </c>
      <c r="G928">
        <v>3</v>
      </c>
      <c r="H928">
        <v>47</v>
      </c>
      <c r="I928" t="s">
        <v>131</v>
      </c>
      <c r="J928">
        <v>4411</v>
      </c>
      <c r="K928" t="s">
        <v>76</v>
      </c>
      <c r="L928">
        <v>0</v>
      </c>
      <c r="M928" t="s">
        <v>36</v>
      </c>
      <c r="N928">
        <v>4000</v>
      </c>
      <c r="O928" s="17" t="s">
        <v>699</v>
      </c>
      <c r="P928" t="s">
        <v>479</v>
      </c>
      <c r="Q928" t="s">
        <v>133</v>
      </c>
      <c r="R928" t="s">
        <v>134</v>
      </c>
      <c r="S928" t="s">
        <v>140</v>
      </c>
      <c r="T928" t="s">
        <v>136</v>
      </c>
      <c r="U928" s="17" t="e">
        <v>#N/A</v>
      </c>
      <c r="V928" s="13">
        <v>0</v>
      </c>
      <c r="W928">
        <v>0</v>
      </c>
      <c r="X928" s="1">
        <v>3364667.04</v>
      </c>
      <c r="Y928" s="1">
        <v>3364667.04</v>
      </c>
      <c r="Z928" s="1">
        <v>1981507.04</v>
      </c>
      <c r="AA928" s="1">
        <v>1981507.04</v>
      </c>
      <c r="AB928" s="1">
        <v>1981507.04</v>
      </c>
      <c r="AC928" s="21">
        <v>-3364667.04</v>
      </c>
      <c r="AD928" s="13">
        <f>VLOOKUP(A928,'ARCHIVO DE TRABAJO'!$A$1:$AC$1046,29,0)</f>
        <v>0</v>
      </c>
      <c r="AE928" s="32">
        <f>VLOOKUP(A928,'ARCHIVO DE TRABAJO'!$A$1:$AD$1046,30,0)</f>
        <v>0</v>
      </c>
      <c r="AF928" s="21">
        <v>0</v>
      </c>
      <c r="AG928" s="1">
        <v>3364938.6</v>
      </c>
      <c r="AH928" s="21">
        <v>0</v>
      </c>
      <c r="AI928" s="21">
        <f t="shared" si="29"/>
        <v>3364938.6</v>
      </c>
      <c r="AJ928">
        <v>0</v>
      </c>
      <c r="AK928" s="17">
        <v>0</v>
      </c>
      <c r="AL928">
        <v>0</v>
      </c>
      <c r="AM928" s="17">
        <v>0</v>
      </c>
      <c r="AN928" s="17">
        <v>0</v>
      </c>
    </row>
    <row r="929" spans="1:40" x14ac:dyDescent="0.25">
      <c r="A929" t="str">
        <f t="shared" si="28"/>
        <v>1.1-00-2006_20923013_2038210</v>
      </c>
      <c r="B929" t="s">
        <v>393</v>
      </c>
      <c r="C929" s="17" t="s">
        <v>555</v>
      </c>
      <c r="D929" t="s">
        <v>342</v>
      </c>
      <c r="E929" t="s">
        <v>348</v>
      </c>
      <c r="F929" t="s">
        <v>349</v>
      </c>
      <c r="G929">
        <v>9</v>
      </c>
      <c r="H929">
        <v>23</v>
      </c>
      <c r="I929" t="s">
        <v>350</v>
      </c>
      <c r="J929">
        <v>3821</v>
      </c>
      <c r="K929" t="s">
        <v>70</v>
      </c>
      <c r="L929">
        <v>0</v>
      </c>
      <c r="M929" t="s">
        <v>36</v>
      </c>
      <c r="N929">
        <v>3000</v>
      </c>
      <c r="O929" s="17" t="s">
        <v>699</v>
      </c>
      <c r="P929" t="s">
        <v>394</v>
      </c>
      <c r="Q929" t="s">
        <v>351</v>
      </c>
      <c r="R929" t="s">
        <v>224</v>
      </c>
      <c r="S929" t="s">
        <v>352</v>
      </c>
      <c r="T929" t="s">
        <v>353</v>
      </c>
      <c r="U929" s="17" t="e">
        <v>#N/A</v>
      </c>
      <c r="V929" s="13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 s="21">
        <v>0</v>
      </c>
      <c r="AD929" s="13">
        <f>VLOOKUP(A929,'ARCHIVO DE TRABAJO'!$A$1:$AC$1046,29,0)</f>
        <v>0</v>
      </c>
      <c r="AE929" s="32">
        <f>VLOOKUP(A929,'ARCHIVO DE TRABAJO'!$A$1:$AD$1046,30,0)</f>
        <v>0</v>
      </c>
      <c r="AF929" s="21">
        <v>0</v>
      </c>
      <c r="AG929" s="21">
        <v>0</v>
      </c>
      <c r="AH929" s="21">
        <v>0</v>
      </c>
      <c r="AI929" s="21">
        <f t="shared" si="29"/>
        <v>0</v>
      </c>
      <c r="AJ929">
        <v>0</v>
      </c>
      <c r="AK929" s="1">
        <v>1000000</v>
      </c>
      <c r="AL929">
        <v>0</v>
      </c>
      <c r="AM929" s="1">
        <v>1000000</v>
      </c>
      <c r="AN929">
        <v>0</v>
      </c>
    </row>
    <row r="930" spans="1:40" x14ac:dyDescent="0.25">
      <c r="A930" t="str">
        <f t="shared" si="28"/>
        <v>1.1-00-2006_20923013_2044110</v>
      </c>
      <c r="B930" t="s">
        <v>393</v>
      </c>
      <c r="C930" s="17" t="s">
        <v>555</v>
      </c>
      <c r="D930" t="s">
        <v>342</v>
      </c>
      <c r="E930" t="s">
        <v>348</v>
      </c>
      <c r="F930" t="s">
        <v>349</v>
      </c>
      <c r="G930">
        <v>9</v>
      </c>
      <c r="H930">
        <v>23</v>
      </c>
      <c r="I930" t="s">
        <v>350</v>
      </c>
      <c r="J930">
        <v>4411</v>
      </c>
      <c r="K930" t="s">
        <v>76</v>
      </c>
      <c r="L930">
        <v>0</v>
      </c>
      <c r="M930" t="s">
        <v>36</v>
      </c>
      <c r="N930">
        <v>4000</v>
      </c>
      <c r="O930" s="17" t="s">
        <v>699</v>
      </c>
      <c r="P930" t="s">
        <v>394</v>
      </c>
      <c r="Q930" t="s">
        <v>351</v>
      </c>
      <c r="R930" t="s">
        <v>224</v>
      </c>
      <c r="S930" t="s">
        <v>352</v>
      </c>
      <c r="T930" t="s">
        <v>353</v>
      </c>
      <c r="U930" s="17" t="e">
        <v>#N/A</v>
      </c>
      <c r="V930" s="13">
        <v>2000000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 s="21">
        <v>2000000</v>
      </c>
      <c r="AD930" s="13">
        <f>VLOOKUP(A930,'ARCHIVO DE TRABAJO'!$A$1:$AC$1046,29,0)</f>
        <v>0</v>
      </c>
      <c r="AE930" s="32">
        <f>VLOOKUP(A930,'ARCHIVO DE TRABAJO'!$A$1:$AD$1046,30,0)</f>
        <v>0</v>
      </c>
      <c r="AF930" s="21">
        <v>0</v>
      </c>
      <c r="AG930" s="21">
        <v>0</v>
      </c>
      <c r="AH930" s="21">
        <v>0</v>
      </c>
      <c r="AI930" s="21">
        <f t="shared" si="29"/>
        <v>2000000</v>
      </c>
      <c r="AJ930">
        <v>0</v>
      </c>
      <c r="AK930" s="1">
        <v>10000000</v>
      </c>
      <c r="AL930">
        <v>0</v>
      </c>
      <c r="AM930" s="1">
        <v>8000000</v>
      </c>
      <c r="AN930" s="1">
        <v>2000000</v>
      </c>
    </row>
    <row r="931" spans="1:40" x14ac:dyDescent="0.25">
      <c r="A931" t="str">
        <f t="shared" si="28"/>
        <v>1.1-00-2006_20923013_2044111</v>
      </c>
      <c r="B931" t="s">
        <v>393</v>
      </c>
      <c r="C931" s="17" t="s">
        <v>555</v>
      </c>
      <c r="D931" t="s">
        <v>342</v>
      </c>
      <c r="E931" t="s">
        <v>348</v>
      </c>
      <c r="F931" t="s">
        <v>349</v>
      </c>
      <c r="G931">
        <v>9</v>
      </c>
      <c r="H931">
        <v>23</v>
      </c>
      <c r="I931" t="s">
        <v>350</v>
      </c>
      <c r="J931">
        <v>4411</v>
      </c>
      <c r="K931" t="s">
        <v>76</v>
      </c>
      <c r="L931">
        <v>1</v>
      </c>
      <c r="M931" t="s">
        <v>434</v>
      </c>
      <c r="N931">
        <v>4000</v>
      </c>
      <c r="O931" s="17" t="s">
        <v>699</v>
      </c>
      <c r="P931" t="s">
        <v>394</v>
      </c>
      <c r="Q931" t="s">
        <v>351</v>
      </c>
      <c r="R931" t="s">
        <v>224</v>
      </c>
      <c r="S931" t="s">
        <v>352</v>
      </c>
      <c r="T931" t="s">
        <v>353</v>
      </c>
      <c r="U931" s="17" t="e">
        <v>#N/A</v>
      </c>
      <c r="V931" s="13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 s="21">
        <v>0</v>
      </c>
      <c r="AD931" s="13">
        <f>VLOOKUP(A931,'ARCHIVO DE TRABAJO'!$A$1:$AC$1046,29,0)</f>
        <v>0</v>
      </c>
      <c r="AE931" s="32">
        <f>VLOOKUP(A931,'ARCHIVO DE TRABAJO'!$A$1:$AD$1046,30,0)</f>
        <v>0</v>
      </c>
      <c r="AF931" s="21">
        <v>0</v>
      </c>
      <c r="AG931" s="21">
        <v>0</v>
      </c>
      <c r="AH931" s="21">
        <v>0</v>
      </c>
      <c r="AI931" s="21">
        <f t="shared" si="29"/>
        <v>0</v>
      </c>
      <c r="AJ931">
        <v>0</v>
      </c>
      <c r="AK931">
        <v>0</v>
      </c>
      <c r="AL931">
        <v>0</v>
      </c>
      <c r="AM931">
        <v>0</v>
      </c>
      <c r="AN931">
        <v>0</v>
      </c>
    </row>
    <row r="932" spans="1:40" x14ac:dyDescent="0.25">
      <c r="A932" t="str">
        <f t="shared" si="28"/>
        <v>1.1-00-2006_20924013_2022110</v>
      </c>
      <c r="B932" t="s">
        <v>393</v>
      </c>
      <c r="C932" s="17" t="s">
        <v>555</v>
      </c>
      <c r="D932" t="s">
        <v>342</v>
      </c>
      <c r="E932" t="s">
        <v>348</v>
      </c>
      <c r="F932" t="s">
        <v>349</v>
      </c>
      <c r="G932">
        <v>9</v>
      </c>
      <c r="H932">
        <v>24</v>
      </c>
      <c r="I932" t="s">
        <v>350</v>
      </c>
      <c r="J932">
        <v>2211</v>
      </c>
      <c r="K932" t="s">
        <v>55</v>
      </c>
      <c r="L932">
        <v>0</v>
      </c>
      <c r="M932" t="s">
        <v>36</v>
      </c>
      <c r="N932">
        <v>2000</v>
      </c>
      <c r="O932" s="17" t="s">
        <v>699</v>
      </c>
      <c r="P932" t="s">
        <v>394</v>
      </c>
      <c r="Q932" t="s">
        <v>351</v>
      </c>
      <c r="R932" t="s">
        <v>224</v>
      </c>
      <c r="S932" t="s">
        <v>354</v>
      </c>
      <c r="T932" t="s">
        <v>353</v>
      </c>
      <c r="U932" s="17" t="e">
        <v>#N/A</v>
      </c>
      <c r="V932" s="13">
        <v>82000</v>
      </c>
      <c r="W932">
        <v>0</v>
      </c>
      <c r="X932" s="1">
        <v>60568.56</v>
      </c>
      <c r="Y932" s="1">
        <v>28998</v>
      </c>
      <c r="Z932" s="1">
        <v>28998</v>
      </c>
      <c r="AA932" s="1">
        <v>28998</v>
      </c>
      <c r="AB932" s="1">
        <v>28998</v>
      </c>
      <c r="AC932" s="21">
        <v>21431.440000000002</v>
      </c>
      <c r="AD932" s="13">
        <f>VLOOKUP(A932,'ARCHIVO DE TRABAJO'!$A$1:$AC$1046,29,0)</f>
        <v>0</v>
      </c>
      <c r="AE932" s="32">
        <f>VLOOKUP(A932,'ARCHIVO DE TRABAJO'!$A$1:$AD$1046,30,0)</f>
        <v>0</v>
      </c>
      <c r="AF932" s="21">
        <v>0</v>
      </c>
      <c r="AG932" s="21">
        <v>0</v>
      </c>
      <c r="AH932" s="21">
        <v>0</v>
      </c>
      <c r="AI932" s="21">
        <f t="shared" si="29"/>
        <v>82000</v>
      </c>
      <c r="AJ932">
        <v>0</v>
      </c>
      <c r="AK932" s="1">
        <v>82000</v>
      </c>
      <c r="AL932">
        <v>0</v>
      </c>
      <c r="AM932">
        <v>0</v>
      </c>
      <c r="AN932" s="1">
        <v>82000</v>
      </c>
    </row>
    <row r="933" spans="1:40" x14ac:dyDescent="0.25">
      <c r="A933" t="str">
        <f t="shared" si="28"/>
        <v>1.1-00-2006_20924013_2032510</v>
      </c>
      <c r="B933" t="s">
        <v>393</v>
      </c>
      <c r="C933" s="17" t="s">
        <v>555</v>
      </c>
      <c r="D933" t="s">
        <v>342</v>
      </c>
      <c r="E933" t="s">
        <v>348</v>
      </c>
      <c r="F933" t="s">
        <v>349</v>
      </c>
      <c r="G933">
        <v>9</v>
      </c>
      <c r="H933">
        <v>24</v>
      </c>
      <c r="I933" t="s">
        <v>350</v>
      </c>
      <c r="J933">
        <v>3251</v>
      </c>
      <c r="K933" t="s">
        <v>65</v>
      </c>
      <c r="L933">
        <v>0</v>
      </c>
      <c r="M933" t="s">
        <v>36</v>
      </c>
      <c r="N933">
        <v>3000</v>
      </c>
      <c r="O933" s="17" t="s">
        <v>699</v>
      </c>
      <c r="P933" t="s">
        <v>394</v>
      </c>
      <c r="Q933" t="s">
        <v>351</v>
      </c>
      <c r="R933" t="s">
        <v>224</v>
      </c>
      <c r="S933" t="s">
        <v>354</v>
      </c>
      <c r="T933" t="s">
        <v>353</v>
      </c>
      <c r="U933" s="17" t="e">
        <v>#N/A</v>
      </c>
      <c r="V933" s="13">
        <v>50000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 s="21">
        <v>50000</v>
      </c>
      <c r="AD933" s="13">
        <f>VLOOKUP(A933,'ARCHIVO DE TRABAJO'!$A$1:$AC$1046,29,0)</f>
        <v>0</v>
      </c>
      <c r="AE933" s="32">
        <f>VLOOKUP(A933,'ARCHIVO DE TRABAJO'!$A$1:$AD$1046,30,0)</f>
        <v>0</v>
      </c>
      <c r="AF933" s="21">
        <v>0</v>
      </c>
      <c r="AG933" s="21">
        <v>0</v>
      </c>
      <c r="AH933" s="21">
        <v>0</v>
      </c>
      <c r="AI933" s="21">
        <f t="shared" si="29"/>
        <v>50000</v>
      </c>
      <c r="AJ933">
        <v>0</v>
      </c>
      <c r="AK933" s="1">
        <v>50000</v>
      </c>
      <c r="AL933">
        <v>0</v>
      </c>
      <c r="AM933">
        <v>0</v>
      </c>
      <c r="AN933" s="1">
        <v>50000</v>
      </c>
    </row>
    <row r="934" spans="1:40" x14ac:dyDescent="0.25">
      <c r="A934" t="str">
        <f t="shared" si="28"/>
        <v>1.1-00-2006_20924013_2033510</v>
      </c>
      <c r="B934" t="s">
        <v>393</v>
      </c>
      <c r="C934" s="17" t="s">
        <v>555</v>
      </c>
      <c r="D934" t="s">
        <v>342</v>
      </c>
      <c r="E934" t="s">
        <v>348</v>
      </c>
      <c r="F934" t="s">
        <v>349</v>
      </c>
      <c r="G934">
        <v>9</v>
      </c>
      <c r="H934">
        <v>24</v>
      </c>
      <c r="I934" t="s">
        <v>350</v>
      </c>
      <c r="J934">
        <v>3351</v>
      </c>
      <c r="K934" t="s">
        <v>175</v>
      </c>
      <c r="L934">
        <v>0</v>
      </c>
      <c r="M934" t="s">
        <v>36</v>
      </c>
      <c r="N934">
        <v>3000</v>
      </c>
      <c r="O934" s="17" t="s">
        <v>699</v>
      </c>
      <c r="P934" t="s">
        <v>394</v>
      </c>
      <c r="Q934" t="s">
        <v>351</v>
      </c>
      <c r="R934" t="s">
        <v>224</v>
      </c>
      <c r="S934" t="s">
        <v>354</v>
      </c>
      <c r="T934" t="s">
        <v>353</v>
      </c>
      <c r="U934" s="17" t="e">
        <v>#N/A</v>
      </c>
      <c r="V934" s="13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 s="21">
        <v>0</v>
      </c>
      <c r="AD934" s="13">
        <f>VLOOKUP(A934,'ARCHIVO DE TRABAJO'!$A$1:$AC$1046,29,0)</f>
        <v>0</v>
      </c>
      <c r="AE934" s="32">
        <f>VLOOKUP(A934,'ARCHIVO DE TRABAJO'!$A$1:$AD$1046,30,0)</f>
        <v>0</v>
      </c>
      <c r="AF934" s="21">
        <v>0</v>
      </c>
      <c r="AG934" s="21">
        <v>0</v>
      </c>
      <c r="AH934" s="21">
        <v>0</v>
      </c>
      <c r="AI934" s="21">
        <f t="shared" si="29"/>
        <v>0</v>
      </c>
      <c r="AJ934">
        <v>0</v>
      </c>
      <c r="AK934" s="1">
        <v>200000</v>
      </c>
      <c r="AL934">
        <v>0</v>
      </c>
      <c r="AM934" s="1">
        <v>200000</v>
      </c>
      <c r="AN934">
        <v>0</v>
      </c>
    </row>
    <row r="935" spans="1:40" x14ac:dyDescent="0.25">
      <c r="A935" t="str">
        <f t="shared" si="28"/>
        <v>1.1-00-2001_2086003_2033310</v>
      </c>
      <c r="B935" t="s">
        <v>393</v>
      </c>
      <c r="C935" s="17" t="s">
        <v>555</v>
      </c>
      <c r="D935" t="s">
        <v>145</v>
      </c>
      <c r="E935" t="s">
        <v>52</v>
      </c>
      <c r="F935" t="s">
        <v>146</v>
      </c>
      <c r="G935">
        <v>8</v>
      </c>
      <c r="H935">
        <v>6</v>
      </c>
      <c r="I935" t="s">
        <v>147</v>
      </c>
      <c r="J935">
        <v>3331</v>
      </c>
      <c r="K935" t="s">
        <v>148</v>
      </c>
      <c r="L935">
        <v>0</v>
      </c>
      <c r="M935" t="s">
        <v>36</v>
      </c>
      <c r="N935">
        <v>3000</v>
      </c>
      <c r="O935" s="17" t="s">
        <v>699</v>
      </c>
      <c r="P935" t="s">
        <v>394</v>
      </c>
      <c r="Q935" t="s">
        <v>149</v>
      </c>
      <c r="R935" t="s">
        <v>39</v>
      </c>
      <c r="S935" t="s">
        <v>156</v>
      </c>
      <c r="T935" t="s">
        <v>151</v>
      </c>
      <c r="U935" s="17" t="s">
        <v>509</v>
      </c>
      <c r="V935" s="13">
        <v>245368.61</v>
      </c>
      <c r="W935">
        <v>0</v>
      </c>
      <c r="X935" s="1">
        <v>242888.61</v>
      </c>
      <c r="Y935" s="1">
        <v>242888.61</v>
      </c>
      <c r="Z935" s="1">
        <v>77720</v>
      </c>
      <c r="AA935" s="17">
        <v>0</v>
      </c>
      <c r="AB935" s="17">
        <v>0</v>
      </c>
      <c r="AC935" s="21">
        <v>2480</v>
      </c>
      <c r="AD935" s="13">
        <f>VLOOKUP(A935,'ARCHIVO DE TRABAJO'!$A$1:$AC$1046,29,0)</f>
        <v>0</v>
      </c>
      <c r="AE935" s="32">
        <f>VLOOKUP(A935,'ARCHIVO DE TRABAJO'!$A$1:$AD$1046,30,0)</f>
        <v>0</v>
      </c>
      <c r="AF935" s="27">
        <v>165168.60999999009</v>
      </c>
      <c r="AG935" s="21">
        <v>0</v>
      </c>
      <c r="AH935" s="21">
        <v>0</v>
      </c>
      <c r="AI935" s="21">
        <f t="shared" si="29"/>
        <v>80200.000000009895</v>
      </c>
      <c r="AJ935">
        <v>0</v>
      </c>
      <c r="AK935" s="1">
        <v>3000000</v>
      </c>
      <c r="AL935">
        <v>0</v>
      </c>
      <c r="AM935" s="1">
        <v>2754631.39</v>
      </c>
      <c r="AN935" s="1">
        <v>245368.61</v>
      </c>
    </row>
    <row r="936" spans="1:40" x14ac:dyDescent="0.25">
      <c r="A936" t="str">
        <f t="shared" si="28"/>
        <v>1.1-00-2006_20924013_2044111</v>
      </c>
      <c r="B936" t="s">
        <v>393</v>
      </c>
      <c r="C936" s="17" t="s">
        <v>555</v>
      </c>
      <c r="D936" t="s">
        <v>342</v>
      </c>
      <c r="E936" t="s">
        <v>348</v>
      </c>
      <c r="F936" t="s">
        <v>349</v>
      </c>
      <c r="G936">
        <v>9</v>
      </c>
      <c r="H936">
        <v>24</v>
      </c>
      <c r="I936" t="s">
        <v>350</v>
      </c>
      <c r="J936">
        <v>4411</v>
      </c>
      <c r="K936" t="s">
        <v>76</v>
      </c>
      <c r="L936">
        <v>1</v>
      </c>
      <c r="M936" t="s">
        <v>417</v>
      </c>
      <c r="N936">
        <v>4000</v>
      </c>
      <c r="O936" s="17" t="s">
        <v>699</v>
      </c>
      <c r="P936" t="s">
        <v>394</v>
      </c>
      <c r="Q936" t="s">
        <v>351</v>
      </c>
      <c r="R936" t="s">
        <v>224</v>
      </c>
      <c r="S936" t="s">
        <v>354</v>
      </c>
      <c r="T936" t="s">
        <v>353</v>
      </c>
      <c r="U936" s="17" t="e">
        <v>#N/A</v>
      </c>
      <c r="V936" s="13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 s="21">
        <v>0</v>
      </c>
      <c r="AD936" s="13">
        <f>VLOOKUP(A936,'ARCHIVO DE TRABAJO'!$A$1:$AC$1046,29,0)</f>
        <v>0</v>
      </c>
      <c r="AE936" s="32">
        <f>VLOOKUP(A936,'ARCHIVO DE TRABAJO'!$A$1:$AD$1046,30,0)</f>
        <v>0</v>
      </c>
      <c r="AF936" s="21">
        <v>0</v>
      </c>
      <c r="AG936" s="21">
        <v>0</v>
      </c>
      <c r="AH936" s="21">
        <v>0</v>
      </c>
      <c r="AI936" s="21">
        <f t="shared" si="29"/>
        <v>0</v>
      </c>
      <c r="AJ936">
        <v>0</v>
      </c>
      <c r="AK936">
        <v>0</v>
      </c>
      <c r="AL936">
        <v>0</v>
      </c>
      <c r="AM936">
        <v>0</v>
      </c>
      <c r="AN936">
        <v>0</v>
      </c>
    </row>
    <row r="937" spans="1:40" x14ac:dyDescent="0.25">
      <c r="A937" t="str">
        <f t="shared" si="28"/>
        <v>1.1-00-2006_20924013_2044510</v>
      </c>
      <c r="B937" t="s">
        <v>393</v>
      </c>
      <c r="C937" s="17" t="s">
        <v>555</v>
      </c>
      <c r="D937" t="s">
        <v>342</v>
      </c>
      <c r="E937" t="s">
        <v>348</v>
      </c>
      <c r="F937" t="s">
        <v>349</v>
      </c>
      <c r="G937">
        <v>9</v>
      </c>
      <c r="H937">
        <v>24</v>
      </c>
      <c r="I937" t="s">
        <v>350</v>
      </c>
      <c r="J937">
        <v>4451</v>
      </c>
      <c r="K937" t="s">
        <v>188</v>
      </c>
      <c r="L937">
        <v>0</v>
      </c>
      <c r="M937" t="s">
        <v>36</v>
      </c>
      <c r="N937">
        <v>4000</v>
      </c>
      <c r="O937" s="17" t="s">
        <v>699</v>
      </c>
      <c r="P937" t="s">
        <v>394</v>
      </c>
      <c r="Q937" t="s">
        <v>351</v>
      </c>
      <c r="R937" t="s">
        <v>224</v>
      </c>
      <c r="S937" t="s">
        <v>354</v>
      </c>
      <c r="T937" t="s">
        <v>353</v>
      </c>
      <c r="U937" s="17" t="e">
        <v>#N/A</v>
      </c>
      <c r="V937" s="13">
        <v>850000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 s="21">
        <v>850000</v>
      </c>
      <c r="AD937" s="13">
        <f>VLOOKUP(A937,'ARCHIVO DE TRABAJO'!$A$1:$AC$1046,29,0)</f>
        <v>0</v>
      </c>
      <c r="AE937" s="32">
        <f>VLOOKUP(A937,'ARCHIVO DE TRABAJO'!$A$1:$AD$1046,30,0)</f>
        <v>0</v>
      </c>
      <c r="AF937" s="21">
        <v>0</v>
      </c>
      <c r="AG937" s="21">
        <v>0</v>
      </c>
      <c r="AH937" s="21">
        <v>0</v>
      </c>
      <c r="AI937" s="21">
        <f t="shared" si="29"/>
        <v>850000</v>
      </c>
      <c r="AJ937">
        <v>0</v>
      </c>
      <c r="AK937" s="1">
        <v>1000000</v>
      </c>
      <c r="AL937">
        <v>0</v>
      </c>
      <c r="AM937" s="1">
        <v>150000</v>
      </c>
      <c r="AN937" s="1">
        <v>850000</v>
      </c>
    </row>
    <row r="938" spans="1:40" x14ac:dyDescent="0.25">
      <c r="A938" t="str">
        <f t="shared" si="28"/>
        <v>1.1-00-2006_20924013_2044511</v>
      </c>
      <c r="B938" t="s">
        <v>393</v>
      </c>
      <c r="C938" s="17" t="s">
        <v>555</v>
      </c>
      <c r="D938" t="s">
        <v>342</v>
      </c>
      <c r="E938" t="s">
        <v>348</v>
      </c>
      <c r="F938" t="s">
        <v>349</v>
      </c>
      <c r="G938">
        <v>9</v>
      </c>
      <c r="H938">
        <v>24</v>
      </c>
      <c r="I938" t="s">
        <v>350</v>
      </c>
      <c r="J938">
        <v>4451</v>
      </c>
      <c r="K938" t="s">
        <v>188</v>
      </c>
      <c r="L938">
        <v>1</v>
      </c>
      <c r="M938" t="s">
        <v>435</v>
      </c>
      <c r="N938">
        <v>4000</v>
      </c>
      <c r="O938" s="17" t="s">
        <v>699</v>
      </c>
      <c r="P938" t="s">
        <v>394</v>
      </c>
      <c r="Q938" t="s">
        <v>351</v>
      </c>
      <c r="R938" t="s">
        <v>224</v>
      </c>
      <c r="S938" t="s">
        <v>354</v>
      </c>
      <c r="T938" t="s">
        <v>353</v>
      </c>
      <c r="U938" s="17" t="e">
        <v>#N/A</v>
      </c>
      <c r="V938" s="13">
        <v>150000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 s="21">
        <v>150000</v>
      </c>
      <c r="AD938" s="13">
        <f>VLOOKUP(A938,'ARCHIVO DE TRABAJO'!$A$1:$AC$1046,29,0)</f>
        <v>0</v>
      </c>
      <c r="AE938" s="32">
        <f>VLOOKUP(A938,'ARCHIVO DE TRABAJO'!$A$1:$AD$1046,30,0)</f>
        <v>0</v>
      </c>
      <c r="AF938" s="21">
        <v>0</v>
      </c>
      <c r="AG938" s="21">
        <v>0</v>
      </c>
      <c r="AH938" s="21">
        <v>0</v>
      </c>
      <c r="AI938" s="21">
        <f t="shared" si="29"/>
        <v>150000</v>
      </c>
      <c r="AJ938">
        <v>0</v>
      </c>
      <c r="AK938" s="1">
        <v>150000</v>
      </c>
      <c r="AL938">
        <v>0</v>
      </c>
      <c r="AM938">
        <v>0</v>
      </c>
      <c r="AN938" s="1">
        <v>150000</v>
      </c>
    </row>
    <row r="939" spans="1:40" x14ac:dyDescent="0.25">
      <c r="A939" t="str">
        <f t="shared" si="28"/>
        <v>1.1-00-2006_20924013_2056710</v>
      </c>
      <c r="B939" t="s">
        <v>393</v>
      </c>
      <c r="C939" s="17" t="s">
        <v>555</v>
      </c>
      <c r="D939" t="s">
        <v>342</v>
      </c>
      <c r="E939" t="s">
        <v>348</v>
      </c>
      <c r="F939" t="s">
        <v>349</v>
      </c>
      <c r="G939">
        <v>9</v>
      </c>
      <c r="H939">
        <v>24</v>
      </c>
      <c r="I939" t="s">
        <v>350</v>
      </c>
      <c r="J939">
        <v>5671</v>
      </c>
      <c r="K939" t="s">
        <v>122</v>
      </c>
      <c r="L939">
        <v>0</v>
      </c>
      <c r="M939" t="s">
        <v>36</v>
      </c>
      <c r="N939">
        <v>5000</v>
      </c>
      <c r="O939" s="17" t="s">
        <v>700</v>
      </c>
      <c r="P939" t="s">
        <v>394</v>
      </c>
      <c r="Q939" t="s">
        <v>351</v>
      </c>
      <c r="R939" t="s">
        <v>224</v>
      </c>
      <c r="S939" t="s">
        <v>354</v>
      </c>
      <c r="T939" t="s">
        <v>353</v>
      </c>
      <c r="U939" s="17" t="e">
        <v>#N/A</v>
      </c>
      <c r="V939" s="13">
        <v>40000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 s="21">
        <v>40000</v>
      </c>
      <c r="AD939" s="13">
        <f>VLOOKUP(A939,'ARCHIVO DE TRABAJO'!$A$1:$AC$1046,29,0)</f>
        <v>0</v>
      </c>
      <c r="AE939" s="32">
        <f>VLOOKUP(A939,'ARCHIVO DE TRABAJO'!$A$1:$AD$1046,30,0)</f>
        <v>0</v>
      </c>
      <c r="AF939" s="21">
        <v>0</v>
      </c>
      <c r="AG939" s="21">
        <v>0</v>
      </c>
      <c r="AH939" s="21">
        <v>0</v>
      </c>
      <c r="AI939" s="21">
        <f t="shared" si="29"/>
        <v>40000</v>
      </c>
      <c r="AJ939">
        <v>0</v>
      </c>
      <c r="AK939" s="1">
        <v>40000</v>
      </c>
      <c r="AL939">
        <v>0</v>
      </c>
      <c r="AM939">
        <v>0</v>
      </c>
      <c r="AN939" s="1">
        <v>40000</v>
      </c>
    </row>
    <row r="940" spans="1:40" x14ac:dyDescent="0.25">
      <c r="A940" t="str">
        <f t="shared" si="28"/>
        <v>1.1-00-2006_20925013_2044110</v>
      </c>
      <c r="B940" t="s">
        <v>393</v>
      </c>
      <c r="C940" s="17" t="s">
        <v>555</v>
      </c>
      <c r="D940" t="s">
        <v>342</v>
      </c>
      <c r="E940" t="s">
        <v>348</v>
      </c>
      <c r="F940" t="s">
        <v>349</v>
      </c>
      <c r="G940">
        <v>9</v>
      </c>
      <c r="H940">
        <v>25</v>
      </c>
      <c r="I940" t="s">
        <v>350</v>
      </c>
      <c r="J940">
        <v>4411</v>
      </c>
      <c r="K940" t="s">
        <v>76</v>
      </c>
      <c r="L940">
        <v>0</v>
      </c>
      <c r="M940" t="s">
        <v>36</v>
      </c>
      <c r="N940">
        <v>4000</v>
      </c>
      <c r="O940" s="17" t="s">
        <v>699</v>
      </c>
      <c r="P940" t="s">
        <v>394</v>
      </c>
      <c r="Q940" t="s">
        <v>351</v>
      </c>
      <c r="R940" t="s">
        <v>224</v>
      </c>
      <c r="S940" t="s">
        <v>355</v>
      </c>
      <c r="T940" t="s">
        <v>353</v>
      </c>
      <c r="U940" s="17" t="e">
        <v>#N/A</v>
      </c>
      <c r="V940" s="13">
        <v>3000000</v>
      </c>
      <c r="W940">
        <v>0</v>
      </c>
      <c r="X940" s="1">
        <v>915500</v>
      </c>
      <c r="Y940" s="1">
        <v>915500</v>
      </c>
      <c r="Z940" s="1">
        <v>915500</v>
      </c>
      <c r="AA940" s="1">
        <v>736000</v>
      </c>
      <c r="AB940" s="1">
        <v>721500</v>
      </c>
      <c r="AC940" s="21">
        <v>2084500</v>
      </c>
      <c r="AD940" s="13">
        <f>VLOOKUP(A940,'ARCHIVO DE TRABAJO'!$A$1:$AC$1046,29,0)</f>
        <v>0</v>
      </c>
      <c r="AE940" s="32">
        <f>VLOOKUP(A940,'ARCHIVO DE TRABAJO'!$A$1:$AD$1046,30,0)</f>
        <v>0</v>
      </c>
      <c r="AF940" s="21">
        <v>0</v>
      </c>
      <c r="AG940" s="21">
        <v>0</v>
      </c>
      <c r="AH940" s="21">
        <v>0</v>
      </c>
      <c r="AI940" s="21">
        <f t="shared" si="29"/>
        <v>3000000</v>
      </c>
      <c r="AJ940">
        <v>0</v>
      </c>
      <c r="AK940" s="1">
        <v>3000000</v>
      </c>
      <c r="AL940">
        <v>0</v>
      </c>
      <c r="AM940">
        <v>0</v>
      </c>
      <c r="AN940" s="1">
        <v>3000000</v>
      </c>
    </row>
    <row r="941" spans="1:40" x14ac:dyDescent="0.25">
      <c r="A941" t="str">
        <f t="shared" si="28"/>
        <v>1.1-00-2006_20926013_2044310</v>
      </c>
      <c r="B941" t="s">
        <v>393</v>
      </c>
      <c r="C941" s="17" t="s">
        <v>555</v>
      </c>
      <c r="D941" t="s">
        <v>342</v>
      </c>
      <c r="E941" t="s">
        <v>348</v>
      </c>
      <c r="F941" t="s">
        <v>349</v>
      </c>
      <c r="G941">
        <v>9</v>
      </c>
      <c r="H941">
        <v>26</v>
      </c>
      <c r="I941" t="s">
        <v>350</v>
      </c>
      <c r="J941">
        <v>4431</v>
      </c>
      <c r="K941" t="s">
        <v>276</v>
      </c>
      <c r="L941">
        <v>0</v>
      </c>
      <c r="M941" t="s">
        <v>36</v>
      </c>
      <c r="N941">
        <v>4000</v>
      </c>
      <c r="O941" s="17" t="s">
        <v>699</v>
      </c>
      <c r="P941" t="s">
        <v>394</v>
      </c>
      <c r="Q941" t="s">
        <v>351</v>
      </c>
      <c r="R941" t="s">
        <v>224</v>
      </c>
      <c r="S941" t="s">
        <v>356</v>
      </c>
      <c r="T941" t="s">
        <v>353</v>
      </c>
      <c r="U941" s="17" t="e">
        <v>#N/A</v>
      </c>
      <c r="V941" s="13">
        <v>3600000</v>
      </c>
      <c r="W941">
        <v>0</v>
      </c>
      <c r="X941" s="1">
        <v>1664276</v>
      </c>
      <c r="Y941" s="1">
        <v>1664276</v>
      </c>
      <c r="Z941" s="1">
        <v>1664276</v>
      </c>
      <c r="AA941" s="1">
        <v>1460354</v>
      </c>
      <c r="AB941" s="1">
        <v>1460354</v>
      </c>
      <c r="AC941" s="21">
        <v>1935724</v>
      </c>
      <c r="AD941" s="13">
        <f>VLOOKUP(A941,'ARCHIVO DE TRABAJO'!$A$1:$AC$1046,29,0)</f>
        <v>0</v>
      </c>
      <c r="AE941" s="32">
        <f>VLOOKUP(A941,'ARCHIVO DE TRABAJO'!$A$1:$AD$1046,30,0)</f>
        <v>0</v>
      </c>
      <c r="AF941" s="21">
        <v>0</v>
      </c>
      <c r="AG941" s="21">
        <v>0</v>
      </c>
      <c r="AH941" s="21">
        <v>0</v>
      </c>
      <c r="AI941" s="21">
        <f t="shared" si="29"/>
        <v>3600000</v>
      </c>
      <c r="AJ941">
        <v>0</v>
      </c>
      <c r="AK941" s="1">
        <v>3600000</v>
      </c>
      <c r="AL941">
        <v>0</v>
      </c>
      <c r="AM941">
        <v>0</v>
      </c>
      <c r="AN941" s="1">
        <v>3600000</v>
      </c>
    </row>
    <row r="942" spans="1:40" x14ac:dyDescent="0.25">
      <c r="A942" t="str">
        <f t="shared" si="28"/>
        <v>1.1-00-2006_20927013_2044210</v>
      </c>
      <c r="B942" t="s">
        <v>393</v>
      </c>
      <c r="C942" s="17" t="s">
        <v>555</v>
      </c>
      <c r="D942" t="s">
        <v>342</v>
      </c>
      <c r="E942" t="s">
        <v>348</v>
      </c>
      <c r="F942" t="s">
        <v>349</v>
      </c>
      <c r="G942">
        <v>9</v>
      </c>
      <c r="H942">
        <v>27</v>
      </c>
      <c r="I942" t="s">
        <v>350</v>
      </c>
      <c r="J942">
        <v>4421</v>
      </c>
      <c r="K942" t="s">
        <v>72</v>
      </c>
      <c r="L942">
        <v>0</v>
      </c>
      <c r="M942" t="s">
        <v>36</v>
      </c>
      <c r="N942">
        <v>4000</v>
      </c>
      <c r="O942" s="17" t="s">
        <v>699</v>
      </c>
      <c r="P942" t="s">
        <v>394</v>
      </c>
      <c r="Q942" t="s">
        <v>351</v>
      </c>
      <c r="R942" t="s">
        <v>224</v>
      </c>
      <c r="S942" t="s">
        <v>357</v>
      </c>
      <c r="T942" t="s">
        <v>353</v>
      </c>
      <c r="U942" s="17" t="e">
        <v>#N/A</v>
      </c>
      <c r="V942" s="13">
        <v>200000</v>
      </c>
      <c r="W942">
        <v>0</v>
      </c>
      <c r="X942" s="1">
        <v>101148.4</v>
      </c>
      <c r="Y942" s="1">
        <v>101148.4</v>
      </c>
      <c r="Z942" s="1">
        <v>101148.4</v>
      </c>
      <c r="AA942" s="1">
        <v>101148.4</v>
      </c>
      <c r="AB942">
        <v>0</v>
      </c>
      <c r="AC942" s="21">
        <v>98851.6</v>
      </c>
      <c r="AD942" s="13">
        <f>VLOOKUP(A942,'ARCHIVO DE TRABAJO'!$A$1:$AC$1046,29,0)</f>
        <v>0</v>
      </c>
      <c r="AE942" s="32">
        <f>VLOOKUP(A942,'ARCHIVO DE TRABAJO'!$A$1:$AD$1046,30,0)</f>
        <v>0</v>
      </c>
      <c r="AF942" s="21">
        <v>0</v>
      </c>
      <c r="AG942" s="21">
        <v>0</v>
      </c>
      <c r="AH942" s="21">
        <v>0</v>
      </c>
      <c r="AI942" s="21">
        <f t="shared" si="29"/>
        <v>200000</v>
      </c>
      <c r="AJ942">
        <v>0</v>
      </c>
      <c r="AK942" s="1">
        <v>200000</v>
      </c>
      <c r="AL942">
        <v>0</v>
      </c>
      <c r="AM942">
        <v>0</v>
      </c>
      <c r="AN942" s="1">
        <v>200000</v>
      </c>
    </row>
    <row r="943" spans="1:40" x14ac:dyDescent="0.25">
      <c r="A943" t="str">
        <f t="shared" si="28"/>
        <v>1.1-00-2006_20928013_2044510</v>
      </c>
      <c r="B943" t="s">
        <v>393</v>
      </c>
      <c r="C943" s="17" t="s">
        <v>555</v>
      </c>
      <c r="D943" t="s">
        <v>342</v>
      </c>
      <c r="E943" t="s">
        <v>348</v>
      </c>
      <c r="F943" t="s">
        <v>349</v>
      </c>
      <c r="G943">
        <v>9</v>
      </c>
      <c r="H943">
        <v>28</v>
      </c>
      <c r="I943" t="s">
        <v>350</v>
      </c>
      <c r="J943">
        <v>4451</v>
      </c>
      <c r="K943" t="s">
        <v>188</v>
      </c>
      <c r="L943">
        <v>0</v>
      </c>
      <c r="M943" t="s">
        <v>36</v>
      </c>
      <c r="N943">
        <v>4000</v>
      </c>
      <c r="O943" s="17" t="s">
        <v>699</v>
      </c>
      <c r="P943" t="s">
        <v>394</v>
      </c>
      <c r="Q943" t="s">
        <v>351</v>
      </c>
      <c r="R943" t="s">
        <v>224</v>
      </c>
      <c r="S943" t="s">
        <v>358</v>
      </c>
      <c r="T943" t="s">
        <v>353</v>
      </c>
      <c r="U943" s="17" t="e">
        <v>#N/A</v>
      </c>
      <c r="V943" s="13">
        <v>200000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 s="21">
        <v>200000</v>
      </c>
      <c r="AD943" s="13">
        <f>VLOOKUP(A943,'ARCHIVO DE TRABAJO'!$A$1:$AC$1046,29,0)</f>
        <v>0</v>
      </c>
      <c r="AE943" s="32">
        <f>VLOOKUP(A943,'ARCHIVO DE TRABAJO'!$A$1:$AD$1046,30,0)</f>
        <v>0</v>
      </c>
      <c r="AF943" s="21">
        <v>0</v>
      </c>
      <c r="AG943" s="21">
        <v>0</v>
      </c>
      <c r="AH943" s="21">
        <v>0</v>
      </c>
      <c r="AI943" s="21">
        <f t="shared" si="29"/>
        <v>200000</v>
      </c>
      <c r="AJ943">
        <v>0</v>
      </c>
      <c r="AK943" s="1">
        <v>200000</v>
      </c>
      <c r="AL943">
        <v>0</v>
      </c>
      <c r="AM943">
        <v>0</v>
      </c>
      <c r="AN943" s="1">
        <v>200000</v>
      </c>
    </row>
    <row r="944" spans="1:40" x14ac:dyDescent="0.25">
      <c r="A944" t="str">
        <f t="shared" si="28"/>
        <v>1.1-00-2006_20929013_2024610</v>
      </c>
      <c r="B944" t="s">
        <v>393</v>
      </c>
      <c r="C944" s="17" t="s">
        <v>555</v>
      </c>
      <c r="D944" t="s">
        <v>342</v>
      </c>
      <c r="E944" t="s">
        <v>348</v>
      </c>
      <c r="F944" t="s">
        <v>349</v>
      </c>
      <c r="G944">
        <v>9</v>
      </c>
      <c r="H944">
        <v>29</v>
      </c>
      <c r="I944" t="s">
        <v>350</v>
      </c>
      <c r="J944">
        <v>2461</v>
      </c>
      <c r="K944" t="s">
        <v>168</v>
      </c>
      <c r="L944">
        <v>0</v>
      </c>
      <c r="M944" t="s">
        <v>36</v>
      </c>
      <c r="N944">
        <v>2000</v>
      </c>
      <c r="O944" s="17" t="s">
        <v>699</v>
      </c>
      <c r="P944" t="s">
        <v>394</v>
      </c>
      <c r="Q944" t="s">
        <v>351</v>
      </c>
      <c r="R944" t="s">
        <v>224</v>
      </c>
      <c r="S944" t="s">
        <v>359</v>
      </c>
      <c r="T944" t="s">
        <v>353</v>
      </c>
      <c r="U944" s="17" t="e">
        <v>#N/A</v>
      </c>
      <c r="V944" s="13">
        <v>24600</v>
      </c>
      <c r="W944">
        <v>0</v>
      </c>
      <c r="X944" s="1">
        <v>24534</v>
      </c>
      <c r="Y944">
        <v>0</v>
      </c>
      <c r="Z944">
        <v>0</v>
      </c>
      <c r="AA944">
        <v>0</v>
      </c>
      <c r="AB944">
        <v>0</v>
      </c>
      <c r="AC944" s="21">
        <v>66</v>
      </c>
      <c r="AD944" s="13">
        <f>VLOOKUP(A944,'ARCHIVO DE TRABAJO'!$A$1:$AC$1046,29,0)</f>
        <v>0</v>
      </c>
      <c r="AE944" s="32">
        <f>VLOOKUP(A944,'ARCHIVO DE TRABAJO'!$A$1:$AD$1046,30,0)</f>
        <v>0</v>
      </c>
      <c r="AF944" s="21">
        <v>0</v>
      </c>
      <c r="AG944" s="21">
        <v>0</v>
      </c>
      <c r="AH944" s="21">
        <v>0</v>
      </c>
      <c r="AI944" s="21">
        <f t="shared" si="29"/>
        <v>24600</v>
      </c>
      <c r="AJ944">
        <v>0</v>
      </c>
      <c r="AK944" s="1">
        <v>50000</v>
      </c>
      <c r="AL944">
        <v>0</v>
      </c>
      <c r="AM944" s="1">
        <v>25400</v>
      </c>
      <c r="AN944" s="1">
        <v>24600</v>
      </c>
    </row>
    <row r="945" spans="1:40" x14ac:dyDescent="0.25">
      <c r="A945" t="str">
        <f t="shared" si="28"/>
        <v>1.1-00-2007_20640018_2027210</v>
      </c>
      <c r="B945" t="s">
        <v>393</v>
      </c>
      <c r="C945" s="17" t="s">
        <v>555</v>
      </c>
      <c r="D945" t="s">
        <v>31</v>
      </c>
      <c r="E945" t="s">
        <v>52</v>
      </c>
      <c r="F945" t="s">
        <v>193</v>
      </c>
      <c r="G945">
        <v>6</v>
      </c>
      <c r="H945">
        <v>40</v>
      </c>
      <c r="I945" t="s">
        <v>237</v>
      </c>
      <c r="J945">
        <v>2721</v>
      </c>
      <c r="K945" t="s">
        <v>124</v>
      </c>
      <c r="L945">
        <v>0</v>
      </c>
      <c r="M945" t="s">
        <v>36</v>
      </c>
      <c r="N945">
        <v>2000</v>
      </c>
      <c r="O945" s="17" t="s">
        <v>699</v>
      </c>
      <c r="P945" t="s">
        <v>394</v>
      </c>
      <c r="Q945" t="s">
        <v>195</v>
      </c>
      <c r="R945" t="s">
        <v>102</v>
      </c>
      <c r="S945" t="s">
        <v>244</v>
      </c>
      <c r="T945" t="s">
        <v>239</v>
      </c>
      <c r="U945" s="17" t="s">
        <v>509</v>
      </c>
      <c r="V945" s="13">
        <v>326616</v>
      </c>
      <c r="W945">
        <v>0</v>
      </c>
      <c r="X945" s="1">
        <v>289574.90999999997</v>
      </c>
      <c r="Y945" s="1">
        <v>289574.90999999997</v>
      </c>
      <c r="Z945" s="1">
        <v>103936</v>
      </c>
      <c r="AA945" s="1">
        <v>103936</v>
      </c>
      <c r="AB945" s="21">
        <v>103936</v>
      </c>
      <c r="AC945" s="21">
        <v>37041.090000000026</v>
      </c>
      <c r="AD945" s="13">
        <f>VLOOKUP(A945,'ARCHIVO DE TRABAJO'!$A$1:$AC$1046,29,0)</f>
        <v>0</v>
      </c>
      <c r="AE945" s="32">
        <f>VLOOKUP(A945,'ARCHIVO DE TRABAJO'!$A$1:$AD$1046,30,0)</f>
        <v>0</v>
      </c>
      <c r="AF945" s="27">
        <v>150000</v>
      </c>
      <c r="AG945" s="21">
        <v>0</v>
      </c>
      <c r="AH945" s="21">
        <v>0</v>
      </c>
      <c r="AI945" s="21">
        <f t="shared" si="29"/>
        <v>176616</v>
      </c>
      <c r="AJ945">
        <v>0</v>
      </c>
      <c r="AK945" s="1">
        <v>346000</v>
      </c>
      <c r="AL945">
        <v>0</v>
      </c>
      <c r="AM945" s="1">
        <v>19384</v>
      </c>
      <c r="AN945" s="1">
        <v>326616</v>
      </c>
    </row>
    <row r="946" spans="1:40" x14ac:dyDescent="0.25">
      <c r="A946" t="str">
        <f t="shared" si="28"/>
        <v>1.1-00-2006_20929013_2027210</v>
      </c>
      <c r="B946" t="s">
        <v>393</v>
      </c>
      <c r="C946" s="17" t="s">
        <v>555</v>
      </c>
      <c r="D946" t="s">
        <v>342</v>
      </c>
      <c r="E946" t="s">
        <v>348</v>
      </c>
      <c r="F946" t="s">
        <v>349</v>
      </c>
      <c r="G946">
        <v>9</v>
      </c>
      <c r="H946">
        <v>29</v>
      </c>
      <c r="I946" t="s">
        <v>350</v>
      </c>
      <c r="J946">
        <v>2721</v>
      </c>
      <c r="K946" t="s">
        <v>124</v>
      </c>
      <c r="L946">
        <v>0</v>
      </c>
      <c r="M946" t="s">
        <v>36</v>
      </c>
      <c r="N946">
        <v>2000</v>
      </c>
      <c r="O946" s="17" t="s">
        <v>699</v>
      </c>
      <c r="P946" t="s">
        <v>394</v>
      </c>
      <c r="Q946" t="s">
        <v>351</v>
      </c>
      <c r="R946" t="s">
        <v>224</v>
      </c>
      <c r="S946" t="s">
        <v>359</v>
      </c>
      <c r="T946" t="s">
        <v>353</v>
      </c>
      <c r="U946" s="17" t="e">
        <v>#N/A</v>
      </c>
      <c r="V946" s="13">
        <v>39531.730000000003</v>
      </c>
      <c r="W946">
        <v>0</v>
      </c>
      <c r="X946" s="1">
        <v>4077.86</v>
      </c>
      <c r="Y946" s="1">
        <v>4077.86</v>
      </c>
      <c r="Z946" s="1">
        <v>4077.86</v>
      </c>
      <c r="AA946">
        <v>0</v>
      </c>
      <c r="AB946">
        <v>0</v>
      </c>
      <c r="AC946" s="21">
        <v>35453.870000000003</v>
      </c>
      <c r="AD946" s="13">
        <f>VLOOKUP(A946,'ARCHIVO DE TRABAJO'!$A$1:$AC$1046,29,0)</f>
        <v>0</v>
      </c>
      <c r="AE946" s="32">
        <f>VLOOKUP(A946,'ARCHIVO DE TRABAJO'!$A$1:$AD$1046,30,0)</f>
        <v>0</v>
      </c>
      <c r="AF946" s="21">
        <v>0</v>
      </c>
      <c r="AG946" s="21">
        <v>0</v>
      </c>
      <c r="AH946" s="21">
        <v>0</v>
      </c>
      <c r="AI946" s="21">
        <f t="shared" si="29"/>
        <v>39531.730000000003</v>
      </c>
      <c r="AJ946">
        <v>0</v>
      </c>
      <c r="AK946" s="1">
        <v>39531.730000000003</v>
      </c>
      <c r="AL946">
        <v>0</v>
      </c>
      <c r="AM946">
        <v>0</v>
      </c>
      <c r="AN946" s="1">
        <v>39531.730000000003</v>
      </c>
    </row>
    <row r="947" spans="1:40" x14ac:dyDescent="0.25">
      <c r="A947" t="str">
        <f t="shared" si="28"/>
        <v>1.1-00-2006_20929013_2029110</v>
      </c>
      <c r="B947" t="s">
        <v>393</v>
      </c>
      <c r="C947" s="17" t="s">
        <v>555</v>
      </c>
      <c r="D947" t="s">
        <v>342</v>
      </c>
      <c r="E947" t="s">
        <v>348</v>
      </c>
      <c r="F947" t="s">
        <v>349</v>
      </c>
      <c r="G947">
        <v>9</v>
      </c>
      <c r="H947">
        <v>29</v>
      </c>
      <c r="I947" t="s">
        <v>350</v>
      </c>
      <c r="J947">
        <v>2911</v>
      </c>
      <c r="K947" t="s">
        <v>118</v>
      </c>
      <c r="L947">
        <v>0</v>
      </c>
      <c r="M947" t="s">
        <v>36</v>
      </c>
      <c r="N947">
        <v>2000</v>
      </c>
      <c r="O947" s="17" t="s">
        <v>699</v>
      </c>
      <c r="P947" t="s">
        <v>394</v>
      </c>
      <c r="Q947" t="s">
        <v>351</v>
      </c>
      <c r="R947" t="s">
        <v>224</v>
      </c>
      <c r="S947" t="s">
        <v>359</v>
      </c>
      <c r="T947" t="s">
        <v>353</v>
      </c>
      <c r="U947" s="17" t="e">
        <v>#N/A</v>
      </c>
      <c r="V947" s="13">
        <v>78919.44</v>
      </c>
      <c r="W947">
        <v>0</v>
      </c>
      <c r="X947" s="1">
        <v>29465.16</v>
      </c>
      <c r="Y947">
        <v>0</v>
      </c>
      <c r="Z947">
        <v>0</v>
      </c>
      <c r="AA947">
        <v>0</v>
      </c>
      <c r="AB947">
        <v>0</v>
      </c>
      <c r="AC947" s="21">
        <v>49454.28</v>
      </c>
      <c r="AD947" s="13">
        <f>VLOOKUP(A947,'ARCHIVO DE TRABAJO'!$A$1:$AC$1046,29,0)</f>
        <v>0</v>
      </c>
      <c r="AE947" s="32">
        <f>VLOOKUP(A947,'ARCHIVO DE TRABAJO'!$A$1:$AD$1046,30,0)</f>
        <v>0</v>
      </c>
      <c r="AF947" s="21">
        <v>0</v>
      </c>
      <c r="AG947" s="21">
        <v>0</v>
      </c>
      <c r="AH947" s="21">
        <v>0</v>
      </c>
      <c r="AI947" s="21">
        <f t="shared" si="29"/>
        <v>78919.44</v>
      </c>
      <c r="AJ947">
        <v>0</v>
      </c>
      <c r="AK947" s="1">
        <v>150000</v>
      </c>
      <c r="AL947">
        <v>0</v>
      </c>
      <c r="AM947" s="1">
        <v>71080.56</v>
      </c>
      <c r="AN947" s="1">
        <v>78919.44</v>
      </c>
    </row>
    <row r="948" spans="1:40" x14ac:dyDescent="0.25">
      <c r="A948" t="str">
        <f t="shared" si="28"/>
        <v>1.1-00-2006_20929013_2044310</v>
      </c>
      <c r="B948" t="s">
        <v>393</v>
      </c>
      <c r="C948" s="17" t="s">
        <v>555</v>
      </c>
      <c r="D948" t="s">
        <v>342</v>
      </c>
      <c r="E948" t="s">
        <v>348</v>
      </c>
      <c r="F948" t="s">
        <v>349</v>
      </c>
      <c r="G948">
        <v>9</v>
      </c>
      <c r="H948">
        <v>29</v>
      </c>
      <c r="I948" t="s">
        <v>350</v>
      </c>
      <c r="J948">
        <v>4431</v>
      </c>
      <c r="K948" t="s">
        <v>276</v>
      </c>
      <c r="L948">
        <v>0</v>
      </c>
      <c r="M948" t="s">
        <v>36</v>
      </c>
      <c r="N948">
        <v>4000</v>
      </c>
      <c r="O948" s="17" t="s">
        <v>699</v>
      </c>
      <c r="P948" t="s">
        <v>394</v>
      </c>
      <c r="Q948" t="s">
        <v>351</v>
      </c>
      <c r="R948" t="s">
        <v>224</v>
      </c>
      <c r="S948" t="s">
        <v>359</v>
      </c>
      <c r="T948" t="s">
        <v>353</v>
      </c>
      <c r="U948" s="17" t="e">
        <v>#N/A</v>
      </c>
      <c r="V948" s="13">
        <v>200000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 s="21">
        <v>200000</v>
      </c>
      <c r="AD948" s="13">
        <f>VLOOKUP(A948,'ARCHIVO DE TRABAJO'!$A$1:$AC$1046,29,0)</f>
        <v>0</v>
      </c>
      <c r="AE948" s="32">
        <f>VLOOKUP(A948,'ARCHIVO DE TRABAJO'!$A$1:$AD$1046,30,0)</f>
        <v>0</v>
      </c>
      <c r="AF948" s="21">
        <v>0</v>
      </c>
      <c r="AG948" s="21">
        <v>0</v>
      </c>
      <c r="AH948" s="21">
        <v>0</v>
      </c>
      <c r="AI948" s="21">
        <f t="shared" si="29"/>
        <v>200000</v>
      </c>
      <c r="AJ948">
        <v>0</v>
      </c>
      <c r="AK948" s="1">
        <v>200000</v>
      </c>
      <c r="AL948">
        <v>0</v>
      </c>
      <c r="AM948">
        <v>0</v>
      </c>
      <c r="AN948" s="1">
        <v>200000</v>
      </c>
    </row>
    <row r="949" spans="1:40" x14ac:dyDescent="0.25">
      <c r="A949" t="str">
        <f t="shared" si="28"/>
        <v>1.1-00-2006_20930014_2024910</v>
      </c>
      <c r="B949" t="s">
        <v>393</v>
      </c>
      <c r="C949" s="17" t="s">
        <v>555</v>
      </c>
      <c r="D949" t="s">
        <v>342</v>
      </c>
      <c r="E949" t="s">
        <v>348</v>
      </c>
      <c r="F949" t="s">
        <v>349</v>
      </c>
      <c r="G949">
        <v>9</v>
      </c>
      <c r="H949">
        <v>30</v>
      </c>
      <c r="I949" t="s">
        <v>360</v>
      </c>
      <c r="J949">
        <v>2491</v>
      </c>
      <c r="K949" t="s">
        <v>62</v>
      </c>
      <c r="L949">
        <v>0</v>
      </c>
      <c r="M949" t="s">
        <v>36</v>
      </c>
      <c r="N949">
        <v>2000</v>
      </c>
      <c r="O949" s="17" t="s">
        <v>699</v>
      </c>
      <c r="P949" t="s">
        <v>394</v>
      </c>
      <c r="Q949" t="s">
        <v>351</v>
      </c>
      <c r="R949" t="s">
        <v>224</v>
      </c>
      <c r="S949" t="s">
        <v>361</v>
      </c>
      <c r="T949" t="s">
        <v>362</v>
      </c>
      <c r="U949" s="17" t="e">
        <v>#N/A</v>
      </c>
      <c r="V949" s="13">
        <v>147610</v>
      </c>
      <c r="W949">
        <v>0</v>
      </c>
      <c r="X949" s="1">
        <v>110768.4</v>
      </c>
      <c r="Y949" s="1">
        <v>110768.4</v>
      </c>
      <c r="Z949" s="1">
        <v>110768.4</v>
      </c>
      <c r="AA949" s="1">
        <v>110768.4</v>
      </c>
      <c r="AB949" s="1">
        <v>110768.4</v>
      </c>
      <c r="AC949" s="21">
        <v>36841.600000000006</v>
      </c>
      <c r="AD949" s="13">
        <f>VLOOKUP(A949,'ARCHIVO DE TRABAJO'!$A$1:$AC$1046,29,0)</f>
        <v>0</v>
      </c>
      <c r="AE949" s="32">
        <f>VLOOKUP(A949,'ARCHIVO DE TRABAJO'!$A$1:$AD$1046,30,0)</f>
        <v>0</v>
      </c>
      <c r="AF949" s="21">
        <v>0</v>
      </c>
      <c r="AG949" s="21">
        <v>0</v>
      </c>
      <c r="AH949" s="21">
        <v>0</v>
      </c>
      <c r="AI949" s="21">
        <f t="shared" si="29"/>
        <v>147610</v>
      </c>
      <c r="AJ949">
        <v>0</v>
      </c>
      <c r="AK949" s="1">
        <v>200000</v>
      </c>
      <c r="AL949">
        <v>0</v>
      </c>
      <c r="AM949" s="1">
        <v>52390</v>
      </c>
      <c r="AN949" s="1">
        <v>147610</v>
      </c>
    </row>
    <row r="950" spans="1:40" x14ac:dyDescent="0.25">
      <c r="A950" t="str">
        <f t="shared" si="28"/>
        <v>1.1-00-2006_20930014_2025410</v>
      </c>
      <c r="B950" t="s">
        <v>393</v>
      </c>
      <c r="C950" s="17" t="s">
        <v>555</v>
      </c>
      <c r="D950" t="s">
        <v>342</v>
      </c>
      <c r="E950" t="s">
        <v>348</v>
      </c>
      <c r="F950" t="s">
        <v>349</v>
      </c>
      <c r="G950">
        <v>9</v>
      </c>
      <c r="H950">
        <v>30</v>
      </c>
      <c r="I950" t="s">
        <v>360</v>
      </c>
      <c r="J950">
        <v>2541</v>
      </c>
      <c r="K950" t="s">
        <v>116</v>
      </c>
      <c r="L950">
        <v>0</v>
      </c>
      <c r="M950" t="s">
        <v>36</v>
      </c>
      <c r="N950">
        <v>2000</v>
      </c>
      <c r="O950" s="17" t="s">
        <v>699</v>
      </c>
      <c r="P950" t="s">
        <v>394</v>
      </c>
      <c r="Q950" t="s">
        <v>351</v>
      </c>
      <c r="R950" t="s">
        <v>224</v>
      </c>
      <c r="S950" t="s">
        <v>361</v>
      </c>
      <c r="T950" t="s">
        <v>362</v>
      </c>
      <c r="U950" s="17" t="e">
        <v>#N/A</v>
      </c>
      <c r="V950" s="13">
        <v>39325</v>
      </c>
      <c r="W950">
        <v>0</v>
      </c>
      <c r="X950" s="1">
        <v>39321.56</v>
      </c>
      <c r="Y950" s="1">
        <v>39321.56</v>
      </c>
      <c r="Z950" s="1">
        <v>39321.56</v>
      </c>
      <c r="AA950" s="1">
        <v>39321.56</v>
      </c>
      <c r="AB950" s="1">
        <v>39321.56</v>
      </c>
      <c r="AC950" s="21">
        <v>3.4400000000023283</v>
      </c>
      <c r="AD950" s="13">
        <f>VLOOKUP(A950,'ARCHIVO DE TRABAJO'!$A$1:$AC$1046,29,0)</f>
        <v>0</v>
      </c>
      <c r="AE950" s="32">
        <f>VLOOKUP(A950,'ARCHIVO DE TRABAJO'!$A$1:$AD$1046,30,0)</f>
        <v>0</v>
      </c>
      <c r="AF950" s="21">
        <v>0</v>
      </c>
      <c r="AG950" s="21">
        <v>0</v>
      </c>
      <c r="AH950" s="21">
        <v>0</v>
      </c>
      <c r="AI950" s="21">
        <f t="shared" si="29"/>
        <v>39325</v>
      </c>
      <c r="AJ950">
        <v>0</v>
      </c>
      <c r="AK950" s="1">
        <v>39325</v>
      </c>
      <c r="AL950">
        <v>0</v>
      </c>
      <c r="AM950">
        <v>0</v>
      </c>
      <c r="AN950" s="1">
        <v>39325</v>
      </c>
    </row>
    <row r="951" spans="1:40" x14ac:dyDescent="0.25">
      <c r="A951" t="str">
        <f t="shared" si="28"/>
        <v>1.1-00-2006_20930014_2038210</v>
      </c>
      <c r="B951" t="s">
        <v>393</v>
      </c>
      <c r="C951" s="17" t="s">
        <v>555</v>
      </c>
      <c r="D951" t="s">
        <v>342</v>
      </c>
      <c r="E951" t="s">
        <v>348</v>
      </c>
      <c r="F951" t="s">
        <v>349</v>
      </c>
      <c r="G951">
        <v>9</v>
      </c>
      <c r="H951">
        <v>30</v>
      </c>
      <c r="I951" t="s">
        <v>360</v>
      </c>
      <c r="J951">
        <v>3821</v>
      </c>
      <c r="K951" t="s">
        <v>70</v>
      </c>
      <c r="L951">
        <v>0</v>
      </c>
      <c r="M951" t="s">
        <v>36</v>
      </c>
      <c r="N951">
        <v>3000</v>
      </c>
      <c r="O951" s="17" t="s">
        <v>699</v>
      </c>
      <c r="P951" t="s">
        <v>394</v>
      </c>
      <c r="Q951" t="s">
        <v>351</v>
      </c>
      <c r="R951" t="s">
        <v>224</v>
      </c>
      <c r="S951" t="s">
        <v>361</v>
      </c>
      <c r="T951" t="s">
        <v>362</v>
      </c>
      <c r="U951" s="17" t="e">
        <v>#N/A</v>
      </c>
      <c r="V951" s="13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 s="21">
        <v>0</v>
      </c>
      <c r="AD951" s="13">
        <f>VLOOKUP(A951,'ARCHIVO DE TRABAJO'!$A$1:$AC$1046,29,0)</f>
        <v>0</v>
      </c>
      <c r="AE951" s="32">
        <f>VLOOKUP(A951,'ARCHIVO DE TRABAJO'!$A$1:$AD$1046,30,0)</f>
        <v>0</v>
      </c>
      <c r="AF951" s="21">
        <v>0</v>
      </c>
      <c r="AG951" s="21">
        <v>0</v>
      </c>
      <c r="AH951" s="21">
        <v>0</v>
      </c>
      <c r="AI951" s="21">
        <f t="shared" si="29"/>
        <v>0</v>
      </c>
      <c r="AJ951">
        <v>0</v>
      </c>
      <c r="AK951" s="1">
        <v>1000000</v>
      </c>
      <c r="AL951">
        <v>0</v>
      </c>
      <c r="AM951" s="1">
        <v>1000000</v>
      </c>
      <c r="AN951">
        <v>0</v>
      </c>
    </row>
    <row r="952" spans="1:40" x14ac:dyDescent="0.25">
      <c r="A952" t="str">
        <f t="shared" si="28"/>
        <v>1.1-00-2006_20930014_2051910</v>
      </c>
      <c r="B952" t="s">
        <v>393</v>
      </c>
      <c r="C952" s="17" t="s">
        <v>555</v>
      </c>
      <c r="D952" t="s">
        <v>342</v>
      </c>
      <c r="E952" t="s">
        <v>348</v>
      </c>
      <c r="F952" t="s">
        <v>349</v>
      </c>
      <c r="G952">
        <v>9</v>
      </c>
      <c r="H952">
        <v>30</v>
      </c>
      <c r="I952" t="s">
        <v>360</v>
      </c>
      <c r="J952">
        <v>5191</v>
      </c>
      <c r="K952" t="s">
        <v>202</v>
      </c>
      <c r="L952">
        <v>0</v>
      </c>
      <c r="M952" t="s">
        <v>36</v>
      </c>
      <c r="N952">
        <v>5000</v>
      </c>
      <c r="O952" s="17" t="s">
        <v>700</v>
      </c>
      <c r="P952" t="s">
        <v>394</v>
      </c>
      <c r="Q952" t="s">
        <v>351</v>
      </c>
      <c r="R952" t="s">
        <v>224</v>
      </c>
      <c r="S952" t="s">
        <v>361</v>
      </c>
      <c r="T952" t="s">
        <v>362</v>
      </c>
      <c r="U952" s="17" t="e">
        <v>#N/A</v>
      </c>
      <c r="V952" s="13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 s="21">
        <v>0</v>
      </c>
      <c r="AD952" s="13">
        <f>VLOOKUP(A952,'ARCHIVO DE TRABAJO'!$A$1:$AC$1046,29,0)</f>
        <v>0</v>
      </c>
      <c r="AE952" s="32">
        <f>VLOOKUP(A952,'ARCHIVO DE TRABAJO'!$A$1:$AD$1046,30,0)</f>
        <v>0</v>
      </c>
      <c r="AF952" s="21">
        <v>0</v>
      </c>
      <c r="AG952" s="21">
        <v>0</v>
      </c>
      <c r="AH952" s="21">
        <v>0</v>
      </c>
      <c r="AI952" s="21">
        <f t="shared" si="29"/>
        <v>0</v>
      </c>
      <c r="AJ952">
        <v>0</v>
      </c>
      <c r="AK952" s="1">
        <v>200000</v>
      </c>
      <c r="AL952">
        <v>0</v>
      </c>
      <c r="AM952" s="1">
        <v>200000</v>
      </c>
      <c r="AN952">
        <v>0</v>
      </c>
    </row>
    <row r="953" spans="1:40" x14ac:dyDescent="0.25">
      <c r="A953" t="str">
        <f t="shared" si="28"/>
        <v>1.1-00-2006_20930014_2052110</v>
      </c>
      <c r="B953" t="s">
        <v>393</v>
      </c>
      <c r="C953" s="17" t="s">
        <v>555</v>
      </c>
      <c r="D953" t="s">
        <v>342</v>
      </c>
      <c r="E953" t="s">
        <v>348</v>
      </c>
      <c r="F953" t="s">
        <v>349</v>
      </c>
      <c r="G953">
        <v>9</v>
      </c>
      <c r="H953">
        <v>30</v>
      </c>
      <c r="I953" t="s">
        <v>360</v>
      </c>
      <c r="J953">
        <v>5211</v>
      </c>
      <c r="K953" t="s">
        <v>155</v>
      </c>
      <c r="L953">
        <v>0</v>
      </c>
      <c r="M953" t="s">
        <v>36</v>
      </c>
      <c r="N953">
        <v>5000</v>
      </c>
      <c r="O953" s="17" t="s">
        <v>700</v>
      </c>
      <c r="P953" t="s">
        <v>394</v>
      </c>
      <c r="Q953" t="s">
        <v>351</v>
      </c>
      <c r="R953" t="s">
        <v>224</v>
      </c>
      <c r="S953" t="s">
        <v>361</v>
      </c>
      <c r="T953" t="s">
        <v>362</v>
      </c>
      <c r="U953" s="17" t="e">
        <v>#N/A</v>
      </c>
      <c r="V953" s="13">
        <v>30000</v>
      </c>
      <c r="W953">
        <v>0</v>
      </c>
      <c r="X953" s="1">
        <v>29580</v>
      </c>
      <c r="Y953">
        <v>0</v>
      </c>
      <c r="Z953">
        <v>0</v>
      </c>
      <c r="AA953">
        <v>0</v>
      </c>
      <c r="AB953">
        <v>0</v>
      </c>
      <c r="AC953" s="21">
        <v>420</v>
      </c>
      <c r="AD953" s="13">
        <f>VLOOKUP(A953,'ARCHIVO DE TRABAJO'!$A$1:$AC$1046,29,0)</f>
        <v>0</v>
      </c>
      <c r="AE953" s="32">
        <f>VLOOKUP(A953,'ARCHIVO DE TRABAJO'!$A$1:$AD$1046,30,0)</f>
        <v>0</v>
      </c>
      <c r="AF953" s="21">
        <v>0</v>
      </c>
      <c r="AG953" s="21">
        <v>0</v>
      </c>
      <c r="AH953" s="21">
        <v>0</v>
      </c>
      <c r="AI953" s="21">
        <f t="shared" si="29"/>
        <v>30000</v>
      </c>
      <c r="AJ953">
        <v>0</v>
      </c>
      <c r="AK953" s="1">
        <v>30000</v>
      </c>
      <c r="AL953">
        <v>0</v>
      </c>
      <c r="AM953">
        <v>0</v>
      </c>
      <c r="AN953" s="1">
        <v>30000</v>
      </c>
    </row>
    <row r="954" spans="1:40" x14ac:dyDescent="0.25">
      <c r="A954" t="str">
        <f t="shared" si="28"/>
        <v>1.1-00-2006_20930014_2056910</v>
      </c>
      <c r="B954" t="s">
        <v>393</v>
      </c>
      <c r="C954" s="17" t="s">
        <v>555</v>
      </c>
      <c r="D954" t="s">
        <v>342</v>
      </c>
      <c r="E954" t="s">
        <v>348</v>
      </c>
      <c r="F954" t="s">
        <v>349</v>
      </c>
      <c r="G954">
        <v>9</v>
      </c>
      <c r="H954">
        <v>30</v>
      </c>
      <c r="I954" t="s">
        <v>360</v>
      </c>
      <c r="J954">
        <v>5691</v>
      </c>
      <c r="K954" t="s">
        <v>123</v>
      </c>
      <c r="L954">
        <v>0</v>
      </c>
      <c r="M954" t="s">
        <v>36</v>
      </c>
      <c r="N954">
        <v>5000</v>
      </c>
      <c r="O954" s="17" t="s">
        <v>700</v>
      </c>
      <c r="P954" t="s">
        <v>394</v>
      </c>
      <c r="Q954" t="s">
        <v>351</v>
      </c>
      <c r="R954" t="s">
        <v>224</v>
      </c>
      <c r="S954" t="s">
        <v>361</v>
      </c>
      <c r="T954" t="s">
        <v>362</v>
      </c>
      <c r="U954" s="17" t="e">
        <v>#N/A</v>
      </c>
      <c r="V954" s="13">
        <v>25000</v>
      </c>
      <c r="W954">
        <v>0</v>
      </c>
      <c r="X954" s="1">
        <v>13925.8</v>
      </c>
      <c r="Y954" s="1">
        <v>13925.8</v>
      </c>
      <c r="Z954" s="1">
        <v>13925.8</v>
      </c>
      <c r="AA954" s="1">
        <v>13925.8</v>
      </c>
      <c r="AB954">
        <v>0</v>
      </c>
      <c r="AC954" s="21">
        <v>11074.2</v>
      </c>
      <c r="AD954" s="13">
        <f>VLOOKUP(A954,'ARCHIVO DE TRABAJO'!$A$1:$AC$1046,29,0)</f>
        <v>0</v>
      </c>
      <c r="AE954" s="32">
        <f>VLOOKUP(A954,'ARCHIVO DE TRABAJO'!$A$1:$AD$1046,30,0)</f>
        <v>0</v>
      </c>
      <c r="AF954" s="21">
        <v>0</v>
      </c>
      <c r="AG954" s="21">
        <v>0</v>
      </c>
      <c r="AH954" s="21">
        <v>0</v>
      </c>
      <c r="AI954" s="21">
        <f t="shared" si="29"/>
        <v>25000</v>
      </c>
      <c r="AJ954">
        <v>0</v>
      </c>
      <c r="AK954" s="1">
        <v>25000</v>
      </c>
      <c r="AL954">
        <v>0</v>
      </c>
      <c r="AM954">
        <v>0</v>
      </c>
      <c r="AN954" s="1">
        <v>25000</v>
      </c>
    </row>
    <row r="955" spans="1:40" x14ac:dyDescent="0.25">
      <c r="A955" t="str">
        <f t="shared" si="28"/>
        <v>1.1-00-2006_20931015_2044110</v>
      </c>
      <c r="B955" t="s">
        <v>393</v>
      </c>
      <c r="C955" s="17" t="s">
        <v>555</v>
      </c>
      <c r="D955" t="s">
        <v>342</v>
      </c>
      <c r="E955" t="s">
        <v>348</v>
      </c>
      <c r="F955" t="s">
        <v>349</v>
      </c>
      <c r="G955">
        <v>9</v>
      </c>
      <c r="H955">
        <v>31</v>
      </c>
      <c r="I955" t="s">
        <v>363</v>
      </c>
      <c r="J955">
        <v>4411</v>
      </c>
      <c r="K955" t="s">
        <v>76</v>
      </c>
      <c r="L955">
        <v>0</v>
      </c>
      <c r="M955" t="s">
        <v>36</v>
      </c>
      <c r="N955">
        <v>4000</v>
      </c>
      <c r="O955" s="17" t="s">
        <v>699</v>
      </c>
      <c r="P955" t="s">
        <v>394</v>
      </c>
      <c r="Q955" t="s">
        <v>351</v>
      </c>
      <c r="R955" t="s">
        <v>224</v>
      </c>
      <c r="S955" t="s">
        <v>364</v>
      </c>
      <c r="T955" t="s">
        <v>365</v>
      </c>
      <c r="U955" s="17" t="e">
        <v>#N/A</v>
      </c>
      <c r="V955" s="13">
        <v>6000000</v>
      </c>
      <c r="W955">
        <v>0</v>
      </c>
      <c r="X955" s="1">
        <v>2280000</v>
      </c>
      <c r="Y955" s="1">
        <v>2280000</v>
      </c>
      <c r="Z955" s="1">
        <v>2280000</v>
      </c>
      <c r="AA955" s="1">
        <v>2280000</v>
      </c>
      <c r="AB955" s="1">
        <v>2280000</v>
      </c>
      <c r="AC955" s="21">
        <v>3720000</v>
      </c>
      <c r="AD955" s="13">
        <f>VLOOKUP(A955,'ARCHIVO DE TRABAJO'!$A$1:$AC$1046,29,0)</f>
        <v>0</v>
      </c>
      <c r="AE955" s="32">
        <f>VLOOKUP(A955,'ARCHIVO DE TRABAJO'!$A$1:$AD$1046,30,0)</f>
        <v>0</v>
      </c>
      <c r="AF955" s="21">
        <v>0</v>
      </c>
      <c r="AG955" s="21">
        <v>0</v>
      </c>
      <c r="AH955" s="21">
        <v>0</v>
      </c>
      <c r="AI955" s="21">
        <f t="shared" si="29"/>
        <v>6000000</v>
      </c>
      <c r="AJ955">
        <v>0</v>
      </c>
      <c r="AK955" s="1">
        <v>6000000</v>
      </c>
      <c r="AL955">
        <v>0</v>
      </c>
      <c r="AM955">
        <v>0</v>
      </c>
      <c r="AN955" s="1">
        <v>6000000</v>
      </c>
    </row>
    <row r="956" spans="1:40" x14ac:dyDescent="0.25">
      <c r="A956" t="str">
        <f t="shared" si="28"/>
        <v>1.1-00-2006_20932015_2044110</v>
      </c>
      <c r="B956" t="s">
        <v>393</v>
      </c>
      <c r="C956" s="17" t="s">
        <v>555</v>
      </c>
      <c r="D956" t="s">
        <v>342</v>
      </c>
      <c r="E956" t="s">
        <v>348</v>
      </c>
      <c r="F956" t="s">
        <v>349</v>
      </c>
      <c r="G956">
        <v>9</v>
      </c>
      <c r="H956">
        <v>32</v>
      </c>
      <c r="I956" t="s">
        <v>363</v>
      </c>
      <c r="J956">
        <v>4411</v>
      </c>
      <c r="K956" t="s">
        <v>76</v>
      </c>
      <c r="L956">
        <v>0</v>
      </c>
      <c r="M956" t="s">
        <v>36</v>
      </c>
      <c r="N956">
        <v>4000</v>
      </c>
      <c r="O956" s="17" t="s">
        <v>699</v>
      </c>
      <c r="P956" t="s">
        <v>394</v>
      </c>
      <c r="Q956" t="s">
        <v>351</v>
      </c>
      <c r="R956" t="s">
        <v>224</v>
      </c>
      <c r="S956" t="s">
        <v>366</v>
      </c>
      <c r="T956" t="s">
        <v>365</v>
      </c>
      <c r="U956" s="17" t="e">
        <v>#N/A</v>
      </c>
      <c r="V956" s="13">
        <v>4500000</v>
      </c>
      <c r="W956">
        <v>0</v>
      </c>
      <c r="X956" s="1">
        <v>2228000</v>
      </c>
      <c r="Y956" s="1">
        <v>2228000</v>
      </c>
      <c r="Z956" s="1">
        <v>2228000</v>
      </c>
      <c r="AA956" s="1">
        <v>2228000</v>
      </c>
      <c r="AB956" s="1">
        <v>1114000</v>
      </c>
      <c r="AC956" s="21">
        <v>2272000</v>
      </c>
      <c r="AD956" s="13">
        <f>VLOOKUP(A956,'ARCHIVO DE TRABAJO'!$A$1:$AC$1046,29,0)</f>
        <v>0</v>
      </c>
      <c r="AE956" s="32">
        <f>VLOOKUP(A956,'ARCHIVO DE TRABAJO'!$A$1:$AD$1046,30,0)</f>
        <v>0</v>
      </c>
      <c r="AF956" s="21">
        <v>0</v>
      </c>
      <c r="AG956" s="21">
        <v>0</v>
      </c>
      <c r="AH956" s="21">
        <v>0</v>
      </c>
      <c r="AI956" s="21">
        <f t="shared" si="29"/>
        <v>4500000</v>
      </c>
      <c r="AJ956">
        <v>0</v>
      </c>
      <c r="AK956" s="1">
        <v>6000000</v>
      </c>
      <c r="AL956">
        <v>0</v>
      </c>
      <c r="AM956" s="1">
        <v>1500000</v>
      </c>
      <c r="AN956" s="1">
        <v>4500000</v>
      </c>
    </row>
    <row r="957" spans="1:40" x14ac:dyDescent="0.25">
      <c r="A957" t="str">
        <f t="shared" si="28"/>
        <v>1.1-00-2006_20933015_2033510</v>
      </c>
      <c r="B957" t="s">
        <v>393</v>
      </c>
      <c r="C957" s="17" t="s">
        <v>555</v>
      </c>
      <c r="D957" t="s">
        <v>342</v>
      </c>
      <c r="E957" t="s">
        <v>348</v>
      </c>
      <c r="F957" t="s">
        <v>349</v>
      </c>
      <c r="G957">
        <v>9</v>
      </c>
      <c r="H957">
        <v>33</v>
      </c>
      <c r="I957" t="s">
        <v>363</v>
      </c>
      <c r="J957">
        <v>3351</v>
      </c>
      <c r="K957" t="s">
        <v>175</v>
      </c>
      <c r="L957">
        <v>0</v>
      </c>
      <c r="M957" t="s">
        <v>36</v>
      </c>
      <c r="N957">
        <v>3000</v>
      </c>
      <c r="O957" s="17" t="s">
        <v>699</v>
      </c>
      <c r="P957" t="s">
        <v>394</v>
      </c>
      <c r="Q957" t="s">
        <v>351</v>
      </c>
      <c r="R957" t="s">
        <v>224</v>
      </c>
      <c r="S957" t="s">
        <v>367</v>
      </c>
      <c r="T957" t="s">
        <v>365</v>
      </c>
      <c r="U957" s="17" t="e">
        <v>#N/A</v>
      </c>
      <c r="V957" s="13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 s="21">
        <v>0</v>
      </c>
      <c r="AD957" s="13">
        <f>VLOOKUP(A957,'ARCHIVO DE TRABAJO'!$A$1:$AC$1046,29,0)</f>
        <v>0</v>
      </c>
      <c r="AE957" s="32">
        <f>VLOOKUP(A957,'ARCHIVO DE TRABAJO'!$A$1:$AD$1046,30,0)</f>
        <v>0</v>
      </c>
      <c r="AF957" s="21">
        <v>0</v>
      </c>
      <c r="AG957" s="21">
        <v>0</v>
      </c>
      <c r="AH957" s="21">
        <v>0</v>
      </c>
      <c r="AI957" s="21">
        <f t="shared" si="29"/>
        <v>0</v>
      </c>
      <c r="AJ957">
        <v>0</v>
      </c>
      <c r="AK957" s="1">
        <v>400000</v>
      </c>
      <c r="AL957">
        <v>0</v>
      </c>
      <c r="AM957" s="1">
        <v>400000</v>
      </c>
      <c r="AN957">
        <v>0</v>
      </c>
    </row>
    <row r="958" spans="1:40" x14ac:dyDescent="0.25">
      <c r="A958" t="str">
        <f t="shared" si="28"/>
        <v>1.1-00-2006_20933015_2044110</v>
      </c>
      <c r="B958" t="s">
        <v>393</v>
      </c>
      <c r="C958" s="17" t="s">
        <v>555</v>
      </c>
      <c r="D958" t="s">
        <v>342</v>
      </c>
      <c r="E958" t="s">
        <v>348</v>
      </c>
      <c r="F958" t="s">
        <v>349</v>
      </c>
      <c r="G958">
        <v>9</v>
      </c>
      <c r="H958">
        <v>33</v>
      </c>
      <c r="I958" t="s">
        <v>363</v>
      </c>
      <c r="J958">
        <v>4411</v>
      </c>
      <c r="K958" t="s">
        <v>76</v>
      </c>
      <c r="L958">
        <v>0</v>
      </c>
      <c r="M958" t="s">
        <v>36</v>
      </c>
      <c r="N958">
        <v>4000</v>
      </c>
      <c r="O958" s="17" t="s">
        <v>699</v>
      </c>
      <c r="P958" t="s">
        <v>394</v>
      </c>
      <c r="Q958" t="s">
        <v>351</v>
      </c>
      <c r="R958" t="s">
        <v>224</v>
      </c>
      <c r="S958" t="s">
        <v>367</v>
      </c>
      <c r="T958" t="s">
        <v>365</v>
      </c>
      <c r="U958" s="17" t="e">
        <v>#N/A</v>
      </c>
      <c r="V958" s="13">
        <v>18000000</v>
      </c>
      <c r="W958">
        <v>0</v>
      </c>
      <c r="X958" s="1">
        <v>8406007.6699999999</v>
      </c>
      <c r="Y958" s="1">
        <v>8406007.6699999999</v>
      </c>
      <c r="Z958" s="1">
        <v>8406007.6699999999</v>
      </c>
      <c r="AA958" s="1">
        <v>2802007.67</v>
      </c>
      <c r="AB958" s="1">
        <v>2802007.67</v>
      </c>
      <c r="AC958" s="21">
        <v>9593992.3300000001</v>
      </c>
      <c r="AD958" s="13">
        <f>VLOOKUP(A958,'ARCHIVO DE TRABAJO'!$A$1:$AC$1046,29,0)</f>
        <v>0</v>
      </c>
      <c r="AE958" s="32">
        <f>VLOOKUP(A958,'ARCHIVO DE TRABAJO'!$A$1:$AD$1046,30,0)</f>
        <v>0</v>
      </c>
      <c r="AF958" s="21">
        <v>0</v>
      </c>
      <c r="AG958" s="21">
        <v>0</v>
      </c>
      <c r="AH958" s="21">
        <v>0</v>
      </c>
      <c r="AI958" s="21">
        <f t="shared" si="29"/>
        <v>18000000</v>
      </c>
      <c r="AJ958">
        <v>0</v>
      </c>
      <c r="AK958" s="1">
        <v>18000000</v>
      </c>
      <c r="AL958">
        <v>0</v>
      </c>
      <c r="AM958">
        <v>0</v>
      </c>
      <c r="AN958" s="1">
        <v>18000000</v>
      </c>
    </row>
    <row r="959" spans="1:40" x14ac:dyDescent="0.25">
      <c r="A959" t="str">
        <f t="shared" ref="A959:A1022" si="30">+CONCATENATE(B959,F959,G959,H959,I959,J959,L959)</f>
        <v>1.1-00-2006_20934015_2044110</v>
      </c>
      <c r="B959" t="s">
        <v>393</v>
      </c>
      <c r="C959" s="17" t="s">
        <v>555</v>
      </c>
      <c r="D959" t="s">
        <v>342</v>
      </c>
      <c r="E959" t="s">
        <v>348</v>
      </c>
      <c r="F959" t="s">
        <v>349</v>
      </c>
      <c r="G959">
        <v>9</v>
      </c>
      <c r="H959">
        <v>34</v>
      </c>
      <c r="I959" t="s">
        <v>363</v>
      </c>
      <c r="J959">
        <v>4411</v>
      </c>
      <c r="K959" t="s">
        <v>76</v>
      </c>
      <c r="L959">
        <v>0</v>
      </c>
      <c r="M959" t="s">
        <v>36</v>
      </c>
      <c r="N959">
        <v>4000</v>
      </c>
      <c r="O959" s="17" t="s">
        <v>699</v>
      </c>
      <c r="P959" t="s">
        <v>394</v>
      </c>
      <c r="Q959" t="s">
        <v>351</v>
      </c>
      <c r="R959" t="s">
        <v>224</v>
      </c>
      <c r="S959" t="s">
        <v>368</v>
      </c>
      <c r="T959" t="s">
        <v>365</v>
      </c>
      <c r="U959" s="17" t="e">
        <v>#N/A</v>
      </c>
      <c r="V959" s="13">
        <v>32722049.34</v>
      </c>
      <c r="W959">
        <v>0</v>
      </c>
      <c r="X959" s="1">
        <v>32722049.34</v>
      </c>
      <c r="Y959" s="1">
        <v>32722049.34</v>
      </c>
      <c r="Z959" s="1">
        <v>27111573.949999999</v>
      </c>
      <c r="AA959" s="1">
        <v>16361024.67</v>
      </c>
      <c r="AB959" s="1">
        <v>10750549.27</v>
      </c>
      <c r="AC959" s="21">
        <v>0</v>
      </c>
      <c r="AD959" s="13">
        <f>VLOOKUP(A959,'ARCHIVO DE TRABAJO'!$A$1:$AC$1046,29,0)</f>
        <v>0</v>
      </c>
      <c r="AE959" s="32">
        <f>VLOOKUP(A959,'ARCHIVO DE TRABAJO'!$A$1:$AD$1046,30,0)</f>
        <v>0</v>
      </c>
      <c r="AF959" s="21">
        <v>0</v>
      </c>
      <c r="AG959" s="21">
        <v>0</v>
      </c>
      <c r="AH959" s="21">
        <v>0</v>
      </c>
      <c r="AI959" s="21">
        <f t="shared" ref="AI959:AI1022" si="31">V959-AF959+AG959+AH959</f>
        <v>32722049.34</v>
      </c>
      <c r="AJ959">
        <v>0</v>
      </c>
      <c r="AK959" s="1">
        <v>34461759.560000002</v>
      </c>
      <c r="AL959">
        <v>0</v>
      </c>
      <c r="AM959" s="1">
        <v>1739710.22</v>
      </c>
      <c r="AN959" s="1">
        <v>32722049.34</v>
      </c>
    </row>
    <row r="960" spans="1:40" x14ac:dyDescent="0.25">
      <c r="A960" t="str">
        <f t="shared" si="30"/>
        <v>1.1-00-2006_20934015_2044117</v>
      </c>
      <c r="B960" t="s">
        <v>393</v>
      </c>
      <c r="C960" s="17" t="s">
        <v>555</v>
      </c>
      <c r="D960" t="s">
        <v>342</v>
      </c>
      <c r="E960" t="s">
        <v>348</v>
      </c>
      <c r="F960" t="s">
        <v>349</v>
      </c>
      <c r="G960">
        <v>9</v>
      </c>
      <c r="H960">
        <v>34</v>
      </c>
      <c r="I960" t="s">
        <v>363</v>
      </c>
      <c r="J960">
        <v>4411</v>
      </c>
      <c r="K960" t="s">
        <v>76</v>
      </c>
      <c r="L960">
        <v>7</v>
      </c>
      <c r="M960" t="s">
        <v>436</v>
      </c>
      <c r="N960">
        <v>4000</v>
      </c>
      <c r="O960" s="17" t="s">
        <v>699</v>
      </c>
      <c r="P960" t="s">
        <v>394</v>
      </c>
      <c r="Q960" t="s">
        <v>351</v>
      </c>
      <c r="R960" t="s">
        <v>224</v>
      </c>
      <c r="S960" t="s">
        <v>368</v>
      </c>
      <c r="T960" t="s">
        <v>365</v>
      </c>
      <c r="U960" s="17" t="e">
        <v>#N/A</v>
      </c>
      <c r="V960" s="13">
        <v>790621.83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 s="21">
        <v>790621.83</v>
      </c>
      <c r="AD960" s="13">
        <f>VLOOKUP(A960,'ARCHIVO DE TRABAJO'!$A$1:$AC$1046,29,0)</f>
        <v>0</v>
      </c>
      <c r="AE960" s="32">
        <f>VLOOKUP(A960,'ARCHIVO DE TRABAJO'!$A$1:$AD$1046,30,0)</f>
        <v>0</v>
      </c>
      <c r="AF960" s="21">
        <v>0</v>
      </c>
      <c r="AG960" s="21">
        <v>0</v>
      </c>
      <c r="AH960" s="21">
        <v>0</v>
      </c>
      <c r="AI960" s="21">
        <f t="shared" si="31"/>
        <v>790621.83</v>
      </c>
      <c r="AJ960">
        <v>0</v>
      </c>
      <c r="AK960" s="1">
        <v>790621.83</v>
      </c>
      <c r="AL960">
        <v>0</v>
      </c>
      <c r="AM960">
        <v>0</v>
      </c>
      <c r="AN960" s="1">
        <v>790621.83</v>
      </c>
    </row>
    <row r="961" spans="1:40" x14ac:dyDescent="0.25">
      <c r="A961" t="str">
        <f t="shared" si="30"/>
        <v>1.1-00-2006_20934015_2044118</v>
      </c>
      <c r="B961" t="s">
        <v>393</v>
      </c>
      <c r="C961" s="17" t="s">
        <v>555</v>
      </c>
      <c r="D961" t="s">
        <v>342</v>
      </c>
      <c r="E961" t="s">
        <v>348</v>
      </c>
      <c r="F961" t="s">
        <v>349</v>
      </c>
      <c r="G961">
        <v>9</v>
      </c>
      <c r="H961">
        <v>34</v>
      </c>
      <c r="I961" t="s">
        <v>363</v>
      </c>
      <c r="J961">
        <v>4411</v>
      </c>
      <c r="K961" t="s">
        <v>76</v>
      </c>
      <c r="L961">
        <v>8</v>
      </c>
      <c r="M961" t="s">
        <v>437</v>
      </c>
      <c r="N961">
        <v>4000</v>
      </c>
      <c r="O961" s="17" t="s">
        <v>699</v>
      </c>
      <c r="P961" t="s">
        <v>394</v>
      </c>
      <c r="Q961" t="s">
        <v>351</v>
      </c>
      <c r="R961" t="s">
        <v>224</v>
      </c>
      <c r="S961" t="s">
        <v>368</v>
      </c>
      <c r="T961" t="s">
        <v>365</v>
      </c>
      <c r="U961" s="17" t="e">
        <v>#N/A</v>
      </c>
      <c r="V961" s="13">
        <v>8344000</v>
      </c>
      <c r="W961">
        <v>0</v>
      </c>
      <c r="X961" s="1">
        <v>8344000</v>
      </c>
      <c r="Y961" s="1">
        <v>8344000</v>
      </c>
      <c r="Z961" s="1">
        <v>4172000</v>
      </c>
      <c r="AA961" s="1">
        <v>4172000</v>
      </c>
      <c r="AB961">
        <v>0</v>
      </c>
      <c r="AC961" s="21">
        <v>0</v>
      </c>
      <c r="AD961" s="13">
        <f>VLOOKUP(A961,'ARCHIVO DE TRABAJO'!$A$1:$AC$1046,29,0)</f>
        <v>0</v>
      </c>
      <c r="AE961" s="32">
        <f>VLOOKUP(A961,'ARCHIVO DE TRABAJO'!$A$1:$AD$1046,30,0)</f>
        <v>0</v>
      </c>
      <c r="AF961" s="21">
        <v>0</v>
      </c>
      <c r="AG961" s="21">
        <v>0</v>
      </c>
      <c r="AH961" s="21">
        <v>0</v>
      </c>
      <c r="AI961" s="21">
        <f t="shared" si="31"/>
        <v>8344000</v>
      </c>
      <c r="AJ961">
        <v>0</v>
      </c>
      <c r="AK961" s="1">
        <v>8711136</v>
      </c>
      <c r="AL961">
        <v>0</v>
      </c>
      <c r="AM961" s="1">
        <v>367136</v>
      </c>
      <c r="AN961" s="1">
        <v>8344000</v>
      </c>
    </row>
    <row r="962" spans="1:40" x14ac:dyDescent="0.25">
      <c r="A962" t="str">
        <f t="shared" si="30"/>
        <v>1.1-00-2006_20934015_2044119</v>
      </c>
      <c r="B962" t="s">
        <v>393</v>
      </c>
      <c r="C962" s="17" t="s">
        <v>555</v>
      </c>
      <c r="D962" t="s">
        <v>342</v>
      </c>
      <c r="E962" t="s">
        <v>348</v>
      </c>
      <c r="F962" t="s">
        <v>349</v>
      </c>
      <c r="G962">
        <v>9</v>
      </c>
      <c r="H962">
        <v>34</v>
      </c>
      <c r="I962" t="s">
        <v>363</v>
      </c>
      <c r="J962">
        <v>4411</v>
      </c>
      <c r="K962" t="s">
        <v>76</v>
      </c>
      <c r="L962">
        <v>9</v>
      </c>
      <c r="M962" t="s">
        <v>438</v>
      </c>
      <c r="N962">
        <v>4000</v>
      </c>
      <c r="O962" s="17" t="s">
        <v>699</v>
      </c>
      <c r="P962" t="s">
        <v>394</v>
      </c>
      <c r="Q962" t="s">
        <v>351</v>
      </c>
      <c r="R962" t="s">
        <v>224</v>
      </c>
      <c r="S962" t="s">
        <v>368</v>
      </c>
      <c r="T962" t="s">
        <v>365</v>
      </c>
      <c r="U962" s="17" t="e">
        <v>#N/A</v>
      </c>
      <c r="V962" s="13">
        <v>1547000</v>
      </c>
      <c r="W962">
        <v>0</v>
      </c>
      <c r="X962" s="1">
        <v>1547000</v>
      </c>
      <c r="Y962" s="1">
        <v>1547000</v>
      </c>
      <c r="Z962" s="1">
        <v>1547000</v>
      </c>
      <c r="AA962" s="1">
        <v>1547000</v>
      </c>
      <c r="AB962" s="1">
        <v>697000</v>
      </c>
      <c r="AC962" s="21">
        <v>0</v>
      </c>
      <c r="AD962" s="13">
        <f>VLOOKUP(A962,'ARCHIVO DE TRABAJO'!$A$1:$AC$1046,29,0)</f>
        <v>0</v>
      </c>
      <c r="AE962" s="32">
        <f>VLOOKUP(A962,'ARCHIVO DE TRABAJO'!$A$1:$AD$1046,30,0)</f>
        <v>0</v>
      </c>
      <c r="AF962" s="21">
        <v>0</v>
      </c>
      <c r="AG962" s="21">
        <v>0</v>
      </c>
      <c r="AH962" s="21">
        <v>0</v>
      </c>
      <c r="AI962" s="21">
        <f t="shared" si="31"/>
        <v>1547000</v>
      </c>
      <c r="AJ962">
        <v>0</v>
      </c>
      <c r="AK962" s="1">
        <v>1600000</v>
      </c>
      <c r="AL962">
        <v>0</v>
      </c>
      <c r="AM962" s="1">
        <v>53000</v>
      </c>
      <c r="AN962" s="1">
        <v>1547000</v>
      </c>
    </row>
    <row r="963" spans="1:40" x14ac:dyDescent="0.25">
      <c r="A963" t="str">
        <f t="shared" si="30"/>
        <v>1.1-00-2006_20935015_2032510</v>
      </c>
      <c r="B963" t="s">
        <v>393</v>
      </c>
      <c r="C963" s="17" t="s">
        <v>555</v>
      </c>
      <c r="D963" t="s">
        <v>342</v>
      </c>
      <c r="E963" t="s">
        <v>348</v>
      </c>
      <c r="F963" t="s">
        <v>349</v>
      </c>
      <c r="G963">
        <v>9</v>
      </c>
      <c r="H963">
        <v>35</v>
      </c>
      <c r="I963" t="s">
        <v>363</v>
      </c>
      <c r="J963">
        <v>3251</v>
      </c>
      <c r="K963" t="s">
        <v>65</v>
      </c>
      <c r="L963">
        <v>0</v>
      </c>
      <c r="M963" t="s">
        <v>36</v>
      </c>
      <c r="N963">
        <v>3000</v>
      </c>
      <c r="O963" s="17" t="s">
        <v>699</v>
      </c>
      <c r="P963" t="s">
        <v>394</v>
      </c>
      <c r="Q963" t="s">
        <v>351</v>
      </c>
      <c r="R963" t="s">
        <v>224</v>
      </c>
      <c r="S963" t="s">
        <v>369</v>
      </c>
      <c r="T963" t="s">
        <v>365</v>
      </c>
      <c r="U963" s="17" t="e">
        <v>#N/A</v>
      </c>
      <c r="V963" s="13">
        <v>1221961.3999999999</v>
      </c>
      <c r="W963">
        <v>0</v>
      </c>
      <c r="X963" s="1">
        <v>1143864.3999999999</v>
      </c>
      <c r="Y963" s="1">
        <v>1143864.3999999999</v>
      </c>
      <c r="Z963" s="1">
        <v>797047.6</v>
      </c>
      <c r="AA963">
        <v>0</v>
      </c>
      <c r="AB963">
        <v>0</v>
      </c>
      <c r="AC963" s="21">
        <v>78097</v>
      </c>
      <c r="AD963" s="13">
        <f>VLOOKUP(A963,'ARCHIVO DE TRABAJO'!$A$1:$AC$1046,29,0)</f>
        <v>0</v>
      </c>
      <c r="AE963" s="32">
        <f>VLOOKUP(A963,'ARCHIVO DE TRABAJO'!$A$1:$AD$1046,30,0)</f>
        <v>0</v>
      </c>
      <c r="AF963" s="21">
        <v>0</v>
      </c>
      <c r="AG963" s="21">
        <v>0</v>
      </c>
      <c r="AH963" s="21">
        <v>0</v>
      </c>
      <c r="AI963" s="21">
        <f t="shared" si="31"/>
        <v>1221961.3999999999</v>
      </c>
      <c r="AJ963">
        <v>0</v>
      </c>
      <c r="AK963" s="1">
        <v>2221961.4</v>
      </c>
      <c r="AL963">
        <v>0</v>
      </c>
      <c r="AM963" s="1">
        <v>1000000</v>
      </c>
      <c r="AN963" s="1">
        <v>1221961.3999999999</v>
      </c>
    </row>
    <row r="964" spans="1:40" x14ac:dyDescent="0.25">
      <c r="A964" t="str">
        <f t="shared" si="30"/>
        <v>1.1-00-2006_20935015_2044110</v>
      </c>
      <c r="B964" t="s">
        <v>393</v>
      </c>
      <c r="C964" s="17" t="s">
        <v>555</v>
      </c>
      <c r="D964" t="s">
        <v>342</v>
      </c>
      <c r="E964" t="s">
        <v>348</v>
      </c>
      <c r="F964" t="s">
        <v>349</v>
      </c>
      <c r="G964">
        <v>9</v>
      </c>
      <c r="H964">
        <v>35</v>
      </c>
      <c r="I964" t="s">
        <v>363</v>
      </c>
      <c r="J964">
        <v>4411</v>
      </c>
      <c r="K964" t="s">
        <v>76</v>
      </c>
      <c r="L964">
        <v>0</v>
      </c>
      <c r="M964" t="s">
        <v>36</v>
      </c>
      <c r="N964">
        <v>4000</v>
      </c>
      <c r="O964" s="17" t="s">
        <v>699</v>
      </c>
      <c r="P964" t="s">
        <v>394</v>
      </c>
      <c r="Q964" t="s">
        <v>351</v>
      </c>
      <c r="R964" t="s">
        <v>224</v>
      </c>
      <c r="S964" t="s">
        <v>369</v>
      </c>
      <c r="T964" t="s">
        <v>365</v>
      </c>
      <c r="U964" s="17" t="e">
        <v>#N/A</v>
      </c>
      <c r="V964" s="13">
        <v>16596328.83</v>
      </c>
      <c r="W964">
        <v>0</v>
      </c>
      <c r="X964" s="1">
        <v>16596328.83</v>
      </c>
      <c r="Y964" s="1">
        <v>16596328.83</v>
      </c>
      <c r="Z964" s="1">
        <v>8297898.5499999998</v>
      </c>
      <c r="AA964" s="1">
        <v>8297898.5499999998</v>
      </c>
      <c r="AB964" s="1">
        <v>3348991.2</v>
      </c>
      <c r="AC964" s="21">
        <v>0</v>
      </c>
      <c r="AD964" s="13">
        <f>VLOOKUP(A964,'ARCHIVO DE TRABAJO'!$A$1:$AC$1046,29,0)</f>
        <v>0</v>
      </c>
      <c r="AE964" s="32">
        <f>VLOOKUP(A964,'ARCHIVO DE TRABAJO'!$A$1:$AD$1046,30,0)</f>
        <v>0</v>
      </c>
      <c r="AF964" s="21">
        <v>0</v>
      </c>
      <c r="AG964" s="21">
        <v>0</v>
      </c>
      <c r="AH964" s="21">
        <v>0</v>
      </c>
      <c r="AI964" s="21">
        <f t="shared" si="31"/>
        <v>16596328.83</v>
      </c>
      <c r="AJ964">
        <v>0</v>
      </c>
      <c r="AK964" s="1">
        <v>29250000</v>
      </c>
      <c r="AL964">
        <v>0</v>
      </c>
      <c r="AM964" s="1">
        <v>12653671.17</v>
      </c>
      <c r="AN964" s="1">
        <v>16596328.83</v>
      </c>
    </row>
    <row r="965" spans="1:40" x14ac:dyDescent="0.25">
      <c r="A965" t="str">
        <f t="shared" si="30"/>
        <v>1.1-00-2006_20935015_2044111</v>
      </c>
      <c r="B965" t="s">
        <v>393</v>
      </c>
      <c r="C965" s="17" t="s">
        <v>555</v>
      </c>
      <c r="D965" t="s">
        <v>342</v>
      </c>
      <c r="E965" t="s">
        <v>348</v>
      </c>
      <c r="F965" t="s">
        <v>349</v>
      </c>
      <c r="G965">
        <v>9</v>
      </c>
      <c r="H965">
        <v>35</v>
      </c>
      <c r="I965" t="s">
        <v>363</v>
      </c>
      <c r="J965">
        <v>4411</v>
      </c>
      <c r="K965" t="s">
        <v>76</v>
      </c>
      <c r="L965">
        <v>1</v>
      </c>
      <c r="M965" t="s">
        <v>439</v>
      </c>
      <c r="N965">
        <v>4000</v>
      </c>
      <c r="O965" s="17" t="s">
        <v>699</v>
      </c>
      <c r="P965" t="s">
        <v>394</v>
      </c>
      <c r="Q965" t="s">
        <v>351</v>
      </c>
      <c r="R965" t="s">
        <v>224</v>
      </c>
      <c r="S965" t="s">
        <v>369</v>
      </c>
      <c r="T965" t="s">
        <v>365</v>
      </c>
      <c r="U965" s="17" t="e">
        <v>#N/A</v>
      </c>
      <c r="V965" s="13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 s="21">
        <v>0</v>
      </c>
      <c r="AD965" s="13">
        <f>VLOOKUP(A965,'ARCHIVO DE TRABAJO'!$A$1:$AC$1046,29,0)</f>
        <v>0</v>
      </c>
      <c r="AE965" s="32">
        <f>VLOOKUP(A965,'ARCHIVO DE TRABAJO'!$A$1:$AD$1046,30,0)</f>
        <v>0</v>
      </c>
      <c r="AF965" s="21">
        <v>0</v>
      </c>
      <c r="AG965" s="21">
        <v>0</v>
      </c>
      <c r="AH965" s="21">
        <v>0</v>
      </c>
      <c r="AI965" s="21">
        <f t="shared" si="31"/>
        <v>0</v>
      </c>
      <c r="AJ965">
        <v>0</v>
      </c>
      <c r="AK965">
        <v>0</v>
      </c>
      <c r="AL965">
        <v>0</v>
      </c>
      <c r="AM965">
        <v>0</v>
      </c>
      <c r="AN965">
        <v>0</v>
      </c>
    </row>
    <row r="966" spans="1:40" x14ac:dyDescent="0.25">
      <c r="A966" t="str">
        <f t="shared" si="30"/>
        <v>1.1-00-2015_20871037_2042110</v>
      </c>
      <c r="B966" t="s">
        <v>393</v>
      </c>
      <c r="C966" s="17" t="s">
        <v>555</v>
      </c>
      <c r="D966" t="s">
        <v>31</v>
      </c>
      <c r="E966" t="s">
        <v>97</v>
      </c>
      <c r="F966" t="s">
        <v>217</v>
      </c>
      <c r="G966">
        <v>8</v>
      </c>
      <c r="H966">
        <v>71</v>
      </c>
      <c r="I966" t="s">
        <v>218</v>
      </c>
      <c r="J966">
        <v>4211</v>
      </c>
      <c r="K966" t="s">
        <v>219</v>
      </c>
      <c r="L966">
        <v>0</v>
      </c>
      <c r="M966" t="s">
        <v>36</v>
      </c>
      <c r="N966">
        <v>4000</v>
      </c>
      <c r="O966" s="17" t="s">
        <v>699</v>
      </c>
      <c r="P966" t="s">
        <v>394</v>
      </c>
      <c r="Q966" t="s">
        <v>220</v>
      </c>
      <c r="R966" t="s">
        <v>212</v>
      </c>
      <c r="S966" t="s">
        <v>221</v>
      </c>
      <c r="T966" t="s">
        <v>222</v>
      </c>
      <c r="U966" s="17" t="e">
        <v>#N/A</v>
      </c>
      <c r="V966" s="13">
        <v>2132872.2000000002</v>
      </c>
      <c r="W966">
        <v>0</v>
      </c>
      <c r="X966" s="1">
        <v>1481161.35</v>
      </c>
      <c r="Y966" s="1">
        <v>1481161.35</v>
      </c>
      <c r="Z966" s="1">
        <v>1481161.35</v>
      </c>
      <c r="AA966" s="1">
        <v>1481161.35</v>
      </c>
      <c r="AB966" s="1">
        <v>1481161.35</v>
      </c>
      <c r="AC966" s="21">
        <v>651710.85000000009</v>
      </c>
      <c r="AD966" s="13">
        <f>VLOOKUP(A966,'ARCHIVO DE TRABAJO'!$A$1:$AC$1046,29,0)</f>
        <v>3000000</v>
      </c>
      <c r="AE966" s="32" t="str">
        <f>VLOOKUP(A966,'ARCHIVO DE TRABAJO'!$A$1:$AD$1046,30,0)</f>
        <v>Verde</v>
      </c>
      <c r="AF966" s="21">
        <v>0</v>
      </c>
      <c r="AG966" s="1">
        <v>3000000</v>
      </c>
      <c r="AH966" s="21">
        <v>0</v>
      </c>
      <c r="AI966" s="21">
        <f t="shared" si="31"/>
        <v>5132872.2</v>
      </c>
      <c r="AJ966">
        <v>0</v>
      </c>
      <c r="AK966" s="1">
        <v>3554787</v>
      </c>
      <c r="AL966">
        <v>0</v>
      </c>
      <c r="AM966" s="1">
        <v>1421914.8</v>
      </c>
      <c r="AN966" s="1">
        <v>2132872.2000000002</v>
      </c>
    </row>
    <row r="967" spans="1:40" x14ac:dyDescent="0.25">
      <c r="A967" t="str">
        <f t="shared" si="30"/>
        <v>1.1-00-2005_20821012_2035510</v>
      </c>
      <c r="B967" t="s">
        <v>393</v>
      </c>
      <c r="C967" s="17" t="s">
        <v>555</v>
      </c>
      <c r="D967" t="s">
        <v>31</v>
      </c>
      <c r="E967" t="s">
        <v>32</v>
      </c>
      <c r="F967" t="s">
        <v>43</v>
      </c>
      <c r="G967">
        <v>8</v>
      </c>
      <c r="H967">
        <v>21</v>
      </c>
      <c r="I967" t="s">
        <v>44</v>
      </c>
      <c r="J967">
        <v>3551</v>
      </c>
      <c r="K967" t="s">
        <v>326</v>
      </c>
      <c r="L967">
        <v>0</v>
      </c>
      <c r="M967" t="s">
        <v>36</v>
      </c>
      <c r="N967">
        <v>3000</v>
      </c>
      <c r="O967" s="17" t="s">
        <v>699</v>
      </c>
      <c r="P967" t="s">
        <v>394</v>
      </c>
      <c r="Q967" t="s">
        <v>47</v>
      </c>
      <c r="R967" t="s">
        <v>39</v>
      </c>
      <c r="S967" t="s">
        <v>315</v>
      </c>
      <c r="T967" t="s">
        <v>49</v>
      </c>
      <c r="U967" s="17" t="s">
        <v>509</v>
      </c>
      <c r="V967" s="13">
        <v>5092614.92</v>
      </c>
      <c r="W967">
        <v>0</v>
      </c>
      <c r="X967" s="1">
        <v>5092614.92</v>
      </c>
      <c r="Y967" s="1">
        <v>4472374.22</v>
      </c>
      <c r="Z967" s="1">
        <v>2113281.23</v>
      </c>
      <c r="AA967" s="1">
        <v>1667384.5</v>
      </c>
      <c r="AB967" s="1">
        <v>1657849.22</v>
      </c>
      <c r="AC967" s="21">
        <v>0</v>
      </c>
      <c r="AD967" s="13">
        <f>VLOOKUP(A967,'ARCHIVO DE TRABAJO'!$A$1:$AC$1046,29,0)</f>
        <v>2000000</v>
      </c>
      <c r="AE967" s="32" t="str">
        <f>VLOOKUP(A967,'ARCHIVO DE TRABAJO'!$A$1:$AD$1046,30,0)</f>
        <v>Verde</v>
      </c>
      <c r="AF967" s="27">
        <v>2276223.84</v>
      </c>
      <c r="AG967" s="1">
        <v>2000000</v>
      </c>
      <c r="AH967" s="21">
        <v>0</v>
      </c>
      <c r="AI967" s="21">
        <f t="shared" si="31"/>
        <v>4816391.08</v>
      </c>
      <c r="AJ967">
        <v>0</v>
      </c>
      <c r="AK967" s="1">
        <v>5092614.92</v>
      </c>
      <c r="AL967">
        <v>0</v>
      </c>
      <c r="AM967" s="17">
        <v>0</v>
      </c>
      <c r="AN967" s="1">
        <v>5092614.92</v>
      </c>
    </row>
    <row r="968" spans="1:40" x14ac:dyDescent="0.25">
      <c r="A968" t="str">
        <f t="shared" si="30"/>
        <v>2.5-03-1908_20347023_2027110</v>
      </c>
      <c r="B968" t="s">
        <v>457</v>
      </c>
      <c r="C968" s="17" t="s">
        <v>509</v>
      </c>
      <c r="D968" t="s">
        <v>129</v>
      </c>
      <c r="E968" t="s">
        <v>97</v>
      </c>
      <c r="F968" t="s">
        <v>130</v>
      </c>
      <c r="G968">
        <v>3</v>
      </c>
      <c r="H968">
        <v>47</v>
      </c>
      <c r="I968" t="s">
        <v>131</v>
      </c>
      <c r="J968">
        <v>2711</v>
      </c>
      <c r="K968" t="s">
        <v>416</v>
      </c>
      <c r="L968">
        <v>0</v>
      </c>
      <c r="M968" t="s">
        <v>36</v>
      </c>
      <c r="N968">
        <v>2000</v>
      </c>
      <c r="O968" s="17" t="s">
        <v>699</v>
      </c>
      <c r="P968" t="s">
        <v>458</v>
      </c>
      <c r="Q968" t="s">
        <v>133</v>
      </c>
      <c r="R968" t="s">
        <v>134</v>
      </c>
      <c r="S968" t="s">
        <v>140</v>
      </c>
      <c r="T968" t="s">
        <v>136</v>
      </c>
      <c r="U968" s="17" t="e">
        <v>#N/A</v>
      </c>
      <c r="V968" s="13">
        <v>0</v>
      </c>
      <c r="W968">
        <v>0</v>
      </c>
      <c r="X968" s="1">
        <v>1110406</v>
      </c>
      <c r="Y968" s="1">
        <v>1110406</v>
      </c>
      <c r="Z968" s="1">
        <v>1110406</v>
      </c>
      <c r="AA968" s="1">
        <v>1110406</v>
      </c>
      <c r="AB968" s="1">
        <v>1110406</v>
      </c>
      <c r="AC968" s="21">
        <v>-1110406</v>
      </c>
      <c r="AD968" s="13">
        <f>VLOOKUP(A968,'ARCHIVO DE TRABAJO'!$A$1:$AC$1046,29,0)</f>
        <v>0</v>
      </c>
      <c r="AE968" s="32">
        <f>VLOOKUP(A968,'ARCHIVO DE TRABAJO'!$A$1:$AD$1046,30,0)</f>
        <v>0</v>
      </c>
      <c r="AF968" s="21">
        <v>0</v>
      </c>
      <c r="AG968" s="1">
        <v>1110406</v>
      </c>
      <c r="AH968" s="21">
        <v>0</v>
      </c>
      <c r="AI968" s="21">
        <f t="shared" si="31"/>
        <v>1110406</v>
      </c>
      <c r="AJ968">
        <v>0</v>
      </c>
      <c r="AK968" s="17">
        <v>0</v>
      </c>
      <c r="AL968">
        <v>0</v>
      </c>
      <c r="AM968" s="17">
        <v>0</v>
      </c>
      <c r="AN968" s="17">
        <v>0</v>
      </c>
    </row>
    <row r="969" spans="1:40" x14ac:dyDescent="0.25">
      <c r="A969" t="str">
        <f t="shared" si="30"/>
        <v>1.1-00-2019_20279045_2061510</v>
      </c>
      <c r="B969" t="s">
        <v>393</v>
      </c>
      <c r="C969" s="17" t="s">
        <v>555</v>
      </c>
      <c r="D969" t="s">
        <v>31</v>
      </c>
      <c r="E969" t="s">
        <v>298</v>
      </c>
      <c r="F969" t="s">
        <v>409</v>
      </c>
      <c r="G969">
        <v>2</v>
      </c>
      <c r="H969">
        <v>79</v>
      </c>
      <c r="I969" t="s">
        <v>420</v>
      </c>
      <c r="J969">
        <v>6151</v>
      </c>
      <c r="K969" t="s">
        <v>302</v>
      </c>
      <c r="L969">
        <v>0</v>
      </c>
      <c r="M969" t="s">
        <v>36</v>
      </c>
      <c r="N969">
        <v>6000</v>
      </c>
      <c r="O969" s="17" t="s">
        <v>700</v>
      </c>
      <c r="P969" t="s">
        <v>394</v>
      </c>
      <c r="Q969" t="s">
        <v>411</v>
      </c>
      <c r="R969" t="s">
        <v>261</v>
      </c>
      <c r="S969" t="s">
        <v>300</v>
      </c>
      <c r="T969" t="s">
        <v>301</v>
      </c>
      <c r="U969" s="17" t="e">
        <v>#N/A</v>
      </c>
      <c r="V969" s="13">
        <v>0</v>
      </c>
      <c r="W969">
        <v>0</v>
      </c>
      <c r="X969" s="17">
        <v>0</v>
      </c>
      <c r="Y969" s="17">
        <v>0</v>
      </c>
      <c r="Z969" s="17">
        <v>0</v>
      </c>
      <c r="AA969" s="17">
        <v>0</v>
      </c>
      <c r="AB969" s="17">
        <v>0</v>
      </c>
      <c r="AC969" s="21">
        <v>0</v>
      </c>
      <c r="AD969" s="13">
        <f>VLOOKUP(A969,'ARCHIVO DE TRABAJO'!$A$1:$AC$1046,29,0)</f>
        <v>2500000</v>
      </c>
      <c r="AE969" s="32" t="str">
        <f>VLOOKUP(A969,'ARCHIVO DE TRABAJO'!$A$1:$AD$1046,30,0)</f>
        <v>Amarillo</v>
      </c>
      <c r="AF969" s="21">
        <v>0</v>
      </c>
      <c r="AG969" s="1">
        <v>1083282.3899999999</v>
      </c>
      <c r="AH969" s="21">
        <v>0</v>
      </c>
      <c r="AI969" s="21">
        <f t="shared" si="31"/>
        <v>1083282.3899999999</v>
      </c>
      <c r="AJ969">
        <v>0</v>
      </c>
      <c r="AK969" s="1">
        <v>28750000.02</v>
      </c>
      <c r="AL969">
        <v>0</v>
      </c>
      <c r="AM969" s="1">
        <v>28750000.02</v>
      </c>
      <c r="AN969" s="17">
        <v>0</v>
      </c>
    </row>
    <row r="970" spans="1:40" x14ac:dyDescent="0.25">
      <c r="A970" t="str">
        <f t="shared" si="30"/>
        <v>2.6-01-2005_20822012_2017110</v>
      </c>
      <c r="B970" t="s">
        <v>440</v>
      </c>
      <c r="C970" s="17" t="s">
        <v>509</v>
      </c>
      <c r="D970" t="s">
        <v>31</v>
      </c>
      <c r="E970" t="s">
        <v>32</v>
      </c>
      <c r="F970" t="s">
        <v>43</v>
      </c>
      <c r="G970">
        <v>8</v>
      </c>
      <c r="H970">
        <v>22</v>
      </c>
      <c r="I970" t="s">
        <v>44</v>
      </c>
      <c r="J970">
        <v>1711</v>
      </c>
      <c r="K970" t="s">
        <v>441</v>
      </c>
      <c r="L970">
        <v>0</v>
      </c>
      <c r="M970" t="s">
        <v>36</v>
      </c>
      <c r="N970">
        <v>1000</v>
      </c>
      <c r="O970" s="17" t="s">
        <v>699</v>
      </c>
      <c r="P970" t="s">
        <v>442</v>
      </c>
      <c r="Q970" t="s">
        <v>47</v>
      </c>
      <c r="R970" t="s">
        <v>39</v>
      </c>
      <c r="S970" t="s">
        <v>48</v>
      </c>
      <c r="T970" t="s">
        <v>49</v>
      </c>
      <c r="U970" s="17" t="e">
        <v>#N/A</v>
      </c>
      <c r="V970" s="13">
        <v>0</v>
      </c>
      <c r="W970">
        <v>0</v>
      </c>
      <c r="X970" s="1">
        <v>13689180.51</v>
      </c>
      <c r="Y970" s="1">
        <v>13689180.51</v>
      </c>
      <c r="Z970" s="1">
        <v>13689180.51</v>
      </c>
      <c r="AA970" s="1">
        <v>13689180.51</v>
      </c>
      <c r="AB970" s="1">
        <v>13689180.51</v>
      </c>
      <c r="AC970" s="21">
        <v>-13689180.51</v>
      </c>
      <c r="AD970" s="13">
        <f>VLOOKUP(A970,'ARCHIVO DE TRABAJO'!$A$1:$AC$1046,29,0)</f>
        <v>0</v>
      </c>
      <c r="AE970" s="32">
        <f>VLOOKUP(A970,'ARCHIVO DE TRABAJO'!$A$1:$AD$1046,30,0)</f>
        <v>0</v>
      </c>
      <c r="AF970" s="21">
        <v>0</v>
      </c>
      <c r="AG970" s="21">
        <v>0</v>
      </c>
      <c r="AH970" s="1">
        <v>25000000</v>
      </c>
      <c r="AI970" s="21">
        <f t="shared" si="31"/>
        <v>25000000</v>
      </c>
      <c r="AJ970">
        <v>0</v>
      </c>
      <c r="AK970">
        <v>0</v>
      </c>
      <c r="AL970">
        <v>0</v>
      </c>
      <c r="AM970">
        <v>0</v>
      </c>
      <c r="AN970">
        <v>0</v>
      </c>
    </row>
    <row r="971" spans="1:40" x14ac:dyDescent="0.25">
      <c r="A971" t="str">
        <f t="shared" si="30"/>
        <v>2.5-03-2008_20347023_2025410</v>
      </c>
      <c r="B971" t="s">
        <v>443</v>
      </c>
      <c r="C971" s="17" t="s">
        <v>509</v>
      </c>
      <c r="D971" t="s">
        <v>129</v>
      </c>
      <c r="E971" t="s">
        <v>97</v>
      </c>
      <c r="F971" t="s">
        <v>130</v>
      </c>
      <c r="G971">
        <v>3</v>
      </c>
      <c r="H971">
        <v>47</v>
      </c>
      <c r="I971" t="s">
        <v>131</v>
      </c>
      <c r="J971">
        <v>2541</v>
      </c>
      <c r="K971" t="s">
        <v>116</v>
      </c>
      <c r="L971">
        <v>0</v>
      </c>
      <c r="M971" t="s">
        <v>36</v>
      </c>
      <c r="N971">
        <v>2000</v>
      </c>
      <c r="O971" s="17" t="s">
        <v>699</v>
      </c>
      <c r="P971" t="s">
        <v>444</v>
      </c>
      <c r="Q971" t="s">
        <v>133</v>
      </c>
      <c r="R971" t="s">
        <v>134</v>
      </c>
      <c r="S971" t="s">
        <v>140</v>
      </c>
      <c r="T971" t="s">
        <v>136</v>
      </c>
      <c r="U971" s="17" t="e">
        <v>#N/A</v>
      </c>
      <c r="V971" s="13">
        <v>0</v>
      </c>
      <c r="W971">
        <v>0</v>
      </c>
      <c r="X971" s="1">
        <v>2025197.6</v>
      </c>
      <c r="Y971" s="1">
        <v>1993877.6</v>
      </c>
      <c r="Z971" s="21">
        <v>135720</v>
      </c>
      <c r="AA971" s="21">
        <v>76560</v>
      </c>
      <c r="AB971" s="21">
        <v>76560</v>
      </c>
      <c r="AC971" s="21">
        <v>-2025197.6</v>
      </c>
      <c r="AD971" s="13">
        <f>VLOOKUP(A971,'ARCHIVO DE TRABAJO'!$A$1:$AC$1046,29,0)</f>
        <v>0</v>
      </c>
      <c r="AE971" s="32">
        <f>VLOOKUP(A971,'ARCHIVO DE TRABAJO'!$A$1:$AD$1046,30,0)</f>
        <v>0</v>
      </c>
      <c r="AF971" s="21">
        <v>0</v>
      </c>
      <c r="AG971" s="21">
        <v>1937964.8</v>
      </c>
      <c r="AH971" s="1">
        <v>0</v>
      </c>
      <c r="AI971" s="21">
        <f t="shared" si="31"/>
        <v>1937964.8</v>
      </c>
      <c r="AJ971">
        <v>0</v>
      </c>
      <c r="AK971">
        <v>0</v>
      </c>
      <c r="AL971">
        <v>0</v>
      </c>
      <c r="AM971">
        <v>0</v>
      </c>
      <c r="AN971">
        <v>0</v>
      </c>
    </row>
    <row r="972" spans="1:40" x14ac:dyDescent="0.25">
      <c r="A972" t="str">
        <f t="shared" si="30"/>
        <v>2.5-03-2008_20347023_2027210</v>
      </c>
      <c r="B972" t="s">
        <v>443</v>
      </c>
      <c r="C972" s="17" t="s">
        <v>509</v>
      </c>
      <c r="D972" t="s">
        <v>129</v>
      </c>
      <c r="E972" t="s">
        <v>97</v>
      </c>
      <c r="F972" t="s">
        <v>130</v>
      </c>
      <c r="G972">
        <v>3</v>
      </c>
      <c r="H972">
        <v>47</v>
      </c>
      <c r="I972" t="s">
        <v>131</v>
      </c>
      <c r="J972">
        <v>2721</v>
      </c>
      <c r="K972" t="s">
        <v>124</v>
      </c>
      <c r="L972">
        <v>0</v>
      </c>
      <c r="M972" t="s">
        <v>36</v>
      </c>
      <c r="N972">
        <v>2000</v>
      </c>
      <c r="O972" s="17" t="s">
        <v>699</v>
      </c>
      <c r="P972" t="s">
        <v>444</v>
      </c>
      <c r="Q972" t="s">
        <v>133</v>
      </c>
      <c r="R972" t="s">
        <v>134</v>
      </c>
      <c r="S972" t="s">
        <v>140</v>
      </c>
      <c r="T972" t="s">
        <v>136</v>
      </c>
      <c r="U972" s="17" t="e">
        <v>#N/A</v>
      </c>
      <c r="V972" s="13">
        <v>0</v>
      </c>
      <c r="W972">
        <v>0</v>
      </c>
      <c r="X972" s="1">
        <v>372035.2</v>
      </c>
      <c r="Y972" s="21">
        <v>372035.2</v>
      </c>
      <c r="Z972">
        <v>0</v>
      </c>
      <c r="AA972">
        <v>0</v>
      </c>
      <c r="AB972">
        <v>0</v>
      </c>
      <c r="AC972" s="21">
        <v>-372035.2</v>
      </c>
      <c r="AD972" s="13">
        <f>VLOOKUP(A972,'ARCHIVO DE TRABAJO'!$A$1:$AC$1046,29,0)</f>
        <v>0</v>
      </c>
      <c r="AE972" s="32">
        <f>VLOOKUP(A972,'ARCHIVO DE TRABAJO'!$A$1:$AD$1046,30,0)</f>
        <v>0</v>
      </c>
      <c r="AF972" s="21">
        <v>0</v>
      </c>
      <c r="AG972" s="21">
        <v>372035.2</v>
      </c>
      <c r="AH972" s="1">
        <v>0</v>
      </c>
      <c r="AI972" s="21">
        <f t="shared" si="31"/>
        <v>372035.2</v>
      </c>
      <c r="AJ972">
        <v>0</v>
      </c>
      <c r="AK972">
        <v>0</v>
      </c>
      <c r="AL972">
        <v>0</v>
      </c>
      <c r="AM972">
        <v>0</v>
      </c>
      <c r="AN972">
        <v>0</v>
      </c>
    </row>
    <row r="973" spans="1:40" x14ac:dyDescent="0.25">
      <c r="A973" t="str">
        <f t="shared" si="30"/>
        <v>2.5-03-2008_20347023_2033410</v>
      </c>
      <c r="B973" t="s">
        <v>443</v>
      </c>
      <c r="C973" s="17" t="s">
        <v>509</v>
      </c>
      <c r="D973" t="s">
        <v>129</v>
      </c>
      <c r="E973" t="s">
        <v>97</v>
      </c>
      <c r="F973" t="s">
        <v>130</v>
      </c>
      <c r="G973">
        <v>3</v>
      </c>
      <c r="H973">
        <v>47</v>
      </c>
      <c r="I973" t="s">
        <v>131</v>
      </c>
      <c r="J973">
        <v>3341</v>
      </c>
      <c r="K973" t="s">
        <v>322</v>
      </c>
      <c r="L973">
        <v>0</v>
      </c>
      <c r="M973" t="s">
        <v>36</v>
      </c>
      <c r="N973">
        <v>3000</v>
      </c>
      <c r="O973" s="17" t="s">
        <v>699</v>
      </c>
      <c r="P973" t="s">
        <v>444</v>
      </c>
      <c r="Q973" t="s">
        <v>133</v>
      </c>
      <c r="R973" t="s">
        <v>134</v>
      </c>
      <c r="S973" t="s">
        <v>140</v>
      </c>
      <c r="T973" t="s">
        <v>136</v>
      </c>
      <c r="U973" s="17" t="e">
        <v>#N/A</v>
      </c>
      <c r="V973" s="13">
        <v>0</v>
      </c>
      <c r="W973">
        <v>0</v>
      </c>
      <c r="X973" s="1">
        <v>5287000</v>
      </c>
      <c r="Y973" s="1">
        <v>5287000</v>
      </c>
      <c r="Z973">
        <v>0</v>
      </c>
      <c r="AA973">
        <v>0</v>
      </c>
      <c r="AB973">
        <v>0</v>
      </c>
      <c r="AC973" s="21">
        <v>-5287000</v>
      </c>
      <c r="AD973" s="13">
        <f>VLOOKUP(A973,'ARCHIVO DE TRABAJO'!$A$1:$AC$1046,29,0)</f>
        <v>0</v>
      </c>
      <c r="AE973" s="32">
        <f>VLOOKUP(A973,'ARCHIVO DE TRABAJO'!$A$1:$AD$1046,30,0)</f>
        <v>0</v>
      </c>
      <c r="AF973" s="27">
        <v>1050000</v>
      </c>
      <c r="AG973" s="21">
        <v>0</v>
      </c>
      <c r="AH973" s="1">
        <v>6337000</v>
      </c>
      <c r="AI973" s="21">
        <f t="shared" si="31"/>
        <v>5287000</v>
      </c>
      <c r="AJ973">
        <v>0</v>
      </c>
      <c r="AK973">
        <v>0</v>
      </c>
      <c r="AL973">
        <v>0</v>
      </c>
      <c r="AM973">
        <v>0</v>
      </c>
      <c r="AN973">
        <v>0</v>
      </c>
    </row>
    <row r="974" spans="1:40" x14ac:dyDescent="0.25">
      <c r="A974" t="str">
        <f t="shared" si="30"/>
        <v>2.5-03-2008_20347023_2044210</v>
      </c>
      <c r="B974" t="s">
        <v>443</v>
      </c>
      <c r="C974" s="17" t="s">
        <v>509</v>
      </c>
      <c r="D974" t="s">
        <v>129</v>
      </c>
      <c r="E974" t="s">
        <v>97</v>
      </c>
      <c r="F974" t="s">
        <v>130</v>
      </c>
      <c r="G974">
        <v>3</v>
      </c>
      <c r="H974">
        <v>47</v>
      </c>
      <c r="I974" t="s">
        <v>131</v>
      </c>
      <c r="J974">
        <v>4421</v>
      </c>
      <c r="K974" t="s">
        <v>72</v>
      </c>
      <c r="L974">
        <v>0</v>
      </c>
      <c r="M974" t="s">
        <v>36</v>
      </c>
      <c r="N974">
        <v>4000</v>
      </c>
      <c r="O974" s="17" t="s">
        <v>699</v>
      </c>
      <c r="P974" t="s">
        <v>444</v>
      </c>
      <c r="Q974" t="s">
        <v>133</v>
      </c>
      <c r="R974" t="s">
        <v>134</v>
      </c>
      <c r="S974" t="s">
        <v>140</v>
      </c>
      <c r="T974" t="s">
        <v>136</v>
      </c>
      <c r="U974" s="17" t="e">
        <v>#N/A</v>
      </c>
      <c r="V974" s="13">
        <v>0</v>
      </c>
      <c r="W974">
        <v>0</v>
      </c>
      <c r="X974" s="17">
        <v>0</v>
      </c>
      <c r="Y974" s="17">
        <v>0</v>
      </c>
      <c r="Z974">
        <v>0</v>
      </c>
      <c r="AA974">
        <v>0</v>
      </c>
      <c r="AB974">
        <v>0</v>
      </c>
      <c r="AC974" s="21">
        <v>0</v>
      </c>
      <c r="AD974" s="13">
        <f>VLOOKUP(A974,'ARCHIVO DE TRABAJO'!$A$1:$AC$1046,29,0)</f>
        <v>0</v>
      </c>
      <c r="AE974" s="32">
        <f>VLOOKUP(A974,'ARCHIVO DE TRABAJO'!$A$1:$AD$1046,30,0)</f>
        <v>0</v>
      </c>
      <c r="AF974" s="27">
        <v>810000</v>
      </c>
      <c r="AG974" s="21">
        <v>0</v>
      </c>
      <c r="AH974" s="1">
        <v>810000</v>
      </c>
      <c r="AI974" s="21">
        <f t="shared" si="31"/>
        <v>0</v>
      </c>
      <c r="AJ974">
        <v>0</v>
      </c>
      <c r="AK974">
        <v>0</v>
      </c>
      <c r="AL974">
        <v>0</v>
      </c>
      <c r="AM974">
        <v>0</v>
      </c>
      <c r="AN974">
        <v>0</v>
      </c>
    </row>
    <row r="975" spans="1:40" x14ac:dyDescent="0.25">
      <c r="A975" t="str">
        <f t="shared" si="30"/>
        <v>2.5-03-2008_20347023_2051510</v>
      </c>
      <c r="B975" t="s">
        <v>443</v>
      </c>
      <c r="C975" s="17" t="s">
        <v>509</v>
      </c>
      <c r="D975" t="s">
        <v>129</v>
      </c>
      <c r="E975" t="s">
        <v>97</v>
      </c>
      <c r="F975" t="s">
        <v>130</v>
      </c>
      <c r="G975">
        <v>3</v>
      </c>
      <c r="H975">
        <v>47</v>
      </c>
      <c r="I975" t="s">
        <v>131</v>
      </c>
      <c r="J975">
        <v>5151</v>
      </c>
      <c r="K975" t="s">
        <v>112</v>
      </c>
      <c r="L975">
        <v>0</v>
      </c>
      <c r="M975" t="s">
        <v>36</v>
      </c>
      <c r="N975">
        <v>5000</v>
      </c>
      <c r="O975" s="17" t="s">
        <v>700</v>
      </c>
      <c r="P975" t="s">
        <v>444</v>
      </c>
      <c r="Q975" t="s">
        <v>133</v>
      </c>
      <c r="R975" t="s">
        <v>134</v>
      </c>
      <c r="S975" t="s">
        <v>140</v>
      </c>
      <c r="T975" t="s">
        <v>136</v>
      </c>
      <c r="U975" s="17" t="e">
        <v>#N/A</v>
      </c>
      <c r="V975" s="13">
        <v>0</v>
      </c>
      <c r="W975">
        <v>0</v>
      </c>
      <c r="X975" s="1">
        <v>53664</v>
      </c>
      <c r="Y975" s="1">
        <v>53664</v>
      </c>
      <c r="Z975">
        <v>0</v>
      </c>
      <c r="AA975">
        <v>0</v>
      </c>
      <c r="AB975">
        <v>0</v>
      </c>
      <c r="AC975" s="21">
        <v>-53664</v>
      </c>
      <c r="AD975" s="13">
        <f>VLOOKUP(A975,'ARCHIVO DE TRABAJO'!$A$1:$AC$1046,29,0)</f>
        <v>0</v>
      </c>
      <c r="AE975" s="32">
        <f>VLOOKUP(A975,'ARCHIVO DE TRABAJO'!$A$1:$AD$1046,30,0)</f>
        <v>0</v>
      </c>
      <c r="AF975" s="21">
        <v>0</v>
      </c>
      <c r="AG975" s="21">
        <v>0</v>
      </c>
      <c r="AH975" s="1">
        <v>30000</v>
      </c>
      <c r="AI975" s="21">
        <f t="shared" si="31"/>
        <v>30000</v>
      </c>
      <c r="AJ975">
        <v>0</v>
      </c>
      <c r="AK975">
        <v>0</v>
      </c>
      <c r="AL975">
        <v>0</v>
      </c>
      <c r="AM975">
        <v>0</v>
      </c>
      <c r="AN975">
        <v>0</v>
      </c>
    </row>
    <row r="976" spans="1:40" x14ac:dyDescent="0.25">
      <c r="A976" t="str">
        <f t="shared" si="30"/>
        <v>2.5-03-2008_20347023_2021410</v>
      </c>
      <c r="B976" t="s">
        <v>443</v>
      </c>
      <c r="C976" s="17" t="s">
        <v>509</v>
      </c>
      <c r="D976" t="s">
        <v>129</v>
      </c>
      <c r="E976" t="s">
        <v>97</v>
      </c>
      <c r="F976" t="s">
        <v>130</v>
      </c>
      <c r="G976">
        <v>3</v>
      </c>
      <c r="H976">
        <v>47</v>
      </c>
      <c r="I976" t="s">
        <v>131</v>
      </c>
      <c r="J976">
        <v>2141</v>
      </c>
      <c r="K976" t="s">
        <v>106</v>
      </c>
      <c r="L976">
        <v>0</v>
      </c>
      <c r="M976" t="s">
        <v>36</v>
      </c>
      <c r="N976">
        <v>2000</v>
      </c>
      <c r="O976" s="17" t="s">
        <v>699</v>
      </c>
      <c r="P976" t="s">
        <v>444</v>
      </c>
      <c r="Q976" t="s">
        <v>133</v>
      </c>
      <c r="R976" t="s">
        <v>134</v>
      </c>
      <c r="S976" t="s">
        <v>140</v>
      </c>
      <c r="T976" t="s">
        <v>136</v>
      </c>
      <c r="U976" s="17" t="e">
        <v>#N/A</v>
      </c>
      <c r="V976" s="13">
        <v>0</v>
      </c>
      <c r="W976">
        <v>0</v>
      </c>
      <c r="X976" s="1">
        <v>5974</v>
      </c>
      <c r="Y976" s="1">
        <v>5974</v>
      </c>
      <c r="Z976" s="17">
        <v>0</v>
      </c>
      <c r="AA976" s="17">
        <v>0</v>
      </c>
      <c r="AB976" s="17">
        <v>0</v>
      </c>
      <c r="AC976" s="21">
        <v>-5974</v>
      </c>
      <c r="AD976" s="13">
        <f>VLOOKUP(A976,'ARCHIVO DE TRABAJO'!$A$1:$AC$1046,29,0)</f>
        <v>0</v>
      </c>
      <c r="AE976" s="32">
        <f>VLOOKUP(A976,'ARCHIVO DE TRABAJO'!$A$1:$AD$1046,30,0)</f>
        <v>0</v>
      </c>
      <c r="AF976" s="21">
        <v>0</v>
      </c>
      <c r="AG976" s="21">
        <v>0</v>
      </c>
      <c r="AH976" s="21">
        <v>30000</v>
      </c>
      <c r="AI976" s="21">
        <f t="shared" si="31"/>
        <v>30000</v>
      </c>
      <c r="AJ976">
        <v>0</v>
      </c>
      <c r="AK976">
        <v>0</v>
      </c>
      <c r="AL976">
        <v>0</v>
      </c>
      <c r="AM976">
        <v>0</v>
      </c>
      <c r="AN976">
        <v>0</v>
      </c>
    </row>
    <row r="977" spans="1:40" x14ac:dyDescent="0.25">
      <c r="A977" t="str">
        <f t="shared" si="30"/>
        <v>2.5-03-2008_20347023_2021710</v>
      </c>
      <c r="B977" t="s">
        <v>443</v>
      </c>
      <c r="C977" s="17" t="s">
        <v>509</v>
      </c>
      <c r="D977" t="s">
        <v>129</v>
      </c>
      <c r="E977" t="s">
        <v>97</v>
      </c>
      <c r="F977" t="s">
        <v>130</v>
      </c>
      <c r="G977">
        <v>3</v>
      </c>
      <c r="H977">
        <v>47</v>
      </c>
      <c r="I977" t="s">
        <v>131</v>
      </c>
      <c r="J977">
        <v>2171</v>
      </c>
      <c r="K977" t="s">
        <v>181</v>
      </c>
      <c r="L977">
        <v>0</v>
      </c>
      <c r="M977" t="s">
        <v>36</v>
      </c>
      <c r="N977">
        <v>2000</v>
      </c>
      <c r="O977" s="17" t="s">
        <v>699</v>
      </c>
      <c r="P977" t="s">
        <v>444</v>
      </c>
      <c r="Q977" t="s">
        <v>133</v>
      </c>
      <c r="R977" t="s">
        <v>134</v>
      </c>
      <c r="S977" t="s">
        <v>140</v>
      </c>
      <c r="T977" t="s">
        <v>136</v>
      </c>
      <c r="U977" s="17" t="e">
        <v>#N/A</v>
      </c>
      <c r="V977" s="13">
        <v>0</v>
      </c>
      <c r="W977">
        <v>0</v>
      </c>
      <c r="X977" s="21">
        <v>210000</v>
      </c>
      <c r="Y977">
        <v>0</v>
      </c>
      <c r="Z977">
        <v>0</v>
      </c>
      <c r="AA977">
        <v>0</v>
      </c>
      <c r="AB977">
        <v>0</v>
      </c>
      <c r="AC977" s="21">
        <v>-210000</v>
      </c>
      <c r="AD977" s="13">
        <f>VLOOKUP(A977,'ARCHIVO DE TRABAJO'!$A$1:$AC$1046,29,0)</f>
        <v>0</v>
      </c>
      <c r="AE977" s="32">
        <f>VLOOKUP(A977,'ARCHIVO DE TRABAJO'!$A$1:$AD$1046,30,0)</f>
        <v>0</v>
      </c>
      <c r="AF977" s="21">
        <v>0</v>
      </c>
      <c r="AG977" s="21">
        <v>0</v>
      </c>
      <c r="AH977" s="21">
        <v>210000</v>
      </c>
      <c r="AI977" s="21">
        <f t="shared" si="31"/>
        <v>210000</v>
      </c>
      <c r="AJ977">
        <v>0</v>
      </c>
      <c r="AK977">
        <v>0</v>
      </c>
      <c r="AL977">
        <v>0</v>
      </c>
      <c r="AM977">
        <v>0</v>
      </c>
      <c r="AN977">
        <v>0</v>
      </c>
    </row>
    <row r="978" spans="1:40" x14ac:dyDescent="0.25">
      <c r="A978" t="str">
        <f t="shared" si="30"/>
        <v>2.5-03-2008_20347023_2024210</v>
      </c>
      <c r="B978" t="s">
        <v>443</v>
      </c>
      <c r="C978" s="17" t="s">
        <v>509</v>
      </c>
      <c r="D978" t="s">
        <v>129</v>
      </c>
      <c r="E978" t="s">
        <v>97</v>
      </c>
      <c r="F978" t="s">
        <v>130</v>
      </c>
      <c r="G978">
        <v>3</v>
      </c>
      <c r="H978">
        <v>47</v>
      </c>
      <c r="I978" t="s">
        <v>131</v>
      </c>
      <c r="J978">
        <v>2421</v>
      </c>
      <c r="K978" t="s">
        <v>161</v>
      </c>
      <c r="L978">
        <v>0</v>
      </c>
      <c r="M978" t="s">
        <v>36</v>
      </c>
      <c r="N978">
        <v>2000</v>
      </c>
      <c r="O978" s="17" t="s">
        <v>699</v>
      </c>
      <c r="P978" t="s">
        <v>444</v>
      </c>
      <c r="Q978" t="s">
        <v>133</v>
      </c>
      <c r="R978" t="s">
        <v>134</v>
      </c>
      <c r="S978" t="s">
        <v>140</v>
      </c>
      <c r="T978" t="s">
        <v>136</v>
      </c>
      <c r="U978" s="17" t="e">
        <v>#N/A</v>
      </c>
      <c r="V978" s="13">
        <v>0</v>
      </c>
      <c r="W978">
        <v>0</v>
      </c>
      <c r="X978" s="1">
        <v>61901.31</v>
      </c>
      <c r="Y978" s="1">
        <v>61901.31</v>
      </c>
      <c r="Z978">
        <v>0</v>
      </c>
      <c r="AA978">
        <v>0</v>
      </c>
      <c r="AB978">
        <v>0</v>
      </c>
      <c r="AC978" s="21">
        <v>-61901.31</v>
      </c>
      <c r="AD978" s="13">
        <f>VLOOKUP(A978,'ARCHIVO DE TRABAJO'!$A$1:$AC$1046,29,0)</f>
        <v>0</v>
      </c>
      <c r="AE978" s="32">
        <f>VLOOKUP(A978,'ARCHIVO DE TRABAJO'!$A$1:$AD$1046,30,0)</f>
        <v>0</v>
      </c>
      <c r="AF978" s="21">
        <v>0</v>
      </c>
      <c r="AG978" s="21">
        <v>0</v>
      </c>
      <c r="AH978" s="1">
        <v>66000</v>
      </c>
      <c r="AI978" s="21">
        <f t="shared" si="31"/>
        <v>66000</v>
      </c>
      <c r="AJ978">
        <v>0</v>
      </c>
      <c r="AK978">
        <v>0</v>
      </c>
      <c r="AL978">
        <v>0</v>
      </c>
      <c r="AM978">
        <v>0</v>
      </c>
      <c r="AN978">
        <v>0</v>
      </c>
    </row>
    <row r="979" spans="1:40" x14ac:dyDescent="0.25">
      <c r="A979" t="str">
        <f t="shared" si="30"/>
        <v>2.5-03-2008_20347023_2024710</v>
      </c>
      <c r="B979" t="s">
        <v>443</v>
      </c>
      <c r="C979" s="17" t="s">
        <v>509</v>
      </c>
      <c r="D979" t="s">
        <v>129</v>
      </c>
      <c r="E979" t="s">
        <v>97</v>
      </c>
      <c r="F979" t="s">
        <v>130</v>
      </c>
      <c r="G979">
        <v>3</v>
      </c>
      <c r="H979">
        <v>47</v>
      </c>
      <c r="I979" t="s">
        <v>131</v>
      </c>
      <c r="J979">
        <v>2471</v>
      </c>
      <c r="K979" t="s">
        <v>169</v>
      </c>
      <c r="L979">
        <v>0</v>
      </c>
      <c r="M979" t="s">
        <v>36</v>
      </c>
      <c r="N979">
        <v>2000</v>
      </c>
      <c r="O979" s="17" t="s">
        <v>699</v>
      </c>
      <c r="P979" t="s">
        <v>444</v>
      </c>
      <c r="Q979" t="s">
        <v>133</v>
      </c>
      <c r="R979" t="s">
        <v>134</v>
      </c>
      <c r="S979" t="s">
        <v>140</v>
      </c>
      <c r="T979" t="s">
        <v>136</v>
      </c>
      <c r="U979" s="17" t="e">
        <v>#N/A</v>
      </c>
      <c r="V979" s="13">
        <v>0</v>
      </c>
      <c r="W979">
        <v>0</v>
      </c>
      <c r="X979" s="1">
        <v>73745.16</v>
      </c>
      <c r="Y979" s="1">
        <v>72817.16</v>
      </c>
      <c r="Z979">
        <v>0</v>
      </c>
      <c r="AA979">
        <v>0</v>
      </c>
      <c r="AB979">
        <v>0</v>
      </c>
      <c r="AC979" s="21">
        <v>-73745.16</v>
      </c>
      <c r="AD979" s="13">
        <f>VLOOKUP(A979,'ARCHIVO DE TRABAJO'!$A$1:$AC$1046,29,0)</f>
        <v>0</v>
      </c>
      <c r="AE979" s="32">
        <f>VLOOKUP(A979,'ARCHIVO DE TRABAJO'!$A$1:$AD$1046,30,0)</f>
        <v>0</v>
      </c>
      <c r="AF979" s="21">
        <v>0</v>
      </c>
      <c r="AG979" s="21">
        <v>0</v>
      </c>
      <c r="AH979" s="21">
        <v>75000</v>
      </c>
      <c r="AI979" s="21">
        <f t="shared" si="31"/>
        <v>75000</v>
      </c>
      <c r="AJ979">
        <v>0</v>
      </c>
      <c r="AK979">
        <v>0</v>
      </c>
      <c r="AL979">
        <v>0</v>
      </c>
      <c r="AM979">
        <v>0</v>
      </c>
      <c r="AN979">
        <v>0</v>
      </c>
    </row>
    <row r="980" spans="1:40" x14ac:dyDescent="0.25">
      <c r="A980" t="str">
        <f t="shared" si="30"/>
        <v>2.5-03-2008_20347023_2024910</v>
      </c>
      <c r="B980" t="s">
        <v>443</v>
      </c>
      <c r="C980" s="17" t="s">
        <v>509</v>
      </c>
      <c r="D980" t="s">
        <v>129</v>
      </c>
      <c r="E980" t="s">
        <v>97</v>
      </c>
      <c r="F980" t="s">
        <v>130</v>
      </c>
      <c r="G980">
        <v>3</v>
      </c>
      <c r="H980">
        <v>47</v>
      </c>
      <c r="I980" t="s">
        <v>131</v>
      </c>
      <c r="J980">
        <v>2491</v>
      </c>
      <c r="K980" t="s">
        <v>62</v>
      </c>
      <c r="L980">
        <v>0</v>
      </c>
      <c r="M980" t="s">
        <v>36</v>
      </c>
      <c r="N980">
        <v>2000</v>
      </c>
      <c r="O980" s="17" t="s">
        <v>699</v>
      </c>
      <c r="P980" t="s">
        <v>444</v>
      </c>
      <c r="Q980" t="s">
        <v>133</v>
      </c>
      <c r="R980" t="s">
        <v>134</v>
      </c>
      <c r="S980" t="s">
        <v>140</v>
      </c>
      <c r="T980" t="s">
        <v>136</v>
      </c>
      <c r="U980" s="17" t="e">
        <v>#N/A</v>
      </c>
      <c r="V980" s="13">
        <v>0</v>
      </c>
      <c r="W980">
        <v>0</v>
      </c>
      <c r="X980" s="21">
        <v>211745.27</v>
      </c>
      <c r="Y980" s="21">
        <v>211745.27</v>
      </c>
      <c r="Z980">
        <v>0</v>
      </c>
      <c r="AA980">
        <v>0</v>
      </c>
      <c r="AB980">
        <v>0</v>
      </c>
      <c r="AC980" s="21">
        <v>-211745.27</v>
      </c>
      <c r="AD980" s="13">
        <f>VLOOKUP(A980,'ARCHIVO DE TRABAJO'!$A$1:$AC$1046,29,0)</f>
        <v>0</v>
      </c>
      <c r="AE980" s="32">
        <f>VLOOKUP(A980,'ARCHIVO DE TRABAJO'!$A$1:$AD$1046,30,0)</f>
        <v>0</v>
      </c>
      <c r="AF980" s="21">
        <v>0</v>
      </c>
      <c r="AG980" s="21">
        <v>0</v>
      </c>
      <c r="AH980" s="21">
        <v>225000</v>
      </c>
      <c r="AI980" s="21">
        <f t="shared" si="31"/>
        <v>225000</v>
      </c>
      <c r="AJ980">
        <v>0</v>
      </c>
      <c r="AK980">
        <v>0</v>
      </c>
      <c r="AL980">
        <v>0</v>
      </c>
      <c r="AM980">
        <v>0</v>
      </c>
      <c r="AN980">
        <v>0</v>
      </c>
    </row>
    <row r="981" spans="1:40" x14ac:dyDescent="0.25">
      <c r="A981" t="str">
        <f t="shared" si="30"/>
        <v>2.5-03-2008_20347023_2025910</v>
      </c>
      <c r="B981" t="s">
        <v>443</v>
      </c>
      <c r="C981" s="17" t="s">
        <v>509</v>
      </c>
      <c r="D981" t="s">
        <v>129</v>
      </c>
      <c r="E981" t="s">
        <v>97</v>
      </c>
      <c r="F981" t="s">
        <v>130</v>
      </c>
      <c r="G981">
        <v>3</v>
      </c>
      <c r="H981">
        <v>47</v>
      </c>
      <c r="I981" t="s">
        <v>131</v>
      </c>
      <c r="J981">
        <v>2591</v>
      </c>
      <c r="K981" t="s">
        <v>117</v>
      </c>
      <c r="L981">
        <v>0</v>
      </c>
      <c r="M981" t="s">
        <v>36</v>
      </c>
      <c r="N981">
        <v>2000</v>
      </c>
      <c r="O981" s="17" t="s">
        <v>699</v>
      </c>
      <c r="P981" t="s">
        <v>444</v>
      </c>
      <c r="Q981" t="s">
        <v>133</v>
      </c>
      <c r="R981" t="s">
        <v>134</v>
      </c>
      <c r="S981" t="s">
        <v>140</v>
      </c>
      <c r="T981" t="s">
        <v>136</v>
      </c>
      <c r="U981" s="17" t="e">
        <v>#N/A</v>
      </c>
      <c r="V981" s="13">
        <v>0</v>
      </c>
      <c r="W981">
        <v>0</v>
      </c>
      <c r="X981" s="17">
        <v>0</v>
      </c>
      <c r="Y981" s="17">
        <v>0</v>
      </c>
      <c r="Z981">
        <v>0</v>
      </c>
      <c r="AA981">
        <v>0</v>
      </c>
      <c r="AB981">
        <v>0</v>
      </c>
      <c r="AC981" s="21">
        <v>0</v>
      </c>
      <c r="AD981" s="13">
        <f>VLOOKUP(A981,'ARCHIVO DE TRABAJO'!$A$1:$AC$1046,29,0)</f>
        <v>0</v>
      </c>
      <c r="AE981" s="32">
        <f>VLOOKUP(A981,'ARCHIVO DE TRABAJO'!$A$1:$AD$1046,30,0)</f>
        <v>0</v>
      </c>
      <c r="AF981" s="21">
        <v>0</v>
      </c>
      <c r="AG981" s="21">
        <v>0</v>
      </c>
      <c r="AH981" s="1">
        <v>0</v>
      </c>
      <c r="AI981" s="21">
        <f t="shared" si="31"/>
        <v>0</v>
      </c>
      <c r="AJ981">
        <v>0</v>
      </c>
      <c r="AK981">
        <v>0</v>
      </c>
      <c r="AL981">
        <v>0</v>
      </c>
      <c r="AM981">
        <v>0</v>
      </c>
      <c r="AN981">
        <v>0</v>
      </c>
    </row>
    <row r="982" spans="1:40" x14ac:dyDescent="0.25">
      <c r="A982" t="str">
        <f t="shared" si="30"/>
        <v>2.5-03-2008_20347023_2027110</v>
      </c>
      <c r="B982" t="s">
        <v>443</v>
      </c>
      <c r="C982" s="17" t="s">
        <v>509</v>
      </c>
      <c r="D982" t="s">
        <v>129</v>
      </c>
      <c r="E982" t="s">
        <v>97</v>
      </c>
      <c r="F982" t="s">
        <v>130</v>
      </c>
      <c r="G982">
        <v>3</v>
      </c>
      <c r="H982">
        <v>47</v>
      </c>
      <c r="I982" t="s">
        <v>131</v>
      </c>
      <c r="J982">
        <v>2711</v>
      </c>
      <c r="K982" t="s">
        <v>416</v>
      </c>
      <c r="L982">
        <v>0</v>
      </c>
      <c r="M982" t="s">
        <v>36</v>
      </c>
      <c r="N982">
        <v>2000</v>
      </c>
      <c r="O982" s="17" t="s">
        <v>699</v>
      </c>
      <c r="P982" t="s">
        <v>444</v>
      </c>
      <c r="Q982" t="s">
        <v>133</v>
      </c>
      <c r="R982" t="s">
        <v>134</v>
      </c>
      <c r="S982" t="s">
        <v>140</v>
      </c>
      <c r="T982" t="s">
        <v>136</v>
      </c>
      <c r="U982" s="17" t="e">
        <v>#N/A</v>
      </c>
      <c r="V982" s="13">
        <v>0</v>
      </c>
      <c r="W982">
        <v>0</v>
      </c>
      <c r="X982" s="1">
        <v>2970626.6</v>
      </c>
      <c r="Y982" s="1">
        <v>2970626.6</v>
      </c>
      <c r="Z982">
        <v>0</v>
      </c>
      <c r="AA982">
        <v>0</v>
      </c>
      <c r="AB982">
        <v>0</v>
      </c>
      <c r="AC982" s="21">
        <v>-2970626.6</v>
      </c>
      <c r="AD982" s="13">
        <f>VLOOKUP(A982,'ARCHIVO DE TRABAJO'!$A$1:$AC$1046,29,0)</f>
        <v>0</v>
      </c>
      <c r="AE982" s="32">
        <f>VLOOKUP(A982,'ARCHIVO DE TRABAJO'!$A$1:$AD$1046,30,0)</f>
        <v>0</v>
      </c>
      <c r="AF982" s="21">
        <v>0</v>
      </c>
      <c r="AG982" s="21">
        <v>0</v>
      </c>
      <c r="AH982" s="1">
        <v>3217500</v>
      </c>
      <c r="AI982" s="21">
        <f t="shared" si="31"/>
        <v>3217500</v>
      </c>
      <c r="AJ982">
        <v>0</v>
      </c>
      <c r="AK982">
        <v>0</v>
      </c>
      <c r="AL982">
        <v>0</v>
      </c>
      <c r="AM982">
        <v>0</v>
      </c>
      <c r="AN982">
        <v>0</v>
      </c>
    </row>
    <row r="983" spans="1:40" x14ac:dyDescent="0.25">
      <c r="A983" t="str">
        <f t="shared" si="30"/>
        <v>2.5-03-2008_20347023_2027510</v>
      </c>
      <c r="B983" t="s">
        <v>443</v>
      </c>
      <c r="C983" s="17" t="s">
        <v>509</v>
      </c>
      <c r="D983" t="s">
        <v>129</v>
      </c>
      <c r="E983" t="s">
        <v>97</v>
      </c>
      <c r="F983" t="s">
        <v>130</v>
      </c>
      <c r="G983">
        <v>3</v>
      </c>
      <c r="H983">
        <v>47</v>
      </c>
      <c r="I983" t="s">
        <v>131</v>
      </c>
      <c r="J983">
        <v>2751</v>
      </c>
      <c r="K983" t="s">
        <v>227</v>
      </c>
      <c r="L983">
        <v>0</v>
      </c>
      <c r="M983" t="s">
        <v>36</v>
      </c>
      <c r="N983">
        <v>2000</v>
      </c>
      <c r="O983" s="17" t="s">
        <v>699</v>
      </c>
      <c r="P983" t="s">
        <v>444</v>
      </c>
      <c r="Q983" t="s">
        <v>133</v>
      </c>
      <c r="R983" t="s">
        <v>134</v>
      </c>
      <c r="S983" t="s">
        <v>140</v>
      </c>
      <c r="T983" t="s">
        <v>136</v>
      </c>
      <c r="U983" s="17" t="e">
        <v>#N/A</v>
      </c>
      <c r="V983" s="13">
        <v>0</v>
      </c>
      <c r="W983">
        <v>0</v>
      </c>
      <c r="X983" s="17">
        <v>0</v>
      </c>
      <c r="Y983">
        <v>0</v>
      </c>
      <c r="Z983">
        <v>0</v>
      </c>
      <c r="AA983">
        <v>0</v>
      </c>
      <c r="AB983">
        <v>0</v>
      </c>
      <c r="AC983" s="21">
        <v>0</v>
      </c>
      <c r="AD983" s="13">
        <f>VLOOKUP(A983,'ARCHIVO DE TRABAJO'!$A$1:$AC$1046,29,0)</f>
        <v>0</v>
      </c>
      <c r="AE983" s="32">
        <f>VLOOKUP(A983,'ARCHIVO DE TRABAJO'!$A$1:$AD$1046,30,0)</f>
        <v>0</v>
      </c>
      <c r="AF983" s="21">
        <v>0</v>
      </c>
      <c r="AG983" s="21">
        <v>0</v>
      </c>
      <c r="AH983" s="1">
        <v>0</v>
      </c>
      <c r="AI983" s="21">
        <f t="shared" si="31"/>
        <v>0</v>
      </c>
      <c r="AJ983">
        <v>0</v>
      </c>
      <c r="AK983">
        <v>0</v>
      </c>
      <c r="AL983">
        <v>0</v>
      </c>
      <c r="AM983">
        <v>0</v>
      </c>
      <c r="AN983">
        <v>0</v>
      </c>
    </row>
    <row r="984" spans="1:40" x14ac:dyDescent="0.25">
      <c r="A984" t="str">
        <f t="shared" si="30"/>
        <v>2.5-03-2008_20347023_2028310</v>
      </c>
      <c r="B984" t="s">
        <v>443</v>
      </c>
      <c r="C984" s="17" t="s">
        <v>509</v>
      </c>
      <c r="D984" t="s">
        <v>129</v>
      </c>
      <c r="E984" t="s">
        <v>97</v>
      </c>
      <c r="F984" t="s">
        <v>130</v>
      </c>
      <c r="G984">
        <v>3</v>
      </c>
      <c r="H984">
        <v>47</v>
      </c>
      <c r="I984" t="s">
        <v>131</v>
      </c>
      <c r="J984">
        <v>2831</v>
      </c>
      <c r="K984" t="s">
        <v>142</v>
      </c>
      <c r="L984">
        <v>0</v>
      </c>
      <c r="M984" t="s">
        <v>36</v>
      </c>
      <c r="N984">
        <v>2000</v>
      </c>
      <c r="O984" s="17" t="s">
        <v>699</v>
      </c>
      <c r="P984" t="s">
        <v>444</v>
      </c>
      <c r="Q984" t="s">
        <v>133</v>
      </c>
      <c r="R984" t="s">
        <v>134</v>
      </c>
      <c r="S984" t="s">
        <v>140</v>
      </c>
      <c r="T984" t="s">
        <v>136</v>
      </c>
      <c r="U984" s="17" t="e">
        <v>#N/A</v>
      </c>
      <c r="V984" s="13">
        <v>0</v>
      </c>
      <c r="W984">
        <v>0</v>
      </c>
      <c r="X984" s="1">
        <v>2122684</v>
      </c>
      <c r="Y984" s="1">
        <v>2122684</v>
      </c>
      <c r="Z984">
        <v>0</v>
      </c>
      <c r="AA984">
        <v>0</v>
      </c>
      <c r="AB984">
        <v>0</v>
      </c>
      <c r="AC984" s="21">
        <v>-2122684</v>
      </c>
      <c r="AD984" s="13">
        <f>VLOOKUP(A984,'ARCHIVO DE TRABAJO'!$A$1:$AC$1046,29,0)</f>
        <v>0</v>
      </c>
      <c r="AE984" s="32">
        <f>VLOOKUP(A984,'ARCHIVO DE TRABAJO'!$A$1:$AD$1046,30,0)</f>
        <v>0</v>
      </c>
      <c r="AF984" s="21">
        <v>0</v>
      </c>
      <c r="AG984" s="21">
        <v>0</v>
      </c>
      <c r="AH984" s="1">
        <v>2125000</v>
      </c>
      <c r="AI984" s="21">
        <f t="shared" si="31"/>
        <v>2125000</v>
      </c>
      <c r="AJ984">
        <v>0</v>
      </c>
      <c r="AK984">
        <v>0</v>
      </c>
      <c r="AL984">
        <v>0</v>
      </c>
      <c r="AM984">
        <v>0</v>
      </c>
      <c r="AN984">
        <v>0</v>
      </c>
    </row>
    <row r="985" spans="1:40" x14ac:dyDescent="0.25">
      <c r="A985" t="str">
        <f t="shared" si="30"/>
        <v>2.5-03-2008_20347023_2033510</v>
      </c>
      <c r="B985" t="s">
        <v>443</v>
      </c>
      <c r="C985" s="17" t="s">
        <v>509</v>
      </c>
      <c r="D985" t="s">
        <v>129</v>
      </c>
      <c r="E985" t="s">
        <v>97</v>
      </c>
      <c r="F985" t="s">
        <v>130</v>
      </c>
      <c r="G985">
        <v>3</v>
      </c>
      <c r="H985">
        <v>47</v>
      </c>
      <c r="I985" t="s">
        <v>131</v>
      </c>
      <c r="J985">
        <v>3351</v>
      </c>
      <c r="K985" t="s">
        <v>175</v>
      </c>
      <c r="L985">
        <v>0</v>
      </c>
      <c r="M985" t="s">
        <v>36</v>
      </c>
      <c r="N985">
        <v>3000</v>
      </c>
      <c r="O985" s="17" t="s">
        <v>699</v>
      </c>
      <c r="P985" t="s">
        <v>444</v>
      </c>
      <c r="Q985" t="s">
        <v>133</v>
      </c>
      <c r="R985" t="s">
        <v>134</v>
      </c>
      <c r="S985" t="s">
        <v>140</v>
      </c>
      <c r="T985" t="s">
        <v>136</v>
      </c>
      <c r="U985" s="17" t="e">
        <v>#N/A</v>
      </c>
      <c r="V985" s="13">
        <v>0</v>
      </c>
      <c r="W985">
        <v>0</v>
      </c>
      <c r="X985" s="1">
        <v>150000</v>
      </c>
      <c r="Y985" s="17">
        <v>0</v>
      </c>
      <c r="Z985">
        <v>0</v>
      </c>
      <c r="AA985">
        <v>0</v>
      </c>
      <c r="AB985">
        <v>0</v>
      </c>
      <c r="AC985" s="21">
        <v>-150000</v>
      </c>
      <c r="AD985" s="13">
        <f>VLOOKUP(A985,'ARCHIVO DE TRABAJO'!$A$1:$AC$1046,29,0)</f>
        <v>0</v>
      </c>
      <c r="AE985" s="32">
        <f>VLOOKUP(A985,'ARCHIVO DE TRABAJO'!$A$1:$AD$1046,30,0)</f>
        <v>0</v>
      </c>
      <c r="AF985" s="21">
        <v>0</v>
      </c>
      <c r="AG985" s="21">
        <v>0</v>
      </c>
      <c r="AH985" s="1">
        <v>150000</v>
      </c>
      <c r="AI985" s="21">
        <f t="shared" si="31"/>
        <v>150000</v>
      </c>
      <c r="AJ985">
        <v>0</v>
      </c>
      <c r="AK985">
        <v>0</v>
      </c>
      <c r="AL985">
        <v>0</v>
      </c>
      <c r="AM985">
        <v>0</v>
      </c>
      <c r="AN985">
        <v>0</v>
      </c>
    </row>
    <row r="986" spans="1:40" x14ac:dyDescent="0.25">
      <c r="A986" t="str">
        <f t="shared" si="30"/>
        <v>2.5-03-2008_20347023_2033610</v>
      </c>
      <c r="B986" t="s">
        <v>443</v>
      </c>
      <c r="C986" s="17" t="s">
        <v>509</v>
      </c>
      <c r="D986" t="s">
        <v>129</v>
      </c>
      <c r="E986" t="s">
        <v>97</v>
      </c>
      <c r="F986" t="s">
        <v>130</v>
      </c>
      <c r="G986">
        <v>3</v>
      </c>
      <c r="H986">
        <v>47</v>
      </c>
      <c r="I986" t="s">
        <v>131</v>
      </c>
      <c r="J986">
        <v>3361</v>
      </c>
      <c r="K986" t="s">
        <v>290</v>
      </c>
      <c r="L986">
        <v>0</v>
      </c>
      <c r="M986" t="s">
        <v>36</v>
      </c>
      <c r="N986">
        <v>3000</v>
      </c>
      <c r="O986" s="17" t="s">
        <v>699</v>
      </c>
      <c r="P986" t="s">
        <v>444</v>
      </c>
      <c r="Q986" t="s">
        <v>133</v>
      </c>
      <c r="R986" t="s">
        <v>134</v>
      </c>
      <c r="S986" t="s">
        <v>140</v>
      </c>
      <c r="T986" t="s">
        <v>136</v>
      </c>
      <c r="U986" s="17" t="e">
        <v>#N/A</v>
      </c>
      <c r="V986" s="13">
        <v>0</v>
      </c>
      <c r="W986">
        <v>0</v>
      </c>
      <c r="X986" s="1">
        <v>598096</v>
      </c>
      <c r="Y986" s="21">
        <v>598096</v>
      </c>
      <c r="Z986">
        <v>0</v>
      </c>
      <c r="AA986">
        <v>0</v>
      </c>
      <c r="AB986">
        <v>0</v>
      </c>
      <c r="AC986" s="21">
        <v>-598096</v>
      </c>
      <c r="AD986" s="13">
        <f>VLOOKUP(A986,'ARCHIVO DE TRABAJO'!$A$1:$AC$1046,29,0)</f>
        <v>0</v>
      </c>
      <c r="AE986" s="32">
        <f>VLOOKUP(A986,'ARCHIVO DE TRABAJO'!$A$1:$AD$1046,30,0)</f>
        <v>0</v>
      </c>
      <c r="AF986" s="21">
        <v>0</v>
      </c>
      <c r="AG986" s="21">
        <v>0</v>
      </c>
      <c r="AH986" s="1">
        <v>600028</v>
      </c>
      <c r="AI986" s="21">
        <f t="shared" si="31"/>
        <v>600028</v>
      </c>
      <c r="AJ986">
        <v>0</v>
      </c>
      <c r="AK986">
        <v>0</v>
      </c>
      <c r="AL986">
        <v>0</v>
      </c>
      <c r="AM986">
        <v>0</v>
      </c>
      <c r="AN986">
        <v>0</v>
      </c>
    </row>
    <row r="987" spans="1:40" x14ac:dyDescent="0.25">
      <c r="A987" t="str">
        <f t="shared" si="30"/>
        <v>2.5-03-2008_20347023_2033910</v>
      </c>
      <c r="B987" t="s">
        <v>443</v>
      </c>
      <c r="C987" s="17" t="s">
        <v>509</v>
      </c>
      <c r="D987" t="s">
        <v>129</v>
      </c>
      <c r="E987" t="s">
        <v>97</v>
      </c>
      <c r="F987" t="s">
        <v>130</v>
      </c>
      <c r="G987">
        <v>3</v>
      </c>
      <c r="H987">
        <v>47</v>
      </c>
      <c r="I987" t="s">
        <v>131</v>
      </c>
      <c r="J987">
        <v>3391</v>
      </c>
      <c r="K987" t="s">
        <v>137</v>
      </c>
      <c r="L987">
        <v>0</v>
      </c>
      <c r="M987" t="s">
        <v>36</v>
      </c>
      <c r="N987">
        <v>3000</v>
      </c>
      <c r="O987" s="17" t="s">
        <v>699</v>
      </c>
      <c r="P987" t="s">
        <v>444</v>
      </c>
      <c r="Q987" t="s">
        <v>133</v>
      </c>
      <c r="R987" t="s">
        <v>134</v>
      </c>
      <c r="S987" t="s">
        <v>140</v>
      </c>
      <c r="T987" t="s">
        <v>136</v>
      </c>
      <c r="U987" s="17" t="e">
        <v>#N/A</v>
      </c>
      <c r="V987" s="13">
        <v>0</v>
      </c>
      <c r="W987">
        <v>0</v>
      </c>
      <c r="X987" s="21">
        <v>1423499.85</v>
      </c>
      <c r="Y987" s="21">
        <v>548499.85</v>
      </c>
      <c r="Z987">
        <v>0</v>
      </c>
      <c r="AA987">
        <v>0</v>
      </c>
      <c r="AB987">
        <v>0</v>
      </c>
      <c r="AC987" s="21">
        <v>-1423499.85</v>
      </c>
      <c r="AD987" s="13">
        <f>VLOOKUP(A987,'ARCHIVO DE TRABAJO'!$A$1:$AC$1046,29,0)</f>
        <v>0</v>
      </c>
      <c r="AE987" s="32">
        <f>VLOOKUP(A987,'ARCHIVO DE TRABAJO'!$A$1:$AD$1046,30,0)</f>
        <v>0</v>
      </c>
      <c r="AF987" s="27">
        <v>450000</v>
      </c>
      <c r="AG987" s="21">
        <v>0</v>
      </c>
      <c r="AH987" s="1">
        <v>1875000</v>
      </c>
      <c r="AI987" s="21">
        <f t="shared" si="31"/>
        <v>1425000</v>
      </c>
      <c r="AJ987">
        <v>0</v>
      </c>
      <c r="AK987">
        <v>0</v>
      </c>
      <c r="AL987">
        <v>0</v>
      </c>
      <c r="AM987">
        <v>0</v>
      </c>
      <c r="AN987">
        <v>0</v>
      </c>
    </row>
    <row r="988" spans="1:40" x14ac:dyDescent="0.25">
      <c r="A988" t="str">
        <f t="shared" si="30"/>
        <v>2.5-03-2008_20347023_2036110</v>
      </c>
      <c r="B988" t="s">
        <v>443</v>
      </c>
      <c r="C988" s="17" t="s">
        <v>509</v>
      </c>
      <c r="D988" t="s">
        <v>129</v>
      </c>
      <c r="E988" t="s">
        <v>97</v>
      </c>
      <c r="F988" t="s">
        <v>130</v>
      </c>
      <c r="G988">
        <v>3</v>
      </c>
      <c r="H988">
        <v>47</v>
      </c>
      <c r="I988" t="s">
        <v>131</v>
      </c>
      <c r="J988">
        <v>3611</v>
      </c>
      <c r="K988" t="s">
        <v>297</v>
      </c>
      <c r="L988">
        <v>0</v>
      </c>
      <c r="M988" t="s">
        <v>36</v>
      </c>
      <c r="N988">
        <v>3000</v>
      </c>
      <c r="O988" s="17" t="s">
        <v>699</v>
      </c>
      <c r="P988" t="s">
        <v>444</v>
      </c>
      <c r="Q988" t="s">
        <v>133</v>
      </c>
      <c r="R988" t="s">
        <v>134</v>
      </c>
      <c r="S988" t="s">
        <v>140</v>
      </c>
      <c r="T988" t="s">
        <v>136</v>
      </c>
      <c r="U988" s="17" t="e">
        <v>#N/A</v>
      </c>
      <c r="V988" s="13">
        <v>0</v>
      </c>
      <c r="W988">
        <v>0</v>
      </c>
      <c r="X988" s="1">
        <v>150000</v>
      </c>
      <c r="Y988" s="17">
        <v>0</v>
      </c>
      <c r="Z988">
        <v>0</v>
      </c>
      <c r="AA988">
        <v>0</v>
      </c>
      <c r="AB988">
        <v>0</v>
      </c>
      <c r="AC988" s="21">
        <v>-150000</v>
      </c>
      <c r="AD988" s="13">
        <f>VLOOKUP(A988,'ARCHIVO DE TRABAJO'!$A$1:$AC$1046,29,0)</f>
        <v>0</v>
      </c>
      <c r="AE988" s="32">
        <f>VLOOKUP(A988,'ARCHIVO DE TRABAJO'!$A$1:$AD$1046,30,0)</f>
        <v>0</v>
      </c>
      <c r="AF988" s="21">
        <v>0</v>
      </c>
      <c r="AG988" s="21">
        <v>0</v>
      </c>
      <c r="AH988" s="1">
        <v>150000</v>
      </c>
      <c r="AI988" s="21">
        <f t="shared" si="31"/>
        <v>150000</v>
      </c>
      <c r="AJ988">
        <v>0</v>
      </c>
      <c r="AK988">
        <v>0</v>
      </c>
      <c r="AL988">
        <v>0</v>
      </c>
      <c r="AM988">
        <v>0</v>
      </c>
      <c r="AN988">
        <v>0</v>
      </c>
    </row>
    <row r="989" spans="1:40" x14ac:dyDescent="0.25">
      <c r="A989" t="str">
        <f t="shared" si="30"/>
        <v>2.5-03-2008_20347023_2052110</v>
      </c>
      <c r="B989" t="s">
        <v>443</v>
      </c>
      <c r="C989" s="17" t="s">
        <v>509</v>
      </c>
      <c r="D989" t="s">
        <v>129</v>
      </c>
      <c r="E989" t="s">
        <v>97</v>
      </c>
      <c r="F989" t="s">
        <v>130</v>
      </c>
      <c r="G989">
        <v>3</v>
      </c>
      <c r="H989">
        <v>47</v>
      </c>
      <c r="I989" t="s">
        <v>131</v>
      </c>
      <c r="J989">
        <v>5211</v>
      </c>
      <c r="K989" t="s">
        <v>155</v>
      </c>
      <c r="L989">
        <v>0</v>
      </c>
      <c r="M989" t="s">
        <v>36</v>
      </c>
      <c r="N989">
        <v>5000</v>
      </c>
      <c r="O989" s="17" t="s">
        <v>700</v>
      </c>
      <c r="P989" t="s">
        <v>444</v>
      </c>
      <c r="Q989" t="s">
        <v>133</v>
      </c>
      <c r="R989" t="s">
        <v>134</v>
      </c>
      <c r="S989" t="s">
        <v>140</v>
      </c>
      <c r="T989" t="s">
        <v>136</v>
      </c>
      <c r="U989" s="17" t="e">
        <v>#N/A</v>
      </c>
      <c r="V989" s="13">
        <v>0</v>
      </c>
      <c r="W989">
        <v>0</v>
      </c>
      <c r="X989" s="1">
        <v>149999.34</v>
      </c>
      <c r="Y989" s="1">
        <v>149999.34</v>
      </c>
      <c r="Z989">
        <v>0</v>
      </c>
      <c r="AA989">
        <v>0</v>
      </c>
      <c r="AB989">
        <v>0</v>
      </c>
      <c r="AC989" s="21">
        <v>-149999.34</v>
      </c>
      <c r="AD989" s="13">
        <f>VLOOKUP(A989,'ARCHIVO DE TRABAJO'!$A$1:$AC$1046,29,0)</f>
        <v>0</v>
      </c>
      <c r="AE989" s="32">
        <f>VLOOKUP(A989,'ARCHIVO DE TRABAJO'!$A$1:$AD$1046,30,0)</f>
        <v>0</v>
      </c>
      <c r="AF989" s="21">
        <v>0</v>
      </c>
      <c r="AG989" s="21">
        <v>0</v>
      </c>
      <c r="AH989" s="1">
        <v>150000</v>
      </c>
      <c r="AI989" s="21">
        <f t="shared" si="31"/>
        <v>150000</v>
      </c>
      <c r="AJ989">
        <v>0</v>
      </c>
      <c r="AK989">
        <v>0</v>
      </c>
      <c r="AL989">
        <v>0</v>
      </c>
      <c r="AM989">
        <v>0</v>
      </c>
      <c r="AN989">
        <v>0</v>
      </c>
    </row>
    <row r="990" spans="1:40" x14ac:dyDescent="0.25">
      <c r="A990" t="str">
        <f t="shared" si="30"/>
        <v>2.5-03-2008_20347023_2052910</v>
      </c>
      <c r="B990" t="s">
        <v>443</v>
      </c>
      <c r="C990" s="17" t="s">
        <v>509</v>
      </c>
      <c r="D990" t="s">
        <v>129</v>
      </c>
      <c r="E990" t="s">
        <v>97</v>
      </c>
      <c r="F990" t="s">
        <v>130</v>
      </c>
      <c r="G990">
        <v>3</v>
      </c>
      <c r="H990">
        <v>47</v>
      </c>
      <c r="I990" t="s">
        <v>131</v>
      </c>
      <c r="J990">
        <v>5291</v>
      </c>
      <c r="K990" t="s">
        <v>415</v>
      </c>
      <c r="L990">
        <v>0</v>
      </c>
      <c r="M990" t="s">
        <v>36</v>
      </c>
      <c r="N990">
        <v>5000</v>
      </c>
      <c r="O990" s="17" t="s">
        <v>700</v>
      </c>
      <c r="P990" t="s">
        <v>444</v>
      </c>
      <c r="Q990" t="s">
        <v>133</v>
      </c>
      <c r="R990" t="s">
        <v>134</v>
      </c>
      <c r="S990" t="s">
        <v>140</v>
      </c>
      <c r="T990" t="s">
        <v>136</v>
      </c>
      <c r="U990" s="17" t="e">
        <v>#N/A</v>
      </c>
      <c r="V990" s="13">
        <v>0</v>
      </c>
      <c r="W990">
        <v>0</v>
      </c>
      <c r="X990" s="1">
        <v>224997.66</v>
      </c>
      <c r="Y990" s="1">
        <v>224997.66</v>
      </c>
      <c r="Z990">
        <v>0</v>
      </c>
      <c r="AA990">
        <v>0</v>
      </c>
      <c r="AB990">
        <v>0</v>
      </c>
      <c r="AC990" s="21">
        <v>-224997.66</v>
      </c>
      <c r="AD990" s="13">
        <f>VLOOKUP(A990,'ARCHIVO DE TRABAJO'!$A$1:$AC$1046,29,0)</f>
        <v>0</v>
      </c>
      <c r="AE990" s="32">
        <f>VLOOKUP(A990,'ARCHIVO DE TRABAJO'!$A$1:$AD$1046,30,0)</f>
        <v>0</v>
      </c>
      <c r="AF990" s="21">
        <v>0</v>
      </c>
      <c r="AG990" s="21">
        <v>0</v>
      </c>
      <c r="AH990" s="1">
        <v>225000</v>
      </c>
      <c r="AI990" s="21">
        <f t="shared" si="31"/>
        <v>225000</v>
      </c>
      <c r="AJ990">
        <v>0</v>
      </c>
      <c r="AK990">
        <v>0</v>
      </c>
      <c r="AL990">
        <v>0</v>
      </c>
      <c r="AM990">
        <v>0</v>
      </c>
      <c r="AN990">
        <v>0</v>
      </c>
    </row>
    <row r="991" spans="1:40" x14ac:dyDescent="0.25">
      <c r="A991" t="str">
        <f t="shared" si="30"/>
        <v>2.5-03-2008_20347023_2054110</v>
      </c>
      <c r="B991" t="s">
        <v>443</v>
      </c>
      <c r="C991" s="17" t="s">
        <v>509</v>
      </c>
      <c r="D991" t="s">
        <v>129</v>
      </c>
      <c r="E991" t="s">
        <v>97</v>
      </c>
      <c r="F991" t="s">
        <v>130</v>
      </c>
      <c r="G991">
        <v>3</v>
      </c>
      <c r="H991">
        <v>47</v>
      </c>
      <c r="I991" t="s">
        <v>131</v>
      </c>
      <c r="J991">
        <v>5411</v>
      </c>
      <c r="K991" t="s">
        <v>329</v>
      </c>
      <c r="L991">
        <v>0</v>
      </c>
      <c r="M991" t="s">
        <v>36</v>
      </c>
      <c r="N991">
        <v>5000</v>
      </c>
      <c r="O991" s="17" t="s">
        <v>700</v>
      </c>
      <c r="P991" t="s">
        <v>444</v>
      </c>
      <c r="Q991" t="s">
        <v>133</v>
      </c>
      <c r="R991" t="s">
        <v>134</v>
      </c>
      <c r="S991" t="s">
        <v>140</v>
      </c>
      <c r="T991" t="s">
        <v>136</v>
      </c>
      <c r="U991" s="17" t="e">
        <v>#N/A</v>
      </c>
      <c r="V991" s="13">
        <v>0</v>
      </c>
      <c r="W991">
        <v>0</v>
      </c>
      <c r="X991" s="1">
        <v>847200.01</v>
      </c>
      <c r="Y991" s="1">
        <v>847200.01</v>
      </c>
      <c r="Z991">
        <v>0</v>
      </c>
      <c r="AA991">
        <v>0</v>
      </c>
      <c r="AB991">
        <v>0</v>
      </c>
      <c r="AC991" s="21">
        <v>-847200.01</v>
      </c>
      <c r="AD991" s="13">
        <f>VLOOKUP(A991,'ARCHIVO DE TRABAJO'!$A$1:$AC$1046,29,0)</f>
        <v>0</v>
      </c>
      <c r="AE991" s="32">
        <f>VLOOKUP(A991,'ARCHIVO DE TRABAJO'!$A$1:$AD$1046,30,0)</f>
        <v>0</v>
      </c>
      <c r="AF991" s="21">
        <v>0</v>
      </c>
      <c r="AG991" s="21">
        <v>0</v>
      </c>
      <c r="AH991" s="1">
        <v>849165</v>
      </c>
      <c r="AI991" s="21">
        <f t="shared" si="31"/>
        <v>849165</v>
      </c>
      <c r="AJ991">
        <v>0</v>
      </c>
      <c r="AK991">
        <v>0</v>
      </c>
      <c r="AL991">
        <v>0</v>
      </c>
      <c r="AM991">
        <v>0</v>
      </c>
      <c r="AN991">
        <v>0</v>
      </c>
    </row>
    <row r="992" spans="1:40" x14ac:dyDescent="0.25">
      <c r="A992" t="str">
        <f t="shared" si="30"/>
        <v>2.5-02-2004_20820011_2063210</v>
      </c>
      <c r="B992" t="s">
        <v>445</v>
      </c>
      <c r="C992" s="17" t="s">
        <v>509</v>
      </c>
      <c r="D992" t="s">
        <v>31</v>
      </c>
      <c r="E992" t="s">
        <v>32</v>
      </c>
      <c r="F992" t="s">
        <v>33</v>
      </c>
      <c r="G992">
        <v>8</v>
      </c>
      <c r="H992">
        <v>20</v>
      </c>
      <c r="I992" t="s">
        <v>34</v>
      </c>
      <c r="J992">
        <v>6321</v>
      </c>
      <c r="K992" t="s">
        <v>314</v>
      </c>
      <c r="L992">
        <v>0</v>
      </c>
      <c r="M992" t="s">
        <v>36</v>
      </c>
      <c r="N992">
        <v>6000</v>
      </c>
      <c r="O992" s="17" t="s">
        <v>700</v>
      </c>
      <c r="P992" t="s">
        <v>446</v>
      </c>
      <c r="Q992" t="s">
        <v>38</v>
      </c>
      <c r="R992" t="s">
        <v>39</v>
      </c>
      <c r="S992" t="s">
        <v>307</v>
      </c>
      <c r="T992" t="s">
        <v>41</v>
      </c>
      <c r="U992" s="17" t="e">
        <v>#N/A</v>
      </c>
      <c r="V992" s="13">
        <v>52861444.020000003</v>
      </c>
      <c r="W992" s="1">
        <v>52829280.979999997</v>
      </c>
      <c r="X992" s="7">
        <v>0</v>
      </c>
      <c r="Y992">
        <v>0</v>
      </c>
      <c r="Z992">
        <v>0</v>
      </c>
      <c r="AA992">
        <v>0</v>
      </c>
      <c r="AB992">
        <v>0</v>
      </c>
      <c r="AC992" s="21">
        <v>52861444.020000003</v>
      </c>
      <c r="AD992" s="13">
        <f>VLOOKUP(A992,'ARCHIVO DE TRABAJO'!$A$1:$AC$1046,29,0)</f>
        <v>-52861444.020000003</v>
      </c>
      <c r="AE992" s="32" t="str">
        <f>VLOOKUP(A992,'ARCHIVO DE TRABAJO'!$A$1:$AD$1046,30,0)</f>
        <v>Verde</v>
      </c>
      <c r="AF992" s="27">
        <v>52861444.020000003</v>
      </c>
      <c r="AG992" s="21">
        <v>0</v>
      </c>
      <c r="AH992" s="21">
        <v>0</v>
      </c>
      <c r="AI992" s="21">
        <f t="shared" si="31"/>
        <v>0</v>
      </c>
      <c r="AJ992">
        <v>0</v>
      </c>
      <c r="AK992" s="13">
        <v>32163.040000000001</v>
      </c>
      <c r="AL992">
        <v>0</v>
      </c>
      <c r="AM992">
        <v>0</v>
      </c>
      <c r="AN992" s="13">
        <v>32163.040000000001</v>
      </c>
    </row>
    <row r="993" spans="1:40" x14ac:dyDescent="0.25">
      <c r="A993" t="str">
        <f t="shared" si="30"/>
        <v>2.5-02-2019_20279045_2061210</v>
      </c>
      <c r="B993" t="s">
        <v>445</v>
      </c>
      <c r="C993" s="17" t="s">
        <v>509</v>
      </c>
      <c r="D993" t="s">
        <v>31</v>
      </c>
      <c r="E993" t="s">
        <v>298</v>
      </c>
      <c r="F993" t="s">
        <v>409</v>
      </c>
      <c r="G993">
        <v>2</v>
      </c>
      <c r="H993">
        <v>79</v>
      </c>
      <c r="I993" t="s">
        <v>420</v>
      </c>
      <c r="J993">
        <v>6121</v>
      </c>
      <c r="K993" t="s">
        <v>447</v>
      </c>
      <c r="L993">
        <v>0</v>
      </c>
      <c r="M993" t="s">
        <v>36</v>
      </c>
      <c r="N993">
        <v>6000</v>
      </c>
      <c r="O993" s="17" t="s">
        <v>700</v>
      </c>
      <c r="P993" t="s">
        <v>446</v>
      </c>
      <c r="Q993" t="s">
        <v>411</v>
      </c>
      <c r="R993" t="s">
        <v>261</v>
      </c>
      <c r="S993" t="s">
        <v>300</v>
      </c>
      <c r="T993" t="s">
        <v>301</v>
      </c>
      <c r="U993" s="17" t="e">
        <v>#N/A</v>
      </c>
      <c r="V993" s="13">
        <v>4909560</v>
      </c>
      <c r="W993" s="7">
        <v>0</v>
      </c>
      <c r="X993" s="1">
        <v>749290.48</v>
      </c>
      <c r="Y993" s="1">
        <v>749290.48</v>
      </c>
      <c r="Z993" s="1">
        <v>187322.62</v>
      </c>
      <c r="AA993" s="1">
        <v>187322.62</v>
      </c>
      <c r="AB993" s="1">
        <v>187322.62</v>
      </c>
      <c r="AC993" s="21">
        <v>4160269.52</v>
      </c>
      <c r="AD993" s="13">
        <f>VLOOKUP(A993,'ARCHIVO DE TRABAJO'!$A$1:$AC$1046,29,0)</f>
        <v>-4160269.52</v>
      </c>
      <c r="AE993" s="32" t="str">
        <f>VLOOKUP(A993,'ARCHIVO DE TRABAJO'!$A$1:$AD$1046,30,0)</f>
        <v>Verde</v>
      </c>
      <c r="AF993" s="27">
        <v>4160269.52</v>
      </c>
      <c r="AG993" s="21">
        <v>0</v>
      </c>
      <c r="AH993" s="21">
        <v>0</v>
      </c>
      <c r="AI993" s="21">
        <f t="shared" si="31"/>
        <v>749290.48</v>
      </c>
      <c r="AJ993">
        <v>0</v>
      </c>
      <c r="AK993" s="13">
        <v>59070048.979999997</v>
      </c>
      <c r="AL993">
        <v>0</v>
      </c>
      <c r="AM993" s="13">
        <v>54160488.979999997</v>
      </c>
      <c r="AN993" s="13">
        <v>4909560</v>
      </c>
    </row>
    <row r="994" spans="1:40" x14ac:dyDescent="0.25">
      <c r="A994" t="str">
        <f t="shared" si="30"/>
        <v>2.5-02-2019_20279045_2061510</v>
      </c>
      <c r="B994" t="s">
        <v>445</v>
      </c>
      <c r="C994" s="17" t="s">
        <v>509</v>
      </c>
      <c r="D994" t="s">
        <v>31</v>
      </c>
      <c r="E994" t="s">
        <v>298</v>
      </c>
      <c r="F994" t="s">
        <v>409</v>
      </c>
      <c r="G994">
        <v>2</v>
      </c>
      <c r="H994">
        <v>79</v>
      </c>
      <c r="I994" t="s">
        <v>420</v>
      </c>
      <c r="J994">
        <v>6151</v>
      </c>
      <c r="K994" t="s">
        <v>302</v>
      </c>
      <c r="L994">
        <v>0</v>
      </c>
      <c r="M994" t="s">
        <v>36</v>
      </c>
      <c r="N994">
        <v>6000</v>
      </c>
      <c r="O994" s="17" t="s">
        <v>700</v>
      </c>
      <c r="P994" t="s">
        <v>446</v>
      </c>
      <c r="Q994" t="s">
        <v>411</v>
      </c>
      <c r="R994" t="s">
        <v>261</v>
      </c>
      <c r="S994" t="s">
        <v>300</v>
      </c>
      <c r="T994" t="s">
        <v>301</v>
      </c>
      <c r="U994" s="17" t="e">
        <v>#N/A</v>
      </c>
      <c r="V994" s="13">
        <v>20740440</v>
      </c>
      <c r="W994">
        <v>0</v>
      </c>
      <c r="X994" s="1">
        <v>14744832.49</v>
      </c>
      <c r="Y994" s="1">
        <v>14744832.49</v>
      </c>
      <c r="Z994" s="1">
        <v>11098285.640000001</v>
      </c>
      <c r="AA994" s="1">
        <v>10668440.310000001</v>
      </c>
      <c r="AB994" s="1">
        <v>10668440.310000001</v>
      </c>
      <c r="AC994" s="21">
        <v>5995607.5099999998</v>
      </c>
      <c r="AD994" s="13">
        <f>VLOOKUP(A994,'ARCHIVO DE TRABAJO'!$A$1:$AC$1046,29,0)</f>
        <v>-2194390.12</v>
      </c>
      <c r="AE994" s="32" t="str">
        <f>VLOOKUP(A994,'ARCHIVO DE TRABAJO'!$A$1:$AD$1046,30,0)</f>
        <v>Verde</v>
      </c>
      <c r="AF994" s="27">
        <v>2194390.12</v>
      </c>
      <c r="AG994" s="21">
        <v>0</v>
      </c>
      <c r="AH994" s="21">
        <v>0</v>
      </c>
      <c r="AI994" s="21">
        <f t="shared" si="31"/>
        <v>18546049.879999999</v>
      </c>
      <c r="AJ994">
        <v>0</v>
      </c>
      <c r="AK994" s="13">
        <v>20740440</v>
      </c>
      <c r="AL994">
        <v>0</v>
      </c>
      <c r="AM994">
        <v>0</v>
      </c>
      <c r="AN994" s="13">
        <v>20740440</v>
      </c>
    </row>
    <row r="995" spans="1:40" x14ac:dyDescent="0.25">
      <c r="A995" t="str">
        <f t="shared" si="30"/>
        <v>2.5-02-2005_20821012_2026111</v>
      </c>
      <c r="B995" t="s">
        <v>445</v>
      </c>
      <c r="C995" s="17" t="s">
        <v>509</v>
      </c>
      <c r="D995" t="s">
        <v>31</v>
      </c>
      <c r="E995" t="s">
        <v>32</v>
      </c>
      <c r="F995" t="s">
        <v>43</v>
      </c>
      <c r="G995">
        <v>8</v>
      </c>
      <c r="H995">
        <v>21</v>
      </c>
      <c r="I995" t="s">
        <v>44</v>
      </c>
      <c r="J995">
        <v>2611</v>
      </c>
      <c r="K995" t="s">
        <v>317</v>
      </c>
      <c r="L995">
        <v>1</v>
      </c>
      <c r="M995" t="s">
        <v>451</v>
      </c>
      <c r="N995">
        <v>2000</v>
      </c>
      <c r="O995" s="17" t="s">
        <v>699</v>
      </c>
      <c r="P995" t="s">
        <v>446</v>
      </c>
      <c r="Q995" t="s">
        <v>47</v>
      </c>
      <c r="R995" t="s">
        <v>39</v>
      </c>
      <c r="S995" t="s">
        <v>315</v>
      </c>
      <c r="T995" t="s">
        <v>49</v>
      </c>
      <c r="U995" s="17" t="e">
        <v>#N/A</v>
      </c>
      <c r="V995" s="13">
        <v>25000000</v>
      </c>
      <c r="W995" s="13">
        <v>25170000</v>
      </c>
      <c r="X995" s="13">
        <v>24994433.969999999</v>
      </c>
      <c r="Y995" s="13">
        <v>24994434.27</v>
      </c>
      <c r="Z995" s="13">
        <v>24986858.719999999</v>
      </c>
      <c r="AA995" s="13">
        <v>24986858.719999999</v>
      </c>
      <c r="AB995" s="13">
        <v>24986858.719999999</v>
      </c>
      <c r="AC995" s="21">
        <v>5566.0300000011921</v>
      </c>
      <c r="AD995" s="13">
        <f>VLOOKUP(A995,'ARCHIVO DE TRABAJO'!$A$1:$AC$1046,29,0)</f>
        <v>-1618646.68</v>
      </c>
      <c r="AE995" s="32" t="str">
        <f>VLOOKUP(A995,'ARCHIVO DE TRABAJO'!$A$1:$AD$1046,30,0)</f>
        <v>Verde</v>
      </c>
      <c r="AF995" s="27">
        <v>1618646.68</v>
      </c>
      <c r="AG995" s="21">
        <v>0</v>
      </c>
      <c r="AH995" s="21">
        <v>0</v>
      </c>
      <c r="AI995" s="21">
        <f t="shared" si="31"/>
        <v>23381353.32</v>
      </c>
      <c r="AJ995">
        <v>0</v>
      </c>
      <c r="AK995">
        <v>0</v>
      </c>
      <c r="AL995">
        <v>0</v>
      </c>
      <c r="AM995" s="13">
        <v>170000</v>
      </c>
      <c r="AN995" s="13">
        <v>-170000</v>
      </c>
    </row>
    <row r="996" spans="1:40" x14ac:dyDescent="0.25">
      <c r="A996" t="str">
        <f t="shared" si="30"/>
        <v>2.5-02-2001_2082001_2036510</v>
      </c>
      <c r="B996" t="s">
        <v>445</v>
      </c>
      <c r="C996" s="17" t="s">
        <v>509</v>
      </c>
      <c r="D996" t="s">
        <v>31</v>
      </c>
      <c r="E996" t="s">
        <v>286</v>
      </c>
      <c r="F996" t="s">
        <v>146</v>
      </c>
      <c r="G996">
        <v>8</v>
      </c>
      <c r="H996">
        <v>2</v>
      </c>
      <c r="I996" t="s">
        <v>287</v>
      </c>
      <c r="J996">
        <v>3651</v>
      </c>
      <c r="K996" t="s">
        <v>291</v>
      </c>
      <c r="L996">
        <v>0</v>
      </c>
      <c r="M996" t="s">
        <v>36</v>
      </c>
      <c r="N996">
        <v>3000</v>
      </c>
      <c r="O996" s="17" t="s">
        <v>699</v>
      </c>
      <c r="P996" t="s">
        <v>446</v>
      </c>
      <c r="Q996" t="s">
        <v>149</v>
      </c>
      <c r="R996" t="s">
        <v>39</v>
      </c>
      <c r="S996" t="s">
        <v>292</v>
      </c>
      <c r="T996" t="s">
        <v>289</v>
      </c>
      <c r="U996" s="17" t="e">
        <v>#N/A</v>
      </c>
      <c r="V996" s="13">
        <v>0</v>
      </c>
      <c r="W996">
        <v>0</v>
      </c>
      <c r="X996" s="1">
        <v>167271.35999999999</v>
      </c>
      <c r="Y996" s="1">
        <v>167271.35999999999</v>
      </c>
      <c r="Z996" s="1">
        <v>167271.35999999999</v>
      </c>
      <c r="AA996" s="1">
        <v>167271.35999999999</v>
      </c>
      <c r="AB996" s="1">
        <v>167271.35999999999</v>
      </c>
      <c r="AC996" s="21">
        <v>-167271.35999999999</v>
      </c>
      <c r="AD996" s="13">
        <f>VLOOKUP(A996,'ARCHIVO DE TRABAJO'!$A$1:$AC$1046,29,0)</f>
        <v>114875.35</v>
      </c>
      <c r="AE996" s="32" t="str">
        <f>VLOOKUP(A996,'ARCHIVO DE TRABAJO'!$A$1:$AD$1046,30,0)</f>
        <v>Verde</v>
      </c>
      <c r="AF996" s="21">
        <v>0</v>
      </c>
      <c r="AG996" s="1">
        <v>114875.35</v>
      </c>
      <c r="AH996" s="21">
        <v>0</v>
      </c>
      <c r="AI996" s="21">
        <f t="shared" si="31"/>
        <v>114875.35</v>
      </c>
      <c r="AJ996">
        <v>0</v>
      </c>
      <c r="AK996">
        <v>0</v>
      </c>
      <c r="AL996">
        <v>0</v>
      </c>
      <c r="AM996">
        <v>0</v>
      </c>
      <c r="AN996">
        <v>0</v>
      </c>
    </row>
    <row r="997" spans="1:40" x14ac:dyDescent="0.25">
      <c r="A997" t="str">
        <f t="shared" si="30"/>
        <v>2.5-02-2001_2082001_2036610</v>
      </c>
      <c r="B997" t="s">
        <v>445</v>
      </c>
      <c r="C997" s="17" t="s">
        <v>509</v>
      </c>
      <c r="D997" t="s">
        <v>31</v>
      </c>
      <c r="E997" t="s">
        <v>286</v>
      </c>
      <c r="F997" t="s">
        <v>146</v>
      </c>
      <c r="G997">
        <v>8</v>
      </c>
      <c r="H997">
        <v>2</v>
      </c>
      <c r="I997" t="s">
        <v>287</v>
      </c>
      <c r="J997">
        <v>3661</v>
      </c>
      <c r="K997" t="s">
        <v>293</v>
      </c>
      <c r="L997">
        <v>0</v>
      </c>
      <c r="M997" t="s">
        <v>36</v>
      </c>
      <c r="N997">
        <v>3000</v>
      </c>
      <c r="O997" s="17" t="s">
        <v>699</v>
      </c>
      <c r="P997" t="s">
        <v>446</v>
      </c>
      <c r="Q997" t="s">
        <v>149</v>
      </c>
      <c r="R997" t="s">
        <v>39</v>
      </c>
      <c r="S997" t="s">
        <v>292</v>
      </c>
      <c r="T997" t="s">
        <v>289</v>
      </c>
      <c r="U997" s="17" t="e">
        <v>#N/A</v>
      </c>
      <c r="V997" s="13">
        <v>0</v>
      </c>
      <c r="W997">
        <v>0</v>
      </c>
      <c r="X997" s="1">
        <v>298327.18</v>
      </c>
      <c r="Y997" s="1">
        <v>298327.18</v>
      </c>
      <c r="Z997" s="1">
        <v>298327.18</v>
      </c>
      <c r="AA997" s="1">
        <v>298327.18</v>
      </c>
      <c r="AB997" s="1">
        <v>298327.18</v>
      </c>
      <c r="AC997" s="21">
        <v>-298327.18</v>
      </c>
      <c r="AD997" s="13">
        <f>VLOOKUP(A997,'ARCHIVO DE TRABAJO'!$A$1:$AC$1046,29,0)</f>
        <v>298327.18</v>
      </c>
      <c r="AE997" s="32" t="str">
        <f>VLOOKUP(A997,'ARCHIVO DE TRABAJO'!$A$1:$AD$1046,30,0)</f>
        <v>Verde</v>
      </c>
      <c r="AF997" s="21">
        <v>0</v>
      </c>
      <c r="AG997" s="1">
        <v>298327.18</v>
      </c>
      <c r="AH997" s="21">
        <v>0</v>
      </c>
      <c r="AI997" s="21">
        <f t="shared" si="31"/>
        <v>298327.18</v>
      </c>
      <c r="AJ997">
        <v>0</v>
      </c>
      <c r="AK997">
        <v>0</v>
      </c>
      <c r="AL997">
        <v>0</v>
      </c>
      <c r="AM997">
        <v>0</v>
      </c>
      <c r="AN997">
        <v>0</v>
      </c>
    </row>
    <row r="998" spans="1:40" x14ac:dyDescent="0.25">
      <c r="A998" t="str">
        <f t="shared" si="30"/>
        <v>2.5-02-2001_2082001_2033610</v>
      </c>
      <c r="B998" t="s">
        <v>445</v>
      </c>
      <c r="C998" s="17" t="s">
        <v>509</v>
      </c>
      <c r="D998" t="s">
        <v>31</v>
      </c>
      <c r="E998" t="s">
        <v>286</v>
      </c>
      <c r="F998" t="s">
        <v>146</v>
      </c>
      <c r="G998">
        <v>8</v>
      </c>
      <c r="H998">
        <v>2</v>
      </c>
      <c r="I998" t="s">
        <v>287</v>
      </c>
      <c r="J998">
        <v>3361</v>
      </c>
      <c r="K998" t="s">
        <v>290</v>
      </c>
      <c r="L998">
        <v>0</v>
      </c>
      <c r="M998" t="s">
        <v>36</v>
      </c>
      <c r="N998">
        <v>3000</v>
      </c>
      <c r="O998" s="17" t="s">
        <v>699</v>
      </c>
      <c r="P998" t="s">
        <v>446</v>
      </c>
      <c r="Q998" t="s">
        <v>149</v>
      </c>
      <c r="R998" t="s">
        <v>39</v>
      </c>
      <c r="S998" t="s">
        <v>292</v>
      </c>
      <c r="T998" t="s">
        <v>289</v>
      </c>
      <c r="U998" s="17" t="e">
        <v>#N/A</v>
      </c>
      <c r="V998" s="13">
        <v>0</v>
      </c>
      <c r="W998">
        <v>0</v>
      </c>
      <c r="X998" s="1">
        <v>940757.68</v>
      </c>
      <c r="Y998" s="1">
        <v>940757.68</v>
      </c>
      <c r="Z998" s="1">
        <v>940757.68</v>
      </c>
      <c r="AA998" s="1">
        <v>940757.68</v>
      </c>
      <c r="AB998" s="1">
        <v>940757.68</v>
      </c>
      <c r="AC998" s="21">
        <v>-940757.68</v>
      </c>
      <c r="AD998" s="13">
        <f>VLOOKUP(A998,'ARCHIVO DE TRABAJO'!$A$1:$AC$1046,29,0)</f>
        <v>940757.68</v>
      </c>
      <c r="AE998" s="32" t="str">
        <f>VLOOKUP(A998,'ARCHIVO DE TRABAJO'!$A$1:$AD$1046,30,0)</f>
        <v>Verde</v>
      </c>
      <c r="AF998" s="21">
        <v>0</v>
      </c>
      <c r="AG998" s="1">
        <v>161091.59</v>
      </c>
      <c r="AH998" s="1">
        <v>779666.09</v>
      </c>
      <c r="AI998" s="21">
        <f t="shared" si="31"/>
        <v>940757.67999999993</v>
      </c>
      <c r="AJ998">
        <v>0</v>
      </c>
      <c r="AK998">
        <v>0</v>
      </c>
      <c r="AL998">
        <v>0</v>
      </c>
      <c r="AM998">
        <v>0</v>
      </c>
      <c r="AN998">
        <v>0</v>
      </c>
    </row>
    <row r="999" spans="1:40" x14ac:dyDescent="0.25">
      <c r="A999" t="str">
        <f t="shared" si="30"/>
        <v>2.5-02-2001_2083002_2036110</v>
      </c>
      <c r="B999" t="s">
        <v>445</v>
      </c>
      <c r="C999" s="17" t="s">
        <v>509</v>
      </c>
      <c r="D999" t="s">
        <v>31</v>
      </c>
      <c r="E999" t="s">
        <v>286</v>
      </c>
      <c r="F999" t="s">
        <v>146</v>
      </c>
      <c r="G999">
        <v>8</v>
      </c>
      <c r="H999">
        <v>3</v>
      </c>
      <c r="I999" t="s">
        <v>294</v>
      </c>
      <c r="J999">
        <v>3611</v>
      </c>
      <c r="K999" t="s">
        <v>297</v>
      </c>
      <c r="L999">
        <v>0</v>
      </c>
      <c r="M999" t="s">
        <v>36</v>
      </c>
      <c r="N999">
        <v>3000</v>
      </c>
      <c r="O999" s="17" t="s">
        <v>699</v>
      </c>
      <c r="P999" t="s">
        <v>446</v>
      </c>
      <c r="Q999" t="s">
        <v>149</v>
      </c>
      <c r="R999" t="s">
        <v>39</v>
      </c>
      <c r="S999" t="s">
        <v>295</v>
      </c>
      <c r="T999" t="s">
        <v>296</v>
      </c>
      <c r="U999" s="17" t="e">
        <v>#N/A</v>
      </c>
      <c r="V999" s="13">
        <v>0</v>
      </c>
      <c r="W999">
        <v>0</v>
      </c>
      <c r="X999" s="1">
        <v>1998081.5</v>
      </c>
      <c r="Y999" s="1">
        <v>1998081.5</v>
      </c>
      <c r="Z999" s="1">
        <v>1998081.5</v>
      </c>
      <c r="AA999" s="1">
        <v>1699106</v>
      </c>
      <c r="AB999" s="1">
        <v>1699106</v>
      </c>
      <c r="AC999" s="21">
        <v>-1998081.5</v>
      </c>
      <c r="AD999" s="13">
        <f>VLOOKUP(A999,'ARCHIVO DE TRABAJO'!$A$1:$AC$1046,29,0)</f>
        <v>0</v>
      </c>
      <c r="AE999" s="32">
        <f>VLOOKUP(A999,'ARCHIVO DE TRABAJO'!$A$1:$AD$1046,30,0)</f>
        <v>0</v>
      </c>
      <c r="AF999" s="21">
        <v>0</v>
      </c>
      <c r="AG999" s="21">
        <v>0</v>
      </c>
      <c r="AH999" s="21">
        <v>0</v>
      </c>
      <c r="AI999" s="21">
        <f t="shared" si="31"/>
        <v>0</v>
      </c>
      <c r="AJ999">
        <v>0</v>
      </c>
      <c r="AK999">
        <v>0</v>
      </c>
      <c r="AL999">
        <v>0</v>
      </c>
      <c r="AM999">
        <v>0</v>
      </c>
      <c r="AN999">
        <v>0</v>
      </c>
    </row>
    <row r="1000" spans="1:40" x14ac:dyDescent="0.25">
      <c r="A1000" t="str">
        <f t="shared" si="30"/>
        <v>2.5-02-2012_20267033_2061210</v>
      </c>
      <c r="B1000" t="s">
        <v>445</v>
      </c>
      <c r="C1000" s="17" t="s">
        <v>509</v>
      </c>
      <c r="D1000" t="s">
        <v>31</v>
      </c>
      <c r="E1000" t="s">
        <v>298</v>
      </c>
      <c r="F1000" t="s">
        <v>258</v>
      </c>
      <c r="G1000">
        <v>2</v>
      </c>
      <c r="H1000">
        <v>67</v>
      </c>
      <c r="I1000" t="s">
        <v>299</v>
      </c>
      <c r="J1000">
        <v>6121</v>
      </c>
      <c r="K1000" t="s">
        <v>447</v>
      </c>
      <c r="L1000">
        <v>0</v>
      </c>
      <c r="M1000" t="s">
        <v>36</v>
      </c>
      <c r="N1000">
        <v>6000</v>
      </c>
      <c r="O1000" s="17" t="s">
        <v>700</v>
      </c>
      <c r="P1000" t="s">
        <v>446</v>
      </c>
      <c r="Q1000" t="s">
        <v>260</v>
      </c>
      <c r="R1000" t="s">
        <v>261</v>
      </c>
      <c r="S1000" t="s">
        <v>300</v>
      </c>
      <c r="T1000" t="s">
        <v>301</v>
      </c>
      <c r="U1000" s="17" t="e">
        <v>#N/A</v>
      </c>
      <c r="V1000" s="13">
        <v>0</v>
      </c>
      <c r="W1000" s="1">
        <v>59070048.979999997</v>
      </c>
      <c r="X1000">
        <v>0</v>
      </c>
      <c r="Y1000">
        <v>0</v>
      </c>
      <c r="Z1000">
        <v>0</v>
      </c>
      <c r="AA1000">
        <v>0</v>
      </c>
      <c r="AB1000">
        <v>0</v>
      </c>
      <c r="AC1000" s="21">
        <v>0</v>
      </c>
      <c r="AD1000" s="13">
        <f>VLOOKUP(A1000,'ARCHIVO DE TRABAJO'!$A$1:$AC$1046,29,0)</f>
        <v>0</v>
      </c>
      <c r="AE1000" s="32">
        <f>VLOOKUP(A1000,'ARCHIVO DE TRABAJO'!$A$1:$AD$1046,30,0)</f>
        <v>0</v>
      </c>
      <c r="AF1000" s="21">
        <v>0</v>
      </c>
      <c r="AG1000" s="21">
        <v>0</v>
      </c>
      <c r="AH1000" s="21">
        <v>0</v>
      </c>
      <c r="AI1000" s="21">
        <f t="shared" si="31"/>
        <v>0</v>
      </c>
      <c r="AJ1000">
        <v>0</v>
      </c>
      <c r="AK1000">
        <v>0</v>
      </c>
      <c r="AL1000">
        <v>0</v>
      </c>
      <c r="AM1000" s="1">
        <v>59070048.979999997</v>
      </c>
      <c r="AN1000" s="1">
        <v>-59070048.979999997</v>
      </c>
    </row>
    <row r="1001" spans="1:40" x14ac:dyDescent="0.25">
      <c r="A1001" t="str">
        <f t="shared" si="30"/>
        <v>2.5-02-2001_2082001_2036310</v>
      </c>
      <c r="B1001" t="s">
        <v>445</v>
      </c>
      <c r="C1001" s="17" t="s">
        <v>509</v>
      </c>
      <c r="D1001" t="s">
        <v>31</v>
      </c>
      <c r="E1001" t="s">
        <v>286</v>
      </c>
      <c r="F1001" t="s">
        <v>146</v>
      </c>
      <c r="G1001">
        <v>8</v>
      </c>
      <c r="H1001">
        <v>2</v>
      </c>
      <c r="I1001" t="s">
        <v>287</v>
      </c>
      <c r="J1001">
        <v>3631</v>
      </c>
      <c r="K1001" t="s">
        <v>184</v>
      </c>
      <c r="L1001">
        <v>0</v>
      </c>
      <c r="M1001" t="s">
        <v>36</v>
      </c>
      <c r="N1001">
        <v>3000</v>
      </c>
      <c r="O1001" s="17" t="s">
        <v>699</v>
      </c>
      <c r="P1001" t="s">
        <v>446</v>
      </c>
      <c r="Q1001" t="s">
        <v>149</v>
      </c>
      <c r="R1001" t="s">
        <v>39</v>
      </c>
      <c r="S1001" t="s">
        <v>292</v>
      </c>
      <c r="T1001" t="s">
        <v>289</v>
      </c>
      <c r="U1001" s="17" t="e">
        <v>#N/A</v>
      </c>
      <c r="V1001" s="13">
        <v>0</v>
      </c>
      <c r="W1001">
        <v>0</v>
      </c>
      <c r="X1001" s="1">
        <v>178334.21</v>
      </c>
      <c r="Y1001" s="1">
        <v>178334.21</v>
      </c>
      <c r="Z1001" s="1">
        <v>178334.21</v>
      </c>
      <c r="AA1001" s="1">
        <v>178334.21</v>
      </c>
      <c r="AB1001" s="1">
        <v>178334.21</v>
      </c>
      <c r="AC1001" s="21">
        <v>-178334.21</v>
      </c>
      <c r="AD1001" s="13">
        <f>VLOOKUP(A1001,'ARCHIVO DE TRABAJO'!$A$1:$AC$1046,29,0)</f>
        <v>1637000</v>
      </c>
      <c r="AE1001" s="32" t="str">
        <f>VLOOKUP(A1001,'ARCHIVO DE TRABAJO'!$A$1:$AD$1046,30,0)</f>
        <v>Verde</v>
      </c>
      <c r="AF1001" s="21">
        <v>0</v>
      </c>
      <c r="AG1001" s="1">
        <v>1637000</v>
      </c>
      <c r="AH1001" s="21">
        <v>0</v>
      </c>
      <c r="AI1001" s="21">
        <f t="shared" si="31"/>
        <v>1637000</v>
      </c>
      <c r="AJ1001">
        <v>0</v>
      </c>
      <c r="AK1001" s="7">
        <v>0</v>
      </c>
      <c r="AL1001">
        <v>0</v>
      </c>
      <c r="AM1001" s="7">
        <v>0</v>
      </c>
      <c r="AN1001" s="7">
        <v>0</v>
      </c>
    </row>
    <row r="1002" spans="1:40" x14ac:dyDescent="0.25">
      <c r="A1002" t="str">
        <f t="shared" si="30"/>
        <v>2.5-02-2019_20279045_2061310</v>
      </c>
      <c r="B1002" t="s">
        <v>445</v>
      </c>
      <c r="C1002" s="17" t="s">
        <v>509</v>
      </c>
      <c r="D1002" t="s">
        <v>31</v>
      </c>
      <c r="E1002" t="s">
        <v>298</v>
      </c>
      <c r="F1002" t="s">
        <v>409</v>
      </c>
      <c r="G1002">
        <v>2</v>
      </c>
      <c r="H1002">
        <v>79</v>
      </c>
      <c r="I1002" t="s">
        <v>420</v>
      </c>
      <c r="J1002">
        <v>6131</v>
      </c>
      <c r="K1002" t="s">
        <v>448</v>
      </c>
      <c r="L1002">
        <v>0</v>
      </c>
      <c r="M1002" t="s">
        <v>36</v>
      </c>
      <c r="N1002">
        <v>6000</v>
      </c>
      <c r="O1002" s="17" t="s">
        <v>700</v>
      </c>
      <c r="P1002" t="s">
        <v>446</v>
      </c>
      <c r="Q1002" t="s">
        <v>411</v>
      </c>
      <c r="R1002" t="s">
        <v>261</v>
      </c>
      <c r="S1002" t="s">
        <v>300</v>
      </c>
      <c r="T1002" t="s">
        <v>301</v>
      </c>
      <c r="U1002" s="17" t="e">
        <v>#N/A</v>
      </c>
      <c r="V1002" s="13">
        <v>33420048.98</v>
      </c>
      <c r="W1002">
        <v>0</v>
      </c>
      <c r="X1002" s="1">
        <v>24163911.98</v>
      </c>
      <c r="Y1002" s="1">
        <v>24163911.98</v>
      </c>
      <c r="Z1002" s="1">
        <v>16977271.350000001</v>
      </c>
      <c r="AA1002" s="1">
        <v>12182198.460000001</v>
      </c>
      <c r="AB1002" s="1">
        <v>12182198.460000001</v>
      </c>
      <c r="AC1002" s="21">
        <v>9256137</v>
      </c>
      <c r="AD1002" s="13">
        <f>VLOOKUP(A1002,'ARCHIVO DE TRABAJO'!$A$1:$AC$1046,29,0)</f>
        <v>0</v>
      </c>
      <c r="AE1002" s="32">
        <f>VLOOKUP(A1002,'ARCHIVO DE TRABAJO'!$A$1:$AD$1046,30,0)</f>
        <v>0</v>
      </c>
      <c r="AF1002" s="21">
        <v>0</v>
      </c>
      <c r="AG1002" s="21">
        <v>0</v>
      </c>
      <c r="AH1002" s="21">
        <v>0</v>
      </c>
      <c r="AI1002" s="21">
        <f t="shared" si="31"/>
        <v>33420048.98</v>
      </c>
      <c r="AJ1002">
        <v>0</v>
      </c>
      <c r="AK1002" s="1">
        <v>33420048.98</v>
      </c>
      <c r="AL1002">
        <v>0</v>
      </c>
      <c r="AM1002">
        <v>0</v>
      </c>
      <c r="AN1002" s="1">
        <v>33420048.98</v>
      </c>
    </row>
    <row r="1003" spans="1:40" x14ac:dyDescent="0.25">
      <c r="A1003" t="str">
        <f t="shared" si="30"/>
        <v>2.5-02-2001_2082001_2036110</v>
      </c>
      <c r="B1003" t="s">
        <v>445</v>
      </c>
      <c r="C1003" s="17" t="s">
        <v>509</v>
      </c>
      <c r="D1003" t="s">
        <v>31</v>
      </c>
      <c r="E1003" t="s">
        <v>286</v>
      </c>
      <c r="F1003" t="s">
        <v>146</v>
      </c>
      <c r="G1003">
        <v>8</v>
      </c>
      <c r="H1003">
        <v>2</v>
      </c>
      <c r="I1003" t="s">
        <v>287</v>
      </c>
      <c r="J1003">
        <v>3611</v>
      </c>
      <c r="K1003" t="s">
        <v>297</v>
      </c>
      <c r="L1003">
        <v>0</v>
      </c>
      <c r="M1003" t="s">
        <v>36</v>
      </c>
      <c r="N1003">
        <v>3000</v>
      </c>
      <c r="O1003" s="17" t="s">
        <v>699</v>
      </c>
      <c r="P1003" t="s">
        <v>446</v>
      </c>
      <c r="Q1003" t="s">
        <v>149</v>
      </c>
      <c r="R1003" t="s">
        <v>39</v>
      </c>
      <c r="S1003" t="s">
        <v>292</v>
      </c>
      <c r="T1003" t="s">
        <v>289</v>
      </c>
      <c r="U1003" s="17" t="e">
        <v>#N/A</v>
      </c>
      <c r="V1003" s="13">
        <v>0</v>
      </c>
      <c r="W1003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0</v>
      </c>
      <c r="AC1003" s="21">
        <v>0</v>
      </c>
      <c r="AD1003" s="13">
        <f>VLOOKUP(A1003,'ARCHIVO DE TRABAJO'!$A$1:$AC$1046,29,0)</f>
        <v>2467705.58</v>
      </c>
      <c r="AE1003" s="32" t="str">
        <f>VLOOKUP(A1003,'ARCHIVO DE TRABAJO'!$A$1:$AD$1046,30,0)</f>
        <v>Verde</v>
      </c>
      <c r="AF1003" s="21">
        <v>0</v>
      </c>
      <c r="AG1003" s="13">
        <v>2467705.58</v>
      </c>
      <c r="AH1003" s="21">
        <v>0</v>
      </c>
      <c r="AI1003" s="21">
        <f t="shared" si="31"/>
        <v>2467705.58</v>
      </c>
      <c r="AJ1003">
        <v>0</v>
      </c>
      <c r="AK1003" s="7">
        <v>0</v>
      </c>
      <c r="AL1003">
        <v>0</v>
      </c>
      <c r="AM1003">
        <v>0</v>
      </c>
      <c r="AN1003" s="7">
        <v>0</v>
      </c>
    </row>
    <row r="1004" spans="1:40" x14ac:dyDescent="0.25">
      <c r="A1004" t="str">
        <f t="shared" si="30"/>
        <v>2.5-02-2004_20820011_2091110</v>
      </c>
      <c r="B1004" t="s">
        <v>445</v>
      </c>
      <c r="C1004" s="17" t="s">
        <v>509</v>
      </c>
      <c r="D1004" t="s">
        <v>31</v>
      </c>
      <c r="E1004" t="s">
        <v>32</v>
      </c>
      <c r="F1004" t="s">
        <v>33</v>
      </c>
      <c r="G1004">
        <v>8</v>
      </c>
      <c r="H1004">
        <v>20</v>
      </c>
      <c r="I1004" t="s">
        <v>34</v>
      </c>
      <c r="J1004">
        <v>9111</v>
      </c>
      <c r="K1004" t="s">
        <v>449</v>
      </c>
      <c r="L1004">
        <v>0</v>
      </c>
      <c r="M1004" t="s">
        <v>36</v>
      </c>
      <c r="N1004">
        <v>9000</v>
      </c>
      <c r="O1004" s="17" t="s">
        <v>701</v>
      </c>
      <c r="P1004" t="s">
        <v>446</v>
      </c>
      <c r="Q1004" t="s">
        <v>38</v>
      </c>
      <c r="R1004" t="s">
        <v>39</v>
      </c>
      <c r="S1004" t="s">
        <v>307</v>
      </c>
      <c r="T1004" t="s">
        <v>41</v>
      </c>
      <c r="U1004" s="17" t="e">
        <v>#N/A</v>
      </c>
      <c r="V1004" s="13">
        <v>20000000</v>
      </c>
      <c r="W1004" s="1">
        <v>20000000</v>
      </c>
      <c r="X1004" s="13">
        <v>16786857.460000001</v>
      </c>
      <c r="Y1004" s="13">
        <v>16786857.460000001</v>
      </c>
      <c r="Z1004" s="13">
        <v>16786857.460000001</v>
      </c>
      <c r="AA1004" s="13">
        <v>16786857.460000001</v>
      </c>
      <c r="AB1004" s="13">
        <v>16786857.460000001</v>
      </c>
      <c r="AC1004" s="21">
        <v>3213142.5399999991</v>
      </c>
      <c r="AD1004" s="13">
        <f>VLOOKUP(A1004,'ARCHIVO DE TRABAJO'!$A$1:$AC$1046,29,0)</f>
        <v>9861444.0199999996</v>
      </c>
      <c r="AE1004" s="32" t="str">
        <f>VLOOKUP(A1004,'ARCHIVO DE TRABAJO'!$A$1:$AD$1046,30,0)</f>
        <v>Verde</v>
      </c>
      <c r="AF1004" s="21">
        <v>0</v>
      </c>
      <c r="AG1004" s="21">
        <v>0</v>
      </c>
      <c r="AH1004" s="1">
        <v>9861444.0199999996</v>
      </c>
      <c r="AI1004" s="21">
        <f t="shared" si="31"/>
        <v>29861444.02</v>
      </c>
      <c r="AJ1004">
        <v>0</v>
      </c>
      <c r="AK1004" s="7">
        <v>0</v>
      </c>
      <c r="AL1004">
        <v>0</v>
      </c>
      <c r="AM1004">
        <v>0</v>
      </c>
      <c r="AN1004" s="7">
        <v>0</v>
      </c>
    </row>
    <row r="1005" spans="1:40" x14ac:dyDescent="0.25">
      <c r="A1005" t="str">
        <f t="shared" si="30"/>
        <v>2.5-02-2007_20636016_2031110</v>
      </c>
      <c r="B1005" t="s">
        <v>445</v>
      </c>
      <c r="C1005" s="17" t="s">
        <v>509</v>
      </c>
      <c r="D1005" t="s">
        <v>31</v>
      </c>
      <c r="E1005" t="s">
        <v>52</v>
      </c>
      <c r="F1005" t="s">
        <v>193</v>
      </c>
      <c r="G1005">
        <v>6</v>
      </c>
      <c r="H1005">
        <v>36</v>
      </c>
      <c r="I1005" t="s">
        <v>231</v>
      </c>
      <c r="J1005">
        <v>3111</v>
      </c>
      <c r="K1005" t="s">
        <v>173</v>
      </c>
      <c r="L1005">
        <v>0</v>
      </c>
      <c r="M1005" t="s">
        <v>36</v>
      </c>
      <c r="N1005">
        <v>3000</v>
      </c>
      <c r="O1005" s="17" t="s">
        <v>699</v>
      </c>
      <c r="P1005" t="s">
        <v>446</v>
      </c>
      <c r="Q1005" t="s">
        <v>195</v>
      </c>
      <c r="R1005" t="s">
        <v>102</v>
      </c>
      <c r="S1005" t="s">
        <v>232</v>
      </c>
      <c r="T1005" t="s">
        <v>233</v>
      </c>
      <c r="U1005" s="17" t="e">
        <v>#N/A</v>
      </c>
      <c r="V1005" s="13">
        <v>65000000</v>
      </c>
      <c r="W1005" s="1">
        <v>65000000</v>
      </c>
      <c r="X1005" s="1">
        <v>47187066</v>
      </c>
      <c r="Y1005" s="1">
        <v>47187066</v>
      </c>
      <c r="Z1005" s="1">
        <v>47187066</v>
      </c>
      <c r="AA1005" s="1">
        <v>47187066</v>
      </c>
      <c r="AB1005" s="1">
        <v>47187066</v>
      </c>
      <c r="AC1005" s="21">
        <v>17812934</v>
      </c>
      <c r="AD1005" s="13">
        <f>VLOOKUP(A1005,'ARCHIVO DE TRABAJO'!$A$1:$AC$1046,29,0)</f>
        <v>13000000</v>
      </c>
      <c r="AE1005" s="32" t="str">
        <f>VLOOKUP(A1005,'ARCHIVO DE TRABAJO'!$A$1:$AD$1046,30,0)</f>
        <v>Verde</v>
      </c>
      <c r="AF1005" s="21">
        <v>0</v>
      </c>
      <c r="AG1005" s="1">
        <v>13000000</v>
      </c>
      <c r="AH1005" s="21">
        <v>0</v>
      </c>
      <c r="AI1005" s="21">
        <f t="shared" si="31"/>
        <v>78000000</v>
      </c>
      <c r="AJ1005">
        <v>0</v>
      </c>
      <c r="AK1005">
        <v>0</v>
      </c>
      <c r="AL1005">
        <v>0</v>
      </c>
      <c r="AM1005">
        <v>0</v>
      </c>
      <c r="AN1005">
        <v>0</v>
      </c>
    </row>
    <row r="1006" spans="1:40" x14ac:dyDescent="0.25">
      <c r="A1006" t="str">
        <f t="shared" si="30"/>
        <v>2.5-02-2004_20820011_2092110</v>
      </c>
      <c r="B1006" t="s">
        <v>445</v>
      </c>
      <c r="C1006" s="17" t="s">
        <v>509</v>
      </c>
      <c r="D1006" t="s">
        <v>31</v>
      </c>
      <c r="E1006" t="s">
        <v>32</v>
      </c>
      <c r="F1006" t="s">
        <v>33</v>
      </c>
      <c r="G1006">
        <v>8</v>
      </c>
      <c r="H1006">
        <v>20</v>
      </c>
      <c r="I1006" t="s">
        <v>34</v>
      </c>
      <c r="J1006">
        <v>9211</v>
      </c>
      <c r="K1006" t="s">
        <v>450</v>
      </c>
      <c r="L1006">
        <v>0</v>
      </c>
      <c r="M1006" t="s">
        <v>36</v>
      </c>
      <c r="N1006">
        <v>9000</v>
      </c>
      <c r="O1006" s="17" t="s">
        <v>701</v>
      </c>
      <c r="P1006" t="s">
        <v>446</v>
      </c>
      <c r="Q1006" t="s">
        <v>38</v>
      </c>
      <c r="R1006" t="s">
        <v>39</v>
      </c>
      <c r="S1006" t="s">
        <v>307</v>
      </c>
      <c r="T1006" t="s">
        <v>41</v>
      </c>
      <c r="U1006" s="17" t="e">
        <v>#N/A</v>
      </c>
      <c r="V1006" s="13">
        <v>20000000</v>
      </c>
      <c r="W1006" s="1">
        <v>20000000</v>
      </c>
      <c r="X1006" s="1">
        <v>13737004.970000001</v>
      </c>
      <c r="Y1006" s="1">
        <v>13737004.970000001</v>
      </c>
      <c r="Z1006" s="1">
        <v>13737004.970000001</v>
      </c>
      <c r="AA1006" s="1">
        <v>13737004.970000001</v>
      </c>
      <c r="AB1006" s="1">
        <v>13737004.970000001</v>
      </c>
      <c r="AC1006" s="21">
        <v>6262995.0299999993</v>
      </c>
      <c r="AD1006" s="13">
        <f>VLOOKUP(A1006,'ARCHIVO DE TRABAJO'!$A$1:$AC$1046,29,0)</f>
        <v>0</v>
      </c>
      <c r="AE1006" s="32">
        <f>VLOOKUP(A1006,'ARCHIVO DE TRABAJO'!$A$1:$AD$1046,30,0)</f>
        <v>0</v>
      </c>
      <c r="AF1006" s="21">
        <v>0</v>
      </c>
      <c r="AG1006" s="21">
        <v>0</v>
      </c>
      <c r="AH1006" s="21">
        <v>0</v>
      </c>
      <c r="AI1006" s="21">
        <f t="shared" si="31"/>
        <v>20000000</v>
      </c>
      <c r="AJ1006">
        <v>0</v>
      </c>
      <c r="AK1006">
        <v>0</v>
      </c>
      <c r="AL1006">
        <v>0</v>
      </c>
      <c r="AM1006">
        <v>0</v>
      </c>
      <c r="AN1006">
        <v>0</v>
      </c>
    </row>
    <row r="1007" spans="1:40" x14ac:dyDescent="0.25">
      <c r="A1007" t="str">
        <f t="shared" si="30"/>
        <v>2.5-02-2001_2084003_2056910</v>
      </c>
      <c r="B1007" t="s">
        <v>445</v>
      </c>
      <c r="C1007" s="17" t="s">
        <v>509</v>
      </c>
      <c r="D1007" t="s">
        <v>145</v>
      </c>
      <c r="E1007" t="s">
        <v>52</v>
      </c>
      <c r="F1007" t="s">
        <v>146</v>
      </c>
      <c r="G1007">
        <v>8</v>
      </c>
      <c r="H1007">
        <v>4</v>
      </c>
      <c r="I1007" t="s">
        <v>147</v>
      </c>
      <c r="J1007">
        <v>5691</v>
      </c>
      <c r="K1007" t="s">
        <v>123</v>
      </c>
      <c r="L1007">
        <v>0</v>
      </c>
      <c r="M1007" t="s">
        <v>36</v>
      </c>
      <c r="N1007">
        <v>5000</v>
      </c>
      <c r="O1007" s="17" t="s">
        <v>700</v>
      </c>
      <c r="P1007" t="s">
        <v>446</v>
      </c>
      <c r="Q1007" t="s">
        <v>149</v>
      </c>
      <c r="R1007" t="s">
        <v>39</v>
      </c>
      <c r="S1007" t="s">
        <v>150</v>
      </c>
      <c r="T1007" t="s">
        <v>151</v>
      </c>
      <c r="U1007" s="17" t="e">
        <v>#N/A</v>
      </c>
      <c r="V1007" s="13">
        <v>35000000</v>
      </c>
      <c r="W1007" s="1">
        <v>35000000</v>
      </c>
      <c r="X1007" s="1">
        <v>35000000</v>
      </c>
      <c r="Y1007" s="7">
        <v>0</v>
      </c>
      <c r="Z1007" s="7">
        <v>0</v>
      </c>
      <c r="AA1007" s="7">
        <v>0</v>
      </c>
      <c r="AB1007" s="7">
        <v>0</v>
      </c>
      <c r="AC1007" s="21">
        <v>0</v>
      </c>
      <c r="AD1007" s="13">
        <f>VLOOKUP(A1007,'ARCHIVO DE TRABAJO'!$A$1:$AC$1046,29,0)</f>
        <v>17155750.640000001</v>
      </c>
      <c r="AE1007" s="32" t="str">
        <f>VLOOKUP(A1007,'ARCHIVO DE TRABAJO'!$A$1:$AD$1046,30,0)</f>
        <v>Verde</v>
      </c>
      <c r="AF1007" s="21">
        <v>0</v>
      </c>
      <c r="AG1007" s="1">
        <v>17155750.640000001</v>
      </c>
      <c r="AH1007" s="21">
        <v>0</v>
      </c>
      <c r="AI1007" s="21">
        <f t="shared" si="31"/>
        <v>52155750.640000001</v>
      </c>
      <c r="AJ1007">
        <v>0</v>
      </c>
      <c r="AK1007">
        <v>0</v>
      </c>
      <c r="AL1007">
        <v>0</v>
      </c>
      <c r="AM1007" s="7">
        <v>0</v>
      </c>
      <c r="AN1007" s="7">
        <v>0</v>
      </c>
    </row>
    <row r="1008" spans="1:40" x14ac:dyDescent="0.25">
      <c r="A1008" t="str">
        <f t="shared" si="30"/>
        <v>2.5-02-2005_20821012_2026112</v>
      </c>
      <c r="B1008" t="s">
        <v>445</v>
      </c>
      <c r="C1008" s="17" t="s">
        <v>509</v>
      </c>
      <c r="D1008" t="s">
        <v>31</v>
      </c>
      <c r="E1008" t="s">
        <v>32</v>
      </c>
      <c r="F1008" t="s">
        <v>43</v>
      </c>
      <c r="G1008">
        <v>8</v>
      </c>
      <c r="H1008">
        <v>21</v>
      </c>
      <c r="I1008" t="s">
        <v>44</v>
      </c>
      <c r="J1008">
        <v>2611</v>
      </c>
      <c r="K1008" t="s">
        <v>317</v>
      </c>
      <c r="L1008">
        <v>2</v>
      </c>
      <c r="M1008" t="s">
        <v>452</v>
      </c>
      <c r="N1008">
        <v>2000</v>
      </c>
      <c r="O1008" s="17" t="s">
        <v>699</v>
      </c>
      <c r="P1008" t="s">
        <v>446</v>
      </c>
      <c r="Q1008" t="s">
        <v>47</v>
      </c>
      <c r="R1008" t="s">
        <v>39</v>
      </c>
      <c r="S1008" t="s">
        <v>315</v>
      </c>
      <c r="T1008" t="s">
        <v>49</v>
      </c>
      <c r="U1008" s="17" t="s">
        <v>509</v>
      </c>
      <c r="V1008" s="13">
        <v>10000000</v>
      </c>
      <c r="W1008" s="1">
        <v>10068000</v>
      </c>
      <c r="X1008" s="1">
        <v>8349982.3099999996</v>
      </c>
      <c r="Y1008" s="1">
        <v>8208748.5300000003</v>
      </c>
      <c r="Z1008" s="1">
        <v>6590101.9299999997</v>
      </c>
      <c r="AA1008" s="1">
        <v>6580276.8099999996</v>
      </c>
      <c r="AB1008" s="1">
        <v>6580276.8099999996</v>
      </c>
      <c r="AC1008" s="21">
        <v>1650017.6900000004</v>
      </c>
      <c r="AD1008" s="13">
        <f>VLOOKUP(A1008,'ARCHIVO DE TRABAJO'!$A$1:$AC$1046,29,0)</f>
        <v>0</v>
      </c>
      <c r="AE1008" s="32">
        <f>VLOOKUP(A1008,'ARCHIVO DE TRABAJO'!$A$1:$AD$1046,30,0)</f>
        <v>0</v>
      </c>
      <c r="AF1008" s="21">
        <v>0</v>
      </c>
      <c r="AG1008" s="21">
        <v>0</v>
      </c>
      <c r="AH1008" s="21">
        <v>0</v>
      </c>
      <c r="AI1008" s="21">
        <f t="shared" si="31"/>
        <v>10000000</v>
      </c>
      <c r="AJ1008">
        <v>0</v>
      </c>
      <c r="AK1008">
        <v>0</v>
      </c>
      <c r="AL1008">
        <v>0</v>
      </c>
      <c r="AM1008" s="1">
        <v>68000</v>
      </c>
      <c r="AN1008" s="1">
        <v>-68000</v>
      </c>
    </row>
    <row r="1009" spans="1:40" x14ac:dyDescent="0.25">
      <c r="A1009" t="str">
        <f t="shared" si="30"/>
        <v>2.5-02-2005_20821012_2032310</v>
      </c>
      <c r="B1009" t="s">
        <v>445</v>
      </c>
      <c r="C1009" s="17" t="s">
        <v>509</v>
      </c>
      <c r="D1009" t="s">
        <v>31</v>
      </c>
      <c r="E1009" t="s">
        <v>32</v>
      </c>
      <c r="F1009" t="s">
        <v>43</v>
      </c>
      <c r="G1009">
        <v>8</v>
      </c>
      <c r="H1009">
        <v>21</v>
      </c>
      <c r="I1009" t="s">
        <v>44</v>
      </c>
      <c r="J1009">
        <v>3231</v>
      </c>
      <c r="K1009" t="s">
        <v>183</v>
      </c>
      <c r="L1009">
        <v>0</v>
      </c>
      <c r="M1009" t="s">
        <v>36</v>
      </c>
      <c r="N1009">
        <v>3000</v>
      </c>
      <c r="O1009" s="17" t="s">
        <v>699</v>
      </c>
      <c r="P1009" t="s">
        <v>446</v>
      </c>
      <c r="Q1009" t="s">
        <v>47</v>
      </c>
      <c r="R1009" t="s">
        <v>39</v>
      </c>
      <c r="S1009" t="s">
        <v>315</v>
      </c>
      <c r="T1009" t="s">
        <v>49</v>
      </c>
      <c r="U1009" s="17" t="e">
        <v>#N/A</v>
      </c>
      <c r="V1009" s="13">
        <f>2585864+78880</f>
        <v>2664744</v>
      </c>
      <c r="W1009" s="1">
        <v>2664744</v>
      </c>
      <c r="X1009" s="1">
        <v>2573112</v>
      </c>
      <c r="Y1009" s="1">
        <v>2573112</v>
      </c>
      <c r="Z1009" s="1">
        <v>2025563.93</v>
      </c>
      <c r="AA1009" s="1">
        <v>1100984.82</v>
      </c>
      <c r="AB1009" s="1">
        <v>740267.44</v>
      </c>
      <c r="AC1009" s="21">
        <v>12752</v>
      </c>
      <c r="AD1009" s="13">
        <f>VLOOKUP(A1009,'ARCHIVO DE TRABAJO'!$A$1:$AC$1046,29,0)</f>
        <v>0</v>
      </c>
      <c r="AE1009" s="32">
        <f>VLOOKUP(A1009,'ARCHIVO DE TRABAJO'!$A$1:$AD$1046,30,0)</f>
        <v>0</v>
      </c>
      <c r="AF1009" s="21">
        <v>0</v>
      </c>
      <c r="AG1009" s="21">
        <v>0</v>
      </c>
      <c r="AH1009" s="21">
        <v>0</v>
      </c>
      <c r="AI1009" s="21">
        <f t="shared" si="31"/>
        <v>2664744</v>
      </c>
      <c r="AJ1009">
        <v>0</v>
      </c>
      <c r="AK1009">
        <v>0</v>
      </c>
      <c r="AL1009">
        <v>0</v>
      </c>
      <c r="AM1009" s="1">
        <v>78880</v>
      </c>
      <c r="AN1009" s="1">
        <v>-78880</v>
      </c>
    </row>
    <row r="1010" spans="1:40" x14ac:dyDescent="0.25">
      <c r="A1010" t="str">
        <f t="shared" si="30"/>
        <v>2.5-02-2005_20821012_2032510</v>
      </c>
      <c r="B1010" t="s">
        <v>445</v>
      </c>
      <c r="C1010" s="17" t="s">
        <v>509</v>
      </c>
      <c r="D1010" t="s">
        <v>31</v>
      </c>
      <c r="E1010" t="s">
        <v>32</v>
      </c>
      <c r="F1010" t="s">
        <v>43</v>
      </c>
      <c r="G1010">
        <v>8</v>
      </c>
      <c r="H1010">
        <v>21</v>
      </c>
      <c r="I1010" t="s">
        <v>44</v>
      </c>
      <c r="J1010">
        <v>3251</v>
      </c>
      <c r="K1010" t="s">
        <v>65</v>
      </c>
      <c r="L1010">
        <v>0</v>
      </c>
      <c r="M1010" t="s">
        <v>36</v>
      </c>
      <c r="N1010">
        <v>3000</v>
      </c>
      <c r="O1010" s="17" t="s">
        <v>699</v>
      </c>
      <c r="P1010" t="s">
        <v>446</v>
      </c>
      <c r="Q1010" t="s">
        <v>47</v>
      </c>
      <c r="R1010" t="s">
        <v>39</v>
      </c>
      <c r="S1010" t="s">
        <v>315</v>
      </c>
      <c r="T1010" t="s">
        <v>49</v>
      </c>
      <c r="U1010" s="17" t="e">
        <v>#N/A</v>
      </c>
      <c r="V1010" s="13">
        <v>24078000</v>
      </c>
      <c r="W1010" s="1">
        <v>24078000</v>
      </c>
      <c r="X1010" s="1">
        <v>14783902.390000001</v>
      </c>
      <c r="Y1010" s="1">
        <v>14783902.390000001</v>
      </c>
      <c r="Z1010" s="1">
        <v>9043320.1400000006</v>
      </c>
      <c r="AA1010" s="1">
        <v>9043320.1400000006</v>
      </c>
      <c r="AB1010" s="1">
        <v>9043320.1400000006</v>
      </c>
      <c r="AC1010" s="21">
        <v>9294097.6099999994</v>
      </c>
      <c r="AD1010" s="13">
        <f>VLOOKUP(A1010,'ARCHIVO DE TRABAJO'!$A$1:$AC$1046,29,0)</f>
        <v>0</v>
      </c>
      <c r="AE1010" s="32">
        <f>VLOOKUP(A1010,'ARCHIVO DE TRABAJO'!$A$1:$AD$1046,30,0)</f>
        <v>0</v>
      </c>
      <c r="AF1010" s="21">
        <v>0</v>
      </c>
      <c r="AG1010" s="21">
        <v>0</v>
      </c>
      <c r="AH1010" s="21">
        <v>0</v>
      </c>
      <c r="AI1010" s="21">
        <f t="shared" si="31"/>
        <v>24078000</v>
      </c>
      <c r="AJ1010">
        <v>0</v>
      </c>
      <c r="AK1010">
        <v>0</v>
      </c>
      <c r="AL1010">
        <v>0</v>
      </c>
      <c r="AM1010">
        <v>0</v>
      </c>
      <c r="AN1010">
        <v>0</v>
      </c>
    </row>
    <row r="1011" spans="1:40" x14ac:dyDescent="0.25">
      <c r="A1011" t="str">
        <f t="shared" si="30"/>
        <v>2.5-02-2012_20665031_2035810</v>
      </c>
      <c r="B1011" t="s">
        <v>445</v>
      </c>
      <c r="C1011" s="17" t="s">
        <v>509</v>
      </c>
      <c r="D1011" t="s">
        <v>453</v>
      </c>
      <c r="E1011" t="s">
        <v>52</v>
      </c>
      <c r="F1011" t="s">
        <v>258</v>
      </c>
      <c r="G1011">
        <v>6</v>
      </c>
      <c r="H1011">
        <v>65</v>
      </c>
      <c r="I1011" t="s">
        <v>454</v>
      </c>
      <c r="J1011">
        <v>3581</v>
      </c>
      <c r="K1011" t="s">
        <v>178</v>
      </c>
      <c r="L1011">
        <v>0</v>
      </c>
      <c r="M1011" t="s">
        <v>36</v>
      </c>
      <c r="N1011">
        <v>3000</v>
      </c>
      <c r="O1011" s="17" t="s">
        <v>699</v>
      </c>
      <c r="P1011" t="s">
        <v>446</v>
      </c>
      <c r="Q1011" t="s">
        <v>260</v>
      </c>
      <c r="R1011" t="s">
        <v>102</v>
      </c>
      <c r="S1011" t="s">
        <v>455</v>
      </c>
      <c r="T1011" t="s">
        <v>456</v>
      </c>
      <c r="U1011" s="17" t="e">
        <v>#N/A</v>
      </c>
      <c r="V1011" s="13">
        <v>70000000</v>
      </c>
      <c r="W1011" s="1">
        <v>70000000</v>
      </c>
      <c r="X1011" s="1">
        <v>81614267.159999996</v>
      </c>
      <c r="Y1011" s="1">
        <v>81614267.159999996</v>
      </c>
      <c r="Z1011" s="1">
        <v>81614267.159999996</v>
      </c>
      <c r="AA1011" s="1">
        <v>71129996.049999997</v>
      </c>
      <c r="AB1011" s="1">
        <v>71129996.049999997</v>
      </c>
      <c r="AC1011" s="21">
        <v>-11614267.159999996</v>
      </c>
      <c r="AD1011" s="13">
        <f>VLOOKUP(A1011,'ARCHIVO DE TRABAJO'!$A$1:$AC$1046,29,0)</f>
        <v>26000000</v>
      </c>
      <c r="AE1011" s="32" t="str">
        <f>VLOOKUP(A1011,'ARCHIVO DE TRABAJO'!$A$1:$AD$1046,30,0)</f>
        <v>Verde</v>
      </c>
      <c r="AF1011" s="21">
        <v>0</v>
      </c>
      <c r="AG1011" s="1">
        <v>26000000</v>
      </c>
      <c r="AH1011" s="21">
        <v>299981.37</v>
      </c>
      <c r="AI1011" s="21">
        <f t="shared" si="31"/>
        <v>96299981.370000005</v>
      </c>
      <c r="AJ1011">
        <v>0</v>
      </c>
      <c r="AK1011">
        <v>0</v>
      </c>
      <c r="AL1011">
        <v>0</v>
      </c>
      <c r="AM1011">
        <v>0</v>
      </c>
      <c r="AN1011">
        <v>0</v>
      </c>
    </row>
    <row r="1012" spans="1:40" x14ac:dyDescent="0.25">
      <c r="A1012" t="str">
        <f t="shared" si="30"/>
        <v>1.1-00-2001_2083002_2033910</v>
      </c>
      <c r="B1012" t="s">
        <v>393</v>
      </c>
      <c r="C1012" s="17" t="s">
        <v>555</v>
      </c>
      <c r="D1012" t="s">
        <v>31</v>
      </c>
      <c r="E1012" t="s">
        <v>286</v>
      </c>
      <c r="F1012" t="s">
        <v>146</v>
      </c>
      <c r="G1012">
        <v>8</v>
      </c>
      <c r="H1012">
        <v>3</v>
      </c>
      <c r="I1012" t="s">
        <v>294</v>
      </c>
      <c r="J1012">
        <v>3391</v>
      </c>
      <c r="K1012" t="s">
        <v>137</v>
      </c>
      <c r="L1012">
        <v>0</v>
      </c>
      <c r="M1012" t="s">
        <v>36</v>
      </c>
      <c r="N1012">
        <v>3000</v>
      </c>
      <c r="O1012" s="17" t="s">
        <v>699</v>
      </c>
      <c r="P1012" t="s">
        <v>394</v>
      </c>
      <c r="Q1012" t="s">
        <v>149</v>
      </c>
      <c r="R1012" t="s">
        <v>39</v>
      </c>
      <c r="S1012" t="s">
        <v>295</v>
      </c>
      <c r="T1012" t="s">
        <v>296</v>
      </c>
      <c r="U1012" s="17" t="s">
        <v>509</v>
      </c>
      <c r="V1012" s="13">
        <v>1132000</v>
      </c>
      <c r="W1012">
        <v>0</v>
      </c>
      <c r="X1012" s="1">
        <v>360000</v>
      </c>
      <c r="Y1012" s="1">
        <v>360000</v>
      </c>
      <c r="Z1012" s="17">
        <v>0</v>
      </c>
      <c r="AA1012" s="17">
        <v>0</v>
      </c>
      <c r="AB1012" s="17">
        <v>0</v>
      </c>
      <c r="AC1012" s="21">
        <v>772000</v>
      </c>
      <c r="AD1012" s="13">
        <f>VLOOKUP(A1012,'ARCHIVO DE TRABAJO'!$A$1:$AC$1046,29,0)</f>
        <v>1132000</v>
      </c>
      <c r="AE1012" s="32" t="str">
        <f>VLOOKUP(A1012,'ARCHIVO DE TRABAJO'!$A$1:$AD$1046,30,0)</f>
        <v>Verde</v>
      </c>
      <c r="AF1012" s="27">
        <v>360000</v>
      </c>
      <c r="AG1012" s="21">
        <v>360000</v>
      </c>
      <c r="AH1012" s="21">
        <v>0</v>
      </c>
      <c r="AI1012" s="21">
        <f t="shared" si="31"/>
        <v>1132000</v>
      </c>
      <c r="AJ1012">
        <v>0</v>
      </c>
      <c r="AK1012" s="21">
        <v>1132000</v>
      </c>
      <c r="AL1012">
        <v>0</v>
      </c>
      <c r="AM1012">
        <v>0</v>
      </c>
      <c r="AN1012" s="21">
        <v>1132000</v>
      </c>
    </row>
    <row r="1013" spans="1:40" x14ac:dyDescent="0.25">
      <c r="A1013" t="str">
        <f t="shared" si="30"/>
        <v>2.5-03-1904_20819011_2039210</v>
      </c>
      <c r="B1013" t="s">
        <v>457</v>
      </c>
      <c r="C1013" s="17" t="s">
        <v>509</v>
      </c>
      <c r="D1013" t="s">
        <v>31</v>
      </c>
      <c r="E1013" t="s">
        <v>32</v>
      </c>
      <c r="F1013" t="s">
        <v>33</v>
      </c>
      <c r="G1013">
        <v>8</v>
      </c>
      <c r="H1013">
        <v>19</v>
      </c>
      <c r="I1013" t="s">
        <v>34</v>
      </c>
      <c r="J1013">
        <v>3921</v>
      </c>
      <c r="K1013" t="s">
        <v>35</v>
      </c>
      <c r="L1013">
        <v>0</v>
      </c>
      <c r="M1013" t="s">
        <v>36</v>
      </c>
      <c r="N1013">
        <v>3000</v>
      </c>
      <c r="O1013" s="17" t="s">
        <v>699</v>
      </c>
      <c r="P1013" t="s">
        <v>458</v>
      </c>
      <c r="Q1013" t="s">
        <v>38</v>
      </c>
      <c r="R1013" t="s">
        <v>39</v>
      </c>
      <c r="S1013" t="s">
        <v>40</v>
      </c>
      <c r="T1013" t="s">
        <v>41</v>
      </c>
      <c r="U1013" s="17" t="e">
        <v>#N/A</v>
      </c>
      <c r="V1013" s="13">
        <v>0</v>
      </c>
      <c r="W1013">
        <v>0</v>
      </c>
      <c r="X1013" s="1">
        <v>259543.56</v>
      </c>
      <c r="Y1013" s="1">
        <v>259543.56</v>
      </c>
      <c r="Z1013" s="1">
        <v>259543.56</v>
      </c>
      <c r="AA1013" s="1">
        <v>259543.56</v>
      </c>
      <c r="AB1013" s="1">
        <v>259543.56</v>
      </c>
      <c r="AC1013" s="21">
        <v>-259543.56</v>
      </c>
      <c r="AD1013" s="13">
        <f>VLOOKUP(A1013,'ARCHIVO DE TRABAJO'!$A$1:$AC$1046,29,0)</f>
        <v>0</v>
      </c>
      <c r="AE1013" s="32">
        <f>VLOOKUP(A1013,'ARCHIVO DE TRABAJO'!$A$1:$AD$1046,30,0)</f>
        <v>0</v>
      </c>
      <c r="AF1013" s="21">
        <v>0</v>
      </c>
      <c r="AG1013" s="21">
        <v>0</v>
      </c>
      <c r="AH1013" s="1">
        <v>259543.56</v>
      </c>
      <c r="AI1013" s="21">
        <f t="shared" si="31"/>
        <v>259543.56</v>
      </c>
      <c r="AJ1013">
        <v>0</v>
      </c>
      <c r="AK1013">
        <v>0</v>
      </c>
      <c r="AL1013">
        <v>0</v>
      </c>
      <c r="AM1013">
        <v>0</v>
      </c>
      <c r="AN1013">
        <v>0</v>
      </c>
    </row>
    <row r="1014" spans="1:40" x14ac:dyDescent="0.25">
      <c r="A1014" t="str">
        <f t="shared" si="30"/>
        <v>2.6-05-1908_20347023_2035110</v>
      </c>
      <c r="B1014" t="s">
        <v>459</v>
      </c>
      <c r="C1014" s="17" t="s">
        <v>509</v>
      </c>
      <c r="D1014" t="s">
        <v>129</v>
      </c>
      <c r="E1014" t="s">
        <v>97</v>
      </c>
      <c r="F1014" t="s">
        <v>130</v>
      </c>
      <c r="G1014">
        <v>3</v>
      </c>
      <c r="H1014">
        <v>47</v>
      </c>
      <c r="I1014" t="s">
        <v>131</v>
      </c>
      <c r="J1014">
        <v>3511</v>
      </c>
      <c r="K1014" t="s">
        <v>68</v>
      </c>
      <c r="L1014">
        <v>0</v>
      </c>
      <c r="M1014" t="s">
        <v>36</v>
      </c>
      <c r="N1014">
        <v>3000</v>
      </c>
      <c r="O1014" s="17" t="s">
        <v>699</v>
      </c>
      <c r="P1014" t="s">
        <v>460</v>
      </c>
      <c r="Q1014" t="s">
        <v>133</v>
      </c>
      <c r="R1014" t="s">
        <v>134</v>
      </c>
      <c r="S1014" t="s">
        <v>140</v>
      </c>
      <c r="T1014" t="s">
        <v>136</v>
      </c>
      <c r="U1014" s="17" t="e">
        <v>#N/A</v>
      </c>
      <c r="V1014" s="13">
        <v>0</v>
      </c>
      <c r="W1014">
        <v>0</v>
      </c>
      <c r="X1014" s="1">
        <v>158525.99</v>
      </c>
      <c r="Y1014" s="1">
        <v>158525.99</v>
      </c>
      <c r="Z1014" s="1">
        <v>158525.99</v>
      </c>
      <c r="AA1014" s="1">
        <v>158525.99</v>
      </c>
      <c r="AB1014" s="1">
        <v>158525.99</v>
      </c>
      <c r="AC1014" s="21">
        <v>-158525.99</v>
      </c>
      <c r="AD1014" s="13">
        <f>VLOOKUP(A1014,'ARCHIVO DE TRABAJO'!$A$1:$AC$1046,29,0)</f>
        <v>0</v>
      </c>
      <c r="AE1014" s="32">
        <f>VLOOKUP(A1014,'ARCHIVO DE TRABAJO'!$A$1:$AD$1046,30,0)</f>
        <v>0</v>
      </c>
      <c r="AF1014" s="21">
        <v>0</v>
      </c>
      <c r="AG1014" s="21">
        <v>0</v>
      </c>
      <c r="AH1014" s="21">
        <v>0</v>
      </c>
      <c r="AI1014" s="21">
        <f t="shared" si="31"/>
        <v>0</v>
      </c>
      <c r="AJ1014">
        <v>0</v>
      </c>
      <c r="AK1014">
        <v>0</v>
      </c>
      <c r="AL1014">
        <v>0</v>
      </c>
      <c r="AM1014">
        <v>0</v>
      </c>
      <c r="AN1014">
        <v>0</v>
      </c>
    </row>
    <row r="1015" spans="1:40" x14ac:dyDescent="0.25">
      <c r="A1015" t="str">
        <f t="shared" si="30"/>
        <v>2.6-05-1908_20347023_2051110</v>
      </c>
      <c r="B1015" t="s">
        <v>459</v>
      </c>
      <c r="C1015" s="17" t="s">
        <v>509</v>
      </c>
      <c r="D1015" t="s">
        <v>129</v>
      </c>
      <c r="E1015" t="s">
        <v>97</v>
      </c>
      <c r="F1015" t="s">
        <v>130</v>
      </c>
      <c r="G1015">
        <v>3</v>
      </c>
      <c r="H1015">
        <v>47</v>
      </c>
      <c r="I1015" t="s">
        <v>131</v>
      </c>
      <c r="J1015">
        <v>5111</v>
      </c>
      <c r="K1015" t="s">
        <v>110</v>
      </c>
      <c r="L1015">
        <v>0</v>
      </c>
      <c r="M1015" t="s">
        <v>36</v>
      </c>
      <c r="N1015">
        <v>5000</v>
      </c>
      <c r="O1015" s="17" t="s">
        <v>700</v>
      </c>
      <c r="P1015" t="s">
        <v>460</v>
      </c>
      <c r="Q1015" t="s">
        <v>133</v>
      </c>
      <c r="R1015" t="s">
        <v>134</v>
      </c>
      <c r="S1015" t="s">
        <v>140</v>
      </c>
      <c r="T1015" t="s">
        <v>136</v>
      </c>
      <c r="U1015" s="17" t="e">
        <v>#N/A</v>
      </c>
      <c r="V1015" s="13">
        <v>0</v>
      </c>
      <c r="W1015">
        <v>0</v>
      </c>
      <c r="X1015" s="1">
        <v>84474.68</v>
      </c>
      <c r="Y1015" s="1">
        <v>84474.68</v>
      </c>
      <c r="Z1015" s="1">
        <v>84474.68</v>
      </c>
      <c r="AA1015" s="1">
        <v>84474.68</v>
      </c>
      <c r="AB1015" s="1">
        <v>84474.68</v>
      </c>
      <c r="AC1015" s="21">
        <v>-84474.68</v>
      </c>
      <c r="AD1015" s="13">
        <f>VLOOKUP(A1015,'ARCHIVO DE TRABAJO'!$A$1:$AC$1046,29,0)</f>
        <v>0</v>
      </c>
      <c r="AE1015" s="32">
        <f>VLOOKUP(A1015,'ARCHIVO DE TRABAJO'!$A$1:$AD$1046,30,0)</f>
        <v>0</v>
      </c>
      <c r="AF1015" s="21">
        <v>0</v>
      </c>
      <c r="AG1015" s="21">
        <v>0</v>
      </c>
      <c r="AH1015" s="21">
        <v>0</v>
      </c>
      <c r="AI1015" s="21">
        <f t="shared" si="31"/>
        <v>0</v>
      </c>
      <c r="AJ1015">
        <v>0</v>
      </c>
      <c r="AK1015">
        <v>0</v>
      </c>
      <c r="AL1015">
        <v>0</v>
      </c>
      <c r="AM1015">
        <v>0</v>
      </c>
      <c r="AN1015">
        <v>0</v>
      </c>
    </row>
    <row r="1016" spans="1:40" x14ac:dyDescent="0.25">
      <c r="A1016" t="str">
        <f t="shared" si="30"/>
        <v>2.6-05-1908_20347023_2051510</v>
      </c>
      <c r="B1016" t="s">
        <v>459</v>
      </c>
      <c r="C1016" s="17" t="s">
        <v>509</v>
      </c>
      <c r="D1016" t="s">
        <v>129</v>
      </c>
      <c r="E1016" t="s">
        <v>97</v>
      </c>
      <c r="F1016" t="s">
        <v>130</v>
      </c>
      <c r="G1016">
        <v>3</v>
      </c>
      <c r="H1016">
        <v>47</v>
      </c>
      <c r="I1016" t="s">
        <v>131</v>
      </c>
      <c r="J1016">
        <v>5151</v>
      </c>
      <c r="K1016" t="s">
        <v>112</v>
      </c>
      <c r="L1016">
        <v>0</v>
      </c>
      <c r="M1016" t="s">
        <v>36</v>
      </c>
      <c r="N1016">
        <v>5000</v>
      </c>
      <c r="O1016" s="17" t="s">
        <v>700</v>
      </c>
      <c r="P1016" t="s">
        <v>460</v>
      </c>
      <c r="Q1016" t="s">
        <v>133</v>
      </c>
      <c r="R1016" t="s">
        <v>134</v>
      </c>
      <c r="S1016" t="s">
        <v>140</v>
      </c>
      <c r="T1016" t="s">
        <v>136</v>
      </c>
      <c r="U1016" s="17" t="e">
        <v>#N/A</v>
      </c>
      <c r="V1016" s="13">
        <v>0</v>
      </c>
      <c r="W1016">
        <v>0</v>
      </c>
      <c r="X1016" s="1">
        <v>56999.01</v>
      </c>
      <c r="Y1016" s="1">
        <v>56999.01</v>
      </c>
      <c r="Z1016" s="1">
        <v>56999.01</v>
      </c>
      <c r="AA1016" s="1">
        <v>56999.01</v>
      </c>
      <c r="AB1016" s="1">
        <v>56999.01</v>
      </c>
      <c r="AC1016" s="21">
        <v>-56999.01</v>
      </c>
      <c r="AD1016" s="13">
        <f>VLOOKUP(A1016,'ARCHIVO DE TRABAJO'!$A$1:$AC$1046,29,0)</f>
        <v>0</v>
      </c>
      <c r="AE1016" s="32">
        <f>VLOOKUP(A1016,'ARCHIVO DE TRABAJO'!$A$1:$AD$1046,30,0)</f>
        <v>0</v>
      </c>
      <c r="AF1016" s="21">
        <v>0</v>
      </c>
      <c r="AG1016" s="21">
        <v>0</v>
      </c>
      <c r="AH1016" s="21">
        <v>0</v>
      </c>
      <c r="AI1016" s="21">
        <f t="shared" si="31"/>
        <v>0</v>
      </c>
      <c r="AJ1016">
        <v>0</v>
      </c>
      <c r="AK1016">
        <v>0</v>
      </c>
      <c r="AL1016">
        <v>0</v>
      </c>
      <c r="AM1016">
        <v>0</v>
      </c>
      <c r="AN1016">
        <v>0</v>
      </c>
    </row>
    <row r="1017" spans="1:40" x14ac:dyDescent="0.25">
      <c r="A1017" t="str">
        <f t="shared" si="30"/>
        <v>2.6-05-1908_20347023_2059110</v>
      </c>
      <c r="B1017" t="s">
        <v>459</v>
      </c>
      <c r="C1017" s="17" t="s">
        <v>509</v>
      </c>
      <c r="D1017" t="s">
        <v>129</v>
      </c>
      <c r="E1017" t="s">
        <v>97</v>
      </c>
      <c r="F1017" t="s">
        <v>130</v>
      </c>
      <c r="G1017">
        <v>3</v>
      </c>
      <c r="H1017">
        <v>47</v>
      </c>
      <c r="I1017" t="s">
        <v>131</v>
      </c>
      <c r="J1017">
        <v>5911</v>
      </c>
      <c r="K1017" t="s">
        <v>157</v>
      </c>
      <c r="L1017">
        <v>0</v>
      </c>
      <c r="M1017" t="s">
        <v>36</v>
      </c>
      <c r="N1017">
        <v>5000</v>
      </c>
      <c r="O1017" s="17" t="s">
        <v>700</v>
      </c>
      <c r="P1017" t="s">
        <v>460</v>
      </c>
      <c r="Q1017" t="s">
        <v>133</v>
      </c>
      <c r="R1017" t="s">
        <v>134</v>
      </c>
      <c r="S1017" t="s">
        <v>140</v>
      </c>
      <c r="T1017" t="s">
        <v>136</v>
      </c>
      <c r="U1017" s="17" t="e">
        <v>#N/A</v>
      </c>
      <c r="V1017" s="13">
        <v>0</v>
      </c>
      <c r="W1017">
        <v>0</v>
      </c>
      <c r="X1017" s="1">
        <v>50000</v>
      </c>
      <c r="Y1017" s="1">
        <v>50000</v>
      </c>
      <c r="Z1017" s="1">
        <v>50000</v>
      </c>
      <c r="AA1017" s="1">
        <v>50000</v>
      </c>
      <c r="AB1017" s="1">
        <v>50000</v>
      </c>
      <c r="AC1017" s="21">
        <v>-50000</v>
      </c>
      <c r="AD1017" s="13">
        <f>VLOOKUP(A1017,'ARCHIVO DE TRABAJO'!$A$1:$AC$1046,29,0)</f>
        <v>0</v>
      </c>
      <c r="AE1017" s="32">
        <f>VLOOKUP(A1017,'ARCHIVO DE TRABAJO'!$A$1:$AD$1046,30,0)</f>
        <v>0</v>
      </c>
      <c r="AF1017" s="21">
        <v>0</v>
      </c>
      <c r="AG1017" s="21">
        <v>0</v>
      </c>
      <c r="AH1017" s="21">
        <v>0</v>
      </c>
      <c r="AI1017" s="21">
        <f t="shared" si="31"/>
        <v>0</v>
      </c>
      <c r="AJ1017">
        <v>0</v>
      </c>
      <c r="AK1017">
        <v>0</v>
      </c>
      <c r="AL1017">
        <v>0</v>
      </c>
      <c r="AM1017">
        <v>0</v>
      </c>
      <c r="AN1017">
        <v>0</v>
      </c>
    </row>
    <row r="1018" spans="1:40" x14ac:dyDescent="0.25">
      <c r="A1018" t="str">
        <f t="shared" si="30"/>
        <v>2.6-05-1904_20819011_2039210</v>
      </c>
      <c r="B1018" t="s">
        <v>459</v>
      </c>
      <c r="C1018" s="17" t="s">
        <v>509</v>
      </c>
      <c r="D1018" t="s">
        <v>31</v>
      </c>
      <c r="E1018" t="s">
        <v>32</v>
      </c>
      <c r="F1018" t="s">
        <v>33</v>
      </c>
      <c r="G1018">
        <v>8</v>
      </c>
      <c r="H1018">
        <v>19</v>
      </c>
      <c r="I1018" t="s">
        <v>34</v>
      </c>
      <c r="J1018">
        <v>3921</v>
      </c>
      <c r="K1018" t="s">
        <v>35</v>
      </c>
      <c r="L1018">
        <v>0</v>
      </c>
      <c r="M1018" t="s">
        <v>36</v>
      </c>
      <c r="N1018">
        <v>3000</v>
      </c>
      <c r="O1018" s="17" t="s">
        <v>699</v>
      </c>
      <c r="P1018" t="s">
        <v>460</v>
      </c>
      <c r="Q1018" t="s">
        <v>38</v>
      </c>
      <c r="R1018" t="s">
        <v>39</v>
      </c>
      <c r="S1018" t="s">
        <v>40</v>
      </c>
      <c r="T1018" t="s">
        <v>41</v>
      </c>
      <c r="U1018" s="17" t="e">
        <v>#N/A</v>
      </c>
      <c r="V1018" s="13">
        <v>0</v>
      </c>
      <c r="W1018">
        <v>0</v>
      </c>
      <c r="X1018">
        <v>10.42</v>
      </c>
      <c r="Y1018">
        <v>10.42</v>
      </c>
      <c r="Z1018">
        <v>10.42</v>
      </c>
      <c r="AA1018">
        <v>10.42</v>
      </c>
      <c r="AB1018">
        <v>10.42</v>
      </c>
      <c r="AC1018" s="21">
        <v>-10.42</v>
      </c>
      <c r="AD1018" s="13">
        <f>VLOOKUP(A1018,'ARCHIVO DE TRABAJO'!$A$1:$AC$1046,29,0)</f>
        <v>0</v>
      </c>
      <c r="AE1018" s="32">
        <f>VLOOKUP(A1018,'ARCHIVO DE TRABAJO'!$A$1:$AD$1046,30,0)</f>
        <v>0</v>
      </c>
      <c r="AF1018" s="21">
        <v>0</v>
      </c>
      <c r="AG1018" s="21">
        <v>0</v>
      </c>
      <c r="AH1018" s="1">
        <v>10.42</v>
      </c>
      <c r="AI1018" s="21">
        <f t="shared" si="31"/>
        <v>10.42</v>
      </c>
      <c r="AJ1018">
        <v>0</v>
      </c>
      <c r="AK1018">
        <v>0</v>
      </c>
      <c r="AL1018">
        <v>0</v>
      </c>
      <c r="AM1018">
        <v>0</v>
      </c>
      <c r="AN1018">
        <v>0</v>
      </c>
    </row>
    <row r="1019" spans="1:40" x14ac:dyDescent="0.25">
      <c r="A1019" t="str">
        <f t="shared" si="30"/>
        <v>2.5-01-1904_20819011_2039210</v>
      </c>
      <c r="B1019" t="s">
        <v>461</v>
      </c>
      <c r="C1019" s="17" t="s">
        <v>509</v>
      </c>
      <c r="D1019" t="s">
        <v>31</v>
      </c>
      <c r="E1019" t="s">
        <v>32</v>
      </c>
      <c r="F1019" t="s">
        <v>33</v>
      </c>
      <c r="G1019">
        <v>8</v>
      </c>
      <c r="H1019">
        <v>19</v>
      </c>
      <c r="I1019" t="s">
        <v>34</v>
      </c>
      <c r="J1019">
        <v>3921</v>
      </c>
      <c r="K1019" t="s">
        <v>35</v>
      </c>
      <c r="L1019">
        <v>0</v>
      </c>
      <c r="M1019" t="s">
        <v>36</v>
      </c>
      <c r="N1019">
        <v>3000</v>
      </c>
      <c r="O1019" s="17" t="s">
        <v>699</v>
      </c>
      <c r="P1019" t="s">
        <v>462</v>
      </c>
      <c r="Q1019" t="s">
        <v>38</v>
      </c>
      <c r="R1019" t="s">
        <v>39</v>
      </c>
      <c r="S1019" t="s">
        <v>40</v>
      </c>
      <c r="T1019" t="s">
        <v>41</v>
      </c>
      <c r="U1019" s="17" t="e">
        <v>#N/A</v>
      </c>
      <c r="V1019" s="13">
        <v>0</v>
      </c>
      <c r="W1019">
        <v>0</v>
      </c>
      <c r="X1019" s="1">
        <v>319675.15999999997</v>
      </c>
      <c r="Y1019" s="1">
        <v>319675.15999999997</v>
      </c>
      <c r="Z1019" s="1">
        <v>319675.15999999997</v>
      </c>
      <c r="AA1019" s="1">
        <v>319675.15999999997</v>
      </c>
      <c r="AB1019" s="1">
        <v>319675.15999999997</v>
      </c>
      <c r="AC1019" s="21">
        <v>-319675.15999999997</v>
      </c>
      <c r="AD1019" s="13">
        <f>VLOOKUP(A1019,'ARCHIVO DE TRABAJO'!$A$1:$AC$1046,29,0)</f>
        <v>0</v>
      </c>
      <c r="AE1019" s="32">
        <f>VLOOKUP(A1019,'ARCHIVO DE TRABAJO'!$A$1:$AD$1046,30,0)</f>
        <v>0</v>
      </c>
      <c r="AF1019" s="21">
        <v>0</v>
      </c>
      <c r="AG1019" s="21">
        <v>0</v>
      </c>
      <c r="AH1019" s="1">
        <v>319675.15999999997</v>
      </c>
      <c r="AI1019" s="21">
        <f t="shared" si="31"/>
        <v>319675.15999999997</v>
      </c>
      <c r="AJ1019">
        <v>0</v>
      </c>
      <c r="AK1019">
        <v>0</v>
      </c>
      <c r="AL1019">
        <v>0</v>
      </c>
      <c r="AM1019">
        <v>0</v>
      </c>
      <c r="AN1019">
        <v>0</v>
      </c>
    </row>
    <row r="1020" spans="1:40" x14ac:dyDescent="0.25">
      <c r="A1020" t="str">
        <f t="shared" si="30"/>
        <v>1.6-01-2005_20822012_2011110</v>
      </c>
      <c r="B1020" t="s">
        <v>463</v>
      </c>
      <c r="C1020" s="17" t="s">
        <v>555</v>
      </c>
      <c r="D1020" t="s">
        <v>31</v>
      </c>
      <c r="E1020" t="s">
        <v>32</v>
      </c>
      <c r="F1020" t="s">
        <v>43</v>
      </c>
      <c r="G1020">
        <v>8</v>
      </c>
      <c r="H1020">
        <v>22</v>
      </c>
      <c r="I1020" t="s">
        <v>44</v>
      </c>
      <c r="J1020">
        <v>1111</v>
      </c>
      <c r="K1020" t="s">
        <v>464</v>
      </c>
      <c r="L1020">
        <v>0</v>
      </c>
      <c r="M1020" t="s">
        <v>36</v>
      </c>
      <c r="N1020">
        <v>1000</v>
      </c>
      <c r="O1020" s="17" t="s">
        <v>699</v>
      </c>
      <c r="P1020" t="s">
        <v>465</v>
      </c>
      <c r="Q1020" t="s">
        <v>47</v>
      </c>
      <c r="R1020" t="s">
        <v>39</v>
      </c>
      <c r="S1020" t="s">
        <v>48</v>
      </c>
      <c r="T1020" t="s">
        <v>49</v>
      </c>
      <c r="U1020" s="17" t="e">
        <v>#N/A</v>
      </c>
      <c r="V1020" s="13">
        <v>10457405.279999999</v>
      </c>
      <c r="W1020" s="1">
        <v>10457405.279999999</v>
      </c>
      <c r="X1020" s="1">
        <v>6475269.0800000001</v>
      </c>
      <c r="Y1020" s="1">
        <v>6475269.0800000001</v>
      </c>
      <c r="Z1020" s="1">
        <v>6475269.0800000001</v>
      </c>
      <c r="AA1020" s="1">
        <v>6475269.0800000001</v>
      </c>
      <c r="AB1020" s="1">
        <v>6475269.0800000001</v>
      </c>
      <c r="AC1020" s="21">
        <v>3982136.1999999993</v>
      </c>
      <c r="AD1020" s="13">
        <f>VLOOKUP(A1020,'ARCHIVO DE TRABAJO'!$A$1:$AC$1046,29,0)</f>
        <v>0</v>
      </c>
      <c r="AE1020" s="32">
        <f>VLOOKUP(A1020,'ARCHIVO DE TRABAJO'!$A$1:$AD$1046,30,0)</f>
        <v>0</v>
      </c>
      <c r="AF1020" s="21">
        <v>0</v>
      </c>
      <c r="AG1020" s="21">
        <v>0</v>
      </c>
      <c r="AH1020" s="21">
        <v>0</v>
      </c>
      <c r="AI1020" s="21">
        <f t="shared" si="31"/>
        <v>10457405.279999999</v>
      </c>
      <c r="AJ1020">
        <v>0</v>
      </c>
      <c r="AK1020">
        <v>0</v>
      </c>
      <c r="AL1020">
        <v>0</v>
      </c>
      <c r="AM1020">
        <v>0</v>
      </c>
      <c r="AN1020">
        <v>0</v>
      </c>
    </row>
    <row r="1021" spans="1:40" x14ac:dyDescent="0.25">
      <c r="A1021" t="str">
        <f t="shared" si="30"/>
        <v>1.6-01-2005_20822012_2011310</v>
      </c>
      <c r="B1021" t="s">
        <v>463</v>
      </c>
      <c r="C1021" s="17" t="s">
        <v>555</v>
      </c>
      <c r="D1021" t="s">
        <v>31</v>
      </c>
      <c r="E1021" t="s">
        <v>32</v>
      </c>
      <c r="F1021" t="s">
        <v>43</v>
      </c>
      <c r="G1021">
        <v>8</v>
      </c>
      <c r="H1021">
        <v>22</v>
      </c>
      <c r="I1021" t="s">
        <v>44</v>
      </c>
      <c r="J1021">
        <v>1131</v>
      </c>
      <c r="K1021" t="s">
        <v>45</v>
      </c>
      <c r="L1021">
        <v>0</v>
      </c>
      <c r="M1021" t="s">
        <v>36</v>
      </c>
      <c r="N1021">
        <v>1000</v>
      </c>
      <c r="O1021" s="17" t="s">
        <v>699</v>
      </c>
      <c r="P1021" t="s">
        <v>465</v>
      </c>
      <c r="Q1021" t="s">
        <v>47</v>
      </c>
      <c r="R1021" t="s">
        <v>39</v>
      </c>
      <c r="S1021" t="s">
        <v>48</v>
      </c>
      <c r="T1021" t="s">
        <v>49</v>
      </c>
      <c r="U1021" s="17" t="e">
        <v>#N/A</v>
      </c>
      <c r="V1021" s="13">
        <v>63843752.079999998</v>
      </c>
      <c r="W1021" s="1">
        <v>64341735.280000001</v>
      </c>
      <c r="X1021" s="1">
        <v>1241.5999999999999</v>
      </c>
      <c r="Y1021" s="1">
        <v>1241.5999999999999</v>
      </c>
      <c r="Z1021" s="1">
        <v>1241.5999999999999</v>
      </c>
      <c r="AA1021" s="1">
        <v>1241.5999999999999</v>
      </c>
      <c r="AB1021" s="1">
        <v>1241.5999999999999</v>
      </c>
      <c r="AC1021" s="21">
        <v>63842510.479999997</v>
      </c>
      <c r="AD1021" s="13">
        <f>VLOOKUP(A1021,'ARCHIVO DE TRABAJO'!$A$1:$AC$1046,29,0)</f>
        <v>0</v>
      </c>
      <c r="AE1021" s="32">
        <f>VLOOKUP(A1021,'ARCHIVO DE TRABAJO'!$A$1:$AD$1046,30,0)</f>
        <v>0</v>
      </c>
      <c r="AF1021" s="21">
        <v>0</v>
      </c>
      <c r="AG1021" s="21">
        <v>0</v>
      </c>
      <c r="AH1021" s="21">
        <v>0</v>
      </c>
      <c r="AI1021" s="21">
        <f t="shared" si="31"/>
        <v>63843752.079999998</v>
      </c>
      <c r="AJ1021">
        <v>0</v>
      </c>
      <c r="AK1021">
        <v>0</v>
      </c>
      <c r="AL1021">
        <v>0</v>
      </c>
      <c r="AM1021" s="1">
        <v>497983.2</v>
      </c>
      <c r="AN1021" s="1">
        <v>-497983.2</v>
      </c>
    </row>
    <row r="1022" spans="1:40" x14ac:dyDescent="0.25">
      <c r="A1022" t="str">
        <f t="shared" si="30"/>
        <v>1.6-01-2005_20822012_2013310</v>
      </c>
      <c r="B1022" t="s">
        <v>463</v>
      </c>
      <c r="C1022" s="17" t="s">
        <v>555</v>
      </c>
      <c r="D1022" t="s">
        <v>31</v>
      </c>
      <c r="E1022" t="s">
        <v>32</v>
      </c>
      <c r="F1022" t="s">
        <v>43</v>
      </c>
      <c r="G1022">
        <v>8</v>
      </c>
      <c r="H1022">
        <v>22</v>
      </c>
      <c r="I1022" t="s">
        <v>44</v>
      </c>
      <c r="J1022">
        <v>1331</v>
      </c>
      <c r="K1022" t="s">
        <v>334</v>
      </c>
      <c r="L1022">
        <v>0</v>
      </c>
      <c r="M1022" t="s">
        <v>36</v>
      </c>
      <c r="N1022">
        <v>1000</v>
      </c>
      <c r="O1022" s="17" t="s">
        <v>699</v>
      </c>
      <c r="P1022" t="s">
        <v>465</v>
      </c>
      <c r="Q1022" t="s">
        <v>47</v>
      </c>
      <c r="R1022" t="s">
        <v>39</v>
      </c>
      <c r="S1022" t="s">
        <v>48</v>
      </c>
      <c r="T1022" t="s">
        <v>49</v>
      </c>
      <c r="U1022" s="17" t="e">
        <v>#N/A</v>
      </c>
      <c r="V1022" s="13">
        <v>100223.1</v>
      </c>
      <c r="W1022" s="1">
        <v>97063.02</v>
      </c>
      <c r="X1022" s="1">
        <v>6306.39</v>
      </c>
      <c r="Y1022" s="1">
        <v>6306.39</v>
      </c>
      <c r="Z1022" s="1">
        <v>6306.39</v>
      </c>
      <c r="AA1022" s="1">
        <v>6306.39</v>
      </c>
      <c r="AB1022" s="1">
        <v>6306.39</v>
      </c>
      <c r="AC1022" s="21">
        <v>93916.71</v>
      </c>
      <c r="AD1022" s="13">
        <f>VLOOKUP(A1022,'ARCHIVO DE TRABAJO'!$A$1:$AC$1046,29,0)</f>
        <v>0</v>
      </c>
      <c r="AE1022" s="32">
        <f>VLOOKUP(A1022,'ARCHIVO DE TRABAJO'!$A$1:$AD$1046,30,0)</f>
        <v>0</v>
      </c>
      <c r="AF1022" s="21">
        <v>0</v>
      </c>
      <c r="AG1022" s="21">
        <v>0</v>
      </c>
      <c r="AH1022" s="21">
        <v>0</v>
      </c>
      <c r="AI1022" s="21">
        <f t="shared" si="31"/>
        <v>100223.1</v>
      </c>
      <c r="AJ1022">
        <v>0</v>
      </c>
      <c r="AK1022" s="1">
        <v>3160.08</v>
      </c>
      <c r="AL1022">
        <v>0</v>
      </c>
      <c r="AM1022">
        <v>0</v>
      </c>
      <c r="AN1022" s="1">
        <v>3160.08</v>
      </c>
    </row>
    <row r="1023" spans="1:40" x14ac:dyDescent="0.25">
      <c r="A1023" t="str">
        <f t="shared" ref="A1023:A1030" si="32">+CONCATENATE(B1023,F1023,G1023,H1023,I1023,J1023,L1023)</f>
        <v>1.6-01-2005_20822012_2014210</v>
      </c>
      <c r="B1023" t="s">
        <v>463</v>
      </c>
      <c r="C1023" s="17" t="s">
        <v>555</v>
      </c>
      <c r="D1023" t="s">
        <v>31</v>
      </c>
      <c r="E1023" t="s">
        <v>32</v>
      </c>
      <c r="F1023" t="s">
        <v>43</v>
      </c>
      <c r="G1023">
        <v>8</v>
      </c>
      <c r="H1023">
        <v>22</v>
      </c>
      <c r="I1023" t="s">
        <v>44</v>
      </c>
      <c r="J1023">
        <v>1421</v>
      </c>
      <c r="K1023" t="s">
        <v>466</v>
      </c>
      <c r="L1023">
        <v>0</v>
      </c>
      <c r="M1023" t="s">
        <v>36</v>
      </c>
      <c r="N1023">
        <v>1000</v>
      </c>
      <c r="O1023" s="17" t="s">
        <v>699</v>
      </c>
      <c r="P1023" t="s">
        <v>465</v>
      </c>
      <c r="Q1023" t="s">
        <v>47</v>
      </c>
      <c r="R1023" t="s">
        <v>39</v>
      </c>
      <c r="S1023" t="s">
        <v>48</v>
      </c>
      <c r="T1023" t="s">
        <v>49</v>
      </c>
      <c r="U1023" s="17" t="e">
        <v>#N/A</v>
      </c>
      <c r="V1023" s="13">
        <v>19666322.710000001</v>
      </c>
      <c r="W1023" s="1">
        <v>19666322.710000001</v>
      </c>
      <c r="X1023" s="1">
        <v>12870904.51</v>
      </c>
      <c r="Y1023" s="1">
        <v>12870904.51</v>
      </c>
      <c r="Z1023" s="1">
        <v>12870904.51</v>
      </c>
      <c r="AA1023" s="1">
        <v>12870904.51</v>
      </c>
      <c r="AB1023" s="1">
        <v>12870904.51</v>
      </c>
      <c r="AC1023" s="21">
        <v>6795418.2000000011</v>
      </c>
      <c r="AD1023" s="13">
        <f>VLOOKUP(A1023,'ARCHIVO DE TRABAJO'!$A$1:$AC$1046,29,0)</f>
        <v>0</v>
      </c>
      <c r="AE1023" s="32">
        <f>VLOOKUP(A1023,'ARCHIVO DE TRABAJO'!$A$1:$AD$1046,30,0)</f>
        <v>0</v>
      </c>
      <c r="AF1023" s="21">
        <v>138424.95640000299</v>
      </c>
      <c r="AG1023" s="21">
        <v>0</v>
      </c>
      <c r="AH1023" s="21">
        <v>0</v>
      </c>
      <c r="AI1023" s="21">
        <f t="shared" ref="AI1023:AI1030" si="33">V1023-AF1023+AG1023+AH1023</f>
        <v>19527897.753599998</v>
      </c>
      <c r="AJ1023">
        <v>0</v>
      </c>
      <c r="AK1023">
        <v>0</v>
      </c>
      <c r="AL1023">
        <v>0</v>
      </c>
      <c r="AM1023">
        <v>0</v>
      </c>
      <c r="AN1023">
        <v>0</v>
      </c>
    </row>
    <row r="1024" spans="1:40" x14ac:dyDescent="0.25">
      <c r="A1024" t="str">
        <f t="shared" si="32"/>
        <v>1.6-01-2005_20822012_2014310</v>
      </c>
      <c r="B1024" t="s">
        <v>463</v>
      </c>
      <c r="C1024" s="17" t="s">
        <v>555</v>
      </c>
      <c r="D1024" t="s">
        <v>31</v>
      </c>
      <c r="E1024" t="s">
        <v>32</v>
      </c>
      <c r="F1024" t="s">
        <v>43</v>
      </c>
      <c r="G1024">
        <v>8</v>
      </c>
      <c r="H1024">
        <v>22</v>
      </c>
      <c r="I1024" t="s">
        <v>44</v>
      </c>
      <c r="J1024">
        <v>1431</v>
      </c>
      <c r="K1024" t="s">
        <v>467</v>
      </c>
      <c r="L1024">
        <v>0</v>
      </c>
      <c r="M1024" t="s">
        <v>36</v>
      </c>
      <c r="N1024">
        <v>1000</v>
      </c>
      <c r="O1024" s="17" t="s">
        <v>699</v>
      </c>
      <c r="P1024" t="s">
        <v>465</v>
      </c>
      <c r="Q1024" t="s">
        <v>47</v>
      </c>
      <c r="R1024" t="s">
        <v>39</v>
      </c>
      <c r="S1024" t="s">
        <v>48</v>
      </c>
      <c r="T1024" t="s">
        <v>49</v>
      </c>
      <c r="U1024" s="17" t="e">
        <v>#N/A</v>
      </c>
      <c r="V1024" s="13">
        <v>13110881.810000001</v>
      </c>
      <c r="W1024" s="1">
        <v>13110881.810000001</v>
      </c>
      <c r="X1024" s="1">
        <v>8571057.0700000003</v>
      </c>
      <c r="Y1024" s="1">
        <v>8571057.0700000003</v>
      </c>
      <c r="Z1024" s="1">
        <v>8571057.0700000003</v>
      </c>
      <c r="AA1024" s="1">
        <v>8571057.0700000003</v>
      </c>
      <c r="AB1024" s="1">
        <v>8571057.0700000003</v>
      </c>
      <c r="AC1024" s="21">
        <v>4539824.74</v>
      </c>
      <c r="AD1024" s="13">
        <f>VLOOKUP(A1024,'ARCHIVO DE TRABAJO'!$A$1:$AC$1046,29,0)</f>
        <v>0</v>
      </c>
      <c r="AE1024" s="32">
        <f>VLOOKUP(A1024,'ARCHIVO DE TRABAJO'!$A$1:$AD$1046,30,0)</f>
        <v>0</v>
      </c>
      <c r="AF1024" s="21">
        <v>92283.307600000902</v>
      </c>
      <c r="AG1024" s="21">
        <v>0</v>
      </c>
      <c r="AH1024" s="21">
        <v>0</v>
      </c>
      <c r="AI1024" s="21">
        <f t="shared" si="33"/>
        <v>13018598.5024</v>
      </c>
      <c r="AJ1024">
        <v>0</v>
      </c>
      <c r="AK1024">
        <v>0</v>
      </c>
      <c r="AL1024">
        <v>0</v>
      </c>
      <c r="AM1024">
        <v>0</v>
      </c>
      <c r="AN1024">
        <v>0</v>
      </c>
    </row>
    <row r="1025" spans="1:40" x14ac:dyDescent="0.25">
      <c r="A1025" t="str">
        <f t="shared" si="32"/>
        <v>1.6-02-1904_20819011_2039210</v>
      </c>
      <c r="B1025" t="s">
        <v>468</v>
      </c>
      <c r="C1025" s="17" t="s">
        <v>509</v>
      </c>
      <c r="D1025" t="s">
        <v>31</v>
      </c>
      <c r="E1025" t="s">
        <v>32</v>
      </c>
      <c r="F1025" t="s">
        <v>33</v>
      </c>
      <c r="G1025">
        <v>8</v>
      </c>
      <c r="H1025">
        <v>19</v>
      </c>
      <c r="I1025" t="s">
        <v>34</v>
      </c>
      <c r="J1025">
        <v>3921</v>
      </c>
      <c r="K1025" t="s">
        <v>35</v>
      </c>
      <c r="L1025">
        <v>0</v>
      </c>
      <c r="M1025" t="s">
        <v>36</v>
      </c>
      <c r="N1025">
        <v>3000</v>
      </c>
      <c r="O1025" s="17" t="s">
        <v>699</v>
      </c>
      <c r="P1025" t="s">
        <v>469</v>
      </c>
      <c r="Q1025" t="s">
        <v>38</v>
      </c>
      <c r="R1025" t="s">
        <v>39</v>
      </c>
      <c r="S1025" t="s">
        <v>40</v>
      </c>
      <c r="T1025" t="s">
        <v>41</v>
      </c>
      <c r="U1025" s="17" t="e">
        <v>#N/A</v>
      </c>
      <c r="V1025" s="13">
        <v>0</v>
      </c>
      <c r="W1025">
        <v>0</v>
      </c>
      <c r="X1025">
        <v>35.22</v>
      </c>
      <c r="Y1025">
        <v>35.22</v>
      </c>
      <c r="Z1025">
        <v>35.22</v>
      </c>
      <c r="AA1025">
        <v>35.22</v>
      </c>
      <c r="AB1025">
        <v>35.22</v>
      </c>
      <c r="AC1025" s="21">
        <v>-35.22</v>
      </c>
      <c r="AD1025" s="13">
        <f>VLOOKUP(A1025,'ARCHIVO DE TRABAJO'!$A$1:$AC$1046,29,0)</f>
        <v>0</v>
      </c>
      <c r="AE1025" s="32">
        <f>VLOOKUP(A1025,'ARCHIVO DE TRABAJO'!$A$1:$AD$1046,30,0)</f>
        <v>0</v>
      </c>
      <c r="AF1025" s="21">
        <v>0</v>
      </c>
      <c r="AG1025" s="21">
        <v>0</v>
      </c>
      <c r="AH1025" s="1">
        <v>35.22</v>
      </c>
      <c r="AI1025" s="21">
        <f t="shared" si="33"/>
        <v>35.22</v>
      </c>
      <c r="AJ1025">
        <v>0</v>
      </c>
      <c r="AK1025">
        <v>0</v>
      </c>
      <c r="AL1025">
        <v>0</v>
      </c>
      <c r="AM1025">
        <v>0</v>
      </c>
      <c r="AN1025">
        <v>0</v>
      </c>
    </row>
    <row r="1026" spans="1:40" x14ac:dyDescent="0.25">
      <c r="A1026" t="str">
        <f t="shared" si="32"/>
        <v>2.6-02-1904_20819011_2039210</v>
      </c>
      <c r="B1026" t="s">
        <v>470</v>
      </c>
      <c r="C1026" s="17" t="s">
        <v>509</v>
      </c>
      <c r="D1026" t="s">
        <v>31</v>
      </c>
      <c r="E1026" t="s">
        <v>32</v>
      </c>
      <c r="F1026" t="s">
        <v>33</v>
      </c>
      <c r="G1026">
        <v>8</v>
      </c>
      <c r="H1026">
        <v>19</v>
      </c>
      <c r="I1026" t="s">
        <v>34</v>
      </c>
      <c r="J1026">
        <v>3921</v>
      </c>
      <c r="K1026" t="s">
        <v>35</v>
      </c>
      <c r="L1026">
        <v>0</v>
      </c>
      <c r="M1026" t="s">
        <v>36</v>
      </c>
      <c r="N1026">
        <v>3000</v>
      </c>
      <c r="O1026" s="17" t="s">
        <v>699</v>
      </c>
      <c r="P1026" t="s">
        <v>471</v>
      </c>
      <c r="Q1026" t="s">
        <v>38</v>
      </c>
      <c r="R1026" t="s">
        <v>39</v>
      </c>
      <c r="S1026" t="s">
        <v>40</v>
      </c>
      <c r="T1026" t="s">
        <v>41</v>
      </c>
      <c r="U1026" s="17" t="e">
        <v>#N/A</v>
      </c>
      <c r="V1026" s="13">
        <v>0</v>
      </c>
      <c r="W1026">
        <v>0</v>
      </c>
      <c r="X1026">
        <v>289.60000000000002</v>
      </c>
      <c r="Y1026">
        <v>289.60000000000002</v>
      </c>
      <c r="Z1026">
        <v>289.60000000000002</v>
      </c>
      <c r="AA1026">
        <v>289.60000000000002</v>
      </c>
      <c r="AB1026">
        <v>289.60000000000002</v>
      </c>
      <c r="AC1026" s="21">
        <v>-289.60000000000002</v>
      </c>
      <c r="AD1026" s="13">
        <f>VLOOKUP(A1026,'ARCHIVO DE TRABAJO'!$A$1:$AC$1046,29,0)</f>
        <v>0</v>
      </c>
      <c r="AE1026" s="32">
        <f>VLOOKUP(A1026,'ARCHIVO DE TRABAJO'!$A$1:$AD$1046,30,0)</f>
        <v>0</v>
      </c>
      <c r="AF1026" s="21">
        <v>0</v>
      </c>
      <c r="AG1026" s="21">
        <v>0</v>
      </c>
      <c r="AH1026" s="1">
        <v>289.60000000000002</v>
      </c>
      <c r="AI1026" s="21">
        <f t="shared" si="33"/>
        <v>289.60000000000002</v>
      </c>
      <c r="AJ1026">
        <v>0</v>
      </c>
      <c r="AK1026">
        <v>0</v>
      </c>
      <c r="AL1026">
        <v>0</v>
      </c>
      <c r="AM1026">
        <v>0</v>
      </c>
      <c r="AN1026">
        <v>0</v>
      </c>
    </row>
    <row r="1027" spans="1:40" x14ac:dyDescent="0.25">
      <c r="A1027" t="str">
        <f t="shared" si="32"/>
        <v>2.6-01-1904_20819011_2039210</v>
      </c>
      <c r="B1027" t="s">
        <v>472</v>
      </c>
      <c r="C1027" s="17" t="s">
        <v>509</v>
      </c>
      <c r="D1027" t="s">
        <v>31</v>
      </c>
      <c r="E1027" t="s">
        <v>32</v>
      </c>
      <c r="F1027" t="s">
        <v>33</v>
      </c>
      <c r="G1027">
        <v>8</v>
      </c>
      <c r="H1027">
        <v>19</v>
      </c>
      <c r="I1027" t="s">
        <v>34</v>
      </c>
      <c r="J1027">
        <v>3921</v>
      </c>
      <c r="K1027" t="s">
        <v>35</v>
      </c>
      <c r="L1027">
        <v>0</v>
      </c>
      <c r="M1027" t="s">
        <v>36</v>
      </c>
      <c r="N1027">
        <v>3000</v>
      </c>
      <c r="O1027" s="17" t="s">
        <v>699</v>
      </c>
      <c r="P1027" t="s">
        <v>473</v>
      </c>
      <c r="Q1027" t="s">
        <v>38</v>
      </c>
      <c r="R1027" t="s">
        <v>39</v>
      </c>
      <c r="S1027" t="s">
        <v>40</v>
      </c>
      <c r="T1027" t="s">
        <v>41</v>
      </c>
      <c r="U1027" s="17" t="e">
        <v>#N/A</v>
      </c>
      <c r="V1027" s="13">
        <v>0</v>
      </c>
      <c r="W1027">
        <v>0</v>
      </c>
      <c r="X1027" s="1">
        <v>824920.83</v>
      </c>
      <c r="Y1027" s="1">
        <v>824920.83</v>
      </c>
      <c r="Z1027" s="1">
        <v>824920.83</v>
      </c>
      <c r="AA1027" s="1">
        <v>824920.83</v>
      </c>
      <c r="AB1027" s="1">
        <v>824920.83</v>
      </c>
      <c r="AC1027" s="21">
        <v>-824920.83</v>
      </c>
      <c r="AD1027" s="13">
        <f>VLOOKUP(A1027,'ARCHIVO DE TRABAJO'!$A$1:$AC$1046,29,0)</f>
        <v>0</v>
      </c>
      <c r="AE1027" s="32">
        <f>VLOOKUP(A1027,'ARCHIVO DE TRABAJO'!$A$1:$AD$1046,30,0)</f>
        <v>0</v>
      </c>
      <c r="AF1027" s="21">
        <v>0</v>
      </c>
      <c r="AG1027" s="21">
        <v>0</v>
      </c>
      <c r="AH1027" s="1">
        <v>824920.83</v>
      </c>
      <c r="AI1027" s="21">
        <f t="shared" si="33"/>
        <v>824920.83</v>
      </c>
      <c r="AJ1027">
        <v>0</v>
      </c>
      <c r="AK1027">
        <v>0</v>
      </c>
      <c r="AL1027">
        <v>0</v>
      </c>
      <c r="AM1027">
        <v>0</v>
      </c>
      <c r="AN1027">
        <v>0</v>
      </c>
    </row>
    <row r="1028" spans="1:40" x14ac:dyDescent="0.25">
      <c r="A1028" t="str">
        <f t="shared" si="32"/>
        <v>2.6-03-1904_20819011_2039210</v>
      </c>
      <c r="B1028" t="s">
        <v>474</v>
      </c>
      <c r="C1028" s="17" t="s">
        <v>509</v>
      </c>
      <c r="D1028" t="s">
        <v>31</v>
      </c>
      <c r="E1028" t="s">
        <v>32</v>
      </c>
      <c r="F1028" t="s">
        <v>33</v>
      </c>
      <c r="G1028">
        <v>8</v>
      </c>
      <c r="H1028">
        <v>19</v>
      </c>
      <c r="I1028" t="s">
        <v>34</v>
      </c>
      <c r="J1028">
        <v>3921</v>
      </c>
      <c r="K1028" t="s">
        <v>35</v>
      </c>
      <c r="L1028">
        <v>0</v>
      </c>
      <c r="M1028" t="s">
        <v>36</v>
      </c>
      <c r="N1028">
        <v>3000</v>
      </c>
      <c r="O1028" s="17" t="s">
        <v>699</v>
      </c>
      <c r="P1028" t="s">
        <v>475</v>
      </c>
      <c r="Q1028" t="s">
        <v>38</v>
      </c>
      <c r="R1028" t="s">
        <v>39</v>
      </c>
      <c r="S1028" t="s">
        <v>40</v>
      </c>
      <c r="T1028" t="s">
        <v>41</v>
      </c>
      <c r="U1028" s="17" t="e">
        <v>#N/A</v>
      </c>
      <c r="V1028" s="13">
        <v>0</v>
      </c>
      <c r="W1028">
        <v>0</v>
      </c>
      <c r="X1028" s="1">
        <v>7408.18</v>
      </c>
      <c r="Y1028" s="1">
        <v>7408.18</v>
      </c>
      <c r="Z1028" s="1">
        <v>7408.18</v>
      </c>
      <c r="AA1028" s="1">
        <v>7408.18</v>
      </c>
      <c r="AB1028" s="1">
        <v>7408.18</v>
      </c>
      <c r="AC1028" s="21">
        <v>-7408.18</v>
      </c>
      <c r="AD1028" s="13">
        <f>VLOOKUP(A1028,'ARCHIVO DE TRABAJO'!$A$1:$AC$1046,29,0)</f>
        <v>0</v>
      </c>
      <c r="AE1028" s="32">
        <f>VLOOKUP(A1028,'ARCHIVO DE TRABAJO'!$A$1:$AD$1046,30,0)</f>
        <v>0</v>
      </c>
      <c r="AF1028" s="21">
        <v>0</v>
      </c>
      <c r="AG1028" s="21">
        <v>0</v>
      </c>
      <c r="AH1028" s="1">
        <v>7408.18</v>
      </c>
      <c r="AI1028" s="21">
        <f t="shared" si="33"/>
        <v>7408.18</v>
      </c>
      <c r="AJ1028">
        <v>0</v>
      </c>
      <c r="AK1028">
        <v>0</v>
      </c>
      <c r="AL1028">
        <v>0</v>
      </c>
      <c r="AM1028">
        <v>0</v>
      </c>
      <c r="AN1028">
        <v>0</v>
      </c>
    </row>
    <row r="1029" spans="1:40" x14ac:dyDescent="0.25">
      <c r="A1029" t="str">
        <f t="shared" si="32"/>
        <v>2.5-04-1904_20819011_2039210</v>
      </c>
      <c r="B1029" t="s">
        <v>476</v>
      </c>
      <c r="C1029" s="17" t="s">
        <v>509</v>
      </c>
      <c r="D1029" t="s">
        <v>31</v>
      </c>
      <c r="E1029" t="s">
        <v>32</v>
      </c>
      <c r="F1029" t="s">
        <v>33</v>
      </c>
      <c r="G1029">
        <v>8</v>
      </c>
      <c r="H1029">
        <v>19</v>
      </c>
      <c r="I1029" t="s">
        <v>34</v>
      </c>
      <c r="J1029">
        <v>3921</v>
      </c>
      <c r="K1029" t="s">
        <v>35</v>
      </c>
      <c r="L1029">
        <v>0</v>
      </c>
      <c r="M1029" t="s">
        <v>36</v>
      </c>
      <c r="N1029">
        <v>3000</v>
      </c>
      <c r="O1029" s="17" t="s">
        <v>699</v>
      </c>
      <c r="P1029" t="s">
        <v>477</v>
      </c>
      <c r="Q1029" t="s">
        <v>38</v>
      </c>
      <c r="R1029" t="s">
        <v>39</v>
      </c>
      <c r="S1029" t="s">
        <v>40</v>
      </c>
      <c r="T1029" t="s">
        <v>41</v>
      </c>
      <c r="U1029" s="17" t="e">
        <v>#N/A</v>
      </c>
      <c r="V1029" s="13">
        <v>0</v>
      </c>
      <c r="W1029">
        <v>0</v>
      </c>
      <c r="X1029">
        <v>22</v>
      </c>
      <c r="Y1029">
        <v>22</v>
      </c>
      <c r="Z1029">
        <v>22</v>
      </c>
      <c r="AA1029">
        <v>22</v>
      </c>
      <c r="AB1029">
        <v>22</v>
      </c>
      <c r="AC1029" s="21">
        <v>-22</v>
      </c>
      <c r="AD1029" s="13">
        <f>VLOOKUP(A1029,'ARCHIVO DE TRABAJO'!$A$1:$AC$1046,29,0)</f>
        <v>0</v>
      </c>
      <c r="AE1029" s="32">
        <f>VLOOKUP(A1029,'ARCHIVO DE TRABAJO'!$A$1:$AD$1046,30,0)</f>
        <v>0</v>
      </c>
      <c r="AF1029" s="21">
        <v>0</v>
      </c>
      <c r="AG1029" s="21">
        <v>0</v>
      </c>
      <c r="AH1029" s="1">
        <v>22</v>
      </c>
      <c r="AI1029" s="21">
        <f t="shared" si="33"/>
        <v>22</v>
      </c>
      <c r="AJ1029">
        <v>0</v>
      </c>
      <c r="AK1029">
        <v>0</v>
      </c>
      <c r="AL1029">
        <v>0</v>
      </c>
      <c r="AM1029">
        <v>0</v>
      </c>
      <c r="AN1029">
        <v>0</v>
      </c>
    </row>
    <row r="1030" spans="1:40" x14ac:dyDescent="0.25">
      <c r="A1030" t="str">
        <f t="shared" si="32"/>
        <v>1.1-00-2004_20820011_2042110</v>
      </c>
      <c r="B1030" t="s">
        <v>393</v>
      </c>
      <c r="C1030" s="17" t="s">
        <v>555</v>
      </c>
      <c r="D1030" t="s">
        <v>31</v>
      </c>
      <c r="E1030" t="s">
        <v>32</v>
      </c>
      <c r="F1030" t="s">
        <v>33</v>
      </c>
      <c r="G1030">
        <v>8</v>
      </c>
      <c r="H1030">
        <v>20</v>
      </c>
      <c r="I1030" t="s">
        <v>34</v>
      </c>
      <c r="J1030">
        <v>4211</v>
      </c>
      <c r="K1030" t="s">
        <v>219</v>
      </c>
      <c r="L1030">
        <v>0</v>
      </c>
      <c r="M1030" t="s">
        <v>36</v>
      </c>
      <c r="N1030">
        <v>4000</v>
      </c>
      <c r="O1030" s="17" t="s">
        <v>699</v>
      </c>
      <c r="P1030" t="s">
        <v>394</v>
      </c>
      <c r="Q1030" t="s">
        <v>38</v>
      </c>
      <c r="R1030" t="s">
        <v>39</v>
      </c>
      <c r="S1030" t="s">
        <v>307</v>
      </c>
      <c r="T1030" t="s">
        <v>41</v>
      </c>
      <c r="U1030" s="17" t="e">
        <v>#N/A</v>
      </c>
      <c r="V1030" s="13">
        <v>2000000</v>
      </c>
      <c r="W1030">
        <v>0</v>
      </c>
      <c r="X1030" s="1">
        <v>2105566.7599999998</v>
      </c>
      <c r="Y1030" s="1">
        <v>2105566.7599999998</v>
      </c>
      <c r="Z1030" s="1">
        <v>2105566.7599999998</v>
      </c>
      <c r="AA1030" s="1">
        <v>2105566.7599999998</v>
      </c>
      <c r="AB1030" s="1">
        <v>2105566.7599999998</v>
      </c>
      <c r="AC1030" s="21">
        <v>-105566.75999999978</v>
      </c>
      <c r="AD1030" s="13">
        <f>VLOOKUP(A1030,'ARCHIVO DE TRABAJO'!$A$1:$AC$1046,29,0)</f>
        <v>200000</v>
      </c>
      <c r="AE1030" s="32" t="str">
        <f>VLOOKUP(A1030,'ARCHIVO DE TRABAJO'!$A$1:$AD$1046,30,0)</f>
        <v>Verde</v>
      </c>
      <c r="AF1030" s="21">
        <v>0</v>
      </c>
      <c r="AG1030" s="21">
        <v>200000</v>
      </c>
      <c r="AH1030" s="21">
        <v>0</v>
      </c>
      <c r="AI1030" s="21">
        <f t="shared" si="33"/>
        <v>2200000</v>
      </c>
      <c r="AJ1030">
        <v>0</v>
      </c>
      <c r="AK1030" s="21">
        <v>2000000</v>
      </c>
      <c r="AL1030">
        <v>0</v>
      </c>
      <c r="AM1030">
        <v>0</v>
      </c>
      <c r="AN1030" s="21">
        <v>2000000</v>
      </c>
    </row>
    <row r="1031" spans="1:40" x14ac:dyDescent="0.25">
      <c r="A1031" t="str">
        <f t="shared" ref="A1031:A1046" si="34">+CONCATENATE(B1031,F1031,G1031,H1031,I1031,J1031,L1031)</f>
        <v>100.14-1802_20116009_2058110</v>
      </c>
      <c r="B1031" t="s">
        <v>480</v>
      </c>
      <c r="C1031" s="17" t="s">
        <v>509</v>
      </c>
      <c r="D1031" t="s">
        <v>31</v>
      </c>
      <c r="E1031" t="s">
        <v>207</v>
      </c>
      <c r="F1031" t="s">
        <v>98</v>
      </c>
      <c r="G1031">
        <v>1</v>
      </c>
      <c r="H1031">
        <v>16</v>
      </c>
      <c r="I1031" t="s">
        <v>278</v>
      </c>
      <c r="J1031">
        <v>5811</v>
      </c>
      <c r="K1031" t="s">
        <v>271</v>
      </c>
      <c r="L1031">
        <v>0</v>
      </c>
      <c r="M1031" t="s">
        <v>36</v>
      </c>
      <c r="N1031">
        <v>5000</v>
      </c>
      <c r="O1031" s="17" t="s">
        <v>700</v>
      </c>
      <c r="P1031" t="s">
        <v>481</v>
      </c>
      <c r="Q1031" t="s">
        <v>101</v>
      </c>
      <c r="R1031" t="s">
        <v>212</v>
      </c>
      <c r="S1031" t="s">
        <v>279</v>
      </c>
      <c r="T1031" t="s">
        <v>280</v>
      </c>
      <c r="U1031" s="17" t="e">
        <v>#N/A</v>
      </c>
      <c r="V1031" s="13">
        <v>0</v>
      </c>
      <c r="W1031">
        <v>0</v>
      </c>
      <c r="X1031" s="1">
        <v>28876497.899999999</v>
      </c>
      <c r="Y1031" s="1">
        <v>28876497.899999999</v>
      </c>
      <c r="Z1031" s="1">
        <v>28876497.899999999</v>
      </c>
      <c r="AA1031" s="1">
        <v>28876497.899999999</v>
      </c>
      <c r="AB1031" s="1">
        <v>28876497.899999999</v>
      </c>
      <c r="AC1031" s="21">
        <v>-28876497.899999999</v>
      </c>
      <c r="AD1031" s="13">
        <f>VLOOKUP(A1031,'ARCHIVO DE TRABAJO'!$A$1:$AC$1046,29,0)</f>
        <v>0</v>
      </c>
      <c r="AE1031" s="32">
        <f>VLOOKUP(A1031,'ARCHIVO DE TRABAJO'!$A$1:$AD$1046,30,0)</f>
        <v>0</v>
      </c>
      <c r="AF1031" s="21">
        <v>0</v>
      </c>
      <c r="AG1031" s="21">
        <v>0</v>
      </c>
      <c r="AH1031" s="21">
        <v>0</v>
      </c>
      <c r="AI1031" s="21">
        <f t="shared" ref="AI1031:AI1049" si="35">V1031-AF1031+AG1031+AH1031</f>
        <v>0</v>
      </c>
      <c r="AJ1031">
        <v>0</v>
      </c>
      <c r="AK1031">
        <v>0</v>
      </c>
      <c r="AL1031">
        <v>0</v>
      </c>
      <c r="AM1031">
        <v>0</v>
      </c>
      <c r="AN1031">
        <v>0</v>
      </c>
    </row>
    <row r="1032" spans="1:40" x14ac:dyDescent="0.25">
      <c r="A1032" t="str">
        <f t="shared" si="34"/>
        <v>1.1-01-2012_20267033_2061212</v>
      </c>
      <c r="B1032" t="s">
        <v>482</v>
      </c>
      <c r="C1032" s="17" t="s">
        <v>509</v>
      </c>
      <c r="D1032" t="s">
        <v>31</v>
      </c>
      <c r="E1032" t="s">
        <v>298</v>
      </c>
      <c r="F1032" t="s">
        <v>258</v>
      </c>
      <c r="G1032">
        <v>2</v>
      </c>
      <c r="H1032">
        <v>67</v>
      </c>
      <c r="I1032" t="s">
        <v>299</v>
      </c>
      <c r="J1032">
        <v>6121</v>
      </c>
      <c r="K1032" t="s">
        <v>447</v>
      </c>
      <c r="L1032">
        <v>2</v>
      </c>
      <c r="M1032" t="s">
        <v>483</v>
      </c>
      <c r="N1032">
        <v>6000</v>
      </c>
      <c r="O1032" s="17" t="s">
        <v>700</v>
      </c>
      <c r="P1032" t="s">
        <v>484</v>
      </c>
      <c r="Q1032" t="s">
        <v>260</v>
      </c>
      <c r="R1032" t="s">
        <v>261</v>
      </c>
      <c r="S1032" t="s">
        <v>300</v>
      </c>
      <c r="T1032" t="s">
        <v>301</v>
      </c>
      <c r="U1032" s="17" t="e">
        <v>#N/A</v>
      </c>
      <c r="V1032" s="13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 s="21">
        <v>0</v>
      </c>
      <c r="AD1032" s="13">
        <f>VLOOKUP(A1032,'ARCHIVO DE TRABAJO'!$A$1:$AC$1046,29,0)</f>
        <v>0</v>
      </c>
      <c r="AE1032" s="32">
        <f>VLOOKUP(A1032,'ARCHIVO DE TRABAJO'!$A$1:$AD$1046,30,0)</f>
        <v>0</v>
      </c>
      <c r="AF1032" s="21">
        <v>0</v>
      </c>
      <c r="AG1032" s="21">
        <v>0</v>
      </c>
      <c r="AH1032" s="21">
        <v>0</v>
      </c>
      <c r="AI1032" s="21">
        <f t="shared" si="35"/>
        <v>0</v>
      </c>
      <c r="AJ1032">
        <v>0</v>
      </c>
      <c r="AK1032">
        <v>0</v>
      </c>
      <c r="AL1032">
        <v>0</v>
      </c>
      <c r="AM1032">
        <v>0</v>
      </c>
      <c r="AN1032">
        <v>0</v>
      </c>
    </row>
    <row r="1033" spans="1:40" x14ac:dyDescent="0.25">
      <c r="A1033" t="str">
        <f t="shared" si="34"/>
        <v>1.1-01-2012_20267033_2061214</v>
      </c>
      <c r="B1033" t="s">
        <v>482</v>
      </c>
      <c r="C1033" s="17" t="s">
        <v>509</v>
      </c>
      <c r="D1033" t="s">
        <v>31</v>
      </c>
      <c r="E1033" t="s">
        <v>298</v>
      </c>
      <c r="F1033" t="s">
        <v>258</v>
      </c>
      <c r="G1033">
        <v>2</v>
      </c>
      <c r="H1033">
        <v>67</v>
      </c>
      <c r="I1033" t="s">
        <v>299</v>
      </c>
      <c r="J1033">
        <v>6121</v>
      </c>
      <c r="K1033" t="s">
        <v>447</v>
      </c>
      <c r="L1033">
        <v>4</v>
      </c>
      <c r="M1033" t="s">
        <v>485</v>
      </c>
      <c r="N1033">
        <v>6000</v>
      </c>
      <c r="O1033" s="17" t="s">
        <v>700</v>
      </c>
      <c r="P1033" t="s">
        <v>484</v>
      </c>
      <c r="Q1033" t="s">
        <v>260</v>
      </c>
      <c r="R1033" t="s">
        <v>261</v>
      </c>
      <c r="S1033" t="s">
        <v>300</v>
      </c>
      <c r="T1033" t="s">
        <v>301</v>
      </c>
      <c r="U1033" s="17" t="e">
        <v>#N/A</v>
      </c>
      <c r="V1033" s="1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 s="21">
        <v>0</v>
      </c>
      <c r="AD1033" s="13">
        <f>VLOOKUP(A1033,'ARCHIVO DE TRABAJO'!$A$1:$AC$1046,29,0)</f>
        <v>0</v>
      </c>
      <c r="AE1033" s="32">
        <f>VLOOKUP(A1033,'ARCHIVO DE TRABAJO'!$A$1:$AD$1046,30,0)</f>
        <v>0</v>
      </c>
      <c r="AF1033" s="21">
        <v>0</v>
      </c>
      <c r="AG1033" s="21">
        <v>0</v>
      </c>
      <c r="AH1033" s="21">
        <v>0</v>
      </c>
      <c r="AI1033" s="21">
        <f t="shared" si="35"/>
        <v>0</v>
      </c>
      <c r="AJ1033">
        <v>0</v>
      </c>
      <c r="AK1033">
        <v>0</v>
      </c>
      <c r="AL1033">
        <v>0</v>
      </c>
      <c r="AM1033">
        <v>0</v>
      </c>
      <c r="AN1033">
        <v>0</v>
      </c>
    </row>
    <row r="1034" spans="1:40" x14ac:dyDescent="0.25">
      <c r="A1034" t="str">
        <f t="shared" si="34"/>
        <v>1.1-01-2012_20267033_2061313</v>
      </c>
      <c r="B1034" t="s">
        <v>482</v>
      </c>
      <c r="C1034" s="17" t="s">
        <v>509</v>
      </c>
      <c r="D1034" t="s">
        <v>31</v>
      </c>
      <c r="E1034" t="s">
        <v>298</v>
      </c>
      <c r="F1034" t="s">
        <v>258</v>
      </c>
      <c r="G1034">
        <v>2</v>
      </c>
      <c r="H1034">
        <v>67</v>
      </c>
      <c r="I1034" t="s">
        <v>299</v>
      </c>
      <c r="J1034">
        <v>6131</v>
      </c>
      <c r="K1034" t="s">
        <v>448</v>
      </c>
      <c r="L1034">
        <v>3</v>
      </c>
      <c r="M1034" t="s">
        <v>486</v>
      </c>
      <c r="N1034">
        <v>6000</v>
      </c>
      <c r="O1034" s="17" t="s">
        <v>700</v>
      </c>
      <c r="P1034" t="s">
        <v>484</v>
      </c>
      <c r="Q1034" t="s">
        <v>260</v>
      </c>
      <c r="R1034" t="s">
        <v>261</v>
      </c>
      <c r="S1034" t="s">
        <v>300</v>
      </c>
      <c r="T1034" t="s">
        <v>301</v>
      </c>
      <c r="U1034" s="17" t="e">
        <v>#N/A</v>
      </c>
      <c r="V1034" s="13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 s="21">
        <v>0</v>
      </c>
      <c r="AD1034" s="13">
        <f>VLOOKUP(A1034,'ARCHIVO DE TRABAJO'!$A$1:$AC$1046,29,0)</f>
        <v>0</v>
      </c>
      <c r="AE1034" s="32">
        <f>VLOOKUP(A1034,'ARCHIVO DE TRABAJO'!$A$1:$AD$1046,30,0)</f>
        <v>0</v>
      </c>
      <c r="AF1034" s="21">
        <v>0</v>
      </c>
      <c r="AG1034" s="21">
        <v>0</v>
      </c>
      <c r="AH1034" s="21">
        <v>0</v>
      </c>
      <c r="AI1034" s="21">
        <f t="shared" si="35"/>
        <v>0</v>
      </c>
      <c r="AJ1034">
        <v>0</v>
      </c>
      <c r="AK1034">
        <v>0</v>
      </c>
      <c r="AL1034">
        <v>0</v>
      </c>
      <c r="AM1034">
        <v>0</v>
      </c>
      <c r="AN1034">
        <v>0</v>
      </c>
    </row>
    <row r="1035" spans="1:40" x14ac:dyDescent="0.25">
      <c r="A1035" t="str">
        <f t="shared" si="34"/>
        <v>1.1-01-2012_20267033_2061511</v>
      </c>
      <c r="B1035" t="s">
        <v>482</v>
      </c>
      <c r="C1035" s="17" t="s">
        <v>509</v>
      </c>
      <c r="D1035" t="s">
        <v>31</v>
      </c>
      <c r="E1035" t="s">
        <v>298</v>
      </c>
      <c r="F1035" t="s">
        <v>258</v>
      </c>
      <c r="G1035">
        <v>2</v>
      </c>
      <c r="H1035">
        <v>67</v>
      </c>
      <c r="I1035" t="s">
        <v>299</v>
      </c>
      <c r="J1035">
        <v>6151</v>
      </c>
      <c r="K1035" t="s">
        <v>302</v>
      </c>
      <c r="L1035">
        <v>1</v>
      </c>
      <c r="M1035" t="s">
        <v>487</v>
      </c>
      <c r="N1035">
        <v>6000</v>
      </c>
      <c r="O1035" s="17" t="s">
        <v>700</v>
      </c>
      <c r="P1035" t="s">
        <v>484</v>
      </c>
      <c r="Q1035" t="s">
        <v>260</v>
      </c>
      <c r="R1035" t="s">
        <v>261</v>
      </c>
      <c r="S1035" t="s">
        <v>300</v>
      </c>
      <c r="T1035" t="s">
        <v>301</v>
      </c>
      <c r="U1035" s="17" t="e">
        <v>#N/A</v>
      </c>
      <c r="V1035" s="13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 s="21">
        <v>0</v>
      </c>
      <c r="AD1035" s="13">
        <f>VLOOKUP(A1035,'ARCHIVO DE TRABAJO'!$A$1:$AC$1046,29,0)</f>
        <v>0</v>
      </c>
      <c r="AE1035" s="32">
        <f>VLOOKUP(A1035,'ARCHIVO DE TRABAJO'!$A$1:$AD$1046,30,0)</f>
        <v>0</v>
      </c>
      <c r="AF1035" s="21">
        <v>0</v>
      </c>
      <c r="AG1035" s="21">
        <v>0</v>
      </c>
      <c r="AH1035" s="21">
        <v>0</v>
      </c>
      <c r="AI1035" s="21">
        <f t="shared" si="35"/>
        <v>0</v>
      </c>
      <c r="AJ1035">
        <v>0</v>
      </c>
      <c r="AK1035">
        <v>0</v>
      </c>
      <c r="AL1035">
        <v>0</v>
      </c>
      <c r="AM1035">
        <v>0</v>
      </c>
      <c r="AN1035">
        <v>0</v>
      </c>
    </row>
    <row r="1036" spans="1:40" x14ac:dyDescent="0.25">
      <c r="A1036" t="str">
        <f t="shared" si="34"/>
        <v>1.1-01-2019_20279045_2061212</v>
      </c>
      <c r="B1036" t="s">
        <v>482</v>
      </c>
      <c r="C1036" s="17" t="s">
        <v>509</v>
      </c>
      <c r="D1036" t="s">
        <v>31</v>
      </c>
      <c r="E1036" t="s">
        <v>298</v>
      </c>
      <c r="F1036" t="s">
        <v>409</v>
      </c>
      <c r="G1036">
        <v>2</v>
      </c>
      <c r="H1036">
        <v>79</v>
      </c>
      <c r="I1036" t="s">
        <v>420</v>
      </c>
      <c r="J1036">
        <v>6121</v>
      </c>
      <c r="K1036" t="s">
        <v>447</v>
      </c>
      <c r="L1036">
        <v>2</v>
      </c>
      <c r="M1036" t="s">
        <v>483</v>
      </c>
      <c r="N1036">
        <v>6000</v>
      </c>
      <c r="O1036" s="17" t="s">
        <v>700</v>
      </c>
      <c r="P1036" t="s">
        <v>484</v>
      </c>
      <c r="Q1036" t="s">
        <v>411</v>
      </c>
      <c r="R1036" t="s">
        <v>261</v>
      </c>
      <c r="S1036" t="s">
        <v>300</v>
      </c>
      <c r="T1036" t="s">
        <v>301</v>
      </c>
      <c r="U1036" s="17" t="e">
        <v>#N/A</v>
      </c>
      <c r="V1036" s="13">
        <v>1594000</v>
      </c>
      <c r="W1036">
        <v>0</v>
      </c>
      <c r="X1036" s="1">
        <v>1589924.61</v>
      </c>
      <c r="Y1036" s="1">
        <v>1589924.61</v>
      </c>
      <c r="Z1036" s="1">
        <v>397481.15</v>
      </c>
      <c r="AA1036" s="1">
        <v>397481.15</v>
      </c>
      <c r="AB1036" s="1">
        <v>397481.15</v>
      </c>
      <c r="AC1036" s="21">
        <v>4075.3899999998976</v>
      </c>
      <c r="AD1036" s="13">
        <f>VLOOKUP(A1036,'ARCHIVO DE TRABAJO'!$A$1:$AC$1046,29,0)</f>
        <v>0</v>
      </c>
      <c r="AE1036" s="32">
        <f>VLOOKUP(A1036,'ARCHIVO DE TRABAJO'!$A$1:$AD$1046,30,0)</f>
        <v>0</v>
      </c>
      <c r="AF1036" s="21">
        <v>0</v>
      </c>
      <c r="AG1036" s="21">
        <v>0</v>
      </c>
      <c r="AH1036" s="21">
        <v>0</v>
      </c>
      <c r="AI1036" s="21">
        <f t="shared" si="35"/>
        <v>1594000</v>
      </c>
      <c r="AJ1036" s="1">
        <v>1594000</v>
      </c>
      <c r="AK1036">
        <v>0</v>
      </c>
      <c r="AL1036">
        <v>0</v>
      </c>
      <c r="AM1036">
        <v>0</v>
      </c>
      <c r="AN1036" s="1">
        <v>1594000</v>
      </c>
    </row>
    <row r="1037" spans="1:40" x14ac:dyDescent="0.25">
      <c r="A1037" t="str">
        <f t="shared" si="34"/>
        <v>1.1-01-2019_20279045_2061214</v>
      </c>
      <c r="B1037" t="s">
        <v>482</v>
      </c>
      <c r="C1037" s="17" t="s">
        <v>509</v>
      </c>
      <c r="D1037" t="s">
        <v>31</v>
      </c>
      <c r="E1037" t="s">
        <v>298</v>
      </c>
      <c r="F1037" t="s">
        <v>409</v>
      </c>
      <c r="G1037">
        <v>2</v>
      </c>
      <c r="H1037">
        <v>79</v>
      </c>
      <c r="I1037" t="s">
        <v>420</v>
      </c>
      <c r="J1037">
        <v>6121</v>
      </c>
      <c r="K1037" t="s">
        <v>447</v>
      </c>
      <c r="L1037">
        <v>4</v>
      </c>
      <c r="M1037" t="s">
        <v>485</v>
      </c>
      <c r="N1037">
        <v>6000</v>
      </c>
      <c r="O1037" s="17" t="s">
        <v>700</v>
      </c>
      <c r="P1037" t="s">
        <v>484</v>
      </c>
      <c r="Q1037" t="s">
        <v>411</v>
      </c>
      <c r="R1037" t="s">
        <v>261</v>
      </c>
      <c r="S1037" t="s">
        <v>300</v>
      </c>
      <c r="T1037" t="s">
        <v>301</v>
      </c>
      <c r="U1037" s="17" t="e">
        <v>#N/A</v>
      </c>
      <c r="V1037" s="13">
        <v>1145703</v>
      </c>
      <c r="W1037">
        <v>0</v>
      </c>
      <c r="X1037" s="1">
        <v>1145026.2</v>
      </c>
      <c r="Y1037" s="1">
        <v>1145026.2</v>
      </c>
      <c r="Z1037" s="1">
        <v>685736.9</v>
      </c>
      <c r="AA1037" s="1">
        <v>286256.55</v>
      </c>
      <c r="AB1037" s="1">
        <v>286256.55</v>
      </c>
      <c r="AC1037" s="21">
        <v>676.80000000004657</v>
      </c>
      <c r="AD1037" s="13">
        <f>VLOOKUP(A1037,'ARCHIVO DE TRABAJO'!$A$1:$AC$1046,29,0)</f>
        <v>0</v>
      </c>
      <c r="AE1037" s="32">
        <f>VLOOKUP(A1037,'ARCHIVO DE TRABAJO'!$A$1:$AD$1046,30,0)</f>
        <v>0</v>
      </c>
      <c r="AF1037" s="21">
        <v>0</v>
      </c>
      <c r="AG1037" s="21">
        <v>0</v>
      </c>
      <c r="AH1037" s="21">
        <v>0</v>
      </c>
      <c r="AI1037" s="21">
        <f t="shared" si="35"/>
        <v>1145703</v>
      </c>
      <c r="AJ1037" s="1">
        <v>1145703</v>
      </c>
      <c r="AK1037">
        <v>0</v>
      </c>
      <c r="AL1037">
        <v>0</v>
      </c>
      <c r="AM1037">
        <v>0</v>
      </c>
      <c r="AN1037" s="1">
        <v>1145703</v>
      </c>
    </row>
    <row r="1038" spans="1:40" x14ac:dyDescent="0.25">
      <c r="A1038" t="str">
        <f t="shared" si="34"/>
        <v>1.1-01-2019_20279045_2061313</v>
      </c>
      <c r="B1038" t="s">
        <v>482</v>
      </c>
      <c r="C1038" s="17" t="s">
        <v>509</v>
      </c>
      <c r="D1038" t="s">
        <v>31</v>
      </c>
      <c r="E1038" t="s">
        <v>298</v>
      </c>
      <c r="F1038" t="s">
        <v>409</v>
      </c>
      <c r="G1038">
        <v>2</v>
      </c>
      <c r="H1038">
        <v>79</v>
      </c>
      <c r="I1038" t="s">
        <v>420</v>
      </c>
      <c r="J1038">
        <v>6131</v>
      </c>
      <c r="K1038" t="s">
        <v>448</v>
      </c>
      <c r="L1038">
        <v>3</v>
      </c>
      <c r="M1038" t="s">
        <v>486</v>
      </c>
      <c r="N1038">
        <v>6000</v>
      </c>
      <c r="O1038" s="17" t="s">
        <v>700</v>
      </c>
      <c r="P1038" t="s">
        <v>484</v>
      </c>
      <c r="Q1038" t="s">
        <v>411</v>
      </c>
      <c r="R1038" t="s">
        <v>261</v>
      </c>
      <c r="S1038" t="s">
        <v>300</v>
      </c>
      <c r="T1038" t="s">
        <v>301</v>
      </c>
      <c r="U1038" s="17" t="e">
        <v>#N/A</v>
      </c>
      <c r="V1038" s="13">
        <v>621552.18000000005</v>
      </c>
      <c r="W1038">
        <v>0</v>
      </c>
      <c r="X1038" s="1">
        <v>620784.22</v>
      </c>
      <c r="Y1038" s="1">
        <v>620784.22</v>
      </c>
      <c r="Z1038" s="1">
        <v>526086.46</v>
      </c>
      <c r="AA1038" s="1">
        <v>526086.46</v>
      </c>
      <c r="AB1038" s="1">
        <v>526086.46</v>
      </c>
      <c r="AC1038" s="21">
        <v>767.96000000007916</v>
      </c>
      <c r="AD1038" s="13">
        <f>VLOOKUP(A1038,'ARCHIVO DE TRABAJO'!$A$1:$AC$1046,29,0)</f>
        <v>0</v>
      </c>
      <c r="AE1038" s="32">
        <f>VLOOKUP(A1038,'ARCHIVO DE TRABAJO'!$A$1:$AD$1046,30,0)</f>
        <v>0</v>
      </c>
      <c r="AF1038" s="21">
        <v>0</v>
      </c>
      <c r="AG1038" s="21">
        <v>0</v>
      </c>
      <c r="AH1038" s="21">
        <v>0</v>
      </c>
      <c r="AI1038" s="21">
        <f t="shared" si="35"/>
        <v>621552.18000000005</v>
      </c>
      <c r="AJ1038" s="1">
        <v>621552.18000000005</v>
      </c>
      <c r="AK1038">
        <v>0</v>
      </c>
      <c r="AL1038">
        <v>0</v>
      </c>
      <c r="AM1038">
        <v>0</v>
      </c>
      <c r="AN1038" s="1">
        <v>621552.18000000005</v>
      </c>
    </row>
    <row r="1039" spans="1:40" x14ac:dyDescent="0.25">
      <c r="A1039" t="str">
        <f t="shared" si="34"/>
        <v>1.1-01-2019_20279045_2061315</v>
      </c>
      <c r="B1039" t="s">
        <v>482</v>
      </c>
      <c r="C1039" s="17" t="s">
        <v>509</v>
      </c>
      <c r="D1039" t="s">
        <v>31</v>
      </c>
      <c r="E1039" t="s">
        <v>298</v>
      </c>
      <c r="F1039" t="s">
        <v>409</v>
      </c>
      <c r="G1039">
        <v>2</v>
      </c>
      <c r="H1039">
        <v>79</v>
      </c>
      <c r="I1039" t="s">
        <v>420</v>
      </c>
      <c r="J1039">
        <v>6131</v>
      </c>
      <c r="K1039" t="s">
        <v>448</v>
      </c>
      <c r="L1039">
        <v>5</v>
      </c>
      <c r="M1039" t="s">
        <v>488</v>
      </c>
      <c r="N1039">
        <v>6000</v>
      </c>
      <c r="O1039" s="17" t="s">
        <v>700</v>
      </c>
      <c r="P1039" t="s">
        <v>484</v>
      </c>
      <c r="Q1039" t="s">
        <v>411</v>
      </c>
      <c r="R1039" t="s">
        <v>261</v>
      </c>
      <c r="S1039" t="s">
        <v>300</v>
      </c>
      <c r="T1039" t="s">
        <v>301</v>
      </c>
      <c r="U1039" s="17" t="e">
        <v>#N/A</v>
      </c>
      <c r="V1039" s="13">
        <v>14681844.43</v>
      </c>
      <c r="W1039">
        <v>0</v>
      </c>
      <c r="X1039" s="1">
        <v>7262358.04</v>
      </c>
      <c r="Y1039" s="1">
        <v>7262358.04</v>
      </c>
      <c r="Z1039" s="1">
        <v>1815589.51</v>
      </c>
      <c r="AA1039">
        <v>0</v>
      </c>
      <c r="AB1039">
        <v>0</v>
      </c>
      <c r="AC1039" s="21">
        <v>7419486.3899999997</v>
      </c>
      <c r="AD1039" s="13">
        <f>VLOOKUP(A1039,'ARCHIVO DE TRABAJO'!$A$1:$AC$1046,29,0)</f>
        <v>0</v>
      </c>
      <c r="AE1039" s="32">
        <f>VLOOKUP(A1039,'ARCHIVO DE TRABAJO'!$A$1:$AD$1046,30,0)</f>
        <v>0</v>
      </c>
      <c r="AF1039" s="21">
        <v>0</v>
      </c>
      <c r="AG1039" s="21">
        <v>0</v>
      </c>
      <c r="AH1039" s="21">
        <v>0</v>
      </c>
      <c r="AI1039" s="21">
        <f t="shared" si="35"/>
        <v>14681844.43</v>
      </c>
      <c r="AJ1039" s="1">
        <v>14681844.43</v>
      </c>
      <c r="AK1039">
        <v>0</v>
      </c>
      <c r="AL1039">
        <v>0</v>
      </c>
      <c r="AM1039">
        <v>0</v>
      </c>
      <c r="AN1039" s="1">
        <v>14681844.43</v>
      </c>
    </row>
    <row r="1040" spans="1:40" x14ac:dyDescent="0.25">
      <c r="A1040" t="str">
        <f t="shared" si="34"/>
        <v>1.1-01-2019_20279045_2061511</v>
      </c>
      <c r="B1040" t="s">
        <v>482</v>
      </c>
      <c r="C1040" s="17" t="s">
        <v>509</v>
      </c>
      <c r="D1040" t="s">
        <v>31</v>
      </c>
      <c r="E1040" t="s">
        <v>298</v>
      </c>
      <c r="F1040" t="s">
        <v>409</v>
      </c>
      <c r="G1040">
        <v>2</v>
      </c>
      <c r="H1040">
        <v>79</v>
      </c>
      <c r="I1040" t="s">
        <v>420</v>
      </c>
      <c r="J1040">
        <v>6151</v>
      </c>
      <c r="K1040" t="s">
        <v>302</v>
      </c>
      <c r="L1040">
        <v>1</v>
      </c>
      <c r="M1040" t="s">
        <v>487</v>
      </c>
      <c r="N1040">
        <v>6000</v>
      </c>
      <c r="O1040" s="17" t="s">
        <v>700</v>
      </c>
      <c r="P1040" t="s">
        <v>484</v>
      </c>
      <c r="Q1040" t="s">
        <v>411</v>
      </c>
      <c r="R1040" t="s">
        <v>261</v>
      </c>
      <c r="S1040" t="s">
        <v>300</v>
      </c>
      <c r="T1040" t="s">
        <v>301</v>
      </c>
      <c r="U1040" s="17" t="e">
        <v>#N/A</v>
      </c>
      <c r="V1040" s="13">
        <v>3000000</v>
      </c>
      <c r="W1040">
        <v>0</v>
      </c>
      <c r="X1040" s="1">
        <v>2985449.17</v>
      </c>
      <c r="Y1040" s="1">
        <v>2985449.17</v>
      </c>
      <c r="Z1040" s="1">
        <v>746362.29</v>
      </c>
      <c r="AA1040" s="1">
        <v>746362.29</v>
      </c>
      <c r="AB1040" s="1">
        <v>746362.29</v>
      </c>
      <c r="AC1040" s="21">
        <v>14550.830000000075</v>
      </c>
      <c r="AD1040" s="13">
        <f>VLOOKUP(A1040,'ARCHIVO DE TRABAJO'!$A$1:$AC$1046,29,0)</f>
        <v>0</v>
      </c>
      <c r="AE1040" s="32">
        <f>VLOOKUP(A1040,'ARCHIVO DE TRABAJO'!$A$1:$AD$1046,30,0)</f>
        <v>0</v>
      </c>
      <c r="AF1040" s="21">
        <v>0</v>
      </c>
      <c r="AG1040" s="21">
        <v>0</v>
      </c>
      <c r="AH1040" s="21">
        <v>0</v>
      </c>
      <c r="AI1040" s="21">
        <f t="shared" si="35"/>
        <v>3000000</v>
      </c>
      <c r="AJ1040" s="1">
        <v>3000000</v>
      </c>
      <c r="AK1040">
        <v>0</v>
      </c>
      <c r="AL1040">
        <v>0</v>
      </c>
      <c r="AM1040">
        <v>0</v>
      </c>
      <c r="AN1040" s="1">
        <v>3000000</v>
      </c>
    </row>
    <row r="1041" spans="1:40" x14ac:dyDescent="0.25">
      <c r="A1041" t="str">
        <f t="shared" si="34"/>
        <v>1.1-02-2019_20279045_2061210</v>
      </c>
      <c r="B1041" t="s">
        <v>489</v>
      </c>
      <c r="C1041" s="17" t="s">
        <v>509</v>
      </c>
      <c r="D1041" t="s">
        <v>31</v>
      </c>
      <c r="E1041" t="s">
        <v>298</v>
      </c>
      <c r="F1041" t="s">
        <v>409</v>
      </c>
      <c r="G1041">
        <v>2</v>
      </c>
      <c r="H1041">
        <v>79</v>
      </c>
      <c r="I1041" t="s">
        <v>420</v>
      </c>
      <c r="J1041">
        <v>6121</v>
      </c>
      <c r="K1041" t="s">
        <v>447</v>
      </c>
      <c r="L1041">
        <v>0</v>
      </c>
      <c r="M1041" t="s">
        <v>36</v>
      </c>
      <c r="N1041">
        <v>6000</v>
      </c>
      <c r="O1041" s="17" t="s">
        <v>700</v>
      </c>
      <c r="P1041" t="s">
        <v>490</v>
      </c>
      <c r="Q1041" t="s">
        <v>411</v>
      </c>
      <c r="R1041" t="s">
        <v>261</v>
      </c>
      <c r="S1041" t="s">
        <v>300</v>
      </c>
      <c r="T1041" t="s">
        <v>301</v>
      </c>
      <c r="U1041" s="17" t="e">
        <v>#N/A</v>
      </c>
      <c r="V1041" s="13">
        <v>4850000</v>
      </c>
      <c r="W1041">
        <v>0</v>
      </c>
      <c r="X1041" s="1">
        <v>1425260.12</v>
      </c>
      <c r="Y1041" s="1">
        <v>1425260.12</v>
      </c>
      <c r="Z1041" s="1">
        <v>1290875.2</v>
      </c>
      <c r="AA1041" s="1">
        <v>1290875.2</v>
      </c>
      <c r="AB1041" s="1">
        <v>1290875.2</v>
      </c>
      <c r="AC1041" s="21">
        <v>3424739.88</v>
      </c>
      <c r="AD1041" s="13">
        <f>VLOOKUP(A1041,'ARCHIVO DE TRABAJO'!$A$1:$AC$1046,29,0)</f>
        <v>0</v>
      </c>
      <c r="AE1041" s="32">
        <f>VLOOKUP(A1041,'ARCHIVO DE TRABAJO'!$A$1:$AD$1046,30,0)</f>
        <v>0</v>
      </c>
      <c r="AF1041" s="21">
        <v>0</v>
      </c>
      <c r="AG1041" s="21">
        <v>0</v>
      </c>
      <c r="AH1041" s="21">
        <v>0</v>
      </c>
      <c r="AI1041" s="21">
        <f t="shared" si="35"/>
        <v>4850000</v>
      </c>
      <c r="AJ1041" s="1">
        <v>4850000</v>
      </c>
      <c r="AK1041">
        <v>0</v>
      </c>
      <c r="AL1041">
        <v>0</v>
      </c>
      <c r="AM1041">
        <v>0</v>
      </c>
      <c r="AN1041" s="1">
        <v>4850000</v>
      </c>
    </row>
    <row r="1042" spans="1:40" x14ac:dyDescent="0.25">
      <c r="A1042" t="str">
        <f t="shared" si="34"/>
        <v>1.1-02-2019_20279045_2061310</v>
      </c>
      <c r="B1042" t="s">
        <v>489</v>
      </c>
      <c r="C1042" s="17" t="s">
        <v>509</v>
      </c>
      <c r="D1042" t="s">
        <v>31</v>
      </c>
      <c r="E1042" t="s">
        <v>298</v>
      </c>
      <c r="F1042" t="s">
        <v>409</v>
      </c>
      <c r="G1042">
        <v>2</v>
      </c>
      <c r="H1042">
        <v>79</v>
      </c>
      <c r="I1042" t="s">
        <v>420</v>
      </c>
      <c r="J1042">
        <v>6131</v>
      </c>
      <c r="K1042" t="s">
        <v>448</v>
      </c>
      <c r="L1042">
        <v>0</v>
      </c>
      <c r="M1042" t="s">
        <v>36</v>
      </c>
      <c r="N1042">
        <v>6000</v>
      </c>
      <c r="O1042" s="17" t="s">
        <v>700</v>
      </c>
      <c r="P1042" t="s">
        <v>490</v>
      </c>
      <c r="Q1042" t="s">
        <v>411</v>
      </c>
      <c r="R1042" t="s">
        <v>261</v>
      </c>
      <c r="S1042" t="s">
        <v>300</v>
      </c>
      <c r="T1042" t="s">
        <v>301</v>
      </c>
      <c r="U1042" s="17" t="e">
        <v>#N/A</v>
      </c>
      <c r="V1042" s="13">
        <v>153362199.58000001</v>
      </c>
      <c r="W1042">
        <v>0</v>
      </c>
      <c r="X1042" s="1">
        <v>153127386.16</v>
      </c>
      <c r="Y1042" s="1">
        <v>153127386.16</v>
      </c>
      <c r="Z1042" s="1">
        <v>123488865.48</v>
      </c>
      <c r="AA1042" s="1">
        <v>113175219.67</v>
      </c>
      <c r="AB1042" s="1">
        <v>113175219.67</v>
      </c>
      <c r="AC1042" s="21">
        <v>234813.42000001669</v>
      </c>
      <c r="AD1042" s="13">
        <f>VLOOKUP(A1042,'ARCHIVO DE TRABAJO'!$A$1:$AC$1046,29,0)</f>
        <v>0</v>
      </c>
      <c r="AE1042" s="32">
        <f>VLOOKUP(A1042,'ARCHIVO DE TRABAJO'!$A$1:$AD$1046,30,0)</f>
        <v>0</v>
      </c>
      <c r="AF1042" s="21">
        <v>0</v>
      </c>
      <c r="AG1042" s="21">
        <v>0</v>
      </c>
      <c r="AH1042" s="21">
        <v>0</v>
      </c>
      <c r="AI1042" s="21">
        <f t="shared" si="35"/>
        <v>153362199.58000001</v>
      </c>
      <c r="AJ1042" s="1">
        <v>153567199.58000001</v>
      </c>
      <c r="AK1042">
        <v>0</v>
      </c>
      <c r="AL1042">
        <v>0</v>
      </c>
      <c r="AM1042" s="1">
        <v>205000</v>
      </c>
      <c r="AN1042" s="1">
        <v>153362199.58000001</v>
      </c>
    </row>
    <row r="1043" spans="1:40" x14ac:dyDescent="0.25">
      <c r="A1043" t="str">
        <f t="shared" si="34"/>
        <v>1.1-02-2019_20279045_2061910</v>
      </c>
      <c r="B1043" t="s">
        <v>489</v>
      </c>
      <c r="C1043" s="17" t="s">
        <v>509</v>
      </c>
      <c r="D1043" t="s">
        <v>31</v>
      </c>
      <c r="E1043" t="s">
        <v>298</v>
      </c>
      <c r="F1043" t="s">
        <v>409</v>
      </c>
      <c r="G1043">
        <v>2</v>
      </c>
      <c r="H1043">
        <v>79</v>
      </c>
      <c r="I1043" t="s">
        <v>420</v>
      </c>
      <c r="J1043">
        <v>6191</v>
      </c>
      <c r="K1043" t="s">
        <v>491</v>
      </c>
      <c r="L1043">
        <v>0</v>
      </c>
      <c r="M1043" t="s">
        <v>36</v>
      </c>
      <c r="N1043">
        <v>6000</v>
      </c>
      <c r="O1043" s="17" t="s">
        <v>700</v>
      </c>
      <c r="P1043" t="s">
        <v>490</v>
      </c>
      <c r="Q1043" t="s">
        <v>411</v>
      </c>
      <c r="R1043" t="s">
        <v>261</v>
      </c>
      <c r="S1043" t="s">
        <v>300</v>
      </c>
      <c r="T1043" t="s">
        <v>301</v>
      </c>
      <c r="U1043" s="17" t="e">
        <v>#N/A</v>
      </c>
      <c r="V1043" s="13">
        <v>205000</v>
      </c>
      <c r="W1043">
        <v>0</v>
      </c>
      <c r="X1043" s="1">
        <v>67860</v>
      </c>
      <c r="Y1043" s="1">
        <v>67860</v>
      </c>
      <c r="Z1043" s="1">
        <v>67860</v>
      </c>
      <c r="AA1043" s="1">
        <v>67860</v>
      </c>
      <c r="AB1043" s="1">
        <v>67860</v>
      </c>
      <c r="AC1043" s="21">
        <v>137140</v>
      </c>
      <c r="AD1043" s="13">
        <f>VLOOKUP(A1043,'ARCHIVO DE TRABAJO'!$A$1:$AC$1046,29,0)</f>
        <v>0</v>
      </c>
      <c r="AE1043" s="32">
        <f>VLOOKUP(A1043,'ARCHIVO DE TRABAJO'!$A$1:$AD$1046,30,0)</f>
        <v>0</v>
      </c>
      <c r="AF1043" s="21">
        <v>0</v>
      </c>
      <c r="AG1043" s="21">
        <v>0</v>
      </c>
      <c r="AH1043" s="21">
        <v>0</v>
      </c>
      <c r="AI1043" s="21">
        <f t="shared" si="35"/>
        <v>205000</v>
      </c>
      <c r="AJ1043">
        <v>0</v>
      </c>
      <c r="AK1043" s="1">
        <v>205000</v>
      </c>
      <c r="AL1043">
        <v>0</v>
      </c>
      <c r="AM1043">
        <v>0</v>
      </c>
      <c r="AN1043" s="1">
        <v>205000</v>
      </c>
    </row>
    <row r="1044" spans="1:40" x14ac:dyDescent="0.25">
      <c r="A1044" t="str">
        <f t="shared" si="34"/>
        <v>2.5-01-2012_20267033_2061310</v>
      </c>
      <c r="B1044" t="s">
        <v>492</v>
      </c>
      <c r="C1044" s="17" t="s">
        <v>509</v>
      </c>
      <c r="D1044" t="s">
        <v>31</v>
      </c>
      <c r="E1044" t="s">
        <v>298</v>
      </c>
      <c r="F1044" t="s">
        <v>258</v>
      </c>
      <c r="G1044">
        <v>2</v>
      </c>
      <c r="H1044">
        <v>67</v>
      </c>
      <c r="I1044" t="s">
        <v>299</v>
      </c>
      <c r="J1044">
        <v>6131</v>
      </c>
      <c r="K1044" t="s">
        <v>448</v>
      </c>
      <c r="L1044">
        <v>0</v>
      </c>
      <c r="M1044" t="s">
        <v>36</v>
      </c>
      <c r="N1044">
        <v>6000</v>
      </c>
      <c r="O1044" s="17" t="s">
        <v>700</v>
      </c>
      <c r="P1044" t="s">
        <v>493</v>
      </c>
      <c r="Q1044" t="s">
        <v>260</v>
      </c>
      <c r="R1044" t="s">
        <v>261</v>
      </c>
      <c r="S1044" t="s">
        <v>300</v>
      </c>
      <c r="T1044" t="s">
        <v>301</v>
      </c>
      <c r="U1044" s="17" t="e">
        <v>#N/A</v>
      </c>
      <c r="V1044" s="13">
        <v>0</v>
      </c>
      <c r="W1044" s="1">
        <v>48707951</v>
      </c>
      <c r="X1044">
        <v>0</v>
      </c>
      <c r="Y1044">
        <v>0</v>
      </c>
      <c r="Z1044">
        <v>0</v>
      </c>
      <c r="AA1044">
        <v>0</v>
      </c>
      <c r="AB1044">
        <v>0</v>
      </c>
      <c r="AC1044" s="21">
        <v>0</v>
      </c>
      <c r="AD1044" s="13">
        <f>VLOOKUP(A1044,'ARCHIVO DE TRABAJO'!$A$1:$AC$1046,29,0)</f>
        <v>0</v>
      </c>
      <c r="AE1044" s="32">
        <f>VLOOKUP(A1044,'ARCHIVO DE TRABAJO'!$A$1:$AD$1046,30,0)</f>
        <v>0</v>
      </c>
      <c r="AF1044" s="21">
        <v>0</v>
      </c>
      <c r="AG1044" s="21">
        <v>0</v>
      </c>
      <c r="AH1044" s="21">
        <v>0</v>
      </c>
      <c r="AI1044" s="21">
        <f t="shared" si="35"/>
        <v>0</v>
      </c>
      <c r="AJ1044">
        <v>0</v>
      </c>
      <c r="AK1044">
        <v>0</v>
      </c>
      <c r="AL1044">
        <v>0</v>
      </c>
      <c r="AM1044" s="1">
        <v>48707951</v>
      </c>
      <c r="AN1044" s="1">
        <v>-48707951</v>
      </c>
    </row>
    <row r="1045" spans="1:40" x14ac:dyDescent="0.25">
      <c r="A1045" t="str">
        <f t="shared" si="34"/>
        <v>2.5-01-2019_20279045_2061310</v>
      </c>
      <c r="B1045" t="s">
        <v>492</v>
      </c>
      <c r="C1045" s="17" t="s">
        <v>509</v>
      </c>
      <c r="D1045" t="s">
        <v>31</v>
      </c>
      <c r="E1045" t="s">
        <v>298</v>
      </c>
      <c r="F1045" t="s">
        <v>409</v>
      </c>
      <c r="G1045">
        <v>2</v>
      </c>
      <c r="H1045">
        <v>79</v>
      </c>
      <c r="I1045" t="s">
        <v>420</v>
      </c>
      <c r="J1045">
        <v>6131</v>
      </c>
      <c r="K1045" t="s">
        <v>448</v>
      </c>
      <c r="L1045">
        <v>0</v>
      </c>
      <c r="M1045" t="s">
        <v>36</v>
      </c>
      <c r="N1045">
        <v>6000</v>
      </c>
      <c r="O1045" s="17" t="s">
        <v>700</v>
      </c>
      <c r="P1045" t="s">
        <v>493</v>
      </c>
      <c r="Q1045" t="s">
        <v>411</v>
      </c>
      <c r="R1045" t="s">
        <v>261</v>
      </c>
      <c r="S1045" t="s">
        <v>300</v>
      </c>
      <c r="T1045" t="s">
        <v>301</v>
      </c>
      <c r="U1045" s="17" t="e">
        <v>#N/A</v>
      </c>
      <c r="V1045" s="13">
        <v>26908951</v>
      </c>
      <c r="W1045">
        <v>0</v>
      </c>
      <c r="X1045" s="1">
        <v>6998816.3300000001</v>
      </c>
      <c r="Y1045" s="1">
        <v>6998816.3300000001</v>
      </c>
      <c r="Z1045" s="1">
        <v>1749704.08</v>
      </c>
      <c r="AA1045" s="1">
        <v>1749704.08</v>
      </c>
      <c r="AB1045" s="1">
        <v>1749704.08</v>
      </c>
      <c r="AC1045" s="21">
        <v>19910134.670000002</v>
      </c>
      <c r="AD1045" s="13">
        <f>VLOOKUP(A1045,'ARCHIVO DE TRABAJO'!$A$1:$AC$1046,29,0)</f>
        <v>0</v>
      </c>
      <c r="AE1045" s="32">
        <f>VLOOKUP(A1045,'ARCHIVO DE TRABAJO'!$A$1:$AD$1046,30,0)</f>
        <v>0</v>
      </c>
      <c r="AF1045" s="21">
        <v>0</v>
      </c>
      <c r="AG1045" s="21">
        <v>0</v>
      </c>
      <c r="AH1045" s="21">
        <v>7657398</v>
      </c>
      <c r="AI1045" s="21">
        <f t="shared" si="35"/>
        <v>34566349</v>
      </c>
      <c r="AJ1045">
        <v>0</v>
      </c>
      <c r="AK1045" s="1">
        <v>48707951</v>
      </c>
      <c r="AL1045">
        <v>0</v>
      </c>
      <c r="AM1045" s="1">
        <v>21799000</v>
      </c>
      <c r="AN1045" s="1">
        <v>26908951</v>
      </c>
    </row>
    <row r="1046" spans="1:40" x14ac:dyDescent="0.25">
      <c r="A1046" t="str">
        <f t="shared" si="34"/>
        <v>2.5-01-2019_20279045_2061510</v>
      </c>
      <c r="B1046" t="s">
        <v>492</v>
      </c>
      <c r="C1046" s="17" t="s">
        <v>509</v>
      </c>
      <c r="D1046" t="s">
        <v>31</v>
      </c>
      <c r="E1046" t="s">
        <v>298</v>
      </c>
      <c r="F1046" t="s">
        <v>409</v>
      </c>
      <c r="G1046">
        <v>2</v>
      </c>
      <c r="H1046">
        <v>79</v>
      </c>
      <c r="I1046" t="s">
        <v>420</v>
      </c>
      <c r="J1046">
        <v>6151</v>
      </c>
      <c r="K1046" t="s">
        <v>302</v>
      </c>
      <c r="L1046">
        <v>0</v>
      </c>
      <c r="M1046" t="s">
        <v>36</v>
      </c>
      <c r="N1046">
        <v>6000</v>
      </c>
      <c r="O1046" s="17" t="s">
        <v>700</v>
      </c>
      <c r="P1046" t="s">
        <v>493</v>
      </c>
      <c r="Q1046" t="s">
        <v>411</v>
      </c>
      <c r="R1046" t="s">
        <v>261</v>
      </c>
      <c r="S1046" t="s">
        <v>300</v>
      </c>
      <c r="T1046" t="s">
        <v>301</v>
      </c>
      <c r="U1046" s="17" t="e">
        <v>#N/A</v>
      </c>
      <c r="V1046" s="13">
        <v>21799000</v>
      </c>
      <c r="W1046">
        <v>0</v>
      </c>
      <c r="X1046" s="1">
        <v>13969957.949999999</v>
      </c>
      <c r="Y1046" s="1">
        <v>13969957.949999999</v>
      </c>
      <c r="Z1046" s="1">
        <v>1562780.57</v>
      </c>
      <c r="AA1046">
        <v>0</v>
      </c>
      <c r="AB1046">
        <v>0</v>
      </c>
      <c r="AC1046" s="21">
        <v>7829042.0500000007</v>
      </c>
      <c r="AD1046" s="13">
        <f>VLOOKUP(A1046,'ARCHIVO DE TRABAJO'!$A$1:$AC$1046,29,0)</f>
        <v>0</v>
      </c>
      <c r="AE1046" s="32">
        <f>VLOOKUP(A1046,'ARCHIVO DE TRABAJO'!$A$1:$AD$1046,30,0)</f>
        <v>0</v>
      </c>
      <c r="AF1046" s="21">
        <v>0</v>
      </c>
      <c r="AG1046" s="21">
        <v>0</v>
      </c>
      <c r="AH1046" s="21">
        <v>0</v>
      </c>
      <c r="AI1046" s="21">
        <f t="shared" si="35"/>
        <v>21799000</v>
      </c>
      <c r="AJ1046">
        <v>0</v>
      </c>
      <c r="AK1046" s="1">
        <v>21799000</v>
      </c>
      <c r="AL1046">
        <v>0</v>
      </c>
      <c r="AM1046">
        <v>0</v>
      </c>
      <c r="AN1046" s="1">
        <v>21799000</v>
      </c>
    </row>
    <row r="1047" spans="1:40" s="17" customFormat="1" x14ac:dyDescent="0.25">
      <c r="A1047" s="17" t="str">
        <f>+CONCATENATE(B1047,F1047,G1047,H1047,I1047,J1047,L1047)</f>
        <v>2.5-01-2019_20279045_2051510</v>
      </c>
      <c r="B1047" s="17" t="s">
        <v>492</v>
      </c>
      <c r="C1047" s="17" t="s">
        <v>509</v>
      </c>
      <c r="D1047" s="17" t="s">
        <v>31</v>
      </c>
      <c r="E1047" s="17" t="s">
        <v>298</v>
      </c>
      <c r="F1047" s="17" t="s">
        <v>409</v>
      </c>
      <c r="G1047" s="17">
        <v>2</v>
      </c>
      <c r="H1047" s="17">
        <v>79</v>
      </c>
      <c r="I1047" s="17" t="s">
        <v>420</v>
      </c>
      <c r="J1047" s="17">
        <v>5151</v>
      </c>
      <c r="K1047" s="17" t="s">
        <v>112</v>
      </c>
      <c r="L1047" s="17">
        <v>0</v>
      </c>
      <c r="M1047" s="17" t="s">
        <v>36</v>
      </c>
      <c r="N1047" s="17">
        <v>5000</v>
      </c>
      <c r="O1047" s="17" t="s">
        <v>700</v>
      </c>
      <c r="P1047" s="17" t="s">
        <v>493</v>
      </c>
      <c r="Q1047" s="17" t="s">
        <v>411</v>
      </c>
      <c r="R1047" s="17" t="s">
        <v>261</v>
      </c>
      <c r="S1047" s="17" t="s">
        <v>300</v>
      </c>
      <c r="T1047" s="17" t="s">
        <v>301</v>
      </c>
      <c r="U1047" s="17" t="e">
        <v>#N/A</v>
      </c>
      <c r="V1047" s="21">
        <v>0</v>
      </c>
      <c r="W1047" s="21">
        <v>0</v>
      </c>
      <c r="X1047" s="17">
        <v>0</v>
      </c>
      <c r="Y1047" s="17">
        <v>0</v>
      </c>
      <c r="Z1047" s="17">
        <v>0</v>
      </c>
      <c r="AA1047" s="17">
        <v>0</v>
      </c>
      <c r="AB1047" s="17">
        <v>0</v>
      </c>
      <c r="AC1047" s="21">
        <v>0</v>
      </c>
      <c r="AD1047" s="21">
        <v>0</v>
      </c>
      <c r="AE1047" s="32">
        <v>0</v>
      </c>
      <c r="AF1047" s="21">
        <v>0</v>
      </c>
      <c r="AG1047" s="21">
        <v>0</v>
      </c>
      <c r="AH1047" s="21">
        <v>950000</v>
      </c>
      <c r="AI1047" s="21">
        <f t="shared" si="35"/>
        <v>950000</v>
      </c>
      <c r="AJ1047" s="17">
        <v>0</v>
      </c>
      <c r="AK1047" s="17">
        <v>0</v>
      </c>
      <c r="AL1047" s="21">
        <v>0</v>
      </c>
      <c r="AM1047" s="21">
        <v>0</v>
      </c>
      <c r="AN1047" s="21">
        <v>0</v>
      </c>
    </row>
    <row r="1048" spans="1:40" s="17" customFormat="1" x14ac:dyDescent="0.25">
      <c r="A1048" s="17" t="str">
        <f t="shared" ref="A1048:A1049" si="36">+CONCATENATE(B1048,F1048,G1048,H1048,I1048,J1048,L1048)</f>
        <v>1.5-01-2007_20636016_2031110</v>
      </c>
      <c r="B1048" s="17" t="s">
        <v>42</v>
      </c>
      <c r="C1048" s="17" t="s">
        <v>555</v>
      </c>
      <c r="D1048" s="17" t="s">
        <v>31</v>
      </c>
      <c r="E1048" s="17" t="s">
        <v>52</v>
      </c>
      <c r="F1048" s="17" t="s">
        <v>193</v>
      </c>
      <c r="G1048" s="17">
        <v>6</v>
      </c>
      <c r="H1048" s="17">
        <v>36</v>
      </c>
      <c r="I1048" s="17" t="s">
        <v>231</v>
      </c>
      <c r="J1048" s="17">
        <v>3111</v>
      </c>
      <c r="K1048" s="17" t="s">
        <v>173</v>
      </c>
      <c r="L1048" s="17">
        <v>0</v>
      </c>
      <c r="M1048" s="17" t="s">
        <v>36</v>
      </c>
      <c r="N1048" s="17">
        <v>3000</v>
      </c>
      <c r="O1048" s="17" t="s">
        <v>699</v>
      </c>
      <c r="P1048" s="17" t="s">
        <v>46</v>
      </c>
      <c r="Q1048" s="17" t="s">
        <v>195</v>
      </c>
      <c r="R1048" s="17" t="s">
        <v>102</v>
      </c>
      <c r="S1048" s="17" t="s">
        <v>232</v>
      </c>
      <c r="T1048" s="17" t="s">
        <v>233</v>
      </c>
      <c r="U1048" s="17" t="e">
        <v>#N/A</v>
      </c>
      <c r="V1048" s="21">
        <v>0</v>
      </c>
      <c r="W1048" s="21">
        <v>0</v>
      </c>
      <c r="X1048" s="21">
        <v>0</v>
      </c>
      <c r="Y1048" s="21">
        <v>0</v>
      </c>
      <c r="Z1048" s="21">
        <v>0</v>
      </c>
      <c r="AA1048" s="21">
        <v>0</v>
      </c>
      <c r="AB1048" s="21">
        <v>0</v>
      </c>
      <c r="AC1048" s="21">
        <v>0</v>
      </c>
      <c r="AD1048" s="21" t="e">
        <f>VLOOKUP(A1048,'ARCHIVO DE TRABAJO'!$A$1:$AC$1046,29,0)</f>
        <v>#N/A</v>
      </c>
      <c r="AE1048" s="32" t="e">
        <f>VLOOKUP(A1048,'ARCHIVO DE TRABAJO'!$A$1:$AD$1046,30,0)</f>
        <v>#N/A</v>
      </c>
      <c r="AF1048" s="21">
        <v>0</v>
      </c>
      <c r="AG1048" s="21">
        <v>36000000</v>
      </c>
      <c r="AH1048" s="21">
        <v>0</v>
      </c>
      <c r="AI1048" s="21">
        <f t="shared" si="35"/>
        <v>36000000</v>
      </c>
      <c r="AJ1048" s="17">
        <v>0</v>
      </c>
      <c r="AK1048" s="17">
        <v>0</v>
      </c>
      <c r="AL1048" s="17">
        <v>0</v>
      </c>
      <c r="AM1048" s="17">
        <v>0</v>
      </c>
      <c r="AN1048" s="17">
        <v>0</v>
      </c>
    </row>
    <row r="1049" spans="1:40" s="17" customFormat="1" x14ac:dyDescent="0.25">
      <c r="A1049" s="17" t="str">
        <f t="shared" si="36"/>
        <v>1.6-01-2007_20636016_2031110</v>
      </c>
      <c r="B1049" s="17" t="s">
        <v>463</v>
      </c>
      <c r="C1049" s="17" t="s">
        <v>555</v>
      </c>
      <c r="D1049" s="17" t="s">
        <v>31</v>
      </c>
      <c r="E1049" s="17" t="s">
        <v>52</v>
      </c>
      <c r="F1049" s="17" t="s">
        <v>193</v>
      </c>
      <c r="G1049" s="17">
        <v>6</v>
      </c>
      <c r="H1049" s="17">
        <v>36</v>
      </c>
      <c r="I1049" s="17" t="s">
        <v>231</v>
      </c>
      <c r="J1049" s="17">
        <v>3111</v>
      </c>
      <c r="K1049" s="17" t="s">
        <v>173</v>
      </c>
      <c r="L1049" s="17">
        <v>0</v>
      </c>
      <c r="M1049" s="17" t="s">
        <v>36</v>
      </c>
      <c r="N1049" s="17">
        <v>3000</v>
      </c>
      <c r="O1049" s="17" t="s">
        <v>699</v>
      </c>
      <c r="P1049" s="17" t="s">
        <v>465</v>
      </c>
      <c r="Q1049" s="17" t="s">
        <v>195</v>
      </c>
      <c r="R1049" s="17" t="s">
        <v>102</v>
      </c>
      <c r="S1049" s="17" t="s">
        <v>232</v>
      </c>
      <c r="T1049" s="17" t="s">
        <v>233</v>
      </c>
      <c r="U1049" s="17" t="e">
        <v>#N/A</v>
      </c>
      <c r="V1049" s="21">
        <v>0</v>
      </c>
      <c r="W1049" s="21">
        <v>0</v>
      </c>
      <c r="X1049" s="21">
        <v>0</v>
      </c>
      <c r="Y1049" s="21">
        <v>0</v>
      </c>
      <c r="Z1049" s="21">
        <v>0</v>
      </c>
      <c r="AA1049" s="21">
        <v>0</v>
      </c>
      <c r="AB1049" s="21">
        <v>0</v>
      </c>
      <c r="AC1049" s="21">
        <v>0</v>
      </c>
      <c r="AD1049" s="21" t="e">
        <f>VLOOKUP(A1049,'ARCHIVO DE TRABAJO'!$A$1:$AC$1046,29,0)</f>
        <v>#N/A</v>
      </c>
      <c r="AE1049" s="32" t="e">
        <f>VLOOKUP(A1049,'ARCHIVO DE TRABAJO'!$A$1:$AD$1046,30,0)</f>
        <v>#N/A</v>
      </c>
      <c r="AF1049" s="21">
        <v>0</v>
      </c>
      <c r="AG1049" s="21">
        <v>230708.26400000401</v>
      </c>
      <c r="AH1049" s="21">
        <v>0</v>
      </c>
      <c r="AI1049" s="21">
        <f t="shared" si="35"/>
        <v>230708.26400000401</v>
      </c>
      <c r="AJ1049" s="17">
        <v>0</v>
      </c>
      <c r="AK1049" s="17">
        <v>0</v>
      </c>
      <c r="AL1049" s="17">
        <v>0</v>
      </c>
      <c r="AM1049" s="17">
        <v>0</v>
      </c>
      <c r="AN1049" s="17">
        <v>0</v>
      </c>
    </row>
    <row r="1050" spans="1:40" x14ac:dyDescent="0.25">
      <c r="X1050" s="21"/>
      <c r="AF1050" s="14">
        <f>SUM(AF2:AF1049)</f>
        <v>182717980.10466662</v>
      </c>
      <c r="AG1050" s="14">
        <f>SUM(AG2:AG1049)</f>
        <v>182717980.10466668</v>
      </c>
      <c r="AH1050" s="14">
        <f>SUM(AH2:AH1049)</f>
        <v>68476373.129999995</v>
      </c>
      <c r="AI1050" s="14">
        <f>SUM(AI2:AI1049)</f>
        <v>2878252011.3199983</v>
      </c>
    </row>
    <row r="1051" spans="1:40" s="17" customFormat="1" x14ac:dyDescent="0.25">
      <c r="X1051" s="21"/>
      <c r="AC1051" s="21"/>
      <c r="AF1051" s="21"/>
      <c r="AG1051" s="21"/>
      <c r="AI1051" s="21"/>
    </row>
    <row r="1052" spans="1:40" s="17" customFormat="1" x14ac:dyDescent="0.25">
      <c r="X1052" s="21"/>
      <c r="AC1052" s="21"/>
      <c r="AF1052" s="21"/>
      <c r="AG1052" s="21"/>
      <c r="AI1052" s="21"/>
    </row>
    <row r="1053" spans="1:40" s="17" customFormat="1" x14ac:dyDescent="0.25">
      <c r="X1053" s="21"/>
      <c r="AC1053" s="21"/>
      <c r="AF1053" s="21"/>
      <c r="AG1053" s="21"/>
      <c r="AI1053" s="21"/>
    </row>
    <row r="1054" spans="1:40" s="17" customFormat="1" x14ac:dyDescent="0.25">
      <c r="AC1054" s="21"/>
      <c r="AD1054" s="21"/>
      <c r="AF1054" s="21">
        <v>2743070.99</v>
      </c>
      <c r="AG1054" s="21"/>
      <c r="AH1054" s="14" t="s">
        <v>691</v>
      </c>
      <c r="AI1054"/>
    </row>
    <row r="1055" spans="1:40" s="17" customFormat="1" x14ac:dyDescent="0.25">
      <c r="AC1055" s="21"/>
      <c r="AD1055" s="21"/>
      <c r="AF1055" s="21">
        <f>872605.61+787182.99</f>
        <v>1659788.6</v>
      </c>
      <c r="AG1055" s="21"/>
      <c r="AH1055" s="14" t="s">
        <v>684</v>
      </c>
      <c r="AI1055" s="21">
        <v>59573229.759999983</v>
      </c>
    </row>
    <row r="1056" spans="1:40" s="17" customFormat="1" x14ac:dyDescent="0.25">
      <c r="AC1056" s="21"/>
      <c r="AD1056" s="21"/>
      <c r="AF1056" s="14">
        <f>+AF1054-AF1055</f>
        <v>1083282.3900000001</v>
      </c>
      <c r="AG1056" s="21"/>
      <c r="AH1056" s="14" t="s">
        <v>685</v>
      </c>
      <c r="AI1056" s="21">
        <f>47047074.1438402+3000000+9526155.61615978</f>
        <v>59573229.759999983</v>
      </c>
    </row>
    <row r="1057" spans="29:35" s="17" customFormat="1" x14ac:dyDescent="0.25">
      <c r="AC1057" s="21"/>
      <c r="AD1057" s="21"/>
      <c r="AF1057" s="21"/>
      <c r="AG1057" s="21"/>
      <c r="AH1057" s="14" t="s">
        <v>686</v>
      </c>
      <c r="AI1057" s="21">
        <f>+AI1055-AI1056</f>
        <v>0</v>
      </c>
    </row>
    <row r="1058" spans="29:35" s="17" customFormat="1" x14ac:dyDescent="0.25">
      <c r="AC1058" s="21"/>
      <c r="AD1058" s="21"/>
      <c r="AF1058" s="21"/>
      <c r="AG1058" s="21"/>
      <c r="AH1058" s="21"/>
      <c r="AI1058" s="21"/>
    </row>
    <row r="1059" spans="29:35" x14ac:dyDescent="0.25">
      <c r="AF1059" s="21"/>
    </row>
    <row r="1061" spans="29:35" x14ac:dyDescent="0.25">
      <c r="AG1061" s="21"/>
    </row>
    <row r="1063" spans="29:35" x14ac:dyDescent="0.25">
      <c r="AG1063" s="21"/>
    </row>
  </sheetData>
  <autoFilter ref="A1:AN1057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4"/>
  <sheetViews>
    <sheetView tabSelected="1" workbookViewId="0">
      <selection activeCell="B13" sqref="B13"/>
    </sheetView>
  </sheetViews>
  <sheetFormatPr baseColWidth="10" defaultColWidth="11.42578125" defaultRowHeight="15" x14ac:dyDescent="0.25"/>
  <cols>
    <col min="1" max="1" width="9.42578125" style="17" bestFit="1" customWidth="1"/>
    <col min="2" max="2" width="106" style="43" customWidth="1"/>
    <col min="3" max="3" width="24.5703125" style="21" bestFit="1" customWidth="1"/>
    <col min="4" max="4" width="29.7109375" style="21" bestFit="1" customWidth="1"/>
    <col min="5" max="5" width="18.7109375" style="17" bestFit="1" customWidth="1"/>
    <col min="6" max="6" width="15.28515625" style="17" bestFit="1" customWidth="1"/>
    <col min="7" max="7" width="13.7109375" style="17" bestFit="1" customWidth="1"/>
    <col min="8" max="9" width="11.42578125" style="17"/>
    <col min="10" max="10" width="16.28515625" style="17" bestFit="1" customWidth="1"/>
    <col min="11" max="16384" width="11.42578125" style="17"/>
  </cols>
  <sheetData>
    <row r="1" spans="1:5" ht="23.25" customHeight="1" x14ac:dyDescent="0.25">
      <c r="A1" s="69" t="s">
        <v>713</v>
      </c>
      <c r="B1" s="70"/>
      <c r="C1" s="70"/>
      <c r="D1" s="70"/>
      <c r="E1" s="70"/>
    </row>
    <row r="2" spans="1:5" ht="14.45" customHeight="1" x14ac:dyDescent="0.25">
      <c r="A2" s="71" t="s">
        <v>714</v>
      </c>
      <c r="B2" s="72"/>
      <c r="C2" s="72"/>
      <c r="D2" s="72"/>
      <c r="E2" s="72"/>
    </row>
    <row r="3" spans="1:5" ht="16.5" customHeight="1" x14ac:dyDescent="0.25">
      <c r="A3" s="73" t="s">
        <v>715</v>
      </c>
      <c r="B3" s="73" t="s">
        <v>716</v>
      </c>
      <c r="C3" s="74" t="s">
        <v>717</v>
      </c>
      <c r="D3" s="75" t="s">
        <v>718</v>
      </c>
      <c r="E3" s="74" t="s">
        <v>719</v>
      </c>
    </row>
    <row r="4" spans="1:5" ht="15.75" customHeight="1" x14ac:dyDescent="0.25">
      <c r="A4" s="73"/>
      <c r="B4" s="73"/>
      <c r="C4" s="74"/>
      <c r="D4" s="76"/>
      <c r="E4" s="74"/>
    </row>
    <row r="5" spans="1:5" ht="15.75" customHeight="1" x14ac:dyDescent="0.25">
      <c r="A5" s="50">
        <v>1</v>
      </c>
      <c r="B5" s="51" t="s">
        <v>720</v>
      </c>
      <c r="C5" s="52">
        <v>805044019.42999995</v>
      </c>
      <c r="D5" s="52">
        <f>D15</f>
        <v>26043099.439999998</v>
      </c>
      <c r="E5" s="52">
        <f>C5+D5</f>
        <v>831087118.86999989</v>
      </c>
    </row>
    <row r="6" spans="1:5" ht="15.75" customHeight="1" x14ac:dyDescent="0.25">
      <c r="A6" s="53">
        <v>1.1000000000000001</v>
      </c>
      <c r="B6" s="54" t="s">
        <v>721</v>
      </c>
      <c r="C6" s="55">
        <v>4850485.5</v>
      </c>
      <c r="D6" s="55"/>
      <c r="E6" s="55">
        <v>4850485.5</v>
      </c>
    </row>
    <row r="7" spans="1:5" ht="15.75" customHeight="1" x14ac:dyDescent="0.25">
      <c r="A7" s="53" t="s">
        <v>722</v>
      </c>
      <c r="B7" s="54" t="s">
        <v>723</v>
      </c>
      <c r="C7" s="55">
        <v>4850485.5</v>
      </c>
      <c r="D7" s="55"/>
      <c r="E7" s="55">
        <v>4850485.5</v>
      </c>
    </row>
    <row r="8" spans="1:5" ht="15.75" customHeight="1" x14ac:dyDescent="0.25">
      <c r="A8" s="56" t="s">
        <v>724</v>
      </c>
      <c r="B8" s="57" t="s">
        <v>725</v>
      </c>
      <c r="C8" s="58">
        <v>4900.3500000000004</v>
      </c>
      <c r="D8" s="58"/>
      <c r="E8" s="58">
        <v>4900.3500000000004</v>
      </c>
    </row>
    <row r="9" spans="1:5" ht="27.75" customHeight="1" x14ac:dyDescent="0.25">
      <c r="A9" s="56" t="s">
        <v>726</v>
      </c>
      <c r="B9" s="57" t="s">
        <v>727</v>
      </c>
      <c r="C9" s="58">
        <v>4767065.0999999996</v>
      </c>
      <c r="D9" s="58"/>
      <c r="E9" s="58">
        <v>4767065.0999999996</v>
      </c>
    </row>
    <row r="10" spans="1:5" ht="15.75" customHeight="1" x14ac:dyDescent="0.25">
      <c r="A10" s="56" t="s">
        <v>728</v>
      </c>
      <c r="B10" s="57" t="s">
        <v>729</v>
      </c>
      <c r="C10" s="58">
        <v>0</v>
      </c>
      <c r="D10" s="58"/>
      <c r="E10" s="58">
        <v>0</v>
      </c>
    </row>
    <row r="11" spans="1:5" ht="15.75" customHeight="1" x14ac:dyDescent="0.25">
      <c r="A11" s="56" t="s">
        <v>730</v>
      </c>
      <c r="B11" s="57" t="s">
        <v>731</v>
      </c>
      <c r="C11" s="58">
        <v>78520.05</v>
      </c>
      <c r="D11" s="58"/>
      <c r="E11" s="58">
        <v>78520.05</v>
      </c>
    </row>
    <row r="12" spans="1:5" ht="15.75" customHeight="1" x14ac:dyDescent="0.25">
      <c r="A12" s="56" t="s">
        <v>732</v>
      </c>
      <c r="B12" s="57" t="s">
        <v>733</v>
      </c>
      <c r="C12" s="58">
        <v>0</v>
      </c>
      <c r="D12" s="58"/>
      <c r="E12" s="58">
        <v>0</v>
      </c>
    </row>
    <row r="13" spans="1:5" ht="15.75" customHeight="1" x14ac:dyDescent="0.25">
      <c r="A13" s="56" t="s">
        <v>734</v>
      </c>
      <c r="B13" s="57" t="s">
        <v>735</v>
      </c>
      <c r="C13" s="58">
        <v>0</v>
      </c>
      <c r="D13" s="58"/>
      <c r="E13" s="58">
        <v>0</v>
      </c>
    </row>
    <row r="14" spans="1:5" ht="15.75" customHeight="1" x14ac:dyDescent="0.25">
      <c r="A14" s="56" t="s">
        <v>736</v>
      </c>
      <c r="B14" s="57" t="s">
        <v>737</v>
      </c>
      <c r="C14" s="58">
        <v>0</v>
      </c>
      <c r="D14" s="58"/>
      <c r="E14" s="58">
        <v>0</v>
      </c>
    </row>
    <row r="15" spans="1:5" ht="15.75" customHeight="1" x14ac:dyDescent="0.25">
      <c r="A15" s="53">
        <v>1.2</v>
      </c>
      <c r="B15" s="54" t="s">
        <v>738</v>
      </c>
      <c r="C15" s="55">
        <v>738324333.52999997</v>
      </c>
      <c r="D15" s="55">
        <f>D16</f>
        <v>26043099.439999998</v>
      </c>
      <c r="E15" s="55">
        <f>C15+D15</f>
        <v>764367432.97000003</v>
      </c>
    </row>
    <row r="16" spans="1:5" ht="15.75" customHeight="1" x14ac:dyDescent="0.25">
      <c r="A16" s="53" t="s">
        <v>739</v>
      </c>
      <c r="B16" s="54" t="s">
        <v>740</v>
      </c>
      <c r="C16" s="55">
        <v>351218758.80000001</v>
      </c>
      <c r="D16" s="55">
        <f>D17+D18</f>
        <v>26043099.439999998</v>
      </c>
      <c r="E16" s="55">
        <f>C16+D16</f>
        <v>377261858.24000001</v>
      </c>
    </row>
    <row r="17" spans="1:5" ht="15.75" customHeight="1" x14ac:dyDescent="0.25">
      <c r="A17" s="56" t="s">
        <v>741</v>
      </c>
      <c r="B17" s="57" t="s">
        <v>742</v>
      </c>
      <c r="C17" s="58">
        <v>37567954.200000003</v>
      </c>
      <c r="D17" s="58"/>
      <c r="E17" s="58">
        <v>37567954.200000003</v>
      </c>
    </row>
    <row r="18" spans="1:5" ht="15.75" customHeight="1" x14ac:dyDescent="0.25">
      <c r="A18" s="56" t="s">
        <v>743</v>
      </c>
      <c r="B18" s="57" t="s">
        <v>744</v>
      </c>
      <c r="C18" s="58">
        <v>313650804.60000002</v>
      </c>
      <c r="D18" s="58">
        <v>26043099.439999998</v>
      </c>
      <c r="E18" s="58">
        <f>C18+D18</f>
        <v>339693904.04000002</v>
      </c>
    </row>
    <row r="19" spans="1:5" ht="15.75" customHeight="1" x14ac:dyDescent="0.25">
      <c r="A19" s="53" t="s">
        <v>745</v>
      </c>
      <c r="B19" s="54" t="s">
        <v>746</v>
      </c>
      <c r="C19" s="55">
        <v>295605263.02999997</v>
      </c>
      <c r="D19" s="55"/>
      <c r="E19" s="55">
        <v>295605263.02999997</v>
      </c>
    </row>
    <row r="20" spans="1:5" ht="15.75" customHeight="1" x14ac:dyDescent="0.25">
      <c r="A20" s="56" t="s">
        <v>747</v>
      </c>
      <c r="B20" s="57" t="s">
        <v>748</v>
      </c>
      <c r="C20" s="58">
        <v>288910085.87</v>
      </c>
      <c r="D20" s="58"/>
      <c r="E20" s="58">
        <v>288910085.87</v>
      </c>
    </row>
    <row r="21" spans="1:5" ht="15.75" customHeight="1" x14ac:dyDescent="0.25">
      <c r="A21" s="56" t="s">
        <v>749</v>
      </c>
      <c r="B21" s="57" t="s">
        <v>750</v>
      </c>
      <c r="C21" s="58">
        <v>6695177.1600000001</v>
      </c>
      <c r="D21" s="58"/>
      <c r="E21" s="58">
        <v>6695177.1600000001</v>
      </c>
    </row>
    <row r="22" spans="1:5" ht="15.75" customHeight="1" x14ac:dyDescent="0.25">
      <c r="A22" s="53" t="s">
        <v>751</v>
      </c>
      <c r="B22" s="54" t="s">
        <v>752</v>
      </c>
      <c r="C22" s="55">
        <v>91500311.700000003</v>
      </c>
      <c r="D22" s="55"/>
      <c r="E22" s="55">
        <v>91500311.700000003</v>
      </c>
    </row>
    <row r="23" spans="1:5" ht="15.75" customHeight="1" x14ac:dyDescent="0.25">
      <c r="A23" s="56" t="s">
        <v>753</v>
      </c>
      <c r="B23" s="57" t="s">
        <v>754</v>
      </c>
      <c r="C23" s="58">
        <v>87978138.150000006</v>
      </c>
      <c r="D23" s="58"/>
      <c r="E23" s="58">
        <v>87978138.150000006</v>
      </c>
    </row>
    <row r="24" spans="1:5" ht="15.75" customHeight="1" x14ac:dyDescent="0.25">
      <c r="A24" s="56" t="s">
        <v>755</v>
      </c>
      <c r="B24" s="57" t="s">
        <v>756</v>
      </c>
      <c r="C24" s="58">
        <v>1389723.3</v>
      </c>
      <c r="D24" s="58"/>
      <c r="E24" s="58">
        <v>1389723.3</v>
      </c>
    </row>
    <row r="25" spans="1:5" ht="15.75" customHeight="1" x14ac:dyDescent="0.25">
      <c r="A25" s="56" t="s">
        <v>757</v>
      </c>
      <c r="B25" s="57" t="s">
        <v>758</v>
      </c>
      <c r="C25" s="58">
        <v>2132450.25</v>
      </c>
      <c r="D25" s="58"/>
      <c r="E25" s="58">
        <v>2132450.25</v>
      </c>
    </row>
    <row r="26" spans="1:5" ht="15.75" customHeight="1" x14ac:dyDescent="0.25">
      <c r="A26" s="53">
        <v>1.3</v>
      </c>
      <c r="B26" s="54" t="s">
        <v>759</v>
      </c>
      <c r="C26" s="55">
        <v>0</v>
      </c>
      <c r="D26" s="55"/>
      <c r="E26" s="55">
        <v>0</v>
      </c>
    </row>
    <row r="27" spans="1:5" ht="15.75" customHeight="1" x14ac:dyDescent="0.25">
      <c r="A27" s="53">
        <v>1.4</v>
      </c>
      <c r="B27" s="54" t="s">
        <v>760</v>
      </c>
      <c r="C27" s="55">
        <v>0</v>
      </c>
      <c r="D27" s="55"/>
      <c r="E27" s="55">
        <v>0</v>
      </c>
    </row>
    <row r="28" spans="1:5" ht="15.75" customHeight="1" x14ac:dyDescent="0.25">
      <c r="A28" s="53">
        <v>1.5</v>
      </c>
      <c r="B28" s="54" t="s">
        <v>761</v>
      </c>
      <c r="C28" s="55">
        <v>0</v>
      </c>
      <c r="D28" s="55"/>
      <c r="E28" s="55">
        <v>0</v>
      </c>
    </row>
    <row r="29" spans="1:5" ht="15.75" customHeight="1" x14ac:dyDescent="0.25">
      <c r="A29" s="53">
        <v>1.6</v>
      </c>
      <c r="B29" s="54" t="s">
        <v>762</v>
      </c>
      <c r="C29" s="55">
        <v>0</v>
      </c>
      <c r="D29" s="55"/>
      <c r="E29" s="55">
        <v>0</v>
      </c>
    </row>
    <row r="30" spans="1:5" ht="15.75" customHeight="1" x14ac:dyDescent="0.25">
      <c r="A30" s="53">
        <v>1.7</v>
      </c>
      <c r="B30" s="54" t="s">
        <v>763</v>
      </c>
      <c r="C30" s="55">
        <v>61869200.399999999</v>
      </c>
      <c r="D30" s="55"/>
      <c r="E30" s="55">
        <v>61869200.399999999</v>
      </c>
    </row>
    <row r="31" spans="1:5" ht="15.75" customHeight="1" x14ac:dyDescent="0.25">
      <c r="A31" s="53" t="s">
        <v>129</v>
      </c>
      <c r="B31" s="54" t="s">
        <v>764</v>
      </c>
      <c r="C31" s="55">
        <v>16844040.149999999</v>
      </c>
      <c r="D31" s="55"/>
      <c r="E31" s="55">
        <v>16844040.149999999</v>
      </c>
    </row>
    <row r="32" spans="1:5" ht="15.75" customHeight="1" x14ac:dyDescent="0.25">
      <c r="A32" s="56" t="s">
        <v>765</v>
      </c>
      <c r="B32" s="57" t="s">
        <v>766</v>
      </c>
      <c r="C32" s="58">
        <v>16844040.149999999</v>
      </c>
      <c r="D32" s="58"/>
      <c r="E32" s="58">
        <v>16844040.149999999</v>
      </c>
    </row>
    <row r="33" spans="1:5" ht="15.75" customHeight="1" x14ac:dyDescent="0.25">
      <c r="A33" s="53" t="s">
        <v>96</v>
      </c>
      <c r="B33" s="54" t="s">
        <v>767</v>
      </c>
      <c r="C33" s="55">
        <v>35704824.75</v>
      </c>
      <c r="D33" s="55"/>
      <c r="E33" s="55">
        <v>35704824.75</v>
      </c>
    </row>
    <row r="34" spans="1:5" ht="15.75" customHeight="1" x14ac:dyDescent="0.25">
      <c r="A34" s="56" t="s">
        <v>768</v>
      </c>
      <c r="B34" s="57" t="s">
        <v>769</v>
      </c>
      <c r="C34" s="58">
        <v>35704824.75</v>
      </c>
      <c r="D34" s="58"/>
      <c r="E34" s="58">
        <v>35704824.75</v>
      </c>
    </row>
    <row r="35" spans="1:5" ht="15.75" customHeight="1" x14ac:dyDescent="0.25">
      <c r="A35" s="53" t="s">
        <v>770</v>
      </c>
      <c r="B35" s="54" t="s">
        <v>771</v>
      </c>
      <c r="C35" s="55">
        <v>1251.5999999999999</v>
      </c>
      <c r="D35" s="55"/>
      <c r="E35" s="55">
        <v>1251.5999999999999</v>
      </c>
    </row>
    <row r="36" spans="1:5" ht="15.75" customHeight="1" x14ac:dyDescent="0.25">
      <c r="A36" s="56" t="s">
        <v>772</v>
      </c>
      <c r="B36" s="57" t="s">
        <v>773</v>
      </c>
      <c r="C36" s="58">
        <v>1251.5999999999999</v>
      </c>
      <c r="D36" s="58"/>
      <c r="E36" s="58">
        <v>1251.5999999999999</v>
      </c>
    </row>
    <row r="37" spans="1:5" ht="15.75" customHeight="1" x14ac:dyDescent="0.25">
      <c r="A37" s="53" t="s">
        <v>774</v>
      </c>
      <c r="B37" s="54" t="s">
        <v>775</v>
      </c>
      <c r="C37" s="55">
        <v>8731957.5</v>
      </c>
      <c r="D37" s="55"/>
      <c r="E37" s="55">
        <v>8731957.5</v>
      </c>
    </row>
    <row r="38" spans="1:5" ht="15.75" customHeight="1" x14ac:dyDescent="0.25">
      <c r="A38" s="56" t="s">
        <v>776</v>
      </c>
      <c r="B38" s="57" t="s">
        <v>777</v>
      </c>
      <c r="C38" s="58">
        <v>8731957.5</v>
      </c>
      <c r="D38" s="58"/>
      <c r="E38" s="58">
        <v>8731957.5</v>
      </c>
    </row>
    <row r="39" spans="1:5" ht="15.75" customHeight="1" x14ac:dyDescent="0.25">
      <c r="A39" s="56" t="s">
        <v>778</v>
      </c>
      <c r="B39" s="57" t="s">
        <v>779</v>
      </c>
      <c r="C39" s="58">
        <v>0</v>
      </c>
      <c r="D39" s="58"/>
      <c r="E39" s="58">
        <v>0</v>
      </c>
    </row>
    <row r="40" spans="1:5" ht="15.75" customHeight="1" x14ac:dyDescent="0.25">
      <c r="A40" s="56" t="s">
        <v>780</v>
      </c>
      <c r="B40" s="57" t="s">
        <v>781</v>
      </c>
      <c r="C40" s="58">
        <v>0</v>
      </c>
      <c r="D40" s="58"/>
      <c r="E40" s="58">
        <v>0</v>
      </c>
    </row>
    <row r="41" spans="1:5" ht="15.75" customHeight="1" x14ac:dyDescent="0.25">
      <c r="A41" s="53" t="s">
        <v>782</v>
      </c>
      <c r="B41" s="54" t="s">
        <v>783</v>
      </c>
      <c r="C41" s="55">
        <v>587126.4</v>
      </c>
      <c r="D41" s="55"/>
      <c r="E41" s="55">
        <v>587126.4</v>
      </c>
    </row>
    <row r="42" spans="1:5" ht="15.75" customHeight="1" x14ac:dyDescent="0.25">
      <c r="A42" s="56" t="s">
        <v>784</v>
      </c>
      <c r="B42" s="57" t="s">
        <v>783</v>
      </c>
      <c r="C42" s="58">
        <v>587126.4</v>
      </c>
      <c r="D42" s="58"/>
      <c r="E42" s="58">
        <v>587126.4</v>
      </c>
    </row>
    <row r="43" spans="1:5" ht="15.75" customHeight="1" x14ac:dyDescent="0.25">
      <c r="A43" s="53" t="s">
        <v>785</v>
      </c>
      <c r="B43" s="54" t="s">
        <v>786</v>
      </c>
      <c r="C43" s="55">
        <v>0</v>
      </c>
      <c r="D43" s="55"/>
      <c r="E43" s="55">
        <v>0</v>
      </c>
    </row>
    <row r="44" spans="1:5" ht="15.75" customHeight="1" x14ac:dyDescent="0.25">
      <c r="A44" s="56" t="s">
        <v>787</v>
      </c>
      <c r="B44" s="57" t="s">
        <v>788</v>
      </c>
      <c r="C44" s="58">
        <v>0</v>
      </c>
      <c r="D44" s="58"/>
      <c r="E44" s="58">
        <v>0</v>
      </c>
    </row>
    <row r="45" spans="1:5" ht="15.75" customHeight="1" x14ac:dyDescent="0.25">
      <c r="A45" s="53">
        <v>1.8</v>
      </c>
      <c r="B45" s="54" t="s">
        <v>789</v>
      </c>
      <c r="C45" s="55">
        <v>0</v>
      </c>
      <c r="D45" s="55"/>
      <c r="E45" s="55">
        <v>0</v>
      </c>
    </row>
    <row r="46" spans="1:5" ht="15.75" customHeight="1" x14ac:dyDescent="0.25">
      <c r="A46" s="53" t="s">
        <v>790</v>
      </c>
      <c r="B46" s="54" t="s">
        <v>791</v>
      </c>
      <c r="C46" s="55">
        <v>0</v>
      </c>
      <c r="D46" s="55"/>
      <c r="E46" s="55">
        <v>0</v>
      </c>
    </row>
    <row r="47" spans="1:5" ht="15.75" customHeight="1" x14ac:dyDescent="0.25">
      <c r="A47" s="56" t="s">
        <v>792</v>
      </c>
      <c r="B47" s="57" t="s">
        <v>791</v>
      </c>
      <c r="C47" s="58">
        <v>0</v>
      </c>
      <c r="D47" s="58"/>
      <c r="E47" s="58">
        <v>0</v>
      </c>
    </row>
    <row r="48" spans="1:5" ht="15.75" customHeight="1" x14ac:dyDescent="0.25">
      <c r="A48" s="56" t="s">
        <v>793</v>
      </c>
      <c r="B48" s="57" t="s">
        <v>794</v>
      </c>
      <c r="C48" s="58">
        <v>0</v>
      </c>
      <c r="D48" s="58"/>
      <c r="E48" s="58">
        <v>0</v>
      </c>
    </row>
    <row r="49" spans="1:5" ht="31.5" customHeight="1" x14ac:dyDescent="0.25">
      <c r="A49" s="53">
        <v>1.9</v>
      </c>
      <c r="B49" s="54" t="s">
        <v>795</v>
      </c>
      <c r="C49" s="55">
        <v>0</v>
      </c>
      <c r="D49" s="55"/>
      <c r="E49" s="55">
        <v>0</v>
      </c>
    </row>
    <row r="50" spans="1:5" ht="15.75" customHeight="1" x14ac:dyDescent="0.25">
      <c r="A50" s="50">
        <v>2</v>
      </c>
      <c r="B50" s="51" t="s">
        <v>796</v>
      </c>
      <c r="C50" s="52">
        <v>0</v>
      </c>
      <c r="D50" s="52"/>
      <c r="E50" s="52">
        <v>0</v>
      </c>
    </row>
    <row r="51" spans="1:5" ht="15.75" customHeight="1" x14ac:dyDescent="0.25">
      <c r="A51" s="53">
        <v>2.1</v>
      </c>
      <c r="B51" s="54" t="s">
        <v>797</v>
      </c>
      <c r="C51" s="55">
        <v>0</v>
      </c>
      <c r="D51" s="55"/>
      <c r="E51" s="55">
        <v>0</v>
      </c>
    </row>
    <row r="52" spans="1:5" ht="15.75" customHeight="1" x14ac:dyDescent="0.25">
      <c r="A52" s="53">
        <v>2.2000000000000002</v>
      </c>
      <c r="B52" s="54" t="s">
        <v>798</v>
      </c>
      <c r="C52" s="55">
        <v>0</v>
      </c>
      <c r="D52" s="55"/>
      <c r="E52" s="55">
        <v>0</v>
      </c>
    </row>
    <row r="53" spans="1:5" ht="15.75" customHeight="1" x14ac:dyDescent="0.25">
      <c r="A53" s="53">
        <v>2.2999999999999998</v>
      </c>
      <c r="B53" s="54" t="s">
        <v>799</v>
      </c>
      <c r="C53" s="55">
        <v>0</v>
      </c>
      <c r="D53" s="55"/>
      <c r="E53" s="55">
        <v>0</v>
      </c>
    </row>
    <row r="54" spans="1:5" ht="15.75" customHeight="1" x14ac:dyDescent="0.25">
      <c r="A54" s="53">
        <v>2.4</v>
      </c>
      <c r="B54" s="54" t="s">
        <v>800</v>
      </c>
      <c r="C54" s="55">
        <v>0</v>
      </c>
      <c r="D54" s="55"/>
      <c r="E54" s="55">
        <v>0</v>
      </c>
    </row>
    <row r="55" spans="1:5" ht="15.75" customHeight="1" x14ac:dyDescent="0.25">
      <c r="A55" s="53">
        <v>2.5</v>
      </c>
      <c r="B55" s="54" t="s">
        <v>801</v>
      </c>
      <c r="C55" s="55">
        <v>0</v>
      </c>
      <c r="D55" s="55"/>
      <c r="E55" s="55">
        <v>0</v>
      </c>
    </row>
    <row r="56" spans="1:5" ht="15.75" customHeight="1" x14ac:dyDescent="0.25">
      <c r="A56" s="50">
        <v>3</v>
      </c>
      <c r="B56" s="51" t="s">
        <v>802</v>
      </c>
      <c r="C56" s="52">
        <v>0</v>
      </c>
      <c r="D56" s="52"/>
      <c r="E56" s="52">
        <v>0</v>
      </c>
    </row>
    <row r="57" spans="1:5" ht="15.75" customHeight="1" x14ac:dyDescent="0.25">
      <c r="A57" s="53">
        <v>3.1</v>
      </c>
      <c r="B57" s="54" t="s">
        <v>803</v>
      </c>
      <c r="C57" s="55">
        <v>0</v>
      </c>
      <c r="D57" s="55"/>
      <c r="E57" s="55">
        <v>0</v>
      </c>
    </row>
    <row r="58" spans="1:5" ht="15.75" customHeight="1" x14ac:dyDescent="0.25">
      <c r="A58" s="53" t="s">
        <v>51</v>
      </c>
      <c r="B58" s="54" t="s">
        <v>804</v>
      </c>
      <c r="C58" s="55">
        <v>0</v>
      </c>
      <c r="D58" s="55"/>
      <c r="E58" s="55">
        <v>0</v>
      </c>
    </row>
    <row r="59" spans="1:5" ht="15.75" customHeight="1" x14ac:dyDescent="0.25">
      <c r="A59" s="56" t="s">
        <v>805</v>
      </c>
      <c r="B59" s="57" t="s">
        <v>806</v>
      </c>
      <c r="C59" s="58">
        <v>0</v>
      </c>
      <c r="D59" s="58"/>
      <c r="E59" s="58">
        <v>0</v>
      </c>
    </row>
    <row r="60" spans="1:5" ht="35.25" customHeight="1" x14ac:dyDescent="0.25">
      <c r="A60" s="53">
        <v>3.2</v>
      </c>
      <c r="B60" s="54" t="s">
        <v>807</v>
      </c>
      <c r="C60" s="55">
        <v>0</v>
      </c>
      <c r="D60" s="55"/>
      <c r="E60" s="55">
        <v>0</v>
      </c>
    </row>
    <row r="61" spans="1:5" ht="15.75" customHeight="1" x14ac:dyDescent="0.25">
      <c r="A61" s="50">
        <v>4</v>
      </c>
      <c r="B61" s="51" t="s">
        <v>808</v>
      </c>
      <c r="C61" s="52">
        <v>583417630.34000003</v>
      </c>
      <c r="D61" s="52"/>
      <c r="E61" s="52">
        <v>583417630.34000003</v>
      </c>
    </row>
    <row r="62" spans="1:5" ht="15.75" customHeight="1" x14ac:dyDescent="0.25">
      <c r="A62" s="53">
        <v>4.0999999999999996</v>
      </c>
      <c r="B62" s="54" t="s">
        <v>809</v>
      </c>
      <c r="C62" s="55">
        <v>23186894.850000001</v>
      </c>
      <c r="D62" s="55"/>
      <c r="E62" s="55">
        <v>23186894.850000001</v>
      </c>
    </row>
    <row r="63" spans="1:5" ht="15.75" customHeight="1" x14ac:dyDescent="0.25">
      <c r="A63" s="53" t="s">
        <v>810</v>
      </c>
      <c r="B63" s="54" t="s">
        <v>811</v>
      </c>
      <c r="C63" s="55">
        <v>19190462.550000001</v>
      </c>
      <c r="D63" s="55"/>
      <c r="E63" s="55">
        <v>19190462.550000001</v>
      </c>
    </row>
    <row r="64" spans="1:5" ht="15.75" customHeight="1" x14ac:dyDescent="0.25">
      <c r="A64" s="56" t="s">
        <v>812</v>
      </c>
      <c r="B64" s="57" t="s">
        <v>813</v>
      </c>
      <c r="C64" s="58">
        <v>161638.04999999999</v>
      </c>
      <c r="D64" s="58"/>
      <c r="E64" s="58">
        <v>161638.04999999999</v>
      </c>
    </row>
    <row r="65" spans="1:5" ht="15.75" customHeight="1" x14ac:dyDescent="0.25">
      <c r="A65" s="56" t="s">
        <v>814</v>
      </c>
      <c r="B65" s="57" t="s">
        <v>815</v>
      </c>
      <c r="C65" s="58">
        <v>4387379.8499999996</v>
      </c>
      <c r="D65" s="58"/>
      <c r="E65" s="58">
        <v>4387379.8499999996</v>
      </c>
    </row>
    <row r="66" spans="1:5" ht="15.75" customHeight="1" x14ac:dyDescent="0.25">
      <c r="A66" s="56" t="s">
        <v>816</v>
      </c>
      <c r="B66" s="57" t="s">
        <v>817</v>
      </c>
      <c r="C66" s="58">
        <v>14440856.85</v>
      </c>
      <c r="D66" s="58"/>
      <c r="E66" s="58">
        <v>14440856.85</v>
      </c>
    </row>
    <row r="67" spans="1:5" ht="15.75" customHeight="1" x14ac:dyDescent="0.25">
      <c r="A67" s="56" t="s">
        <v>818</v>
      </c>
      <c r="B67" s="57" t="s">
        <v>819</v>
      </c>
      <c r="C67" s="58">
        <v>140803.95000000001</v>
      </c>
      <c r="D67" s="58"/>
      <c r="E67" s="58">
        <v>140803.95000000001</v>
      </c>
    </row>
    <row r="68" spans="1:5" ht="15.75" customHeight="1" x14ac:dyDescent="0.25">
      <c r="A68" s="56" t="s">
        <v>820</v>
      </c>
      <c r="B68" s="57" t="s">
        <v>821</v>
      </c>
      <c r="C68" s="58">
        <v>59783.85</v>
      </c>
      <c r="D68" s="58"/>
      <c r="E68" s="58">
        <v>59783.85</v>
      </c>
    </row>
    <row r="69" spans="1:5" ht="15.75" customHeight="1" x14ac:dyDescent="0.25">
      <c r="A69" s="53" t="s">
        <v>822</v>
      </c>
      <c r="B69" s="54" t="s">
        <v>823</v>
      </c>
      <c r="C69" s="55">
        <v>1282945.6499999999</v>
      </c>
      <c r="D69" s="55"/>
      <c r="E69" s="55">
        <v>1282945.6499999999</v>
      </c>
    </row>
    <row r="70" spans="1:5" ht="15.75" customHeight="1" x14ac:dyDescent="0.25">
      <c r="A70" s="56" t="s">
        <v>824</v>
      </c>
      <c r="B70" s="57" t="s">
        <v>825</v>
      </c>
      <c r="C70" s="58">
        <v>1282945.6499999999</v>
      </c>
      <c r="D70" s="58"/>
      <c r="E70" s="58">
        <v>1282945.6499999999</v>
      </c>
    </row>
    <row r="71" spans="1:5" ht="15.75" customHeight="1" x14ac:dyDescent="0.25">
      <c r="A71" s="53" t="s">
        <v>826</v>
      </c>
      <c r="B71" s="54" t="s">
        <v>827</v>
      </c>
      <c r="C71" s="59">
        <v>2234225.7000000002</v>
      </c>
      <c r="D71" s="59"/>
      <c r="E71" s="59">
        <v>2234225.7000000002</v>
      </c>
    </row>
    <row r="72" spans="1:5" ht="15.75" customHeight="1" x14ac:dyDescent="0.25">
      <c r="A72" s="56" t="s">
        <v>828</v>
      </c>
      <c r="B72" s="57" t="s">
        <v>829</v>
      </c>
      <c r="C72" s="58">
        <v>366352.35</v>
      </c>
      <c r="D72" s="58"/>
      <c r="E72" s="58">
        <v>366352.35</v>
      </c>
    </row>
    <row r="73" spans="1:5" ht="15.75" customHeight="1" x14ac:dyDescent="0.25">
      <c r="A73" s="56" t="s">
        <v>830</v>
      </c>
      <c r="B73" s="60" t="s">
        <v>831</v>
      </c>
      <c r="C73" s="58">
        <v>1853260.5</v>
      </c>
      <c r="D73" s="58"/>
      <c r="E73" s="58">
        <v>1853260.5</v>
      </c>
    </row>
    <row r="74" spans="1:5" ht="15.75" customHeight="1" x14ac:dyDescent="0.25">
      <c r="A74" s="56" t="s">
        <v>832</v>
      </c>
      <c r="B74" s="57" t="s">
        <v>833</v>
      </c>
      <c r="C74" s="58">
        <v>0</v>
      </c>
      <c r="D74" s="58"/>
      <c r="E74" s="58">
        <v>0</v>
      </c>
    </row>
    <row r="75" spans="1:5" ht="15.75" customHeight="1" x14ac:dyDescent="0.25">
      <c r="A75" s="56" t="s">
        <v>834</v>
      </c>
      <c r="B75" s="57" t="s">
        <v>835</v>
      </c>
      <c r="C75" s="58">
        <v>14612.85</v>
      </c>
      <c r="D75" s="58"/>
      <c r="E75" s="58">
        <v>14612.85</v>
      </c>
    </row>
    <row r="76" spans="1:5" ht="15.75" customHeight="1" x14ac:dyDescent="0.25">
      <c r="A76" s="53" t="s">
        <v>836</v>
      </c>
      <c r="B76" s="54" t="s">
        <v>837</v>
      </c>
      <c r="C76" s="55">
        <v>479260.95</v>
      </c>
      <c r="D76" s="55"/>
      <c r="E76" s="55">
        <v>479260.95</v>
      </c>
    </row>
    <row r="77" spans="1:5" ht="15.75" customHeight="1" x14ac:dyDescent="0.25">
      <c r="A77" s="56" t="s">
        <v>838</v>
      </c>
      <c r="B77" s="57" t="s">
        <v>839</v>
      </c>
      <c r="C77" s="58">
        <v>479260.95</v>
      </c>
      <c r="D77" s="58"/>
      <c r="E77" s="58">
        <v>479260.95</v>
      </c>
    </row>
    <row r="78" spans="1:5" ht="15.75" customHeight="1" x14ac:dyDescent="0.25">
      <c r="A78" s="56" t="s">
        <v>840</v>
      </c>
      <c r="B78" s="57" t="s">
        <v>841</v>
      </c>
      <c r="C78" s="58">
        <v>0</v>
      </c>
      <c r="D78" s="58"/>
      <c r="E78" s="58">
        <v>0</v>
      </c>
    </row>
    <row r="79" spans="1:5" ht="15.75" customHeight="1" x14ac:dyDescent="0.25">
      <c r="A79" s="56" t="s">
        <v>842</v>
      </c>
      <c r="B79" s="57" t="s">
        <v>843</v>
      </c>
      <c r="C79" s="58">
        <v>0</v>
      </c>
      <c r="D79" s="58"/>
      <c r="E79" s="58">
        <v>0</v>
      </c>
    </row>
    <row r="80" spans="1:5" ht="15.75" customHeight="1" x14ac:dyDescent="0.25">
      <c r="A80" s="56" t="s">
        <v>844</v>
      </c>
      <c r="B80" s="57" t="s">
        <v>845</v>
      </c>
      <c r="C80" s="58">
        <v>0</v>
      </c>
      <c r="D80" s="58"/>
      <c r="E80" s="58">
        <v>0</v>
      </c>
    </row>
    <row r="81" spans="1:5" ht="15.75" customHeight="1" x14ac:dyDescent="0.25">
      <c r="A81" s="56" t="s">
        <v>846</v>
      </c>
      <c r="B81" s="57" t="s">
        <v>847</v>
      </c>
      <c r="C81" s="58">
        <v>0</v>
      </c>
      <c r="D81" s="58"/>
      <c r="E81" s="58">
        <v>0</v>
      </c>
    </row>
    <row r="82" spans="1:5" ht="15.75" customHeight="1" x14ac:dyDescent="0.25">
      <c r="A82" s="53">
        <v>4.3</v>
      </c>
      <c r="B82" s="54" t="s">
        <v>848</v>
      </c>
      <c r="C82" s="55">
        <v>509847376.94</v>
      </c>
      <c r="D82" s="55"/>
      <c r="E82" s="55">
        <v>509847376.94</v>
      </c>
    </row>
    <row r="83" spans="1:5" ht="15.75" customHeight="1" x14ac:dyDescent="0.25">
      <c r="A83" s="53" t="s">
        <v>849</v>
      </c>
      <c r="B83" s="54" t="s">
        <v>850</v>
      </c>
      <c r="C83" s="55">
        <v>25380625.199999999</v>
      </c>
      <c r="D83" s="55"/>
      <c r="E83" s="55">
        <v>25380625.199999999</v>
      </c>
    </row>
    <row r="84" spans="1:5" ht="15.75" customHeight="1" x14ac:dyDescent="0.25">
      <c r="A84" s="56" t="s">
        <v>851</v>
      </c>
      <c r="B84" s="57" t="s">
        <v>852</v>
      </c>
      <c r="C84" s="58">
        <v>11486500.199999999</v>
      </c>
      <c r="D84" s="58"/>
      <c r="E84" s="58">
        <v>11486500.199999999</v>
      </c>
    </row>
    <row r="85" spans="1:5" ht="15.75" customHeight="1" x14ac:dyDescent="0.25">
      <c r="A85" s="56" t="s">
        <v>853</v>
      </c>
      <c r="B85" s="57" t="s">
        <v>854</v>
      </c>
      <c r="C85" s="58">
        <v>7696746.75</v>
      </c>
      <c r="D85" s="58"/>
      <c r="E85" s="58">
        <v>7696746.75</v>
      </c>
    </row>
    <row r="86" spans="1:5" ht="15.75" customHeight="1" x14ac:dyDescent="0.25">
      <c r="A86" s="56" t="s">
        <v>855</v>
      </c>
      <c r="B86" s="57" t="s">
        <v>856</v>
      </c>
      <c r="C86" s="58">
        <v>1248303</v>
      </c>
      <c r="D86" s="58"/>
      <c r="E86" s="58">
        <v>1248303</v>
      </c>
    </row>
    <row r="87" spans="1:5" ht="15.75" customHeight="1" x14ac:dyDescent="0.25">
      <c r="A87" s="56" t="s">
        <v>857</v>
      </c>
      <c r="B87" s="57" t="s">
        <v>858</v>
      </c>
      <c r="C87" s="58">
        <v>4949075.25</v>
      </c>
      <c r="D87" s="58"/>
      <c r="E87" s="58">
        <v>4949075.25</v>
      </c>
    </row>
    <row r="88" spans="1:5" ht="15.75" customHeight="1" x14ac:dyDescent="0.25">
      <c r="A88" s="53" t="s">
        <v>859</v>
      </c>
      <c r="B88" s="54" t="s">
        <v>860</v>
      </c>
      <c r="C88" s="55">
        <v>15048098.1</v>
      </c>
      <c r="D88" s="55"/>
      <c r="E88" s="55">
        <v>15048098.1</v>
      </c>
    </row>
    <row r="89" spans="1:5" ht="15.75" customHeight="1" x14ac:dyDescent="0.25">
      <c r="A89" s="56" t="s">
        <v>861</v>
      </c>
      <c r="B89" s="57" t="s">
        <v>862</v>
      </c>
      <c r="C89" s="58">
        <v>14437564.050000001</v>
      </c>
      <c r="D89" s="58"/>
      <c r="E89" s="58">
        <v>14437564.050000001</v>
      </c>
    </row>
    <row r="90" spans="1:5" ht="15.75" customHeight="1" x14ac:dyDescent="0.25">
      <c r="A90" s="56" t="s">
        <v>863</v>
      </c>
      <c r="B90" s="57" t="s">
        <v>864</v>
      </c>
      <c r="C90" s="58">
        <v>610534.05000000005</v>
      </c>
      <c r="D90" s="58"/>
      <c r="E90" s="58">
        <v>610534.05000000005</v>
      </c>
    </row>
    <row r="91" spans="1:5" ht="15.75" customHeight="1" x14ac:dyDescent="0.25">
      <c r="A91" s="56" t="s">
        <v>865</v>
      </c>
      <c r="B91" s="57" t="s">
        <v>866</v>
      </c>
      <c r="C91" s="58">
        <v>0</v>
      </c>
      <c r="D91" s="58"/>
      <c r="E91" s="58">
        <v>0</v>
      </c>
    </row>
    <row r="92" spans="1:5" ht="15.75" customHeight="1" x14ac:dyDescent="0.25">
      <c r="A92" s="53" t="s">
        <v>867</v>
      </c>
      <c r="B92" s="54" t="s">
        <v>868</v>
      </c>
      <c r="C92" s="55">
        <v>105753584.48999999</v>
      </c>
      <c r="D92" s="55"/>
      <c r="E92" s="55">
        <v>105753584.48999999</v>
      </c>
    </row>
    <row r="93" spans="1:5" ht="15.75" customHeight="1" x14ac:dyDescent="0.25">
      <c r="A93" s="56" t="s">
        <v>869</v>
      </c>
      <c r="B93" s="57" t="s">
        <v>870</v>
      </c>
      <c r="C93" s="58">
        <v>97496554.469999999</v>
      </c>
      <c r="D93" s="58"/>
      <c r="E93" s="58">
        <v>97496554.469999999</v>
      </c>
    </row>
    <row r="94" spans="1:5" ht="15.75" customHeight="1" x14ac:dyDescent="0.25">
      <c r="A94" s="56" t="s">
        <v>871</v>
      </c>
      <c r="B94" s="57" t="s">
        <v>872</v>
      </c>
      <c r="C94" s="58">
        <v>2099997.9900000002</v>
      </c>
      <c r="D94" s="58"/>
      <c r="E94" s="58">
        <v>2099997.9900000002</v>
      </c>
    </row>
    <row r="95" spans="1:5" ht="15.75" customHeight="1" x14ac:dyDescent="0.25">
      <c r="A95" s="56" t="s">
        <v>873</v>
      </c>
      <c r="B95" s="57" t="s">
        <v>874</v>
      </c>
      <c r="C95" s="58">
        <v>446795.46</v>
      </c>
      <c r="D95" s="58"/>
      <c r="E95" s="58">
        <v>446795.46</v>
      </c>
    </row>
    <row r="96" spans="1:5" ht="15.75" customHeight="1" x14ac:dyDescent="0.25">
      <c r="A96" s="56" t="s">
        <v>875</v>
      </c>
      <c r="B96" s="57" t="s">
        <v>876</v>
      </c>
      <c r="C96" s="58">
        <v>0</v>
      </c>
      <c r="D96" s="58"/>
      <c r="E96" s="58">
        <v>0</v>
      </c>
    </row>
    <row r="97" spans="1:5" ht="15.75" customHeight="1" x14ac:dyDescent="0.25">
      <c r="A97" s="56" t="s">
        <v>877</v>
      </c>
      <c r="B97" s="57" t="s">
        <v>878</v>
      </c>
      <c r="C97" s="58">
        <v>0</v>
      </c>
      <c r="D97" s="58"/>
      <c r="E97" s="58">
        <v>0</v>
      </c>
    </row>
    <row r="98" spans="1:5" ht="15.75" customHeight="1" x14ac:dyDescent="0.25">
      <c r="A98" s="56" t="s">
        <v>879</v>
      </c>
      <c r="B98" s="57" t="s">
        <v>880</v>
      </c>
      <c r="C98" s="58">
        <v>5236478.8</v>
      </c>
      <c r="D98" s="58"/>
      <c r="E98" s="58">
        <v>5236478.8</v>
      </c>
    </row>
    <row r="99" spans="1:5" ht="15.75" customHeight="1" x14ac:dyDescent="0.25">
      <c r="A99" s="56" t="s">
        <v>881</v>
      </c>
      <c r="B99" s="57" t="s">
        <v>882</v>
      </c>
      <c r="C99" s="58">
        <v>473757.77</v>
      </c>
      <c r="D99" s="58"/>
      <c r="E99" s="58">
        <v>473757.77</v>
      </c>
    </row>
    <row r="100" spans="1:5" ht="15.75" customHeight="1" x14ac:dyDescent="0.25">
      <c r="A100" s="53" t="s">
        <v>883</v>
      </c>
      <c r="B100" s="54" t="s">
        <v>884</v>
      </c>
      <c r="C100" s="55">
        <v>1074924.8999999999</v>
      </c>
      <c r="D100" s="55"/>
      <c r="E100" s="55">
        <v>1074924.8999999999</v>
      </c>
    </row>
    <row r="101" spans="1:5" ht="15.75" customHeight="1" x14ac:dyDescent="0.25">
      <c r="A101" s="56" t="s">
        <v>885</v>
      </c>
      <c r="B101" s="57" t="s">
        <v>886</v>
      </c>
      <c r="C101" s="58">
        <v>722661.45</v>
      </c>
      <c r="D101" s="58"/>
      <c r="E101" s="58">
        <v>722661.45</v>
      </c>
    </row>
    <row r="102" spans="1:5" ht="15.75" customHeight="1" x14ac:dyDescent="0.25">
      <c r="A102" s="56" t="s">
        <v>887</v>
      </c>
      <c r="B102" s="57" t="s">
        <v>888</v>
      </c>
      <c r="C102" s="58">
        <v>352263.45</v>
      </c>
      <c r="D102" s="58"/>
      <c r="E102" s="58">
        <v>352263.45</v>
      </c>
    </row>
    <row r="103" spans="1:5" ht="15.75" customHeight="1" x14ac:dyDescent="0.25">
      <c r="A103" s="56" t="s">
        <v>889</v>
      </c>
      <c r="B103" s="57" t="s">
        <v>890</v>
      </c>
      <c r="C103" s="58">
        <v>0</v>
      </c>
      <c r="D103" s="58"/>
      <c r="E103" s="58">
        <v>0</v>
      </c>
    </row>
    <row r="104" spans="1:5" ht="15.75" customHeight="1" x14ac:dyDescent="0.25">
      <c r="A104" s="56" t="s">
        <v>891</v>
      </c>
      <c r="B104" s="57" t="s">
        <v>892</v>
      </c>
      <c r="C104" s="58">
        <v>0</v>
      </c>
      <c r="D104" s="58"/>
      <c r="E104" s="58">
        <v>0</v>
      </c>
    </row>
    <row r="105" spans="1:5" ht="15.75" customHeight="1" x14ac:dyDescent="0.25">
      <c r="A105" s="53" t="s">
        <v>893</v>
      </c>
      <c r="B105" s="54" t="s">
        <v>894</v>
      </c>
      <c r="C105" s="55">
        <v>45536680</v>
      </c>
      <c r="D105" s="55"/>
      <c r="E105" s="55">
        <v>45536680</v>
      </c>
    </row>
    <row r="106" spans="1:5" ht="15.75" customHeight="1" x14ac:dyDescent="0.25">
      <c r="A106" s="56" t="s">
        <v>895</v>
      </c>
      <c r="B106" s="57" t="s">
        <v>896</v>
      </c>
      <c r="C106" s="58">
        <v>2022310</v>
      </c>
      <c r="D106" s="58"/>
      <c r="E106" s="58">
        <v>2022310</v>
      </c>
    </row>
    <row r="107" spans="1:5" ht="15.75" customHeight="1" x14ac:dyDescent="0.25">
      <c r="A107" s="56" t="s">
        <v>897</v>
      </c>
      <c r="B107" s="57" t="s">
        <v>898</v>
      </c>
      <c r="C107" s="58">
        <v>43514370</v>
      </c>
      <c r="D107" s="58"/>
      <c r="E107" s="58">
        <v>43514370</v>
      </c>
    </row>
    <row r="108" spans="1:5" ht="15.75" customHeight="1" x14ac:dyDescent="0.25">
      <c r="A108" s="56" t="s">
        <v>899</v>
      </c>
      <c r="B108" s="57" t="s">
        <v>900</v>
      </c>
      <c r="C108" s="58">
        <v>0</v>
      </c>
      <c r="D108" s="58"/>
      <c r="E108" s="58">
        <v>0</v>
      </c>
    </row>
    <row r="109" spans="1:5" ht="15.75" customHeight="1" x14ac:dyDescent="0.25">
      <c r="A109" s="53" t="s">
        <v>901</v>
      </c>
      <c r="B109" s="54" t="s">
        <v>902</v>
      </c>
      <c r="C109" s="55">
        <v>4659953.8099999996</v>
      </c>
      <c r="D109" s="55"/>
      <c r="E109" s="55">
        <v>4659953.8099999996</v>
      </c>
    </row>
    <row r="110" spans="1:5" ht="15.75" customHeight="1" x14ac:dyDescent="0.25">
      <c r="A110" s="56" t="s">
        <v>903</v>
      </c>
      <c r="B110" s="57" t="s">
        <v>904</v>
      </c>
      <c r="C110" s="58">
        <v>0</v>
      </c>
      <c r="D110" s="58"/>
      <c r="E110" s="58">
        <v>0</v>
      </c>
    </row>
    <row r="111" spans="1:5" ht="15.75" customHeight="1" x14ac:dyDescent="0.25">
      <c r="A111" s="56" t="s">
        <v>905</v>
      </c>
      <c r="B111" s="57" t="s">
        <v>906</v>
      </c>
      <c r="C111" s="58">
        <v>4593120.2</v>
      </c>
      <c r="D111" s="58"/>
      <c r="E111" s="58">
        <v>4593120.2</v>
      </c>
    </row>
    <row r="112" spans="1:5" ht="15.75" customHeight="1" x14ac:dyDescent="0.25">
      <c r="A112" s="56" t="s">
        <v>907</v>
      </c>
      <c r="B112" s="57" t="s">
        <v>908</v>
      </c>
      <c r="C112" s="58">
        <v>66833.61</v>
      </c>
      <c r="D112" s="58"/>
      <c r="E112" s="58">
        <v>66833.61</v>
      </c>
    </row>
    <row r="113" spans="1:5" ht="15.75" customHeight="1" x14ac:dyDescent="0.25">
      <c r="A113" s="53" t="s">
        <v>909</v>
      </c>
      <c r="B113" s="54" t="s">
        <v>910</v>
      </c>
      <c r="C113" s="55">
        <v>0</v>
      </c>
      <c r="D113" s="55"/>
      <c r="E113" s="55">
        <v>0</v>
      </c>
    </row>
    <row r="114" spans="1:5" ht="15.75" customHeight="1" x14ac:dyDescent="0.25">
      <c r="A114" s="56" t="s">
        <v>911</v>
      </c>
      <c r="B114" s="57" t="s">
        <v>912</v>
      </c>
      <c r="C114" s="58">
        <v>0</v>
      </c>
      <c r="D114" s="58"/>
      <c r="E114" s="58">
        <v>0</v>
      </c>
    </row>
    <row r="115" spans="1:5" ht="15.75" customHeight="1" x14ac:dyDescent="0.25">
      <c r="A115" s="56" t="s">
        <v>913</v>
      </c>
      <c r="B115" s="57" t="s">
        <v>914</v>
      </c>
      <c r="C115" s="58">
        <v>0</v>
      </c>
      <c r="D115" s="58"/>
      <c r="E115" s="58">
        <v>0</v>
      </c>
    </row>
    <row r="116" spans="1:5" ht="15.75" customHeight="1" x14ac:dyDescent="0.25">
      <c r="A116" s="56" t="s">
        <v>915</v>
      </c>
      <c r="B116" s="57" t="s">
        <v>916</v>
      </c>
      <c r="C116" s="58">
        <v>0</v>
      </c>
      <c r="D116" s="58"/>
      <c r="E116" s="58">
        <v>0</v>
      </c>
    </row>
    <row r="117" spans="1:5" ht="15.75" customHeight="1" x14ac:dyDescent="0.25">
      <c r="A117" s="53" t="s">
        <v>917</v>
      </c>
      <c r="B117" s="54" t="s">
        <v>918</v>
      </c>
      <c r="C117" s="55">
        <v>118835.85</v>
      </c>
      <c r="D117" s="55"/>
      <c r="E117" s="55">
        <v>118835.85</v>
      </c>
    </row>
    <row r="118" spans="1:5" ht="15.75" customHeight="1" x14ac:dyDescent="0.25">
      <c r="A118" s="56" t="s">
        <v>919</v>
      </c>
      <c r="B118" s="57" t="s">
        <v>920</v>
      </c>
      <c r="C118" s="58">
        <v>70934.850000000006</v>
      </c>
      <c r="D118" s="58"/>
      <c r="E118" s="58">
        <v>70934.850000000006</v>
      </c>
    </row>
    <row r="119" spans="1:5" ht="15.75" customHeight="1" x14ac:dyDescent="0.25">
      <c r="A119" s="56" t="s">
        <v>921</v>
      </c>
      <c r="B119" s="57" t="s">
        <v>922</v>
      </c>
      <c r="C119" s="58">
        <v>0</v>
      </c>
      <c r="D119" s="58"/>
      <c r="E119" s="58">
        <v>0</v>
      </c>
    </row>
    <row r="120" spans="1:5" ht="15.75" customHeight="1" x14ac:dyDescent="0.25">
      <c r="A120" s="56" t="s">
        <v>923</v>
      </c>
      <c r="B120" s="57" t="s">
        <v>924</v>
      </c>
      <c r="C120" s="58">
        <v>0</v>
      </c>
      <c r="D120" s="58"/>
      <c r="E120" s="58">
        <v>0</v>
      </c>
    </row>
    <row r="121" spans="1:5" ht="15.75" customHeight="1" x14ac:dyDescent="0.25">
      <c r="A121" s="56" t="s">
        <v>925</v>
      </c>
      <c r="B121" s="57" t="s">
        <v>926</v>
      </c>
      <c r="C121" s="58">
        <v>47901</v>
      </c>
      <c r="D121" s="58"/>
      <c r="E121" s="58">
        <v>47901</v>
      </c>
    </row>
    <row r="122" spans="1:5" ht="15.75" customHeight="1" x14ac:dyDescent="0.25">
      <c r="A122" s="53" t="s">
        <v>927</v>
      </c>
      <c r="B122" s="54" t="s">
        <v>928</v>
      </c>
      <c r="C122" s="55">
        <v>252801.14</v>
      </c>
      <c r="D122" s="55"/>
      <c r="E122" s="55">
        <v>252801.14</v>
      </c>
    </row>
    <row r="123" spans="1:5" ht="15.75" customHeight="1" x14ac:dyDescent="0.25">
      <c r="A123" s="56" t="s">
        <v>929</v>
      </c>
      <c r="B123" s="57" t="s">
        <v>930</v>
      </c>
      <c r="C123" s="58">
        <v>227115</v>
      </c>
      <c r="D123" s="58"/>
      <c r="E123" s="58">
        <v>227115</v>
      </c>
    </row>
    <row r="124" spans="1:5" ht="15.75" customHeight="1" x14ac:dyDescent="0.25">
      <c r="A124" s="56" t="s">
        <v>931</v>
      </c>
      <c r="B124" s="57" t="s">
        <v>932</v>
      </c>
      <c r="C124" s="58">
        <v>0</v>
      </c>
      <c r="D124" s="58"/>
      <c r="E124" s="58">
        <v>0</v>
      </c>
    </row>
    <row r="125" spans="1:5" ht="15.75" customHeight="1" x14ac:dyDescent="0.25">
      <c r="A125" s="56" t="s">
        <v>933</v>
      </c>
      <c r="B125" s="57" t="s">
        <v>934</v>
      </c>
      <c r="C125" s="58">
        <v>0</v>
      </c>
      <c r="D125" s="58"/>
      <c r="E125" s="58">
        <v>0</v>
      </c>
    </row>
    <row r="126" spans="1:5" ht="15.75" customHeight="1" x14ac:dyDescent="0.25">
      <c r="A126" s="56" t="s">
        <v>935</v>
      </c>
      <c r="B126" s="57" t="s">
        <v>936</v>
      </c>
      <c r="C126" s="58">
        <v>10856.2</v>
      </c>
      <c r="D126" s="58"/>
      <c r="E126" s="58">
        <v>10856.2</v>
      </c>
    </row>
    <row r="127" spans="1:5" ht="15.75" customHeight="1" x14ac:dyDescent="0.25">
      <c r="A127" s="56" t="s">
        <v>937</v>
      </c>
      <c r="B127" s="57" t="s">
        <v>938</v>
      </c>
      <c r="C127" s="58">
        <v>14604.37</v>
      </c>
      <c r="D127" s="58"/>
      <c r="E127" s="58">
        <v>14604.37</v>
      </c>
    </row>
    <row r="128" spans="1:5" ht="15.75" customHeight="1" x14ac:dyDescent="0.25">
      <c r="A128" s="56" t="s">
        <v>939</v>
      </c>
      <c r="B128" s="57" t="s">
        <v>892</v>
      </c>
      <c r="C128" s="58">
        <v>225.57</v>
      </c>
      <c r="D128" s="58"/>
      <c r="E128" s="58">
        <v>225.57</v>
      </c>
    </row>
    <row r="129" spans="1:5" ht="15.75" customHeight="1" x14ac:dyDescent="0.25">
      <c r="A129" s="53" t="s">
        <v>940</v>
      </c>
      <c r="B129" s="54" t="s">
        <v>941</v>
      </c>
      <c r="C129" s="55">
        <v>275088068.85000002</v>
      </c>
      <c r="D129" s="55"/>
      <c r="E129" s="55">
        <v>275088068.85000002</v>
      </c>
    </row>
    <row r="130" spans="1:5" ht="15.75" customHeight="1" x14ac:dyDescent="0.25">
      <c r="A130" s="56" t="s">
        <v>942</v>
      </c>
      <c r="B130" s="57" t="s">
        <v>943</v>
      </c>
      <c r="C130" s="58">
        <v>131241182.09999999</v>
      </c>
      <c r="D130" s="58"/>
      <c r="E130" s="58">
        <v>131241182.09999999</v>
      </c>
    </row>
    <row r="131" spans="1:5" ht="15.75" customHeight="1" x14ac:dyDescent="0.25">
      <c r="A131" s="56" t="s">
        <v>944</v>
      </c>
      <c r="B131" s="57" t="s">
        <v>945</v>
      </c>
      <c r="C131" s="58">
        <v>12504145.5</v>
      </c>
      <c r="D131" s="58"/>
      <c r="E131" s="58">
        <v>12504145.5</v>
      </c>
    </row>
    <row r="132" spans="1:5" ht="15.75" customHeight="1" x14ac:dyDescent="0.25">
      <c r="A132" s="56" t="s">
        <v>946</v>
      </c>
      <c r="B132" s="57" t="s">
        <v>947</v>
      </c>
      <c r="C132" s="58">
        <v>13610810.85</v>
      </c>
      <c r="D132" s="58"/>
      <c r="E132" s="58">
        <v>13610810.85</v>
      </c>
    </row>
    <row r="133" spans="1:5" ht="15.75" customHeight="1" x14ac:dyDescent="0.25">
      <c r="A133" s="56" t="s">
        <v>948</v>
      </c>
      <c r="B133" s="57" t="s">
        <v>949</v>
      </c>
      <c r="C133" s="58">
        <v>270366.59999999998</v>
      </c>
      <c r="D133" s="58"/>
      <c r="E133" s="58">
        <v>270366.59999999998</v>
      </c>
    </row>
    <row r="134" spans="1:5" ht="15.75" customHeight="1" x14ac:dyDescent="0.25">
      <c r="A134" s="56" t="s">
        <v>950</v>
      </c>
      <c r="B134" s="57" t="s">
        <v>951</v>
      </c>
      <c r="C134" s="58">
        <v>29626398.899999999</v>
      </c>
      <c r="D134" s="58"/>
      <c r="E134" s="58">
        <v>29626398.899999999</v>
      </c>
    </row>
    <row r="135" spans="1:5" ht="15.75" customHeight="1" x14ac:dyDescent="0.25">
      <c r="A135" s="56" t="s">
        <v>952</v>
      </c>
      <c r="B135" s="57" t="s">
        <v>953</v>
      </c>
      <c r="C135" s="58">
        <v>4443960.1500000004</v>
      </c>
      <c r="D135" s="58"/>
      <c r="E135" s="58">
        <v>4443960.1500000004</v>
      </c>
    </row>
    <row r="136" spans="1:5" ht="15.75" customHeight="1" x14ac:dyDescent="0.25">
      <c r="A136" s="56" t="s">
        <v>954</v>
      </c>
      <c r="B136" s="57" t="s">
        <v>955</v>
      </c>
      <c r="C136" s="58">
        <v>73615965.150000006</v>
      </c>
      <c r="D136" s="58"/>
      <c r="E136" s="58">
        <v>73615965.150000006</v>
      </c>
    </row>
    <row r="137" spans="1:5" ht="15.75" customHeight="1" x14ac:dyDescent="0.25">
      <c r="A137" s="56" t="s">
        <v>956</v>
      </c>
      <c r="B137" s="57" t="s">
        <v>957</v>
      </c>
      <c r="C137" s="58">
        <v>9775239.5999999996</v>
      </c>
      <c r="D137" s="58"/>
      <c r="E137" s="58">
        <v>9775239.5999999996</v>
      </c>
    </row>
    <row r="138" spans="1:5" ht="15.75" customHeight="1" x14ac:dyDescent="0.25">
      <c r="A138" s="53" t="s">
        <v>958</v>
      </c>
      <c r="B138" s="54" t="s">
        <v>959</v>
      </c>
      <c r="C138" s="55">
        <v>2163462</v>
      </c>
      <c r="D138" s="55"/>
      <c r="E138" s="55">
        <v>2163462</v>
      </c>
    </row>
    <row r="139" spans="1:5" ht="15.75" customHeight="1" x14ac:dyDescent="0.25">
      <c r="A139" s="56" t="s">
        <v>960</v>
      </c>
      <c r="B139" s="57" t="s">
        <v>961</v>
      </c>
      <c r="C139" s="58">
        <v>234052.35</v>
      </c>
      <c r="D139" s="58"/>
      <c r="E139" s="58">
        <v>234052.35</v>
      </c>
    </row>
    <row r="140" spans="1:5" ht="15.75" customHeight="1" x14ac:dyDescent="0.25">
      <c r="A140" s="56" t="s">
        <v>962</v>
      </c>
      <c r="B140" s="57" t="s">
        <v>963</v>
      </c>
      <c r="C140" s="58">
        <v>0</v>
      </c>
      <c r="D140" s="58"/>
      <c r="E140" s="58">
        <v>0</v>
      </c>
    </row>
    <row r="141" spans="1:5" ht="15.75" customHeight="1" x14ac:dyDescent="0.25">
      <c r="A141" s="56" t="s">
        <v>964</v>
      </c>
      <c r="B141" s="57" t="s">
        <v>965</v>
      </c>
      <c r="C141" s="58">
        <v>0</v>
      </c>
      <c r="D141" s="58"/>
      <c r="E141" s="58">
        <v>0</v>
      </c>
    </row>
    <row r="142" spans="1:5" ht="15.75" customHeight="1" x14ac:dyDescent="0.25">
      <c r="A142" s="56" t="s">
        <v>966</v>
      </c>
      <c r="B142" s="57" t="s">
        <v>967</v>
      </c>
      <c r="C142" s="58">
        <v>0</v>
      </c>
      <c r="D142" s="58"/>
      <c r="E142" s="58">
        <v>0</v>
      </c>
    </row>
    <row r="143" spans="1:5" ht="15.75" customHeight="1" x14ac:dyDescent="0.25">
      <c r="A143" s="56" t="s">
        <v>968</v>
      </c>
      <c r="B143" s="57" t="s">
        <v>969</v>
      </c>
      <c r="C143" s="58">
        <v>0</v>
      </c>
      <c r="D143" s="58"/>
      <c r="E143" s="58">
        <v>0</v>
      </c>
    </row>
    <row r="144" spans="1:5" ht="15.75" customHeight="1" x14ac:dyDescent="0.25">
      <c r="A144" s="56" t="s">
        <v>970</v>
      </c>
      <c r="B144" s="57" t="s">
        <v>971</v>
      </c>
      <c r="C144" s="58">
        <v>1926109.5</v>
      </c>
      <c r="D144" s="58"/>
      <c r="E144" s="58">
        <v>1926109.5</v>
      </c>
    </row>
    <row r="145" spans="1:5" ht="15.75" customHeight="1" x14ac:dyDescent="0.25">
      <c r="A145" s="56" t="s">
        <v>972</v>
      </c>
      <c r="B145" s="57" t="s">
        <v>973</v>
      </c>
      <c r="C145" s="58">
        <v>0</v>
      </c>
      <c r="D145" s="58"/>
      <c r="E145" s="58">
        <v>0</v>
      </c>
    </row>
    <row r="146" spans="1:5" ht="15.75" customHeight="1" x14ac:dyDescent="0.25">
      <c r="A146" s="56" t="s">
        <v>974</v>
      </c>
      <c r="B146" s="57" t="s">
        <v>975</v>
      </c>
      <c r="C146" s="58">
        <v>3300.15</v>
      </c>
      <c r="D146" s="58"/>
      <c r="E146" s="58">
        <v>3300.15</v>
      </c>
    </row>
    <row r="147" spans="1:5" ht="15.75" customHeight="1" x14ac:dyDescent="0.25">
      <c r="A147" s="53" t="s">
        <v>976</v>
      </c>
      <c r="B147" s="54" t="s">
        <v>977</v>
      </c>
      <c r="C147" s="55">
        <v>580010.55000000005</v>
      </c>
      <c r="D147" s="55"/>
      <c r="E147" s="55">
        <v>580010.55000000005</v>
      </c>
    </row>
    <row r="148" spans="1:5" ht="15.75" customHeight="1" x14ac:dyDescent="0.25">
      <c r="A148" s="56" t="s">
        <v>978</v>
      </c>
      <c r="B148" s="57" t="s">
        <v>979</v>
      </c>
      <c r="C148" s="58">
        <v>297571.05</v>
      </c>
      <c r="D148" s="58"/>
      <c r="E148" s="58">
        <v>297571.05</v>
      </c>
    </row>
    <row r="149" spans="1:5" ht="15.75" customHeight="1" x14ac:dyDescent="0.25">
      <c r="A149" s="56" t="s">
        <v>980</v>
      </c>
      <c r="B149" s="57" t="s">
        <v>981</v>
      </c>
      <c r="C149" s="58">
        <v>231092.4</v>
      </c>
      <c r="D149" s="58"/>
      <c r="E149" s="58">
        <v>231092.4</v>
      </c>
    </row>
    <row r="150" spans="1:5" ht="15.75" customHeight="1" x14ac:dyDescent="0.25">
      <c r="A150" s="56" t="s">
        <v>982</v>
      </c>
      <c r="B150" s="57" t="s">
        <v>983</v>
      </c>
      <c r="C150" s="58">
        <v>51347.1</v>
      </c>
      <c r="D150" s="58"/>
      <c r="E150" s="58">
        <v>51347.1</v>
      </c>
    </row>
    <row r="151" spans="1:5" ht="15.75" customHeight="1" x14ac:dyDescent="0.25">
      <c r="A151" s="53" t="s">
        <v>984</v>
      </c>
      <c r="B151" s="54" t="s">
        <v>985</v>
      </c>
      <c r="C151" s="55">
        <v>26732918.100000001</v>
      </c>
      <c r="D151" s="55"/>
      <c r="E151" s="55">
        <v>26732918.100000001</v>
      </c>
    </row>
    <row r="152" spans="1:5" ht="15.75" customHeight="1" x14ac:dyDescent="0.25">
      <c r="A152" s="56" t="s">
        <v>986</v>
      </c>
      <c r="B152" s="57" t="s">
        <v>987</v>
      </c>
      <c r="C152" s="58">
        <v>25177839.75</v>
      </c>
      <c r="D152" s="58"/>
      <c r="E152" s="58">
        <v>25177839.75</v>
      </c>
    </row>
    <row r="153" spans="1:5" ht="15.75" customHeight="1" x14ac:dyDescent="0.25">
      <c r="A153" s="56" t="s">
        <v>988</v>
      </c>
      <c r="B153" s="57" t="s">
        <v>989</v>
      </c>
      <c r="C153" s="58">
        <v>330566.25</v>
      </c>
      <c r="D153" s="58"/>
      <c r="E153" s="58">
        <v>330566.25</v>
      </c>
    </row>
    <row r="154" spans="1:5" ht="15.75" customHeight="1" x14ac:dyDescent="0.25">
      <c r="A154" s="56" t="s">
        <v>990</v>
      </c>
      <c r="B154" s="57" t="s">
        <v>991</v>
      </c>
      <c r="C154" s="58">
        <v>1224512.1000000001</v>
      </c>
      <c r="D154" s="58"/>
      <c r="E154" s="58">
        <v>1224512.1000000001</v>
      </c>
    </row>
    <row r="155" spans="1:5" ht="15.75" customHeight="1" x14ac:dyDescent="0.25">
      <c r="A155" s="53" t="s">
        <v>992</v>
      </c>
      <c r="B155" s="54" t="s">
        <v>993</v>
      </c>
      <c r="C155" s="55">
        <v>7457413.9500000002</v>
      </c>
      <c r="D155" s="55"/>
      <c r="E155" s="55">
        <v>7457413.9500000002</v>
      </c>
    </row>
    <row r="156" spans="1:5" ht="15.75" customHeight="1" x14ac:dyDescent="0.25">
      <c r="A156" s="56" t="s">
        <v>994</v>
      </c>
      <c r="B156" s="57" t="s">
        <v>995</v>
      </c>
      <c r="C156" s="58">
        <v>26308.799999999999</v>
      </c>
      <c r="D156" s="58"/>
      <c r="E156" s="58">
        <v>26308.799999999999</v>
      </c>
    </row>
    <row r="157" spans="1:5" ht="15.75" customHeight="1" x14ac:dyDescent="0.25">
      <c r="A157" s="56" t="s">
        <v>996</v>
      </c>
      <c r="B157" s="57" t="s">
        <v>997</v>
      </c>
      <c r="C157" s="58">
        <v>304673.25</v>
      </c>
      <c r="D157" s="58"/>
      <c r="E157" s="58">
        <v>304673.25</v>
      </c>
    </row>
    <row r="158" spans="1:5" ht="15.75" customHeight="1" x14ac:dyDescent="0.25">
      <c r="A158" s="56" t="s">
        <v>998</v>
      </c>
      <c r="B158" s="57" t="s">
        <v>999</v>
      </c>
      <c r="C158" s="58">
        <v>7713.3</v>
      </c>
      <c r="D158" s="58"/>
      <c r="E158" s="58">
        <v>7713.3</v>
      </c>
    </row>
    <row r="159" spans="1:5" ht="15.75" customHeight="1" x14ac:dyDescent="0.25">
      <c r="A159" s="56" t="s">
        <v>1000</v>
      </c>
      <c r="B159" s="57" t="s">
        <v>1001</v>
      </c>
      <c r="C159" s="58">
        <v>0</v>
      </c>
      <c r="D159" s="58"/>
      <c r="E159" s="58">
        <v>0</v>
      </c>
    </row>
    <row r="160" spans="1:5" ht="15.75" customHeight="1" x14ac:dyDescent="0.25">
      <c r="A160" s="56" t="s">
        <v>1002</v>
      </c>
      <c r="B160" s="57" t="s">
        <v>1003</v>
      </c>
      <c r="C160" s="58">
        <v>3119248.65</v>
      </c>
      <c r="D160" s="58"/>
      <c r="E160" s="58">
        <v>3119248.65</v>
      </c>
    </row>
    <row r="161" spans="1:5" ht="15.75" customHeight="1" x14ac:dyDescent="0.25">
      <c r="A161" s="56" t="s">
        <v>1004</v>
      </c>
      <c r="B161" s="57" t="s">
        <v>1005</v>
      </c>
      <c r="C161" s="58">
        <v>3999469.95</v>
      </c>
      <c r="D161" s="58"/>
      <c r="E161" s="58">
        <v>3999469.95</v>
      </c>
    </row>
    <row r="162" spans="1:5" ht="15.75" customHeight="1" x14ac:dyDescent="0.25">
      <c r="A162" s="53">
        <v>4.4000000000000004</v>
      </c>
      <c r="B162" s="54" t="s">
        <v>1006</v>
      </c>
      <c r="C162" s="55">
        <v>11030614.35</v>
      </c>
      <c r="D162" s="55"/>
      <c r="E162" s="55">
        <v>11030614.35</v>
      </c>
    </row>
    <row r="163" spans="1:5" ht="15.75" customHeight="1" x14ac:dyDescent="0.25">
      <c r="A163" s="53" t="s">
        <v>1007</v>
      </c>
      <c r="B163" s="54" t="s">
        <v>1008</v>
      </c>
      <c r="C163" s="55">
        <v>11030614.35</v>
      </c>
      <c r="D163" s="55"/>
      <c r="E163" s="55">
        <v>11030614.35</v>
      </c>
    </row>
    <row r="164" spans="1:5" ht="15.75" customHeight="1" x14ac:dyDescent="0.25">
      <c r="A164" s="56" t="s">
        <v>1009</v>
      </c>
      <c r="B164" s="57" t="s">
        <v>1010</v>
      </c>
      <c r="C164" s="58">
        <v>635773.94999999995</v>
      </c>
      <c r="D164" s="58"/>
      <c r="E164" s="58">
        <v>635773.94999999995</v>
      </c>
    </row>
    <row r="165" spans="1:5" ht="15.75" customHeight="1" x14ac:dyDescent="0.25">
      <c r="A165" s="56" t="s">
        <v>1011</v>
      </c>
      <c r="B165" s="57" t="s">
        <v>1012</v>
      </c>
      <c r="C165" s="58">
        <v>814089.15</v>
      </c>
      <c r="D165" s="58"/>
      <c r="E165" s="58">
        <v>814089.15</v>
      </c>
    </row>
    <row r="166" spans="1:5" ht="15.75" customHeight="1" x14ac:dyDescent="0.25">
      <c r="A166" s="56" t="s">
        <v>1013</v>
      </c>
      <c r="B166" s="57" t="s">
        <v>1014</v>
      </c>
      <c r="C166" s="58">
        <v>0</v>
      </c>
      <c r="D166" s="58"/>
      <c r="E166" s="58">
        <v>0</v>
      </c>
    </row>
    <row r="167" spans="1:5" ht="15.75" customHeight="1" x14ac:dyDescent="0.25">
      <c r="A167" s="56" t="s">
        <v>1015</v>
      </c>
      <c r="B167" s="57" t="s">
        <v>1016</v>
      </c>
      <c r="C167" s="58">
        <v>9580751.25</v>
      </c>
      <c r="D167" s="58"/>
      <c r="E167" s="58">
        <v>9580751.25</v>
      </c>
    </row>
    <row r="168" spans="1:5" ht="15.75" customHeight="1" x14ac:dyDescent="0.25">
      <c r="A168" s="56" t="s">
        <v>1017</v>
      </c>
      <c r="B168" s="57" t="s">
        <v>1018</v>
      </c>
      <c r="C168" s="58">
        <v>0</v>
      </c>
      <c r="D168" s="58"/>
      <c r="E168" s="58">
        <v>0</v>
      </c>
    </row>
    <row r="169" spans="1:5" ht="15.75" customHeight="1" x14ac:dyDescent="0.25">
      <c r="A169" s="53">
        <v>4.5</v>
      </c>
      <c r="B169" s="54" t="s">
        <v>1019</v>
      </c>
      <c r="C169" s="55">
        <v>39352744.200000003</v>
      </c>
      <c r="D169" s="55"/>
      <c r="E169" s="55">
        <v>39352744.200000003</v>
      </c>
    </row>
    <row r="170" spans="1:5" ht="15.75" customHeight="1" x14ac:dyDescent="0.25">
      <c r="A170" s="53" t="s">
        <v>1020</v>
      </c>
      <c r="B170" s="54" t="s">
        <v>764</v>
      </c>
      <c r="C170" s="55">
        <v>13087193.699999999</v>
      </c>
      <c r="D170" s="55"/>
      <c r="E170" s="55">
        <v>13087193.699999999</v>
      </c>
    </row>
    <row r="171" spans="1:5" ht="15.75" customHeight="1" x14ac:dyDescent="0.25">
      <c r="A171" s="56" t="s">
        <v>1021</v>
      </c>
      <c r="B171" s="57" t="s">
        <v>766</v>
      </c>
      <c r="C171" s="58">
        <v>13087193.699999999</v>
      </c>
      <c r="D171" s="58"/>
      <c r="E171" s="58">
        <v>13087193.699999999</v>
      </c>
    </row>
    <row r="172" spans="1:5" ht="15.75" customHeight="1" x14ac:dyDescent="0.25">
      <c r="A172" s="53" t="s">
        <v>1022</v>
      </c>
      <c r="B172" s="54" t="s">
        <v>767</v>
      </c>
      <c r="C172" s="55">
        <v>23012075.100000001</v>
      </c>
      <c r="D172" s="55"/>
      <c r="E172" s="55">
        <v>23012075.100000001</v>
      </c>
    </row>
    <row r="173" spans="1:5" ht="15.75" customHeight="1" x14ac:dyDescent="0.25">
      <c r="A173" s="56" t="s">
        <v>1023</v>
      </c>
      <c r="B173" s="57" t="s">
        <v>769</v>
      </c>
      <c r="C173" s="58">
        <v>23012075.100000001</v>
      </c>
      <c r="D173" s="58"/>
      <c r="E173" s="58">
        <v>23012075.100000001</v>
      </c>
    </row>
    <row r="174" spans="1:5" ht="15.75" customHeight="1" x14ac:dyDescent="0.25">
      <c r="A174" s="53" t="s">
        <v>1024</v>
      </c>
      <c r="B174" s="54" t="s">
        <v>771</v>
      </c>
      <c r="C174" s="55">
        <v>1442897.4</v>
      </c>
      <c r="D174" s="55"/>
      <c r="E174" s="55">
        <v>1442897.4</v>
      </c>
    </row>
    <row r="175" spans="1:5" ht="15.75" customHeight="1" x14ac:dyDescent="0.25">
      <c r="A175" s="56" t="s">
        <v>1025</v>
      </c>
      <c r="B175" s="57" t="s">
        <v>773</v>
      </c>
      <c r="C175" s="58">
        <v>1442897.4</v>
      </c>
      <c r="D175" s="58"/>
      <c r="E175" s="58">
        <v>1442897.4</v>
      </c>
    </row>
    <row r="176" spans="1:5" ht="15.75" customHeight="1" x14ac:dyDescent="0.25">
      <c r="A176" s="53" t="s">
        <v>1026</v>
      </c>
      <c r="B176" s="54" t="s">
        <v>775</v>
      </c>
      <c r="C176" s="55">
        <v>1612322.25</v>
      </c>
      <c r="D176" s="55"/>
      <c r="E176" s="55">
        <v>1612322.25</v>
      </c>
    </row>
    <row r="177" spans="1:5" ht="15.75" customHeight="1" x14ac:dyDescent="0.25">
      <c r="A177" s="56" t="s">
        <v>1027</v>
      </c>
      <c r="B177" s="57" t="s">
        <v>777</v>
      </c>
      <c r="C177" s="58">
        <v>1612322.25</v>
      </c>
      <c r="D177" s="58"/>
      <c r="E177" s="58">
        <v>1612322.25</v>
      </c>
    </row>
    <row r="178" spans="1:5" ht="15.75" customHeight="1" x14ac:dyDescent="0.25">
      <c r="A178" s="56" t="s">
        <v>1028</v>
      </c>
      <c r="B178" s="57" t="s">
        <v>779</v>
      </c>
      <c r="C178" s="58">
        <v>0</v>
      </c>
      <c r="D178" s="58"/>
      <c r="E178" s="58">
        <v>0</v>
      </c>
    </row>
    <row r="179" spans="1:5" ht="15.75" customHeight="1" x14ac:dyDescent="0.25">
      <c r="A179" s="56" t="s">
        <v>1029</v>
      </c>
      <c r="B179" s="57" t="s">
        <v>781</v>
      </c>
      <c r="C179" s="58">
        <v>0</v>
      </c>
      <c r="D179" s="58"/>
      <c r="E179" s="58">
        <v>0</v>
      </c>
    </row>
    <row r="180" spans="1:5" ht="15.75" customHeight="1" x14ac:dyDescent="0.25">
      <c r="A180" s="53" t="s">
        <v>1030</v>
      </c>
      <c r="B180" s="54" t="s">
        <v>783</v>
      </c>
      <c r="C180" s="55">
        <v>198255.75</v>
      </c>
      <c r="D180" s="55"/>
      <c r="E180" s="55">
        <v>198255.75</v>
      </c>
    </row>
    <row r="181" spans="1:5" ht="15.75" customHeight="1" x14ac:dyDescent="0.25">
      <c r="A181" s="56" t="s">
        <v>1031</v>
      </c>
      <c r="B181" s="57" t="s">
        <v>783</v>
      </c>
      <c r="C181" s="58">
        <v>198255.75</v>
      </c>
      <c r="D181" s="58"/>
      <c r="E181" s="58">
        <v>198255.75</v>
      </c>
    </row>
    <row r="182" spans="1:5" ht="15.75" customHeight="1" x14ac:dyDescent="0.25">
      <c r="A182" s="53" t="s">
        <v>1032</v>
      </c>
      <c r="B182" s="54" t="s">
        <v>786</v>
      </c>
      <c r="C182" s="55">
        <v>0</v>
      </c>
      <c r="D182" s="55"/>
      <c r="E182" s="55">
        <v>0</v>
      </c>
    </row>
    <row r="183" spans="1:5" ht="15.75" customHeight="1" x14ac:dyDescent="0.25">
      <c r="A183" s="56" t="s">
        <v>1033</v>
      </c>
      <c r="B183" s="57" t="s">
        <v>788</v>
      </c>
      <c r="C183" s="58">
        <v>0</v>
      </c>
      <c r="D183" s="58"/>
      <c r="E183" s="58">
        <v>0</v>
      </c>
    </row>
    <row r="184" spans="1:5" ht="35.25" customHeight="1" x14ac:dyDescent="0.25">
      <c r="A184" s="53">
        <v>4.5999999999999996</v>
      </c>
      <c r="B184" s="54" t="s">
        <v>1034</v>
      </c>
      <c r="C184" s="55">
        <v>0</v>
      </c>
      <c r="D184" s="55"/>
      <c r="E184" s="55">
        <v>0</v>
      </c>
    </row>
    <row r="185" spans="1:5" ht="15.75" customHeight="1" x14ac:dyDescent="0.25">
      <c r="A185" s="50">
        <v>5</v>
      </c>
      <c r="B185" s="51" t="s">
        <v>1035</v>
      </c>
      <c r="C185" s="52">
        <v>25537866.079999998</v>
      </c>
      <c r="D185" s="52"/>
      <c r="E185" s="52">
        <v>25537866.079999998</v>
      </c>
    </row>
    <row r="186" spans="1:5" ht="15.75" customHeight="1" x14ac:dyDescent="0.25">
      <c r="A186" s="53">
        <v>5.0999999999999996</v>
      </c>
      <c r="B186" s="54" t="s">
        <v>1035</v>
      </c>
      <c r="C186" s="55">
        <v>25537866.079999998</v>
      </c>
      <c r="D186" s="55"/>
      <c r="E186" s="55">
        <v>25537866.079999998</v>
      </c>
    </row>
    <row r="187" spans="1:5" ht="15.75" customHeight="1" x14ac:dyDescent="0.25">
      <c r="A187" s="53" t="s">
        <v>1036</v>
      </c>
      <c r="B187" s="54" t="s">
        <v>1037</v>
      </c>
      <c r="C187" s="59">
        <v>607951.05000000005</v>
      </c>
      <c r="D187" s="59"/>
      <c r="E187" s="59">
        <v>607951.05000000005</v>
      </c>
    </row>
    <row r="188" spans="1:5" ht="15.75" customHeight="1" x14ac:dyDescent="0.25">
      <c r="A188" s="56" t="s">
        <v>1038</v>
      </c>
      <c r="B188" s="57" t="s">
        <v>839</v>
      </c>
      <c r="C188" s="58">
        <v>0</v>
      </c>
      <c r="D188" s="58"/>
      <c r="E188" s="58">
        <v>0</v>
      </c>
    </row>
    <row r="189" spans="1:5" ht="15.75" customHeight="1" x14ac:dyDescent="0.25">
      <c r="A189" s="56" t="s">
        <v>1039</v>
      </c>
      <c r="B189" s="57" t="s">
        <v>841</v>
      </c>
      <c r="C189" s="58">
        <v>0</v>
      </c>
      <c r="D189" s="58"/>
      <c r="E189" s="58">
        <v>0</v>
      </c>
    </row>
    <row r="190" spans="1:5" ht="15.75" customHeight="1" x14ac:dyDescent="0.25">
      <c r="A190" s="56" t="s">
        <v>1040</v>
      </c>
      <c r="B190" s="57" t="s">
        <v>843</v>
      </c>
      <c r="C190" s="58">
        <v>0</v>
      </c>
      <c r="D190" s="58"/>
      <c r="E190" s="58">
        <v>0</v>
      </c>
    </row>
    <row r="191" spans="1:5" ht="15.75" customHeight="1" x14ac:dyDescent="0.25">
      <c r="A191" s="56" t="s">
        <v>1041</v>
      </c>
      <c r="B191" s="57" t="s">
        <v>845</v>
      </c>
      <c r="C191" s="58">
        <v>0</v>
      </c>
      <c r="D191" s="58"/>
      <c r="E191" s="58">
        <v>0</v>
      </c>
    </row>
    <row r="192" spans="1:5" ht="15.75" customHeight="1" x14ac:dyDescent="0.25">
      <c r="A192" s="56" t="s">
        <v>1042</v>
      </c>
      <c r="B192" s="57" t="s">
        <v>847</v>
      </c>
      <c r="C192" s="58">
        <v>607951.05000000005</v>
      </c>
      <c r="D192" s="58"/>
      <c r="E192" s="58">
        <v>607951.05000000005</v>
      </c>
    </row>
    <row r="193" spans="1:5" ht="15.75" customHeight="1" x14ac:dyDescent="0.25">
      <c r="A193" s="53" t="s">
        <v>1043</v>
      </c>
      <c r="B193" s="54" t="s">
        <v>1044</v>
      </c>
      <c r="C193" s="55">
        <v>0</v>
      </c>
      <c r="D193" s="55"/>
      <c r="E193" s="55">
        <v>0</v>
      </c>
    </row>
    <row r="194" spans="1:5" ht="15.75" customHeight="1" x14ac:dyDescent="0.25">
      <c r="A194" s="56" t="s">
        <v>1045</v>
      </c>
      <c r="B194" s="57" t="s">
        <v>829</v>
      </c>
      <c r="C194" s="58">
        <v>0</v>
      </c>
      <c r="D194" s="58"/>
      <c r="E194" s="58">
        <v>0</v>
      </c>
    </row>
    <row r="195" spans="1:5" ht="15.75" customHeight="1" x14ac:dyDescent="0.25">
      <c r="A195" s="56" t="s">
        <v>1046</v>
      </c>
      <c r="B195" s="57" t="s">
        <v>831</v>
      </c>
      <c r="C195" s="58">
        <v>0</v>
      </c>
      <c r="D195" s="58"/>
      <c r="E195" s="58">
        <v>0</v>
      </c>
    </row>
    <row r="196" spans="1:5" ht="15.75" customHeight="1" x14ac:dyDescent="0.25">
      <c r="A196" s="56" t="s">
        <v>1047</v>
      </c>
      <c r="B196" s="57" t="s">
        <v>833</v>
      </c>
      <c r="C196" s="58">
        <v>0</v>
      </c>
      <c r="D196" s="58"/>
      <c r="E196" s="58">
        <v>0</v>
      </c>
    </row>
    <row r="197" spans="1:5" ht="15.75" customHeight="1" x14ac:dyDescent="0.25">
      <c r="A197" s="56" t="s">
        <v>1048</v>
      </c>
      <c r="B197" s="57" t="s">
        <v>835</v>
      </c>
      <c r="C197" s="58">
        <v>0</v>
      </c>
      <c r="D197" s="58"/>
      <c r="E197" s="58">
        <v>0</v>
      </c>
    </row>
    <row r="198" spans="1:5" ht="15.75" customHeight="1" x14ac:dyDescent="0.25">
      <c r="A198" s="53" t="s">
        <v>1049</v>
      </c>
      <c r="B198" s="54" t="s">
        <v>1050</v>
      </c>
      <c r="C198" s="55">
        <v>24929915.030000001</v>
      </c>
      <c r="D198" s="55"/>
      <c r="E198" s="55">
        <v>24929915.030000001</v>
      </c>
    </row>
    <row r="199" spans="1:5" ht="15.75" customHeight="1" x14ac:dyDescent="0.25">
      <c r="A199" s="56" t="s">
        <v>1051</v>
      </c>
      <c r="B199" s="57" t="s">
        <v>1052</v>
      </c>
      <c r="C199" s="58">
        <v>10447222.02</v>
      </c>
      <c r="D199" s="58"/>
      <c r="E199" s="58">
        <v>10447222.02</v>
      </c>
    </row>
    <row r="200" spans="1:5" ht="15.75" customHeight="1" x14ac:dyDescent="0.25">
      <c r="A200" s="56" t="s">
        <v>1053</v>
      </c>
      <c r="B200" s="57" t="s">
        <v>1054</v>
      </c>
      <c r="C200" s="58">
        <v>187687.63</v>
      </c>
      <c r="D200" s="58"/>
      <c r="E200" s="58">
        <v>187687.63</v>
      </c>
    </row>
    <row r="201" spans="1:5" ht="15.75" customHeight="1" x14ac:dyDescent="0.25">
      <c r="A201" s="56" t="s">
        <v>1055</v>
      </c>
      <c r="B201" s="57" t="s">
        <v>1056</v>
      </c>
      <c r="C201" s="58">
        <v>0</v>
      </c>
      <c r="D201" s="58"/>
      <c r="E201" s="58">
        <v>0</v>
      </c>
    </row>
    <row r="202" spans="1:5" ht="15.75" customHeight="1" x14ac:dyDescent="0.25">
      <c r="A202" s="56" t="s">
        <v>1057</v>
      </c>
      <c r="B202" s="57" t="s">
        <v>1058</v>
      </c>
      <c r="C202" s="58">
        <v>0</v>
      </c>
      <c r="D202" s="58"/>
      <c r="E202" s="58">
        <v>0</v>
      </c>
    </row>
    <row r="203" spans="1:5" ht="15.75" customHeight="1" x14ac:dyDescent="0.25">
      <c r="A203" s="56" t="s">
        <v>1059</v>
      </c>
      <c r="B203" s="57" t="s">
        <v>1060</v>
      </c>
      <c r="C203" s="58">
        <v>0</v>
      </c>
      <c r="D203" s="58"/>
      <c r="E203" s="58">
        <v>0</v>
      </c>
    </row>
    <row r="204" spans="1:5" ht="15.75" customHeight="1" x14ac:dyDescent="0.25">
      <c r="A204" s="56" t="s">
        <v>1061</v>
      </c>
      <c r="B204" s="57" t="s">
        <v>1062</v>
      </c>
      <c r="C204" s="58">
        <v>0</v>
      </c>
      <c r="D204" s="58"/>
      <c r="E204" s="58">
        <v>0</v>
      </c>
    </row>
    <row r="205" spans="1:5" ht="15.75" customHeight="1" x14ac:dyDescent="0.25">
      <c r="A205" s="56" t="s">
        <v>1063</v>
      </c>
      <c r="B205" s="57" t="s">
        <v>1064</v>
      </c>
      <c r="C205" s="58">
        <v>0</v>
      </c>
      <c r="D205" s="58"/>
      <c r="E205" s="58">
        <v>0</v>
      </c>
    </row>
    <row r="206" spans="1:5" ht="15.75" customHeight="1" x14ac:dyDescent="0.25">
      <c r="A206" s="56" t="s">
        <v>1065</v>
      </c>
      <c r="B206" s="57" t="s">
        <v>1066</v>
      </c>
      <c r="C206" s="58">
        <v>26207.32</v>
      </c>
      <c r="D206" s="58"/>
      <c r="E206" s="58">
        <v>26207.32</v>
      </c>
    </row>
    <row r="207" spans="1:5" ht="15.75" customHeight="1" x14ac:dyDescent="0.25">
      <c r="A207" s="56" t="s">
        <v>1067</v>
      </c>
      <c r="B207" s="57" t="s">
        <v>1068</v>
      </c>
      <c r="C207" s="58">
        <v>14268798.060000001</v>
      </c>
      <c r="D207" s="58"/>
      <c r="E207" s="58">
        <v>14268798.060000001</v>
      </c>
    </row>
    <row r="208" spans="1:5" ht="31.5" customHeight="1" x14ac:dyDescent="0.25">
      <c r="A208" s="53">
        <v>5.4</v>
      </c>
      <c r="B208" s="54" t="s">
        <v>1069</v>
      </c>
      <c r="C208" s="55">
        <v>0</v>
      </c>
      <c r="D208" s="55"/>
      <c r="E208" s="55">
        <v>0</v>
      </c>
    </row>
    <row r="209" spans="1:5" ht="15.75" customHeight="1" x14ac:dyDescent="0.25">
      <c r="A209" s="50">
        <v>6</v>
      </c>
      <c r="B209" s="51" t="s">
        <v>1070</v>
      </c>
      <c r="C209" s="52">
        <v>53668877.299999997</v>
      </c>
      <c r="D209" s="52">
        <f>D218</f>
        <v>1803190.65</v>
      </c>
      <c r="E209" s="52">
        <f>E210+E227+E228</f>
        <v>55472067.949999996</v>
      </c>
    </row>
    <row r="210" spans="1:5" ht="15.75" customHeight="1" x14ac:dyDescent="0.25">
      <c r="A210" s="53">
        <v>6.1</v>
      </c>
      <c r="B210" s="54" t="s">
        <v>1070</v>
      </c>
      <c r="C210" s="55">
        <v>47784574.399999999</v>
      </c>
      <c r="D210" s="55"/>
      <c r="E210" s="55">
        <f>E211+E213+E215+E217+E219+E221+E223+E225</f>
        <v>49587765.049999997</v>
      </c>
    </row>
    <row r="211" spans="1:5" ht="15.75" customHeight="1" x14ac:dyDescent="0.25">
      <c r="A211" s="53" t="s">
        <v>1071</v>
      </c>
      <c r="B211" s="54" t="s">
        <v>1072</v>
      </c>
      <c r="C211" s="59">
        <v>0</v>
      </c>
      <c r="D211" s="59"/>
      <c r="E211" s="59">
        <v>0</v>
      </c>
    </row>
    <row r="212" spans="1:5" ht="15.75" customHeight="1" x14ac:dyDescent="0.25">
      <c r="A212" s="56" t="s">
        <v>1073</v>
      </c>
      <c r="B212" s="57" t="s">
        <v>1074</v>
      </c>
      <c r="C212" s="58">
        <v>0</v>
      </c>
      <c r="D212" s="58"/>
      <c r="E212" s="58">
        <v>0</v>
      </c>
    </row>
    <row r="213" spans="1:5" ht="15.75" customHeight="1" x14ac:dyDescent="0.25">
      <c r="A213" s="53" t="s">
        <v>1075</v>
      </c>
      <c r="B213" s="54" t="s">
        <v>767</v>
      </c>
      <c r="C213" s="59">
        <v>14091614.25</v>
      </c>
      <c r="D213" s="59"/>
      <c r="E213" s="59">
        <v>14091614.25</v>
      </c>
    </row>
    <row r="214" spans="1:5" ht="15.75" customHeight="1" x14ac:dyDescent="0.25">
      <c r="A214" s="56" t="s">
        <v>1076</v>
      </c>
      <c r="B214" s="57" t="s">
        <v>769</v>
      </c>
      <c r="C214" s="58">
        <v>14091614.25</v>
      </c>
      <c r="D214" s="58"/>
      <c r="E214" s="58">
        <v>14091614.25</v>
      </c>
    </row>
    <row r="215" spans="1:5" ht="15.75" customHeight="1" x14ac:dyDescent="0.25">
      <c r="A215" s="53" t="s">
        <v>1077</v>
      </c>
      <c r="B215" s="54" t="s">
        <v>1078</v>
      </c>
      <c r="C215" s="59">
        <v>1179153.1499999999</v>
      </c>
      <c r="D215" s="59"/>
      <c r="E215" s="59">
        <v>1179153.1499999999</v>
      </c>
    </row>
    <row r="216" spans="1:5" ht="15.75" customHeight="1" x14ac:dyDescent="0.25">
      <c r="A216" s="56" t="s">
        <v>1079</v>
      </c>
      <c r="B216" s="57" t="s">
        <v>1078</v>
      </c>
      <c r="C216" s="58">
        <v>1179153.1499999999</v>
      </c>
      <c r="D216" s="58"/>
      <c r="E216" s="58">
        <v>1179153.1499999999</v>
      </c>
    </row>
    <row r="217" spans="1:5" ht="15.75" customHeight="1" x14ac:dyDescent="0.25">
      <c r="A217" s="53" t="s">
        <v>1080</v>
      </c>
      <c r="B217" s="54" t="s">
        <v>1081</v>
      </c>
      <c r="C217" s="59">
        <v>0</v>
      </c>
      <c r="D217" s="59">
        <f>D218</f>
        <v>1803190.65</v>
      </c>
      <c r="E217" s="59">
        <f>E218</f>
        <v>1803190.65</v>
      </c>
    </row>
    <row r="218" spans="1:5" ht="15.75" customHeight="1" x14ac:dyDescent="0.25">
      <c r="A218" s="56" t="s">
        <v>1082</v>
      </c>
      <c r="B218" s="57" t="s">
        <v>1081</v>
      </c>
      <c r="C218" s="58">
        <v>0</v>
      </c>
      <c r="D218" s="58">
        <v>1803190.65</v>
      </c>
      <c r="E218" s="58">
        <f>C218+D218</f>
        <v>1803190.65</v>
      </c>
    </row>
    <row r="219" spans="1:5" ht="15.75" customHeight="1" x14ac:dyDescent="0.25">
      <c r="A219" s="53" t="s">
        <v>1083</v>
      </c>
      <c r="B219" s="54" t="s">
        <v>1084</v>
      </c>
      <c r="C219" s="59">
        <v>0</v>
      </c>
      <c r="D219" s="59"/>
      <c r="E219" s="59">
        <v>0</v>
      </c>
    </row>
    <row r="220" spans="1:5" ht="15.75" customHeight="1" x14ac:dyDescent="0.25">
      <c r="A220" s="56" t="s">
        <v>1085</v>
      </c>
      <c r="B220" s="57" t="s">
        <v>1086</v>
      </c>
      <c r="C220" s="58">
        <v>0</v>
      </c>
      <c r="D220" s="58"/>
      <c r="E220" s="58">
        <v>0</v>
      </c>
    </row>
    <row r="221" spans="1:5" ht="15.75" customHeight="1" x14ac:dyDescent="0.25">
      <c r="A221" s="53" t="s">
        <v>1087</v>
      </c>
      <c r="B221" s="54" t="s">
        <v>1088</v>
      </c>
      <c r="C221" s="59">
        <v>0</v>
      </c>
      <c r="D221" s="59"/>
      <c r="E221" s="59">
        <v>0</v>
      </c>
    </row>
    <row r="222" spans="1:5" ht="15.75" customHeight="1" x14ac:dyDescent="0.25">
      <c r="A222" s="56" t="s">
        <v>1089</v>
      </c>
      <c r="B222" s="57" t="s">
        <v>1088</v>
      </c>
      <c r="C222" s="58">
        <v>0</v>
      </c>
      <c r="D222" s="58"/>
      <c r="E222" s="58">
        <v>0</v>
      </c>
    </row>
    <row r="223" spans="1:5" ht="15.75" customHeight="1" x14ac:dyDescent="0.25">
      <c r="A223" s="53" t="s">
        <v>1090</v>
      </c>
      <c r="B223" s="54" t="s">
        <v>1091</v>
      </c>
      <c r="C223" s="59">
        <v>0</v>
      </c>
      <c r="D223" s="59"/>
      <c r="E223" s="59">
        <v>0</v>
      </c>
    </row>
    <row r="224" spans="1:5" ht="15.75" customHeight="1" x14ac:dyDescent="0.25">
      <c r="A224" s="56" t="s">
        <v>1092</v>
      </c>
      <c r="B224" s="57" t="s">
        <v>1091</v>
      </c>
      <c r="C224" s="58">
        <v>0</v>
      </c>
      <c r="D224" s="58"/>
      <c r="E224" s="58">
        <v>0</v>
      </c>
    </row>
    <row r="225" spans="1:5" ht="15.75" customHeight="1" x14ac:dyDescent="0.25">
      <c r="A225" s="53" t="s">
        <v>1093</v>
      </c>
      <c r="B225" s="54" t="s">
        <v>1094</v>
      </c>
      <c r="C225" s="59">
        <v>32513807</v>
      </c>
      <c r="D225" s="59"/>
      <c r="E225" s="59">
        <v>32513807</v>
      </c>
    </row>
    <row r="226" spans="1:5" ht="15.75" customHeight="1" x14ac:dyDescent="0.25">
      <c r="A226" s="56" t="s">
        <v>1095</v>
      </c>
      <c r="B226" s="57" t="s">
        <v>1096</v>
      </c>
      <c r="C226" s="58">
        <v>32513807</v>
      </c>
      <c r="D226" s="58"/>
      <c r="E226" s="58">
        <v>32513807</v>
      </c>
    </row>
    <row r="227" spans="1:5" ht="15.75" customHeight="1" x14ac:dyDescent="0.25">
      <c r="A227" s="53">
        <v>6.2</v>
      </c>
      <c r="B227" s="54" t="s">
        <v>1097</v>
      </c>
      <c r="C227" s="59">
        <v>0</v>
      </c>
      <c r="D227" s="59"/>
      <c r="E227" s="59">
        <v>0</v>
      </c>
    </row>
    <row r="228" spans="1:5" ht="15.75" customHeight="1" x14ac:dyDescent="0.25">
      <c r="A228" s="53">
        <v>6.4</v>
      </c>
      <c r="B228" s="54" t="s">
        <v>1098</v>
      </c>
      <c r="C228" s="59">
        <v>5884302.9000000004</v>
      </c>
      <c r="D228" s="59"/>
      <c r="E228" s="59">
        <f>E229</f>
        <v>5884302.9000000004</v>
      </c>
    </row>
    <row r="229" spans="1:5" ht="15.75" customHeight="1" x14ac:dyDescent="0.25">
      <c r="A229" s="53" t="s">
        <v>1099</v>
      </c>
      <c r="B229" s="54" t="s">
        <v>786</v>
      </c>
      <c r="C229" s="59">
        <v>5884302.9000000004</v>
      </c>
      <c r="D229" s="59"/>
      <c r="E229" s="59">
        <v>5884302.9000000004</v>
      </c>
    </row>
    <row r="230" spans="1:5" ht="15.75" customHeight="1" x14ac:dyDescent="0.25">
      <c r="A230" s="56" t="s">
        <v>1100</v>
      </c>
      <c r="B230" s="57" t="s">
        <v>788</v>
      </c>
      <c r="C230" s="58">
        <v>5884302.9000000004</v>
      </c>
      <c r="D230" s="58"/>
      <c r="E230" s="58">
        <v>5884302.9000000004</v>
      </c>
    </row>
    <row r="231" spans="1:5" ht="36" customHeight="1" x14ac:dyDescent="0.25">
      <c r="A231" s="61">
        <v>6.5</v>
      </c>
      <c r="B231" s="62" t="s">
        <v>1101</v>
      </c>
      <c r="C231" s="63">
        <v>0</v>
      </c>
      <c r="D231" s="63"/>
      <c r="E231" s="63">
        <v>0</v>
      </c>
    </row>
    <row r="232" spans="1:5" ht="15.75" customHeight="1" x14ac:dyDescent="0.25">
      <c r="A232" s="50">
        <v>7</v>
      </c>
      <c r="B232" s="51" t="s">
        <v>1102</v>
      </c>
      <c r="C232" s="64">
        <v>0</v>
      </c>
      <c r="D232" s="64"/>
      <c r="E232" s="64">
        <v>0</v>
      </c>
    </row>
    <row r="233" spans="1:5" ht="35.25" customHeight="1" x14ac:dyDescent="0.25">
      <c r="A233" s="61">
        <v>7.1</v>
      </c>
      <c r="B233" s="62" t="s">
        <v>1103</v>
      </c>
      <c r="C233" s="63">
        <v>0</v>
      </c>
      <c r="D233" s="63"/>
      <c r="E233" s="63">
        <v>0</v>
      </c>
    </row>
    <row r="234" spans="1:5" ht="35.25" customHeight="1" x14ac:dyDescent="0.25">
      <c r="A234" s="61">
        <v>7.2</v>
      </c>
      <c r="B234" s="62" t="s">
        <v>1104</v>
      </c>
      <c r="C234" s="63">
        <v>0</v>
      </c>
      <c r="D234" s="63"/>
      <c r="E234" s="63">
        <v>0</v>
      </c>
    </row>
    <row r="235" spans="1:5" ht="35.25" customHeight="1" x14ac:dyDescent="0.25">
      <c r="A235" s="61">
        <v>7.3</v>
      </c>
      <c r="B235" s="62" t="s">
        <v>1105</v>
      </c>
      <c r="C235" s="63">
        <v>0</v>
      </c>
      <c r="D235" s="63"/>
      <c r="E235" s="63">
        <v>0</v>
      </c>
    </row>
    <row r="236" spans="1:5" ht="35.25" customHeight="1" x14ac:dyDescent="0.25">
      <c r="A236" s="61">
        <v>7.4</v>
      </c>
      <c r="B236" s="62" t="s">
        <v>1106</v>
      </c>
      <c r="C236" s="63">
        <v>0</v>
      </c>
      <c r="D236" s="63"/>
      <c r="E236" s="63">
        <v>0</v>
      </c>
    </row>
    <row r="237" spans="1:5" ht="35.25" customHeight="1" x14ac:dyDescent="0.25">
      <c r="A237" s="61">
        <v>7.5</v>
      </c>
      <c r="B237" s="62" t="s">
        <v>1107</v>
      </c>
      <c r="C237" s="63">
        <v>0</v>
      </c>
      <c r="D237" s="63"/>
      <c r="E237" s="63">
        <v>0</v>
      </c>
    </row>
    <row r="238" spans="1:5" ht="35.25" customHeight="1" x14ac:dyDescent="0.25">
      <c r="A238" s="61">
        <v>7.6</v>
      </c>
      <c r="B238" s="62" t="s">
        <v>1108</v>
      </c>
      <c r="C238" s="63">
        <v>0</v>
      </c>
      <c r="D238" s="63"/>
      <c r="E238" s="63">
        <v>0</v>
      </c>
    </row>
    <row r="239" spans="1:5" ht="35.25" customHeight="1" x14ac:dyDescent="0.25">
      <c r="A239" s="61">
        <v>7.7</v>
      </c>
      <c r="B239" s="62" t="s">
        <v>1109</v>
      </c>
      <c r="C239" s="63">
        <v>0</v>
      </c>
      <c r="D239" s="63"/>
      <c r="E239" s="63">
        <v>0</v>
      </c>
    </row>
    <row r="240" spans="1:5" ht="35.25" customHeight="1" x14ac:dyDescent="0.25">
      <c r="A240" s="61">
        <v>7.8</v>
      </c>
      <c r="B240" s="62" t="s">
        <v>1110</v>
      </c>
      <c r="C240" s="63">
        <v>0</v>
      </c>
      <c r="D240" s="63"/>
      <c r="E240" s="63">
        <v>0</v>
      </c>
    </row>
    <row r="241" spans="1:7" ht="15.75" customHeight="1" x14ac:dyDescent="0.25">
      <c r="A241" s="61">
        <v>7.9</v>
      </c>
      <c r="B241" s="62" t="s">
        <v>1111</v>
      </c>
      <c r="C241" s="63">
        <v>0</v>
      </c>
      <c r="D241" s="63"/>
      <c r="E241" s="63">
        <v>0</v>
      </c>
    </row>
    <row r="242" spans="1:7" ht="34.5" customHeight="1" x14ac:dyDescent="0.25">
      <c r="A242" s="50">
        <v>8</v>
      </c>
      <c r="B242" s="51" t="s">
        <v>1112</v>
      </c>
      <c r="C242" s="52">
        <v>1162646946.02</v>
      </c>
      <c r="D242" s="52">
        <f>D243+D247+D253+D258+D259</f>
        <v>61673182.480000019</v>
      </c>
      <c r="E242" s="52">
        <f>+E243+E247+E253</f>
        <v>1224320128.5</v>
      </c>
      <c r="F242" s="21"/>
    </row>
    <row r="243" spans="1:7" ht="15.75" customHeight="1" x14ac:dyDescent="0.25">
      <c r="A243" s="53">
        <v>8.1</v>
      </c>
      <c r="B243" s="54" t="s">
        <v>1113</v>
      </c>
      <c r="C243" s="55">
        <v>730264758.01999998</v>
      </c>
      <c r="D243" s="55">
        <f>D244</f>
        <v>0</v>
      </c>
      <c r="E243" s="55">
        <v>730264758.01999998</v>
      </c>
    </row>
    <row r="244" spans="1:7" ht="15.75" customHeight="1" x14ac:dyDescent="0.25">
      <c r="A244" s="53" t="s">
        <v>1114</v>
      </c>
      <c r="B244" s="54" t="s">
        <v>1115</v>
      </c>
      <c r="C244" s="55">
        <v>730264758.01999998</v>
      </c>
      <c r="D244" s="55">
        <f>D245+D246</f>
        <v>0</v>
      </c>
      <c r="E244" s="55">
        <v>730264758.01999998</v>
      </c>
    </row>
    <row r="245" spans="1:7" ht="15.75" customHeight="1" x14ac:dyDescent="0.25">
      <c r="A245" s="56" t="s">
        <v>1116</v>
      </c>
      <c r="B245" s="57" t="s">
        <v>1117</v>
      </c>
      <c r="C245" s="58">
        <v>623086173.04499996</v>
      </c>
      <c r="D245" s="58"/>
      <c r="E245" s="58">
        <v>623086173.04499996</v>
      </c>
    </row>
    <row r="246" spans="1:7" ht="15.75" customHeight="1" x14ac:dyDescent="0.25">
      <c r="A246" s="56" t="s">
        <v>1118</v>
      </c>
      <c r="B246" s="57" t="s">
        <v>1119</v>
      </c>
      <c r="C246" s="58">
        <v>107178584.97499999</v>
      </c>
      <c r="D246" s="58"/>
      <c r="E246" s="58">
        <v>107178584.97499999</v>
      </c>
    </row>
    <row r="247" spans="1:7" ht="15.75" customHeight="1" x14ac:dyDescent="0.25">
      <c r="A247" s="53">
        <v>8.1999999999999993</v>
      </c>
      <c r="B247" s="54" t="s">
        <v>1120</v>
      </c>
      <c r="C247" s="55">
        <v>432382188</v>
      </c>
      <c r="D247" s="55">
        <f>D248</f>
        <v>19548489.480000019</v>
      </c>
      <c r="E247" s="55">
        <v>451930677.48000002</v>
      </c>
    </row>
    <row r="248" spans="1:7" ht="15.75" customHeight="1" x14ac:dyDescent="0.25">
      <c r="A248" s="53" t="s">
        <v>1121</v>
      </c>
      <c r="B248" s="54" t="s">
        <v>1122</v>
      </c>
      <c r="C248" s="55">
        <v>432382188</v>
      </c>
      <c r="D248" s="55">
        <f>D249+D251</f>
        <v>19548489.480000019</v>
      </c>
      <c r="E248" s="55">
        <v>451930677.48000002</v>
      </c>
      <c r="F248" s="21"/>
    </row>
    <row r="249" spans="1:7" ht="15.75" customHeight="1" x14ac:dyDescent="0.25">
      <c r="A249" s="56" t="s">
        <v>1123</v>
      </c>
      <c r="B249" s="57" t="s">
        <v>1124</v>
      </c>
      <c r="C249" s="58">
        <v>48561750</v>
      </c>
      <c r="D249" s="58">
        <v>8607398</v>
      </c>
      <c r="E249" s="58">
        <f>C249+D249</f>
        <v>57169148</v>
      </c>
      <c r="F249" s="21" t="s">
        <v>1125</v>
      </c>
      <c r="G249" s="21"/>
    </row>
    <row r="250" spans="1:7" ht="15.75" customHeight="1" x14ac:dyDescent="0.25">
      <c r="A250" s="56" t="s">
        <v>1126</v>
      </c>
      <c r="B250" s="57" t="s">
        <v>1127</v>
      </c>
      <c r="C250" s="58">
        <v>146201</v>
      </c>
      <c r="D250" s="58"/>
      <c r="E250" s="58">
        <f t="shared" ref="E250:E255" si="0">C250+D250</f>
        <v>146201</v>
      </c>
      <c r="F250" s="21"/>
    </row>
    <row r="251" spans="1:7" ht="15.75" customHeight="1" x14ac:dyDescent="0.25">
      <c r="A251" s="56" t="s">
        <v>1128</v>
      </c>
      <c r="B251" s="57" t="s">
        <v>1129</v>
      </c>
      <c r="C251" s="58">
        <v>382281329</v>
      </c>
      <c r="D251" s="58">
        <v>10941091.480000019</v>
      </c>
      <c r="E251" s="58">
        <f t="shared" si="0"/>
        <v>393222420.48000002</v>
      </c>
      <c r="F251" s="21" t="s">
        <v>1130</v>
      </c>
      <c r="G251" s="21"/>
    </row>
    <row r="252" spans="1:7" ht="15.75" customHeight="1" x14ac:dyDescent="0.25">
      <c r="A252" s="56" t="s">
        <v>1131</v>
      </c>
      <c r="B252" s="57" t="s">
        <v>1132</v>
      </c>
      <c r="C252" s="58">
        <v>1392908</v>
      </c>
      <c r="D252" s="58"/>
      <c r="E252" s="58">
        <f t="shared" si="0"/>
        <v>1392908</v>
      </c>
    </row>
    <row r="253" spans="1:7" ht="15.75" customHeight="1" x14ac:dyDescent="0.25">
      <c r="A253" s="53">
        <v>8.3000000000000007</v>
      </c>
      <c r="B253" s="54" t="s">
        <v>1133</v>
      </c>
      <c r="C253" s="55">
        <v>0</v>
      </c>
      <c r="D253" s="55">
        <f>D254</f>
        <v>42124693</v>
      </c>
      <c r="E253" s="55">
        <f t="shared" si="0"/>
        <v>42124693</v>
      </c>
    </row>
    <row r="254" spans="1:7" ht="15.75" customHeight="1" x14ac:dyDescent="0.25">
      <c r="A254" s="53" t="s">
        <v>1134</v>
      </c>
      <c r="B254" s="54" t="s">
        <v>1135</v>
      </c>
      <c r="C254" s="55">
        <v>0</v>
      </c>
      <c r="D254" s="55">
        <f>D255+D256</f>
        <v>42124693</v>
      </c>
      <c r="E254" s="55">
        <f t="shared" si="0"/>
        <v>42124693</v>
      </c>
    </row>
    <row r="255" spans="1:7" ht="15.75" customHeight="1" x14ac:dyDescent="0.25">
      <c r="A255" s="56" t="s">
        <v>1136</v>
      </c>
      <c r="B255" s="57" t="s">
        <v>1137</v>
      </c>
      <c r="C255" s="58">
        <v>0</v>
      </c>
      <c r="D255" s="58">
        <v>17124693</v>
      </c>
      <c r="E255" s="58">
        <f t="shared" si="0"/>
        <v>17124693</v>
      </c>
      <c r="F255" s="17" t="s">
        <v>1138</v>
      </c>
    </row>
    <row r="256" spans="1:7" ht="15.75" customHeight="1" x14ac:dyDescent="0.25">
      <c r="A256" s="56" t="s">
        <v>1139</v>
      </c>
      <c r="B256" s="57" t="s">
        <v>1140</v>
      </c>
      <c r="C256" s="58">
        <v>0</v>
      </c>
      <c r="D256" s="58">
        <v>25000000</v>
      </c>
      <c r="E256" s="58">
        <f>C256+D256</f>
        <v>25000000</v>
      </c>
    </row>
    <row r="257" spans="1:5" ht="15.75" customHeight="1" x14ac:dyDescent="0.25">
      <c r="A257" s="56" t="s">
        <v>1141</v>
      </c>
      <c r="B257" s="57" t="s">
        <v>1142</v>
      </c>
      <c r="C257" s="58">
        <v>0</v>
      </c>
      <c r="D257" s="58"/>
      <c r="E257" s="58">
        <v>0</v>
      </c>
    </row>
    <row r="258" spans="1:5" ht="15.75" customHeight="1" x14ac:dyDescent="0.25">
      <c r="A258" s="61">
        <v>8.4</v>
      </c>
      <c r="B258" s="62" t="s">
        <v>1143</v>
      </c>
      <c r="C258" s="63">
        <v>0</v>
      </c>
      <c r="D258" s="63"/>
      <c r="E258" s="63">
        <v>0</v>
      </c>
    </row>
    <row r="259" spans="1:5" ht="15.75" customHeight="1" x14ac:dyDescent="0.25">
      <c r="A259" s="61">
        <v>8.5</v>
      </c>
      <c r="B259" s="62" t="s">
        <v>1144</v>
      </c>
      <c r="C259" s="63">
        <v>0</v>
      </c>
      <c r="D259" s="63"/>
      <c r="E259" s="63">
        <v>0</v>
      </c>
    </row>
    <row r="260" spans="1:5" ht="15.75" customHeight="1" x14ac:dyDescent="0.25">
      <c r="A260" s="50">
        <v>9</v>
      </c>
      <c r="B260" s="51" t="s">
        <v>1145</v>
      </c>
      <c r="C260" s="52">
        <v>0</v>
      </c>
      <c r="D260" s="52"/>
      <c r="E260" s="52">
        <v>0</v>
      </c>
    </row>
    <row r="261" spans="1:5" ht="15.75" customHeight="1" x14ac:dyDescent="0.25">
      <c r="A261" s="53">
        <v>9.1</v>
      </c>
      <c r="B261" s="54" t="s">
        <v>1146</v>
      </c>
      <c r="C261" s="55">
        <v>0</v>
      </c>
      <c r="D261" s="55"/>
      <c r="E261" s="55">
        <v>0</v>
      </c>
    </row>
    <row r="262" spans="1:5" ht="15.75" customHeight="1" x14ac:dyDescent="0.25">
      <c r="A262" s="53" t="s">
        <v>1147</v>
      </c>
      <c r="B262" s="54" t="s">
        <v>1148</v>
      </c>
      <c r="C262" s="55">
        <v>0</v>
      </c>
      <c r="D262" s="55"/>
      <c r="E262" s="55">
        <v>0</v>
      </c>
    </row>
    <row r="263" spans="1:5" ht="15.75" customHeight="1" x14ac:dyDescent="0.25">
      <c r="A263" s="56" t="s">
        <v>1149</v>
      </c>
      <c r="B263" s="57" t="s">
        <v>1148</v>
      </c>
      <c r="C263" s="58">
        <v>0</v>
      </c>
      <c r="D263" s="58"/>
      <c r="E263" s="58">
        <v>0</v>
      </c>
    </row>
    <row r="264" spans="1:5" ht="15.75" customHeight="1" x14ac:dyDescent="0.25">
      <c r="A264" s="53">
        <v>9.3000000000000007</v>
      </c>
      <c r="B264" s="54" t="s">
        <v>1150</v>
      </c>
      <c r="C264" s="55">
        <v>0</v>
      </c>
      <c r="D264" s="55"/>
      <c r="E264" s="55">
        <v>0</v>
      </c>
    </row>
    <row r="265" spans="1:5" ht="15.75" customHeight="1" x14ac:dyDescent="0.25">
      <c r="A265" s="53" t="s">
        <v>1151</v>
      </c>
      <c r="B265" s="54" t="s">
        <v>1152</v>
      </c>
      <c r="C265" s="55">
        <v>0</v>
      </c>
      <c r="D265" s="55"/>
      <c r="E265" s="55">
        <v>0</v>
      </c>
    </row>
    <row r="266" spans="1:5" ht="15.75" customHeight="1" x14ac:dyDescent="0.25">
      <c r="A266" s="56" t="s">
        <v>1153</v>
      </c>
      <c r="B266" s="57" t="s">
        <v>1152</v>
      </c>
      <c r="C266" s="58">
        <v>0</v>
      </c>
      <c r="D266" s="58"/>
      <c r="E266" s="58">
        <v>0</v>
      </c>
    </row>
    <row r="267" spans="1:5" ht="15.75" customHeight="1" x14ac:dyDescent="0.25">
      <c r="A267" s="53" t="s">
        <v>1154</v>
      </c>
      <c r="B267" s="54" t="s">
        <v>1155</v>
      </c>
      <c r="C267" s="55">
        <v>0</v>
      </c>
      <c r="D267" s="55"/>
      <c r="E267" s="55">
        <v>0</v>
      </c>
    </row>
    <row r="268" spans="1:5" ht="15.75" customHeight="1" x14ac:dyDescent="0.25">
      <c r="A268" s="56" t="s">
        <v>1156</v>
      </c>
      <c r="B268" s="57" t="s">
        <v>1155</v>
      </c>
      <c r="C268" s="58">
        <v>0</v>
      </c>
      <c r="D268" s="58"/>
      <c r="E268" s="58">
        <v>0</v>
      </c>
    </row>
    <row r="269" spans="1:5" ht="15.75" customHeight="1" x14ac:dyDescent="0.25">
      <c r="A269" s="53">
        <v>9.5</v>
      </c>
      <c r="B269" s="54" t="s">
        <v>1157</v>
      </c>
      <c r="C269" s="55">
        <v>0</v>
      </c>
      <c r="D269" s="55"/>
      <c r="E269" s="55">
        <v>0</v>
      </c>
    </row>
    <row r="270" spans="1:5" ht="15.75" customHeight="1" x14ac:dyDescent="0.25">
      <c r="A270" s="61">
        <v>9.6999999999999993</v>
      </c>
      <c r="B270" s="62" t="s">
        <v>1158</v>
      </c>
      <c r="C270" s="63">
        <v>0</v>
      </c>
      <c r="D270" s="63"/>
      <c r="E270" s="63">
        <v>0</v>
      </c>
    </row>
    <row r="271" spans="1:5" ht="15.75" customHeight="1" x14ac:dyDescent="0.25">
      <c r="A271" s="50">
        <v>11</v>
      </c>
      <c r="B271" s="51" t="s">
        <v>1159</v>
      </c>
      <c r="C271" s="52">
        <v>0</v>
      </c>
      <c r="D271" s="52">
        <f>D272+D277+D278</f>
        <v>158417199.58000001</v>
      </c>
      <c r="E271" s="52">
        <f>C271+D271</f>
        <v>158417199.58000001</v>
      </c>
    </row>
    <row r="272" spans="1:5" ht="15.75" customHeight="1" x14ac:dyDescent="0.25">
      <c r="A272" s="53">
        <v>11.1</v>
      </c>
      <c r="B272" s="54" t="s">
        <v>1160</v>
      </c>
      <c r="C272" s="55">
        <v>0</v>
      </c>
      <c r="D272" s="55">
        <f>D273</f>
        <v>158417199.58000001</v>
      </c>
      <c r="E272" s="55">
        <f>C272+D272</f>
        <v>158417199.58000001</v>
      </c>
    </row>
    <row r="273" spans="1:10" ht="15.75" customHeight="1" x14ac:dyDescent="0.25">
      <c r="A273" s="53" t="s">
        <v>1161</v>
      </c>
      <c r="B273" s="54" t="s">
        <v>1162</v>
      </c>
      <c r="C273" s="55">
        <v>0</v>
      </c>
      <c r="D273" s="55">
        <f>D274+D275+D276</f>
        <v>158417199.58000001</v>
      </c>
      <c r="E273" s="55">
        <f>C273+D273</f>
        <v>158417199.58000001</v>
      </c>
    </row>
    <row r="274" spans="1:10" ht="15.75" customHeight="1" x14ac:dyDescent="0.25">
      <c r="A274" s="56" t="s">
        <v>1163</v>
      </c>
      <c r="B274" s="57" t="s">
        <v>1164</v>
      </c>
      <c r="C274" s="58">
        <v>0</v>
      </c>
      <c r="D274" s="58">
        <v>158417199.58000001</v>
      </c>
      <c r="E274" s="58">
        <v>0</v>
      </c>
    </row>
    <row r="275" spans="1:10" ht="15.75" customHeight="1" x14ac:dyDescent="0.25">
      <c r="A275" s="56" t="s">
        <v>1165</v>
      </c>
      <c r="B275" s="57" t="s">
        <v>1166</v>
      </c>
      <c r="C275" s="58">
        <v>0</v>
      </c>
      <c r="D275" s="58"/>
      <c r="E275" s="58">
        <v>0</v>
      </c>
    </row>
    <row r="276" spans="1:10" ht="15.75" customHeight="1" x14ac:dyDescent="0.25">
      <c r="A276" s="56" t="s">
        <v>1167</v>
      </c>
      <c r="B276" s="57" t="s">
        <v>1168</v>
      </c>
      <c r="C276" s="58">
        <v>0</v>
      </c>
      <c r="D276" s="58"/>
      <c r="E276" s="58">
        <f>C276+D276</f>
        <v>0</v>
      </c>
    </row>
    <row r="277" spans="1:10" ht="15.75" customHeight="1" x14ac:dyDescent="0.25">
      <c r="A277" s="53">
        <v>11.2</v>
      </c>
      <c r="B277" s="54" t="s">
        <v>1169</v>
      </c>
      <c r="C277" s="55">
        <v>0</v>
      </c>
      <c r="D277" s="55"/>
      <c r="E277" s="55">
        <v>0</v>
      </c>
    </row>
    <row r="278" spans="1:10" ht="15.75" customHeight="1" x14ac:dyDescent="0.25">
      <c r="A278" s="53">
        <v>11.3</v>
      </c>
      <c r="B278" s="54" t="s">
        <v>1170</v>
      </c>
      <c r="C278" s="55">
        <v>0</v>
      </c>
      <c r="D278" s="55"/>
      <c r="E278" s="55">
        <v>0</v>
      </c>
    </row>
    <row r="279" spans="1:10" x14ac:dyDescent="0.25">
      <c r="A279" s="68" t="s">
        <v>696</v>
      </c>
      <c r="B279" s="68"/>
      <c r="C279" s="65">
        <f>+C5+C50+C56+C61+C185+C209+C232+C242+C260+C271</f>
        <v>2630315339.1700001</v>
      </c>
      <c r="D279" s="65"/>
      <c r="E279" s="65">
        <f>+E5+E50+E56+E61+E185+E209+E232+E242+E260+E271</f>
        <v>2878252011.3199997</v>
      </c>
    </row>
    <row r="281" spans="1:10" x14ac:dyDescent="0.25">
      <c r="C281"/>
      <c r="D281"/>
      <c r="E281"/>
      <c r="F281"/>
    </row>
    <row r="282" spans="1:10" x14ac:dyDescent="0.25">
      <c r="C282"/>
      <c r="D282"/>
      <c r="E282"/>
      <c r="F282"/>
    </row>
    <row r="283" spans="1:10" x14ac:dyDescent="0.25">
      <c r="C283"/>
      <c r="D283"/>
      <c r="E283"/>
      <c r="F283"/>
    </row>
    <row r="284" spans="1:10" x14ac:dyDescent="0.25">
      <c r="C284"/>
      <c r="D284"/>
      <c r="E284"/>
      <c r="F284"/>
      <c r="G284" s="66"/>
    </row>
    <row r="285" spans="1:10" x14ac:dyDescent="0.25">
      <c r="C285"/>
      <c r="D285"/>
      <c r="E285"/>
      <c r="F285"/>
    </row>
    <row r="286" spans="1:10" x14ac:dyDescent="0.25">
      <c r="C286"/>
      <c r="D286"/>
      <c r="E286"/>
      <c r="F286"/>
      <c r="J286" s="66"/>
    </row>
    <row r="287" spans="1:10" x14ac:dyDescent="0.25">
      <c r="C287"/>
      <c r="D287"/>
      <c r="E287"/>
      <c r="F287"/>
      <c r="J287" s="66"/>
    </row>
    <row r="288" spans="1:10" x14ac:dyDescent="0.25">
      <c r="C288"/>
      <c r="D288"/>
      <c r="E288"/>
      <c r="F288"/>
    </row>
    <row r="289" spans="3:6" x14ac:dyDescent="0.25">
      <c r="C289"/>
      <c r="D289"/>
      <c r="E289"/>
      <c r="F289"/>
    </row>
    <row r="290" spans="3:6" x14ac:dyDescent="0.25">
      <c r="C290"/>
      <c r="D290"/>
      <c r="E290"/>
      <c r="F290"/>
    </row>
    <row r="291" spans="3:6" x14ac:dyDescent="0.25">
      <c r="C291"/>
      <c r="D291"/>
      <c r="E291"/>
      <c r="F291"/>
    </row>
    <row r="292" spans="3:6" x14ac:dyDescent="0.25">
      <c r="C292"/>
      <c r="D292"/>
      <c r="E292"/>
      <c r="F292"/>
    </row>
    <row r="293" spans="3:6" x14ac:dyDescent="0.25">
      <c r="C293"/>
      <c r="D293"/>
      <c r="E293"/>
      <c r="F293"/>
    </row>
    <row r="294" spans="3:6" x14ac:dyDescent="0.25">
      <c r="C294"/>
      <c r="D294"/>
      <c r="E294"/>
      <c r="F294"/>
    </row>
  </sheetData>
  <mergeCells count="8">
    <mergeCell ref="A279:B279"/>
    <mergeCell ref="A1:E1"/>
    <mergeCell ref="A2:E2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69"/>
  <sheetViews>
    <sheetView tabSelected="1" view="pageLayout" zoomScaleNormal="100" workbookViewId="0">
      <selection activeCell="B13" sqref="B13"/>
    </sheetView>
  </sheetViews>
  <sheetFormatPr baseColWidth="10" defaultRowHeight="15" x14ac:dyDescent="0.25"/>
  <cols>
    <col min="1" max="1" width="83.28515625" bestFit="1" customWidth="1"/>
    <col min="2" max="2" width="31.5703125" style="37" bestFit="1" customWidth="1"/>
  </cols>
  <sheetData>
    <row r="3" spans="1:2" x14ac:dyDescent="0.25">
      <c r="A3" s="38" t="s">
        <v>694</v>
      </c>
      <c r="B3" s="39" t="s">
        <v>1171</v>
      </c>
    </row>
    <row r="4" spans="1:2" x14ac:dyDescent="0.25">
      <c r="A4" s="35" t="s">
        <v>220</v>
      </c>
      <c r="B4" s="37">
        <v>5132872.2</v>
      </c>
    </row>
    <row r="5" spans="1:2" x14ac:dyDescent="0.25">
      <c r="A5" s="36" t="s">
        <v>222</v>
      </c>
      <c r="B5" s="37">
        <v>5132872.2</v>
      </c>
    </row>
    <row r="6" spans="1:2" x14ac:dyDescent="0.25">
      <c r="A6" s="35" t="s">
        <v>133</v>
      </c>
      <c r="B6" s="37">
        <v>22094085.300000001</v>
      </c>
    </row>
    <row r="7" spans="1:2" x14ac:dyDescent="0.25">
      <c r="A7" s="36" t="s">
        <v>136</v>
      </c>
      <c r="B7" s="37">
        <v>22094085.300000001</v>
      </c>
    </row>
    <row r="8" spans="1:2" x14ac:dyDescent="0.25">
      <c r="A8" s="35" t="s">
        <v>379</v>
      </c>
      <c r="B8" s="37">
        <v>16670591.223840229</v>
      </c>
    </row>
    <row r="9" spans="1:2" x14ac:dyDescent="0.25">
      <c r="A9" s="36" t="s">
        <v>381</v>
      </c>
      <c r="B9" s="37">
        <v>16670591.223840229</v>
      </c>
    </row>
    <row r="10" spans="1:2" x14ac:dyDescent="0.25">
      <c r="A10" s="35" t="s">
        <v>284</v>
      </c>
      <c r="B10" s="37">
        <v>0</v>
      </c>
    </row>
    <row r="11" spans="1:2" x14ac:dyDescent="0.25">
      <c r="A11" s="36" t="s">
        <v>284</v>
      </c>
      <c r="B11" s="37">
        <v>0</v>
      </c>
    </row>
    <row r="12" spans="1:2" x14ac:dyDescent="0.25">
      <c r="A12" s="35" t="s">
        <v>57</v>
      </c>
      <c r="B12" s="37">
        <v>9005611.9699999988</v>
      </c>
    </row>
    <row r="13" spans="1:2" x14ac:dyDescent="0.25">
      <c r="A13" s="36" t="s">
        <v>60</v>
      </c>
      <c r="B13" s="37">
        <v>5135011.97</v>
      </c>
    </row>
    <row r="14" spans="1:2" x14ac:dyDescent="0.25">
      <c r="A14" s="36" t="s">
        <v>74</v>
      </c>
      <c r="B14" s="37">
        <v>50000</v>
      </c>
    </row>
    <row r="15" spans="1:2" x14ac:dyDescent="0.25">
      <c r="A15" s="36" t="s">
        <v>78</v>
      </c>
      <c r="B15" s="37">
        <v>100000</v>
      </c>
    </row>
    <row r="16" spans="1:2" x14ac:dyDescent="0.25">
      <c r="A16" s="36" t="s">
        <v>82</v>
      </c>
      <c r="B16" s="37">
        <v>3720600</v>
      </c>
    </row>
    <row r="17" spans="1:2" x14ac:dyDescent="0.25">
      <c r="A17" s="36" t="s">
        <v>93</v>
      </c>
      <c r="B17" s="37">
        <v>0</v>
      </c>
    </row>
    <row r="18" spans="1:2" x14ac:dyDescent="0.25">
      <c r="A18" s="35" t="s">
        <v>260</v>
      </c>
      <c r="B18" s="37">
        <v>100444203.24000001</v>
      </c>
    </row>
    <row r="19" spans="1:2" x14ac:dyDescent="0.25">
      <c r="A19" s="36" t="s">
        <v>456</v>
      </c>
      <c r="B19" s="37">
        <v>96299981.370000005</v>
      </c>
    </row>
    <row r="20" spans="1:2" x14ac:dyDescent="0.25">
      <c r="A20" s="36" t="s">
        <v>263</v>
      </c>
      <c r="B20" s="37">
        <v>2378917.87</v>
      </c>
    </row>
    <row r="21" spans="1:2" x14ac:dyDescent="0.25">
      <c r="A21" s="36" t="s">
        <v>301</v>
      </c>
      <c r="B21" s="37">
        <v>0</v>
      </c>
    </row>
    <row r="22" spans="1:2" x14ac:dyDescent="0.25">
      <c r="A22" s="36" t="s">
        <v>266</v>
      </c>
      <c r="B22" s="37">
        <v>1765304</v>
      </c>
    </row>
    <row r="23" spans="1:2" x14ac:dyDescent="0.25">
      <c r="A23" s="35" t="s">
        <v>411</v>
      </c>
      <c r="B23" s="37">
        <v>548918661.87</v>
      </c>
    </row>
    <row r="24" spans="1:2" x14ac:dyDescent="0.25">
      <c r="A24" s="36" t="s">
        <v>165</v>
      </c>
      <c r="B24" s="37">
        <v>258212494.62</v>
      </c>
    </row>
    <row r="25" spans="1:2" x14ac:dyDescent="0.25">
      <c r="A25" s="36" t="s">
        <v>301</v>
      </c>
      <c r="B25" s="37">
        <v>290706167.25</v>
      </c>
    </row>
    <row r="26" spans="1:2" x14ac:dyDescent="0.25">
      <c r="A26" s="35" t="s">
        <v>351</v>
      </c>
      <c r="B26" s="37">
        <v>100713254.74000001</v>
      </c>
    </row>
    <row r="27" spans="1:2" x14ac:dyDescent="0.25">
      <c r="A27" s="36" t="s">
        <v>353</v>
      </c>
      <c r="B27" s="37">
        <v>10749358.34</v>
      </c>
    </row>
    <row r="28" spans="1:2" x14ac:dyDescent="0.25">
      <c r="A28" s="36" t="s">
        <v>362</v>
      </c>
      <c r="B28" s="37">
        <v>241935</v>
      </c>
    </row>
    <row r="29" spans="1:2" x14ac:dyDescent="0.25">
      <c r="A29" s="36" t="s">
        <v>365</v>
      </c>
      <c r="B29" s="37">
        <v>89721961.400000006</v>
      </c>
    </row>
    <row r="30" spans="1:2" x14ac:dyDescent="0.25">
      <c r="A30" s="35" t="s">
        <v>195</v>
      </c>
      <c r="B30" s="37">
        <v>186315818.78400001</v>
      </c>
    </row>
    <row r="31" spans="1:2" x14ac:dyDescent="0.25">
      <c r="A31" s="36" t="s">
        <v>233</v>
      </c>
      <c r="B31" s="37">
        <v>120010634.454</v>
      </c>
    </row>
    <row r="32" spans="1:2" x14ac:dyDescent="0.25">
      <c r="A32" s="36" t="s">
        <v>236</v>
      </c>
      <c r="B32" s="37">
        <v>205584.40000000002</v>
      </c>
    </row>
    <row r="33" spans="1:2" x14ac:dyDescent="0.25">
      <c r="A33" s="36" t="s">
        <v>239</v>
      </c>
      <c r="B33" s="37">
        <v>19984929.810000002</v>
      </c>
    </row>
    <row r="34" spans="1:2" x14ac:dyDescent="0.25">
      <c r="A34" s="36" t="s">
        <v>247</v>
      </c>
      <c r="B34" s="37">
        <v>24675381.59</v>
      </c>
    </row>
    <row r="35" spans="1:2" x14ac:dyDescent="0.25">
      <c r="A35" s="36" t="s">
        <v>252</v>
      </c>
      <c r="B35" s="37">
        <v>0</v>
      </c>
    </row>
    <row r="36" spans="1:2" x14ac:dyDescent="0.25">
      <c r="A36" s="36" t="s">
        <v>256</v>
      </c>
      <c r="B36" s="37">
        <v>19425832.57</v>
      </c>
    </row>
    <row r="37" spans="1:2" x14ac:dyDescent="0.25">
      <c r="A37" s="36" t="s">
        <v>198</v>
      </c>
      <c r="B37" s="37">
        <v>2013455.96</v>
      </c>
    </row>
    <row r="38" spans="1:2" x14ac:dyDescent="0.25">
      <c r="A38" s="35" t="s">
        <v>345</v>
      </c>
      <c r="B38" s="37">
        <v>5680749.3599999994</v>
      </c>
    </row>
    <row r="39" spans="1:2" x14ac:dyDescent="0.25">
      <c r="A39" s="36" t="s">
        <v>347</v>
      </c>
      <c r="B39" s="37">
        <v>5680749.3599999994</v>
      </c>
    </row>
    <row r="40" spans="1:2" x14ac:dyDescent="0.25">
      <c r="A40" s="35" t="s">
        <v>373</v>
      </c>
      <c r="B40" s="37">
        <v>25000000</v>
      </c>
    </row>
    <row r="41" spans="1:2" x14ac:dyDescent="0.25">
      <c r="A41" s="36" t="s">
        <v>373</v>
      </c>
      <c r="B41" s="37">
        <v>25000000</v>
      </c>
    </row>
    <row r="42" spans="1:2" x14ac:dyDescent="0.25">
      <c r="A42" s="35" t="s">
        <v>390</v>
      </c>
      <c r="B42" s="37">
        <v>5681037.1899999995</v>
      </c>
    </row>
    <row r="43" spans="1:2" x14ac:dyDescent="0.25">
      <c r="A43" s="36" t="s">
        <v>392</v>
      </c>
      <c r="B43" s="37">
        <v>5681037.1899999995</v>
      </c>
    </row>
    <row r="44" spans="1:2" x14ac:dyDescent="0.25">
      <c r="A44" s="35" t="s">
        <v>162</v>
      </c>
      <c r="B44" s="37">
        <v>7068824.9500000002</v>
      </c>
    </row>
    <row r="45" spans="1:2" x14ac:dyDescent="0.25">
      <c r="A45" s="36" t="s">
        <v>165</v>
      </c>
      <c r="B45" s="37">
        <v>0</v>
      </c>
    </row>
    <row r="46" spans="1:2" x14ac:dyDescent="0.25">
      <c r="A46" s="36" t="s">
        <v>182</v>
      </c>
      <c r="B46" s="37">
        <v>1568824.95</v>
      </c>
    </row>
    <row r="47" spans="1:2" x14ac:dyDescent="0.25">
      <c r="A47" s="36" t="s">
        <v>187</v>
      </c>
      <c r="B47" s="37">
        <v>5500000</v>
      </c>
    </row>
    <row r="48" spans="1:2" x14ac:dyDescent="0.25">
      <c r="A48" s="36" t="s">
        <v>191</v>
      </c>
      <c r="B48" s="37">
        <v>0</v>
      </c>
    </row>
    <row r="49" spans="1:2" x14ac:dyDescent="0.25">
      <c r="A49" s="35" t="s">
        <v>47</v>
      </c>
      <c r="B49" s="37">
        <v>1414238472.6853333</v>
      </c>
    </row>
    <row r="50" spans="1:2" x14ac:dyDescent="0.25">
      <c r="A50" s="36" t="s">
        <v>49</v>
      </c>
      <c r="B50" s="37">
        <v>1414238472.6853333</v>
      </c>
    </row>
    <row r="51" spans="1:2" x14ac:dyDescent="0.25">
      <c r="A51" s="35" t="s">
        <v>149</v>
      </c>
      <c r="B51" s="37">
        <v>120919657.44000001</v>
      </c>
    </row>
    <row r="52" spans="1:2" x14ac:dyDescent="0.25">
      <c r="A52" s="36" t="s">
        <v>289</v>
      </c>
      <c r="B52" s="37">
        <v>23548145.789999999</v>
      </c>
    </row>
    <row r="53" spans="1:2" x14ac:dyDescent="0.25">
      <c r="A53" s="36" t="s">
        <v>419</v>
      </c>
      <c r="B53" s="37">
        <v>2859445.46</v>
      </c>
    </row>
    <row r="54" spans="1:2" x14ac:dyDescent="0.25">
      <c r="A54" s="36" t="s">
        <v>296</v>
      </c>
      <c r="B54" s="37">
        <v>11424875.98</v>
      </c>
    </row>
    <row r="55" spans="1:2" x14ac:dyDescent="0.25">
      <c r="A55" s="36" t="s">
        <v>151</v>
      </c>
      <c r="B55" s="37">
        <v>77424427.410000011</v>
      </c>
    </row>
    <row r="56" spans="1:2" x14ac:dyDescent="0.25">
      <c r="A56" s="36" t="s">
        <v>226</v>
      </c>
      <c r="B56" s="37">
        <v>2211762.7999999998</v>
      </c>
    </row>
    <row r="57" spans="1:2" x14ac:dyDescent="0.25">
      <c r="A57" s="36" t="s">
        <v>305</v>
      </c>
      <c r="B57" s="37">
        <v>3451000</v>
      </c>
    </row>
    <row r="58" spans="1:2" x14ac:dyDescent="0.25">
      <c r="A58" s="35" t="s">
        <v>101</v>
      </c>
      <c r="B58" s="37">
        <v>58761466.579999998</v>
      </c>
    </row>
    <row r="59" spans="1:2" x14ac:dyDescent="0.25">
      <c r="A59" s="36" t="s">
        <v>270</v>
      </c>
      <c r="B59" s="37">
        <v>41396464.379999995</v>
      </c>
    </row>
    <row r="60" spans="1:2" x14ac:dyDescent="0.25">
      <c r="A60" s="36" t="s">
        <v>274</v>
      </c>
      <c r="B60" s="37">
        <v>1862111.54</v>
      </c>
    </row>
    <row r="61" spans="1:2" x14ac:dyDescent="0.25">
      <c r="A61" s="36" t="s">
        <v>104</v>
      </c>
      <c r="B61" s="37">
        <v>14554629.210000001</v>
      </c>
    </row>
    <row r="62" spans="1:2" x14ac:dyDescent="0.25">
      <c r="A62" s="36" t="s">
        <v>280</v>
      </c>
      <c r="B62" s="37">
        <v>948261.45000000007</v>
      </c>
    </row>
    <row r="63" spans="1:2" x14ac:dyDescent="0.25">
      <c r="A63" s="35" t="s">
        <v>211</v>
      </c>
      <c r="B63" s="37">
        <v>2620972.4</v>
      </c>
    </row>
    <row r="64" spans="1:2" x14ac:dyDescent="0.25">
      <c r="A64" s="36" t="s">
        <v>214</v>
      </c>
      <c r="B64" s="37">
        <v>2620972.4</v>
      </c>
    </row>
    <row r="65" spans="1:2" x14ac:dyDescent="0.25">
      <c r="A65" s="35" t="s">
        <v>385</v>
      </c>
      <c r="B65" s="37">
        <v>59615914</v>
      </c>
    </row>
    <row r="66" spans="1:2" x14ac:dyDescent="0.25">
      <c r="A66" s="36" t="s">
        <v>386</v>
      </c>
      <c r="B66" s="37">
        <v>59615914</v>
      </c>
    </row>
    <row r="67" spans="1:2" x14ac:dyDescent="0.25">
      <c r="A67" s="35" t="s">
        <v>38</v>
      </c>
      <c r="B67" s="37">
        <v>189369817.38682646</v>
      </c>
    </row>
    <row r="68" spans="1:2" x14ac:dyDescent="0.25">
      <c r="A68" s="36" t="s">
        <v>41</v>
      </c>
      <c r="B68" s="37">
        <v>189369817.38682646</v>
      </c>
    </row>
    <row r="69" spans="1:2" x14ac:dyDescent="0.25">
      <c r="A69" s="40" t="s">
        <v>696</v>
      </c>
      <c r="B69" s="39">
        <v>2878252011.3200002</v>
      </c>
    </row>
  </sheetData>
  <pageMargins left="0.70866141732283472" right="0.70866141732283472" top="0.94488188976377963" bottom="0.74803149606299213" header="0.31496062992125984" footer="0.31496062992125984"/>
  <pageSetup scale="78" fitToHeight="0" orientation="portrait" r:id="rId2"/>
  <headerFooter>
    <oddHeader>&amp;C&amp;"-,Negrita"&amp;12Municipio de Tlajomulco de Zúñiga, Jalisco
Primera Modificación Presupuestal 2020
Clasificación Administrativa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tabSelected="1" view="pageLayout" zoomScaleNormal="100" workbookViewId="0">
      <selection activeCell="B13" sqref="B13"/>
    </sheetView>
  </sheetViews>
  <sheetFormatPr baseColWidth="10" defaultRowHeight="15" x14ac:dyDescent="0.25"/>
  <cols>
    <col min="1" max="1" width="11.7109375" bestFit="1" customWidth="1"/>
    <col min="2" max="2" width="31.5703125" style="37" bestFit="1" customWidth="1"/>
  </cols>
  <sheetData>
    <row r="3" spans="1:2" x14ac:dyDescent="0.25">
      <c r="A3" s="38" t="s">
        <v>697</v>
      </c>
      <c r="B3" s="39" t="s">
        <v>1171</v>
      </c>
    </row>
    <row r="4" spans="1:2" x14ac:dyDescent="0.25">
      <c r="A4" s="35">
        <v>1000</v>
      </c>
      <c r="B4" s="37">
        <v>1266999999.995333</v>
      </c>
    </row>
    <row r="5" spans="1:2" x14ac:dyDescent="0.25">
      <c r="A5" s="35">
        <v>2000</v>
      </c>
      <c r="B5" s="37">
        <v>141898492.39000005</v>
      </c>
    </row>
    <row r="6" spans="1:2" x14ac:dyDescent="0.25">
      <c r="A6" s="35">
        <v>3000</v>
      </c>
      <c r="B6" s="37">
        <v>675348173.46400011</v>
      </c>
    </row>
    <row r="7" spans="1:2" x14ac:dyDescent="0.25">
      <c r="A7" s="35">
        <v>4000</v>
      </c>
      <c r="B7" s="37">
        <v>258938998.13384023</v>
      </c>
    </row>
    <row r="8" spans="1:2" x14ac:dyDescent="0.25">
      <c r="A8" s="35">
        <v>5000</v>
      </c>
      <c r="B8" s="37">
        <v>127871924.64</v>
      </c>
    </row>
    <row r="9" spans="1:2" x14ac:dyDescent="0.25">
      <c r="A9" s="35">
        <v>6000</v>
      </c>
      <c r="B9" s="37">
        <v>357332978.67682648</v>
      </c>
    </row>
    <row r="10" spans="1:2" x14ac:dyDescent="0.25">
      <c r="A10" s="35">
        <v>9000</v>
      </c>
      <c r="B10" s="37">
        <v>49861444.019999996</v>
      </c>
    </row>
    <row r="11" spans="1:2" x14ac:dyDescent="0.25">
      <c r="A11" s="40" t="s">
        <v>696</v>
      </c>
      <c r="B11" s="39">
        <v>2878252011.3199997</v>
      </c>
    </row>
  </sheetData>
  <pageMargins left="0.7" right="0.7" top="1.0520833333333333" bottom="0.75" header="0.3" footer="0.3"/>
  <pageSetup orientation="portrait" r:id="rId2"/>
  <headerFooter>
    <oddHeader>&amp;C&amp;"-,Negrita"&amp;12Municipio de Tlajomulco de Zúñiga, Jalisco
Primera Modificación Presupuestal 2020
Presupuesto por Capítulos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tabSelected="1" view="pageLayout" zoomScaleNormal="100" workbookViewId="0">
      <selection activeCell="B13" sqref="B13"/>
    </sheetView>
  </sheetViews>
  <sheetFormatPr baseColWidth="10" defaultRowHeight="15" x14ac:dyDescent="0.25"/>
  <cols>
    <col min="1" max="1" width="66.42578125" bestFit="1" customWidth="1"/>
    <col min="2" max="2" width="31.5703125" style="37" bestFit="1" customWidth="1"/>
  </cols>
  <sheetData>
    <row r="3" spans="1:2" x14ac:dyDescent="0.25">
      <c r="A3" s="38" t="s">
        <v>698</v>
      </c>
      <c r="B3" s="39" t="s">
        <v>1171</v>
      </c>
    </row>
    <row r="4" spans="1:2" x14ac:dyDescent="0.25">
      <c r="A4" s="35">
        <v>9111</v>
      </c>
      <c r="B4" s="37">
        <v>29861444.02</v>
      </c>
    </row>
    <row r="5" spans="1:2" x14ac:dyDescent="0.25">
      <c r="A5" s="36" t="s">
        <v>449</v>
      </c>
      <c r="B5" s="37">
        <v>29861444.02</v>
      </c>
    </row>
    <row r="6" spans="1:2" x14ac:dyDescent="0.25">
      <c r="A6" s="35">
        <v>9211</v>
      </c>
      <c r="B6" s="37">
        <v>20000000</v>
      </c>
    </row>
    <row r="7" spans="1:2" x14ac:dyDescent="0.25">
      <c r="A7" s="36" t="s">
        <v>450</v>
      </c>
      <c r="B7" s="37">
        <v>20000000</v>
      </c>
    </row>
    <row r="8" spans="1:2" x14ac:dyDescent="0.25">
      <c r="A8" s="40" t="s">
        <v>696</v>
      </c>
      <c r="B8" s="39">
        <v>49861444.019999996</v>
      </c>
    </row>
  </sheetData>
  <pageMargins left="0.7" right="0.7" top="1.0104166666666667" bottom="0.75" header="0.3" footer="0.3"/>
  <pageSetup orientation="landscape" r:id="rId2"/>
  <headerFooter>
    <oddHeader>&amp;C&amp;"-,Negrita"&amp;12Municipio de Tlajomulco de Zúñiga, Jalisco
Primera Modificación Presupuestal 2020
Presupuesto Deuda Pública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2"/>
  <sheetViews>
    <sheetView tabSelected="1" view="pageLayout" zoomScaleNormal="100" workbookViewId="0">
      <selection activeCell="B13" sqref="B13"/>
    </sheetView>
  </sheetViews>
  <sheetFormatPr baseColWidth="10" defaultRowHeight="15" x14ac:dyDescent="0.25"/>
  <cols>
    <col min="1" max="1" width="31.5703125" bestFit="1" customWidth="1"/>
    <col min="2" max="2" width="51.7109375" style="37" bestFit="1" customWidth="1"/>
    <col min="3" max="3" width="17.7109375" style="37" bestFit="1" customWidth="1"/>
    <col min="4" max="4" width="17.28515625" style="37" bestFit="1" customWidth="1"/>
    <col min="5" max="5" width="17.7109375" style="37" bestFit="1" customWidth="1"/>
  </cols>
  <sheetData>
    <row r="3" spans="1:5" x14ac:dyDescent="0.25">
      <c r="A3" s="38" t="s">
        <v>1171</v>
      </c>
      <c r="B3" s="39" t="s">
        <v>702</v>
      </c>
      <c r="C3" s="39"/>
      <c r="D3" s="39"/>
      <c r="E3" s="39"/>
    </row>
    <row r="4" spans="1:5" x14ac:dyDescent="0.25">
      <c r="A4" s="38" t="s">
        <v>697</v>
      </c>
      <c r="B4" s="39" t="s">
        <v>701</v>
      </c>
      <c r="C4" s="39" t="s">
        <v>699</v>
      </c>
      <c r="D4" s="39" t="s">
        <v>700</v>
      </c>
      <c r="E4" s="39" t="s">
        <v>696</v>
      </c>
    </row>
    <row r="5" spans="1:5" x14ac:dyDescent="0.25">
      <c r="A5" s="35">
        <v>1000</v>
      </c>
      <c r="C5" s="37">
        <v>1266999999.995333</v>
      </c>
      <c r="E5" s="37">
        <v>1266999999.995333</v>
      </c>
    </row>
    <row r="6" spans="1:5" x14ac:dyDescent="0.25">
      <c r="A6" s="35">
        <v>2000</v>
      </c>
      <c r="C6" s="37">
        <v>141898492.39000005</v>
      </c>
      <c r="E6" s="37">
        <v>141898492.39000005</v>
      </c>
    </row>
    <row r="7" spans="1:5" x14ac:dyDescent="0.25">
      <c r="A7" s="35">
        <v>3000</v>
      </c>
      <c r="C7" s="37">
        <v>675348173.46400011</v>
      </c>
      <c r="E7" s="37">
        <v>675348173.46400011</v>
      </c>
    </row>
    <row r="8" spans="1:5" x14ac:dyDescent="0.25">
      <c r="A8" s="35">
        <v>4000</v>
      </c>
      <c r="C8" s="37">
        <v>258938998.13384023</v>
      </c>
      <c r="E8" s="37">
        <v>258938998.13384023</v>
      </c>
    </row>
    <row r="9" spans="1:5" x14ac:dyDescent="0.25">
      <c r="A9" s="35">
        <v>5000</v>
      </c>
      <c r="D9" s="37">
        <v>127871924.64</v>
      </c>
      <c r="E9" s="37">
        <v>127871924.64</v>
      </c>
    </row>
    <row r="10" spans="1:5" x14ac:dyDescent="0.25">
      <c r="A10" s="35">
        <v>6000</v>
      </c>
      <c r="D10" s="37">
        <v>357332978.67682648</v>
      </c>
      <c r="E10" s="37">
        <v>357332978.67682648</v>
      </c>
    </row>
    <row r="11" spans="1:5" x14ac:dyDescent="0.25">
      <c r="A11" s="35">
        <v>9000</v>
      </c>
      <c r="B11" s="37">
        <v>49861444.019999996</v>
      </c>
      <c r="E11" s="37">
        <v>49861444.019999996</v>
      </c>
    </row>
    <row r="12" spans="1:5" x14ac:dyDescent="0.25">
      <c r="A12" s="40" t="s">
        <v>696</v>
      </c>
      <c r="B12" s="39">
        <v>49861444.019999996</v>
      </c>
      <c r="C12" s="39">
        <v>2343185663.9831734</v>
      </c>
      <c r="D12" s="39">
        <v>485204903.31682646</v>
      </c>
      <c r="E12" s="39">
        <v>2878252011.3199997</v>
      </c>
    </row>
  </sheetData>
  <pageMargins left="0.70866141732283472" right="0.70866141732283472" top="1.1023622047244095" bottom="0.74803149606299213" header="0.31496062992125984" footer="0.31496062992125984"/>
  <pageSetup scale="89" fitToHeight="0" orientation="landscape" r:id="rId2"/>
  <headerFooter>
    <oddHeader>&amp;C&amp;"-,Negrita"&amp;12Municipio de Tlajomulco de Zúñiga, Jalisco
Primera Modificación Presupuestal 2020
Clasificación Económica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21"/>
  <sheetViews>
    <sheetView tabSelected="1" view="pageLayout" zoomScale="80" zoomScaleNormal="100" zoomScalePageLayoutView="80" workbookViewId="0">
      <selection activeCell="B13" sqref="B13"/>
    </sheetView>
  </sheetViews>
  <sheetFormatPr baseColWidth="10" defaultRowHeight="15" x14ac:dyDescent="0.25"/>
  <cols>
    <col min="1" max="1" width="55" customWidth="1"/>
    <col min="2" max="2" width="55.85546875" bestFit="1" customWidth="1"/>
    <col min="3" max="3" width="57.42578125" style="43" customWidth="1"/>
    <col min="4" max="4" width="70.140625" style="43" customWidth="1"/>
    <col min="5" max="5" width="17.28515625" style="45" customWidth="1"/>
    <col min="6" max="6" width="110.7109375" style="43" bestFit="1" customWidth="1"/>
    <col min="7" max="7" width="32.140625" style="37" bestFit="1" customWidth="1"/>
    <col min="8" max="8" width="5" style="37" bestFit="1" customWidth="1"/>
    <col min="9" max="151" width="5" bestFit="1" customWidth="1"/>
    <col min="152" max="152" width="12.5703125" bestFit="1" customWidth="1"/>
  </cols>
  <sheetData>
    <row r="3" spans="1:7" x14ac:dyDescent="0.25">
      <c r="A3" s="38" t="s">
        <v>704</v>
      </c>
      <c r="B3" s="38" t="s">
        <v>703</v>
      </c>
      <c r="C3" s="42" t="s">
        <v>705</v>
      </c>
      <c r="D3" s="42" t="s">
        <v>706</v>
      </c>
      <c r="E3" s="44" t="s">
        <v>707</v>
      </c>
      <c r="F3" s="42" t="s">
        <v>708</v>
      </c>
      <c r="G3" s="39" t="s">
        <v>1171</v>
      </c>
    </row>
    <row r="4" spans="1:7" ht="30" x14ac:dyDescent="0.25">
      <c r="A4" s="43" t="s">
        <v>220</v>
      </c>
      <c r="C4"/>
      <c r="D4"/>
      <c r="E4"/>
      <c r="F4"/>
      <c r="G4" s="37">
        <v>5132872.2</v>
      </c>
    </row>
    <row r="5" spans="1:7" x14ac:dyDescent="0.25">
      <c r="A5" s="43"/>
      <c r="B5" s="43" t="s">
        <v>222</v>
      </c>
      <c r="C5"/>
      <c r="D5"/>
      <c r="E5"/>
      <c r="F5"/>
      <c r="G5" s="37">
        <v>5132872.2</v>
      </c>
    </row>
    <row r="6" spans="1:7" ht="14.45" x14ac:dyDescent="0.3">
      <c r="A6" s="43"/>
      <c r="B6" s="43"/>
      <c r="C6" s="43" t="s">
        <v>212</v>
      </c>
      <c r="D6"/>
      <c r="E6"/>
      <c r="F6"/>
      <c r="G6" s="37">
        <v>5132872.2</v>
      </c>
    </row>
    <row r="7" spans="1:7" x14ac:dyDescent="0.25">
      <c r="A7" s="43"/>
      <c r="B7" s="43"/>
      <c r="D7" s="43" t="s">
        <v>221</v>
      </c>
      <c r="E7"/>
      <c r="F7"/>
      <c r="G7" s="37">
        <v>5132872.2</v>
      </c>
    </row>
    <row r="8" spans="1:7" ht="14.45" x14ac:dyDescent="0.3">
      <c r="A8" s="43"/>
      <c r="B8" s="43"/>
      <c r="E8" s="43">
        <v>4211</v>
      </c>
      <c r="F8"/>
      <c r="G8" s="37">
        <v>5132872.2</v>
      </c>
    </row>
    <row r="9" spans="1:7" ht="14.45" x14ac:dyDescent="0.3">
      <c r="A9" s="43"/>
      <c r="B9" s="43"/>
      <c r="E9" s="43"/>
      <c r="F9" s="43" t="s">
        <v>219</v>
      </c>
      <c r="G9" s="37">
        <v>5132872.2</v>
      </c>
    </row>
    <row r="10" spans="1:7" x14ac:dyDescent="0.25">
      <c r="A10" s="43" t="s">
        <v>133</v>
      </c>
      <c r="C10"/>
      <c r="D10"/>
      <c r="E10"/>
      <c r="F10"/>
      <c r="G10" s="37">
        <v>22094085.300000001</v>
      </c>
    </row>
    <row r="11" spans="1:7" x14ac:dyDescent="0.25">
      <c r="A11" s="43"/>
      <c r="B11" s="43" t="s">
        <v>136</v>
      </c>
      <c r="C11"/>
      <c r="D11"/>
      <c r="E11"/>
      <c r="F11"/>
      <c r="G11" s="37">
        <v>22094085.300000001</v>
      </c>
    </row>
    <row r="12" spans="1:7" x14ac:dyDescent="0.25">
      <c r="A12" s="43"/>
      <c r="B12" s="43"/>
      <c r="C12" s="43" t="s">
        <v>134</v>
      </c>
      <c r="D12"/>
      <c r="E12"/>
      <c r="F12"/>
      <c r="G12" s="37">
        <v>22094085.300000001</v>
      </c>
    </row>
    <row r="13" spans="1:7" x14ac:dyDescent="0.25">
      <c r="A13" s="43"/>
      <c r="B13" s="43"/>
      <c r="D13" s="43" t="s">
        <v>135</v>
      </c>
      <c r="E13"/>
      <c r="F13"/>
      <c r="G13" s="37">
        <v>10000</v>
      </c>
    </row>
    <row r="14" spans="1:7" ht="14.45" x14ac:dyDescent="0.3">
      <c r="A14" s="43"/>
      <c r="B14" s="43"/>
      <c r="E14" s="43">
        <v>3181</v>
      </c>
      <c r="F14"/>
      <c r="G14" s="37">
        <v>10000</v>
      </c>
    </row>
    <row r="15" spans="1:7" x14ac:dyDescent="0.25">
      <c r="A15" s="43"/>
      <c r="B15" s="43"/>
      <c r="E15" s="43"/>
      <c r="F15" s="17" t="s">
        <v>132</v>
      </c>
      <c r="G15" s="37">
        <v>10000</v>
      </c>
    </row>
    <row r="16" spans="1:7" ht="14.45" x14ac:dyDescent="0.3">
      <c r="A16" s="43"/>
      <c r="B16" s="43"/>
      <c r="E16" s="43">
        <v>3391</v>
      </c>
      <c r="F16"/>
      <c r="G16" s="37">
        <v>0</v>
      </c>
    </row>
    <row r="17" spans="1:7" x14ac:dyDescent="0.25">
      <c r="A17" s="43"/>
      <c r="B17" s="43"/>
      <c r="E17" s="43"/>
      <c r="F17" s="17" t="s">
        <v>137</v>
      </c>
      <c r="G17" s="37">
        <v>0</v>
      </c>
    </row>
    <row r="18" spans="1:7" ht="14.45" x14ac:dyDescent="0.3">
      <c r="A18" s="43"/>
      <c r="B18" s="43"/>
      <c r="E18" s="43">
        <v>3711</v>
      </c>
      <c r="F18"/>
      <c r="G18" s="37">
        <v>0</v>
      </c>
    </row>
    <row r="19" spans="1:7" x14ac:dyDescent="0.25">
      <c r="A19" s="43"/>
      <c r="B19" s="43"/>
      <c r="E19" s="43"/>
      <c r="F19" s="17" t="s">
        <v>138</v>
      </c>
      <c r="G19" s="37">
        <v>0</v>
      </c>
    </row>
    <row r="20" spans="1:7" ht="14.45" x14ac:dyDescent="0.3">
      <c r="A20" s="43"/>
      <c r="B20" s="43"/>
      <c r="E20" s="43">
        <v>3751</v>
      </c>
      <c r="F20"/>
      <c r="G20" s="37">
        <v>0</v>
      </c>
    </row>
    <row r="21" spans="1:7" x14ac:dyDescent="0.25">
      <c r="A21" s="43"/>
      <c r="B21" s="43"/>
      <c r="E21" s="43"/>
      <c r="F21" s="17" t="s">
        <v>139</v>
      </c>
      <c r="G21" s="37">
        <v>0</v>
      </c>
    </row>
    <row r="22" spans="1:7" ht="14.45" x14ac:dyDescent="0.3">
      <c r="A22" s="43"/>
      <c r="B22" s="43"/>
      <c r="D22" s="43" t="s">
        <v>140</v>
      </c>
      <c r="E22"/>
      <c r="F22"/>
      <c r="G22" s="37">
        <v>22084085.300000001</v>
      </c>
    </row>
    <row r="23" spans="1:7" ht="14.45" x14ac:dyDescent="0.3">
      <c r="A23" s="43"/>
      <c r="B23" s="43"/>
      <c r="E23" s="43">
        <v>2141</v>
      </c>
      <c r="F23"/>
      <c r="G23" s="37">
        <v>30000</v>
      </c>
    </row>
    <row r="24" spans="1:7" x14ac:dyDescent="0.25">
      <c r="A24" s="43"/>
      <c r="B24" s="43"/>
      <c r="E24" s="43"/>
      <c r="F24" s="17" t="s">
        <v>106</v>
      </c>
      <c r="G24" s="37">
        <v>30000</v>
      </c>
    </row>
    <row r="25" spans="1:7" ht="14.45" x14ac:dyDescent="0.3">
      <c r="A25" s="43"/>
      <c r="B25" s="43"/>
      <c r="E25" s="43">
        <v>2171</v>
      </c>
      <c r="F25"/>
      <c r="G25" s="37">
        <v>210000</v>
      </c>
    </row>
    <row r="26" spans="1:7" x14ac:dyDescent="0.25">
      <c r="A26" s="43"/>
      <c r="B26" s="43"/>
      <c r="E26" s="43"/>
      <c r="F26" s="17" t="s">
        <v>181</v>
      </c>
      <c r="G26" s="37">
        <v>210000</v>
      </c>
    </row>
    <row r="27" spans="1:7" ht="14.45" x14ac:dyDescent="0.3">
      <c r="A27" s="43"/>
      <c r="B27" s="43"/>
      <c r="E27" s="43">
        <v>2211</v>
      </c>
      <c r="F27"/>
      <c r="G27" s="37">
        <v>247299.87</v>
      </c>
    </row>
    <row r="28" spans="1:7" ht="14.45" x14ac:dyDescent="0.3">
      <c r="A28" s="43"/>
      <c r="B28" s="43"/>
      <c r="E28" s="43"/>
      <c r="F28" s="17" t="s">
        <v>55</v>
      </c>
      <c r="G28" s="37">
        <v>247299.87</v>
      </c>
    </row>
    <row r="29" spans="1:7" ht="14.45" x14ac:dyDescent="0.3">
      <c r="A29" s="43"/>
      <c r="B29" s="43"/>
      <c r="E29" s="43">
        <v>2421</v>
      </c>
      <c r="F29"/>
      <c r="G29" s="37">
        <v>66000</v>
      </c>
    </row>
    <row r="30" spans="1:7" x14ac:dyDescent="0.25">
      <c r="A30" s="43"/>
      <c r="B30" s="43"/>
      <c r="E30" s="43"/>
      <c r="F30" s="17" t="s">
        <v>161</v>
      </c>
      <c r="G30" s="37">
        <v>66000</v>
      </c>
    </row>
    <row r="31" spans="1:7" x14ac:dyDescent="0.25">
      <c r="A31" s="43"/>
      <c r="B31" s="43"/>
      <c r="E31" s="43">
        <v>2471</v>
      </c>
      <c r="F31"/>
      <c r="G31" s="37">
        <v>75000</v>
      </c>
    </row>
    <row r="32" spans="1:7" x14ac:dyDescent="0.25">
      <c r="A32" s="43"/>
      <c r="B32" s="43"/>
      <c r="E32" s="43"/>
      <c r="F32" s="17" t="s">
        <v>169</v>
      </c>
      <c r="G32" s="37">
        <v>75000</v>
      </c>
    </row>
    <row r="33" spans="1:7" x14ac:dyDescent="0.25">
      <c r="A33" s="43"/>
      <c r="B33" s="43"/>
      <c r="E33" s="43">
        <v>2491</v>
      </c>
      <c r="F33"/>
      <c r="G33" s="37">
        <v>225000</v>
      </c>
    </row>
    <row r="34" spans="1:7" x14ac:dyDescent="0.25">
      <c r="A34" s="43"/>
      <c r="B34" s="43"/>
      <c r="E34" s="43"/>
      <c r="F34" s="17" t="s">
        <v>62</v>
      </c>
      <c r="G34" s="37">
        <v>225000</v>
      </c>
    </row>
    <row r="35" spans="1:7" x14ac:dyDescent="0.25">
      <c r="A35" s="43"/>
      <c r="B35" s="43"/>
      <c r="E35" s="43">
        <v>2541</v>
      </c>
      <c r="F35"/>
      <c r="G35" s="37">
        <v>1937964.8</v>
      </c>
    </row>
    <row r="36" spans="1:7" x14ac:dyDescent="0.25">
      <c r="A36" s="43"/>
      <c r="B36" s="43"/>
      <c r="E36" s="43"/>
      <c r="F36" s="17" t="s">
        <v>116</v>
      </c>
      <c r="G36" s="37">
        <v>1937964.8</v>
      </c>
    </row>
    <row r="37" spans="1:7" x14ac:dyDescent="0.25">
      <c r="A37" s="43"/>
      <c r="B37" s="43"/>
      <c r="E37" s="43">
        <v>2591</v>
      </c>
      <c r="F37"/>
      <c r="G37" s="37">
        <v>0</v>
      </c>
    </row>
    <row r="38" spans="1:7" x14ac:dyDescent="0.25">
      <c r="A38" s="43"/>
      <c r="B38" s="43"/>
      <c r="E38" s="43"/>
      <c r="F38" s="17" t="s">
        <v>117</v>
      </c>
      <c r="G38" s="37">
        <v>0</v>
      </c>
    </row>
    <row r="39" spans="1:7" x14ac:dyDescent="0.25">
      <c r="A39" s="43"/>
      <c r="B39" s="43"/>
      <c r="E39" s="43">
        <v>2711</v>
      </c>
      <c r="F39"/>
      <c r="G39" s="37">
        <v>4327906</v>
      </c>
    </row>
    <row r="40" spans="1:7" x14ac:dyDescent="0.25">
      <c r="A40" s="43"/>
      <c r="B40" s="43"/>
      <c r="E40" s="43"/>
      <c r="F40" s="17" t="s">
        <v>416</v>
      </c>
      <c r="G40" s="37">
        <v>4327906</v>
      </c>
    </row>
    <row r="41" spans="1:7" x14ac:dyDescent="0.25">
      <c r="A41" s="43"/>
      <c r="B41" s="43"/>
      <c r="E41" s="43">
        <v>2721</v>
      </c>
      <c r="F41"/>
      <c r="G41" s="37">
        <v>372035.2</v>
      </c>
    </row>
    <row r="42" spans="1:7" x14ac:dyDescent="0.25">
      <c r="A42" s="43"/>
      <c r="B42" s="43"/>
      <c r="E42" s="43"/>
      <c r="F42" s="17" t="s">
        <v>124</v>
      </c>
      <c r="G42" s="37">
        <v>372035.2</v>
      </c>
    </row>
    <row r="43" spans="1:7" x14ac:dyDescent="0.25">
      <c r="A43" s="43"/>
      <c r="B43" s="43"/>
      <c r="E43" s="43">
        <v>2751</v>
      </c>
      <c r="F43"/>
      <c r="G43" s="37">
        <v>0</v>
      </c>
    </row>
    <row r="44" spans="1:7" x14ac:dyDescent="0.25">
      <c r="A44" s="43"/>
      <c r="B44" s="43"/>
      <c r="E44" s="43"/>
      <c r="F44" s="17" t="s">
        <v>227</v>
      </c>
      <c r="G44" s="37">
        <v>0</v>
      </c>
    </row>
    <row r="45" spans="1:7" x14ac:dyDescent="0.25">
      <c r="A45" s="43"/>
      <c r="B45" s="43"/>
      <c r="E45" s="43">
        <v>2821</v>
      </c>
      <c r="F45"/>
      <c r="G45" s="37">
        <v>0</v>
      </c>
    </row>
    <row r="46" spans="1:7" x14ac:dyDescent="0.25">
      <c r="A46" s="43"/>
      <c r="B46" s="43"/>
      <c r="E46" s="43"/>
      <c r="F46" s="17" t="s">
        <v>141</v>
      </c>
      <c r="G46" s="37">
        <v>0</v>
      </c>
    </row>
    <row r="47" spans="1:7" x14ac:dyDescent="0.25">
      <c r="A47" s="43"/>
      <c r="B47" s="43"/>
      <c r="E47" s="43">
        <v>2831</v>
      </c>
      <c r="F47"/>
      <c r="G47" s="37">
        <v>2125000</v>
      </c>
    </row>
    <row r="48" spans="1:7" x14ac:dyDescent="0.25">
      <c r="A48" s="43"/>
      <c r="B48" s="43"/>
      <c r="E48" s="43"/>
      <c r="F48" s="17" t="s">
        <v>142</v>
      </c>
      <c r="G48" s="37">
        <v>2125000</v>
      </c>
    </row>
    <row r="49" spans="1:7" x14ac:dyDescent="0.25">
      <c r="A49" s="43"/>
      <c r="B49" s="43"/>
      <c r="E49" s="43">
        <v>3341</v>
      </c>
      <c r="F49"/>
      <c r="G49" s="37">
        <v>5287000</v>
      </c>
    </row>
    <row r="50" spans="1:7" x14ac:dyDescent="0.25">
      <c r="A50" s="43"/>
      <c r="B50" s="43"/>
      <c r="E50" s="43"/>
      <c r="F50" s="17" t="s">
        <v>322</v>
      </c>
      <c r="G50" s="37">
        <v>5287000</v>
      </c>
    </row>
    <row r="51" spans="1:7" x14ac:dyDescent="0.25">
      <c r="A51" s="43"/>
      <c r="B51" s="43"/>
      <c r="E51" s="43">
        <v>3351</v>
      </c>
      <c r="F51"/>
      <c r="G51" s="37">
        <v>150000</v>
      </c>
    </row>
    <row r="52" spans="1:7" x14ac:dyDescent="0.25">
      <c r="A52" s="43"/>
      <c r="B52" s="43"/>
      <c r="E52" s="43"/>
      <c r="F52" s="17" t="s">
        <v>175</v>
      </c>
      <c r="G52" s="37">
        <v>150000</v>
      </c>
    </row>
    <row r="53" spans="1:7" x14ac:dyDescent="0.25">
      <c r="A53" s="43"/>
      <c r="B53" s="43"/>
      <c r="E53" s="43">
        <v>3361</v>
      </c>
      <c r="F53"/>
      <c r="G53" s="37">
        <v>600028</v>
      </c>
    </row>
    <row r="54" spans="1:7" x14ac:dyDescent="0.25">
      <c r="A54" s="43"/>
      <c r="B54" s="43"/>
      <c r="E54" s="43"/>
      <c r="F54" s="17" t="s">
        <v>290</v>
      </c>
      <c r="G54" s="37">
        <v>600028</v>
      </c>
    </row>
    <row r="55" spans="1:7" x14ac:dyDescent="0.25">
      <c r="A55" s="43"/>
      <c r="B55" s="43"/>
      <c r="E55" s="43">
        <v>3391</v>
      </c>
      <c r="F55"/>
      <c r="G55" s="37">
        <v>1425000</v>
      </c>
    </row>
    <row r="56" spans="1:7" x14ac:dyDescent="0.25">
      <c r="A56" s="43"/>
      <c r="B56" s="43"/>
      <c r="E56" s="43"/>
      <c r="F56" s="17" t="s">
        <v>137</v>
      </c>
      <c r="G56" s="37">
        <v>1425000</v>
      </c>
    </row>
    <row r="57" spans="1:7" x14ac:dyDescent="0.25">
      <c r="A57" s="43"/>
      <c r="B57" s="43"/>
      <c r="E57" s="43">
        <v>3481</v>
      </c>
      <c r="F57"/>
      <c r="G57" s="37">
        <v>46400</v>
      </c>
    </row>
    <row r="58" spans="1:7" x14ac:dyDescent="0.25">
      <c r="A58" s="43"/>
      <c r="B58" s="43"/>
      <c r="E58" s="43"/>
      <c r="F58" s="17" t="s">
        <v>325</v>
      </c>
      <c r="G58" s="37">
        <v>46400</v>
      </c>
    </row>
    <row r="59" spans="1:7" x14ac:dyDescent="0.25">
      <c r="A59" s="43"/>
      <c r="B59" s="43"/>
      <c r="E59" s="43">
        <v>3511</v>
      </c>
      <c r="F59"/>
      <c r="G59" s="37">
        <v>0</v>
      </c>
    </row>
    <row r="60" spans="1:7" x14ac:dyDescent="0.25">
      <c r="A60" s="43"/>
      <c r="B60" s="43"/>
      <c r="E60" s="43"/>
      <c r="F60" s="17" t="s">
        <v>68</v>
      </c>
      <c r="G60" s="37">
        <v>0</v>
      </c>
    </row>
    <row r="61" spans="1:7" x14ac:dyDescent="0.25">
      <c r="A61" s="43"/>
      <c r="B61" s="43"/>
      <c r="E61" s="43">
        <v>3611</v>
      </c>
      <c r="F61"/>
      <c r="G61" s="37">
        <v>150000</v>
      </c>
    </row>
    <row r="62" spans="1:7" x14ac:dyDescent="0.25">
      <c r="A62" s="43"/>
      <c r="B62" s="43"/>
      <c r="E62" s="43"/>
      <c r="F62" s="17" t="s">
        <v>297</v>
      </c>
      <c r="G62" s="37">
        <v>150000</v>
      </c>
    </row>
    <row r="63" spans="1:7" x14ac:dyDescent="0.25">
      <c r="A63" s="43"/>
      <c r="B63" s="43"/>
      <c r="E63" s="43">
        <v>3711</v>
      </c>
      <c r="F63"/>
      <c r="G63" s="37">
        <v>50000</v>
      </c>
    </row>
    <row r="64" spans="1:7" x14ac:dyDescent="0.25">
      <c r="A64" s="43"/>
      <c r="B64" s="43"/>
      <c r="E64" s="43"/>
      <c r="F64" s="17" t="s">
        <v>138</v>
      </c>
      <c r="G64" s="37">
        <v>50000</v>
      </c>
    </row>
    <row r="65" spans="1:7" x14ac:dyDescent="0.25">
      <c r="A65" s="43"/>
      <c r="B65" s="43"/>
      <c r="E65" s="43">
        <v>3751</v>
      </c>
      <c r="F65"/>
      <c r="G65" s="37">
        <v>30000</v>
      </c>
    </row>
    <row r="66" spans="1:7" x14ac:dyDescent="0.25">
      <c r="A66" s="43"/>
      <c r="B66" s="43"/>
      <c r="E66" s="43"/>
      <c r="F66" s="17" t="s">
        <v>139</v>
      </c>
      <c r="G66" s="37">
        <v>30000</v>
      </c>
    </row>
    <row r="67" spans="1:7" x14ac:dyDescent="0.25">
      <c r="A67" s="43"/>
      <c r="B67" s="43"/>
      <c r="E67" s="43">
        <v>3962</v>
      </c>
      <c r="F67"/>
      <c r="G67" s="37">
        <v>110347.83</v>
      </c>
    </row>
    <row r="68" spans="1:7" x14ac:dyDescent="0.25">
      <c r="A68" s="43"/>
      <c r="B68" s="43"/>
      <c r="E68" s="43"/>
      <c r="F68" s="17" t="s">
        <v>143</v>
      </c>
      <c r="G68" s="37">
        <v>110347.83</v>
      </c>
    </row>
    <row r="69" spans="1:7" x14ac:dyDescent="0.25">
      <c r="A69" s="43"/>
      <c r="B69" s="43"/>
      <c r="E69" s="43">
        <v>4411</v>
      </c>
      <c r="F69"/>
      <c r="G69" s="37">
        <v>3364938.6</v>
      </c>
    </row>
    <row r="70" spans="1:7" x14ac:dyDescent="0.25">
      <c r="A70" s="43"/>
      <c r="B70" s="43"/>
      <c r="E70" s="43"/>
      <c r="F70" s="17" t="s">
        <v>76</v>
      </c>
      <c r="G70" s="37">
        <v>3364938.6</v>
      </c>
    </row>
    <row r="71" spans="1:7" x14ac:dyDescent="0.25">
      <c r="A71" s="43"/>
      <c r="B71" s="43"/>
      <c r="E71" s="43">
        <v>4421</v>
      </c>
      <c r="F71"/>
      <c r="G71" s="37">
        <v>0</v>
      </c>
    </row>
    <row r="72" spans="1:7" x14ac:dyDescent="0.25">
      <c r="A72" s="43"/>
      <c r="B72" s="43"/>
      <c r="E72" s="43"/>
      <c r="F72" s="17" t="s">
        <v>72</v>
      </c>
      <c r="G72" s="37">
        <v>0</v>
      </c>
    </row>
    <row r="73" spans="1:7" x14ac:dyDescent="0.25">
      <c r="A73" s="43"/>
      <c r="B73" s="43"/>
      <c r="E73" s="43">
        <v>5111</v>
      </c>
      <c r="F73"/>
      <c r="G73" s="37">
        <v>0</v>
      </c>
    </row>
    <row r="74" spans="1:7" x14ac:dyDescent="0.25">
      <c r="A74" s="43"/>
      <c r="B74" s="43"/>
      <c r="E74" s="43"/>
      <c r="F74" s="17" t="s">
        <v>110</v>
      </c>
      <c r="G74" s="37">
        <v>0</v>
      </c>
    </row>
    <row r="75" spans="1:7" x14ac:dyDescent="0.25">
      <c r="A75" s="43"/>
      <c r="B75" s="43"/>
      <c r="E75" s="43">
        <v>5151</v>
      </c>
      <c r="F75"/>
      <c r="G75" s="37">
        <v>30000</v>
      </c>
    </row>
    <row r="76" spans="1:7" x14ac:dyDescent="0.25">
      <c r="A76" s="43"/>
      <c r="B76" s="43"/>
      <c r="E76" s="43"/>
      <c r="F76" s="17" t="s">
        <v>112</v>
      </c>
      <c r="G76" s="37">
        <v>30000</v>
      </c>
    </row>
    <row r="77" spans="1:7" x14ac:dyDescent="0.25">
      <c r="A77" s="43"/>
      <c r="B77" s="43"/>
      <c r="E77" s="43">
        <v>5211</v>
      </c>
      <c r="F77"/>
      <c r="G77" s="37">
        <v>150000</v>
      </c>
    </row>
    <row r="78" spans="1:7" x14ac:dyDescent="0.25">
      <c r="A78" s="43"/>
      <c r="B78" s="43"/>
      <c r="E78" s="43"/>
      <c r="F78" s="17" t="s">
        <v>155</v>
      </c>
      <c r="G78" s="37">
        <v>150000</v>
      </c>
    </row>
    <row r="79" spans="1:7" x14ac:dyDescent="0.25">
      <c r="A79" s="43"/>
      <c r="B79" s="43"/>
      <c r="E79" s="43">
        <v>5291</v>
      </c>
      <c r="F79"/>
      <c r="G79" s="37">
        <v>225000</v>
      </c>
    </row>
    <row r="80" spans="1:7" x14ac:dyDescent="0.25">
      <c r="A80" s="43"/>
      <c r="B80" s="43"/>
      <c r="E80" s="43"/>
      <c r="F80" s="17" t="s">
        <v>415</v>
      </c>
      <c r="G80" s="37">
        <v>225000</v>
      </c>
    </row>
    <row r="81" spans="1:7" x14ac:dyDescent="0.25">
      <c r="A81" s="43"/>
      <c r="B81" s="43"/>
      <c r="E81" s="43">
        <v>5411</v>
      </c>
      <c r="F81"/>
      <c r="G81" s="37">
        <v>849165</v>
      </c>
    </row>
    <row r="82" spans="1:7" x14ac:dyDescent="0.25">
      <c r="A82" s="43"/>
      <c r="B82" s="43"/>
      <c r="E82" s="43"/>
      <c r="F82" s="17" t="s">
        <v>329</v>
      </c>
      <c r="G82" s="37">
        <v>849165</v>
      </c>
    </row>
    <row r="83" spans="1:7" x14ac:dyDescent="0.25">
      <c r="A83" s="43"/>
      <c r="B83" s="43"/>
      <c r="E83" s="43">
        <v>5511</v>
      </c>
      <c r="F83"/>
      <c r="G83" s="37">
        <v>0</v>
      </c>
    </row>
    <row r="84" spans="1:7" x14ac:dyDescent="0.25">
      <c r="A84" s="43"/>
      <c r="B84" s="43"/>
      <c r="E84" s="43"/>
      <c r="F84" s="17" t="s">
        <v>144</v>
      </c>
      <c r="G84" s="37">
        <v>0</v>
      </c>
    </row>
    <row r="85" spans="1:7" x14ac:dyDescent="0.25">
      <c r="A85" s="43"/>
      <c r="B85" s="43"/>
      <c r="E85" s="43">
        <v>5911</v>
      </c>
      <c r="F85"/>
      <c r="G85" s="37">
        <v>0</v>
      </c>
    </row>
    <row r="86" spans="1:7" x14ac:dyDescent="0.25">
      <c r="A86" s="43"/>
      <c r="B86" s="43"/>
      <c r="E86" s="43"/>
      <c r="F86" s="17" t="s">
        <v>157</v>
      </c>
      <c r="G86" s="37">
        <v>0</v>
      </c>
    </row>
    <row r="87" spans="1:7" x14ac:dyDescent="0.25">
      <c r="A87" s="43" t="s">
        <v>379</v>
      </c>
      <c r="C87"/>
      <c r="D87"/>
      <c r="E87"/>
      <c r="F87"/>
      <c r="G87" s="37">
        <v>16670591.223840229</v>
      </c>
    </row>
    <row r="88" spans="1:7" x14ac:dyDescent="0.25">
      <c r="A88" s="43"/>
      <c r="B88" s="43" t="s">
        <v>381</v>
      </c>
      <c r="C88"/>
      <c r="D88"/>
      <c r="E88"/>
      <c r="F88"/>
      <c r="G88" s="37">
        <v>16670591.223840229</v>
      </c>
    </row>
    <row r="89" spans="1:7" x14ac:dyDescent="0.25">
      <c r="A89" s="43"/>
      <c r="B89" s="43"/>
      <c r="C89" s="43" t="s">
        <v>212</v>
      </c>
      <c r="D89"/>
      <c r="E89"/>
      <c r="F89"/>
      <c r="G89" s="37">
        <v>16670591.223840229</v>
      </c>
    </row>
    <row r="90" spans="1:7" x14ac:dyDescent="0.25">
      <c r="A90" s="43"/>
      <c r="B90" s="43"/>
      <c r="D90" s="43" t="s">
        <v>380</v>
      </c>
      <c r="E90"/>
      <c r="F90"/>
      <c r="G90" s="37">
        <v>16670591.223840229</v>
      </c>
    </row>
    <row r="91" spans="1:7" x14ac:dyDescent="0.25">
      <c r="A91" s="43"/>
      <c r="B91" s="43"/>
      <c r="E91" s="43">
        <v>4211</v>
      </c>
      <c r="F91"/>
      <c r="G91" s="37">
        <v>16670591.223840229</v>
      </c>
    </row>
    <row r="92" spans="1:7" x14ac:dyDescent="0.25">
      <c r="A92" s="43"/>
      <c r="B92" s="43"/>
      <c r="E92" s="43"/>
      <c r="F92" s="17" t="s">
        <v>219</v>
      </c>
      <c r="G92" s="37">
        <v>16670591.223840229</v>
      </c>
    </row>
    <row r="93" spans="1:7" x14ac:dyDescent="0.25">
      <c r="A93" s="43" t="s">
        <v>284</v>
      </c>
      <c r="C93"/>
      <c r="D93"/>
      <c r="E93"/>
      <c r="F93"/>
      <c r="G93" s="37">
        <v>0</v>
      </c>
    </row>
    <row r="94" spans="1:7" x14ac:dyDescent="0.25">
      <c r="A94" s="43"/>
      <c r="B94" s="43" t="s">
        <v>284</v>
      </c>
      <c r="C94"/>
      <c r="D94"/>
      <c r="E94"/>
      <c r="F94"/>
      <c r="G94" s="37">
        <v>0</v>
      </c>
    </row>
    <row r="95" spans="1:7" x14ac:dyDescent="0.25">
      <c r="A95" s="43"/>
      <c r="B95" s="43"/>
      <c r="C95" s="43" t="s">
        <v>39</v>
      </c>
      <c r="D95"/>
      <c r="E95"/>
      <c r="F95"/>
      <c r="G95" s="37">
        <v>0</v>
      </c>
    </row>
    <row r="96" spans="1:7" x14ac:dyDescent="0.25">
      <c r="A96" s="43"/>
      <c r="B96" s="43"/>
      <c r="D96" s="43" t="s">
        <v>285</v>
      </c>
      <c r="E96"/>
      <c r="F96"/>
      <c r="G96" s="37">
        <v>0</v>
      </c>
    </row>
    <row r="97" spans="1:7" x14ac:dyDescent="0.25">
      <c r="A97" s="43"/>
      <c r="B97" s="43"/>
      <c r="E97" s="43">
        <v>3751</v>
      </c>
      <c r="F97"/>
      <c r="G97" s="37">
        <v>0</v>
      </c>
    </row>
    <row r="98" spans="1:7" x14ac:dyDescent="0.25">
      <c r="A98" s="43"/>
      <c r="B98" s="43"/>
      <c r="E98" s="43"/>
      <c r="F98" s="17" t="s">
        <v>139</v>
      </c>
      <c r="G98" s="37">
        <v>0</v>
      </c>
    </row>
    <row r="99" spans="1:7" ht="30" x14ac:dyDescent="0.25">
      <c r="A99" s="43" t="s">
        <v>57</v>
      </c>
      <c r="C99"/>
      <c r="D99"/>
      <c r="E99"/>
      <c r="F99"/>
      <c r="G99" s="37">
        <v>9005611.9699999988</v>
      </c>
    </row>
    <row r="100" spans="1:7" x14ac:dyDescent="0.25">
      <c r="A100" s="43"/>
      <c r="B100" s="43" t="s">
        <v>60</v>
      </c>
      <c r="C100"/>
      <c r="D100"/>
      <c r="E100"/>
      <c r="F100"/>
      <c r="G100" s="37">
        <v>5135011.97</v>
      </c>
    </row>
    <row r="101" spans="1:7" x14ac:dyDescent="0.25">
      <c r="A101" s="43"/>
      <c r="B101" s="43"/>
      <c r="C101" s="43" t="s">
        <v>58</v>
      </c>
      <c r="D101"/>
      <c r="E101"/>
      <c r="F101"/>
      <c r="G101" s="37">
        <v>5135011.97</v>
      </c>
    </row>
    <row r="102" spans="1:7" x14ac:dyDescent="0.25">
      <c r="A102" s="43"/>
      <c r="B102" s="43"/>
      <c r="D102" s="43" t="s">
        <v>59</v>
      </c>
      <c r="E102"/>
      <c r="F102"/>
      <c r="G102" s="37">
        <v>2263172.9299999997</v>
      </c>
    </row>
    <row r="103" spans="1:7" x14ac:dyDescent="0.25">
      <c r="A103" s="43"/>
      <c r="B103" s="43"/>
      <c r="E103" s="43">
        <v>2211</v>
      </c>
      <c r="F103"/>
      <c r="G103" s="37">
        <v>0</v>
      </c>
    </row>
    <row r="104" spans="1:7" x14ac:dyDescent="0.25">
      <c r="A104" s="43"/>
      <c r="B104" s="43"/>
      <c r="E104" s="43"/>
      <c r="F104" s="17" t="s">
        <v>55</v>
      </c>
      <c r="G104" s="37">
        <v>0</v>
      </c>
    </row>
    <row r="105" spans="1:7" x14ac:dyDescent="0.25">
      <c r="A105" s="43"/>
      <c r="B105" s="43"/>
      <c r="E105" s="43">
        <v>2351</v>
      </c>
      <c r="F105"/>
      <c r="G105" s="37">
        <v>413172.93</v>
      </c>
    </row>
    <row r="106" spans="1:7" x14ac:dyDescent="0.25">
      <c r="A106" s="43"/>
      <c r="B106" s="43"/>
      <c r="E106" s="43"/>
      <c r="F106" s="17" t="s">
        <v>267</v>
      </c>
      <c r="G106" s="37">
        <v>413172.93</v>
      </c>
    </row>
    <row r="107" spans="1:7" x14ac:dyDescent="0.25">
      <c r="A107" s="43"/>
      <c r="B107" s="43"/>
      <c r="E107" s="43">
        <v>2391</v>
      </c>
      <c r="F107"/>
      <c r="G107" s="37">
        <v>600000</v>
      </c>
    </row>
    <row r="108" spans="1:7" x14ac:dyDescent="0.25">
      <c r="A108" s="43"/>
      <c r="B108" s="43"/>
      <c r="E108" s="43"/>
      <c r="F108" s="17" t="s">
        <v>61</v>
      </c>
      <c r="G108" s="37">
        <v>600000</v>
      </c>
    </row>
    <row r="109" spans="1:7" x14ac:dyDescent="0.25">
      <c r="A109" s="43"/>
      <c r="B109" s="43"/>
      <c r="E109" s="43">
        <v>2491</v>
      </c>
      <c r="F109"/>
      <c r="G109" s="37">
        <v>70000</v>
      </c>
    </row>
    <row r="110" spans="1:7" x14ac:dyDescent="0.25">
      <c r="A110" s="43"/>
      <c r="B110" s="43"/>
      <c r="E110" s="43"/>
      <c r="F110" s="17" t="s">
        <v>62</v>
      </c>
      <c r="G110" s="37">
        <v>70000</v>
      </c>
    </row>
    <row r="111" spans="1:7" x14ac:dyDescent="0.25">
      <c r="A111" s="43"/>
      <c r="B111" s="43"/>
      <c r="E111" s="43">
        <v>2551</v>
      </c>
      <c r="F111"/>
      <c r="G111" s="37">
        <v>0</v>
      </c>
    </row>
    <row r="112" spans="1:7" x14ac:dyDescent="0.25">
      <c r="A112" s="43"/>
      <c r="B112" s="43"/>
      <c r="E112" s="43"/>
      <c r="F112" s="17" t="s">
        <v>63</v>
      </c>
      <c r="G112" s="37">
        <v>0</v>
      </c>
    </row>
    <row r="113" spans="1:7" x14ac:dyDescent="0.25">
      <c r="A113" s="43"/>
      <c r="B113" s="43"/>
      <c r="E113" s="43">
        <v>2561</v>
      </c>
      <c r="F113"/>
      <c r="G113" s="37">
        <v>0</v>
      </c>
    </row>
    <row r="114" spans="1:7" x14ac:dyDescent="0.25">
      <c r="A114" s="43"/>
      <c r="B114" s="43"/>
      <c r="E114" s="43"/>
      <c r="F114" s="17" t="s">
        <v>64</v>
      </c>
      <c r="G114" s="37">
        <v>0</v>
      </c>
    </row>
    <row r="115" spans="1:7" x14ac:dyDescent="0.25">
      <c r="A115" s="43"/>
      <c r="B115" s="43"/>
      <c r="E115" s="43">
        <v>4231</v>
      </c>
      <c r="F115"/>
      <c r="G115" s="37">
        <v>0</v>
      </c>
    </row>
    <row r="116" spans="1:7" x14ac:dyDescent="0.25">
      <c r="A116" s="43"/>
      <c r="B116" s="43"/>
      <c r="E116" s="43"/>
      <c r="F116" s="17" t="s">
        <v>395</v>
      </c>
      <c r="G116" s="37">
        <v>0</v>
      </c>
    </row>
    <row r="117" spans="1:7" x14ac:dyDescent="0.25">
      <c r="A117" s="43"/>
      <c r="B117" s="43"/>
      <c r="E117" s="43">
        <v>4411</v>
      </c>
      <c r="F117"/>
      <c r="G117" s="37">
        <v>230000</v>
      </c>
    </row>
    <row r="118" spans="1:7" x14ac:dyDescent="0.25">
      <c r="A118" s="43"/>
      <c r="B118" s="43"/>
      <c r="E118" s="43"/>
      <c r="F118" s="17" t="s">
        <v>76</v>
      </c>
      <c r="G118" s="37">
        <v>230000</v>
      </c>
    </row>
    <row r="119" spans="1:7" x14ac:dyDescent="0.25">
      <c r="A119" s="43"/>
      <c r="B119" s="43"/>
      <c r="E119" s="43">
        <v>4421</v>
      </c>
      <c r="F119"/>
      <c r="G119" s="37">
        <v>950000</v>
      </c>
    </row>
    <row r="120" spans="1:7" x14ac:dyDescent="0.25">
      <c r="A120" s="43"/>
      <c r="B120" s="43"/>
      <c r="E120" s="43"/>
      <c r="F120" s="17" t="s">
        <v>72</v>
      </c>
      <c r="G120" s="37">
        <v>950000</v>
      </c>
    </row>
    <row r="121" spans="1:7" x14ac:dyDescent="0.25">
      <c r="A121" s="43"/>
      <c r="B121" s="43"/>
      <c r="D121" s="43" t="s">
        <v>66</v>
      </c>
      <c r="E121"/>
      <c r="F121"/>
      <c r="G121" s="37">
        <v>2871839.04</v>
      </c>
    </row>
    <row r="122" spans="1:7" x14ac:dyDescent="0.25">
      <c r="A122" s="43"/>
      <c r="B122" s="43"/>
      <c r="E122" s="43">
        <v>3251</v>
      </c>
      <c r="F122"/>
      <c r="G122" s="37">
        <v>0</v>
      </c>
    </row>
    <row r="123" spans="1:7" x14ac:dyDescent="0.25">
      <c r="A123" s="43"/>
      <c r="B123" s="43"/>
      <c r="E123" s="43"/>
      <c r="F123" s="17" t="s">
        <v>65</v>
      </c>
      <c r="G123" s="37">
        <v>0</v>
      </c>
    </row>
    <row r="124" spans="1:7" x14ac:dyDescent="0.25">
      <c r="A124" s="43"/>
      <c r="B124" s="43"/>
      <c r="E124" s="43">
        <v>3261</v>
      </c>
      <c r="F124"/>
      <c r="G124" s="37">
        <v>587215.19999999995</v>
      </c>
    </row>
    <row r="125" spans="1:7" x14ac:dyDescent="0.25">
      <c r="A125" s="43"/>
      <c r="B125" s="43"/>
      <c r="E125" s="43"/>
      <c r="F125" s="17" t="s">
        <v>67</v>
      </c>
      <c r="G125" s="37">
        <v>587215.19999999995</v>
      </c>
    </row>
    <row r="126" spans="1:7" x14ac:dyDescent="0.25">
      <c r="A126" s="43"/>
      <c r="B126" s="43"/>
      <c r="E126" s="43">
        <v>3511</v>
      </c>
      <c r="F126"/>
      <c r="G126" s="37">
        <v>0</v>
      </c>
    </row>
    <row r="127" spans="1:7" x14ac:dyDescent="0.25">
      <c r="A127" s="43"/>
      <c r="B127" s="43"/>
      <c r="E127" s="43"/>
      <c r="F127" s="43" t="s">
        <v>68</v>
      </c>
      <c r="G127" s="37">
        <v>0</v>
      </c>
    </row>
    <row r="128" spans="1:7" x14ac:dyDescent="0.25">
      <c r="A128" s="43"/>
      <c r="B128" s="43"/>
      <c r="E128" s="43">
        <v>3541</v>
      </c>
      <c r="F128"/>
      <c r="G128" s="37">
        <v>0</v>
      </c>
    </row>
    <row r="129" spans="1:7" x14ac:dyDescent="0.25">
      <c r="A129" s="43"/>
      <c r="B129" s="43"/>
      <c r="E129" s="43"/>
      <c r="F129" s="17" t="s">
        <v>69</v>
      </c>
      <c r="G129" s="37">
        <v>0</v>
      </c>
    </row>
    <row r="130" spans="1:7" x14ac:dyDescent="0.25">
      <c r="A130" s="43"/>
      <c r="B130" s="43"/>
      <c r="E130" s="43">
        <v>3821</v>
      </c>
      <c r="F130"/>
      <c r="G130" s="37">
        <v>2284623.84</v>
      </c>
    </row>
    <row r="131" spans="1:7" x14ac:dyDescent="0.25">
      <c r="A131" s="43"/>
      <c r="B131" s="43"/>
      <c r="E131" s="43"/>
      <c r="F131" s="17" t="s">
        <v>70</v>
      </c>
      <c r="G131" s="37">
        <v>2284623.84</v>
      </c>
    </row>
    <row r="132" spans="1:7" x14ac:dyDescent="0.25">
      <c r="A132" s="43"/>
      <c r="B132" s="43" t="s">
        <v>74</v>
      </c>
      <c r="C132"/>
      <c r="D132"/>
      <c r="E132"/>
      <c r="F132"/>
      <c r="G132" s="37">
        <v>50000</v>
      </c>
    </row>
    <row r="133" spans="1:7" x14ac:dyDescent="0.25">
      <c r="A133" s="43"/>
      <c r="B133" s="43"/>
      <c r="C133" s="43" t="s">
        <v>58</v>
      </c>
      <c r="D133"/>
      <c r="E133"/>
      <c r="F133"/>
      <c r="G133" s="37">
        <v>50000</v>
      </c>
    </row>
    <row r="134" spans="1:7" x14ac:dyDescent="0.25">
      <c r="A134" s="43"/>
      <c r="B134" s="43"/>
      <c r="D134" s="43" t="s">
        <v>73</v>
      </c>
      <c r="E134"/>
      <c r="F134"/>
      <c r="G134" s="37">
        <v>50000</v>
      </c>
    </row>
    <row r="135" spans="1:7" x14ac:dyDescent="0.25">
      <c r="A135" s="43"/>
      <c r="B135" s="43"/>
      <c r="E135" s="43">
        <v>4411</v>
      </c>
      <c r="F135"/>
      <c r="G135" s="37">
        <v>50000</v>
      </c>
    </row>
    <row r="136" spans="1:7" x14ac:dyDescent="0.25">
      <c r="A136" s="43"/>
      <c r="B136" s="43"/>
      <c r="E136" s="43"/>
      <c r="F136" s="17" t="s">
        <v>76</v>
      </c>
      <c r="G136" s="37">
        <v>50000</v>
      </c>
    </row>
    <row r="137" spans="1:7" x14ac:dyDescent="0.25">
      <c r="A137" s="43"/>
      <c r="B137" s="43"/>
      <c r="E137" s="43">
        <v>4421</v>
      </c>
      <c r="F137"/>
      <c r="G137" s="37">
        <v>0</v>
      </c>
    </row>
    <row r="138" spans="1:7" x14ac:dyDescent="0.25">
      <c r="A138" s="43"/>
      <c r="B138" s="43"/>
      <c r="E138" s="43"/>
      <c r="F138" s="17" t="s">
        <v>72</v>
      </c>
      <c r="G138" s="37">
        <v>0</v>
      </c>
    </row>
    <row r="139" spans="1:7" x14ac:dyDescent="0.25">
      <c r="A139" s="43"/>
      <c r="B139" s="43" t="s">
        <v>78</v>
      </c>
      <c r="C139"/>
      <c r="D139"/>
      <c r="E139"/>
      <c r="F139"/>
      <c r="G139" s="37">
        <v>100000</v>
      </c>
    </row>
    <row r="140" spans="1:7" x14ac:dyDescent="0.25">
      <c r="A140" s="43"/>
      <c r="B140" s="43"/>
      <c r="C140" s="43" t="s">
        <v>58</v>
      </c>
      <c r="D140"/>
      <c r="E140"/>
      <c r="F140"/>
      <c r="G140" s="37">
        <v>100000</v>
      </c>
    </row>
    <row r="141" spans="1:7" x14ac:dyDescent="0.25">
      <c r="A141" s="43"/>
      <c r="B141" s="43"/>
      <c r="D141" s="43" t="s">
        <v>77</v>
      </c>
      <c r="E141"/>
      <c r="F141"/>
      <c r="G141" s="37">
        <v>100000</v>
      </c>
    </row>
    <row r="142" spans="1:7" x14ac:dyDescent="0.25">
      <c r="A142" s="43"/>
      <c r="B142" s="43"/>
      <c r="E142" s="43">
        <v>4411</v>
      </c>
      <c r="F142"/>
      <c r="G142" s="37">
        <v>100000</v>
      </c>
    </row>
    <row r="143" spans="1:7" x14ac:dyDescent="0.25">
      <c r="A143" s="43"/>
      <c r="B143" s="43"/>
      <c r="E143" s="43"/>
      <c r="F143" s="17" t="s">
        <v>76</v>
      </c>
      <c r="G143" s="37">
        <v>100000</v>
      </c>
    </row>
    <row r="144" spans="1:7" x14ac:dyDescent="0.25">
      <c r="A144" s="43"/>
      <c r="B144" s="43" t="s">
        <v>82</v>
      </c>
      <c r="C144"/>
      <c r="D144"/>
      <c r="E144"/>
      <c r="F144"/>
      <c r="G144" s="37">
        <v>3720600</v>
      </c>
    </row>
    <row r="145" spans="1:7" x14ac:dyDescent="0.25">
      <c r="A145" s="43"/>
      <c r="B145" s="43"/>
      <c r="C145" s="43" t="s">
        <v>58</v>
      </c>
      <c r="D145"/>
      <c r="E145"/>
      <c r="F145"/>
      <c r="G145" s="37">
        <v>3720600</v>
      </c>
    </row>
    <row r="146" spans="1:7" x14ac:dyDescent="0.25">
      <c r="A146" s="43"/>
      <c r="B146" s="43"/>
      <c r="D146" s="43" t="s">
        <v>81</v>
      </c>
      <c r="E146"/>
      <c r="F146"/>
      <c r="G146" s="37">
        <v>50000</v>
      </c>
    </row>
    <row r="147" spans="1:7" x14ac:dyDescent="0.25">
      <c r="A147" s="43"/>
      <c r="B147" s="43"/>
      <c r="E147" s="43">
        <v>4311</v>
      </c>
      <c r="F147"/>
      <c r="G147" s="37">
        <v>50000</v>
      </c>
    </row>
    <row r="148" spans="1:7" x14ac:dyDescent="0.25">
      <c r="A148" s="43"/>
      <c r="B148" s="43"/>
      <c r="E148" s="43"/>
      <c r="F148" s="17" t="s">
        <v>80</v>
      </c>
      <c r="G148" s="37">
        <v>50000</v>
      </c>
    </row>
    <row r="149" spans="1:7" x14ac:dyDescent="0.25">
      <c r="A149" s="43"/>
      <c r="B149" s="43"/>
      <c r="D149" s="43" t="s">
        <v>83</v>
      </c>
      <c r="E149"/>
      <c r="F149"/>
      <c r="G149" s="37">
        <v>70000</v>
      </c>
    </row>
    <row r="150" spans="1:7" x14ac:dyDescent="0.25">
      <c r="A150" s="43"/>
      <c r="B150" s="43"/>
      <c r="E150" s="43">
        <v>4311</v>
      </c>
      <c r="F150"/>
      <c r="G150" s="37">
        <v>70000</v>
      </c>
    </row>
    <row r="151" spans="1:7" x14ac:dyDescent="0.25">
      <c r="A151" s="43"/>
      <c r="B151" s="43"/>
      <c r="E151" s="43"/>
      <c r="F151" s="17" t="s">
        <v>80</v>
      </c>
      <c r="G151" s="37">
        <v>70000</v>
      </c>
    </row>
    <row r="152" spans="1:7" x14ac:dyDescent="0.25">
      <c r="A152" s="43"/>
      <c r="B152" s="43"/>
      <c r="D152" s="43" t="s">
        <v>84</v>
      </c>
      <c r="E152"/>
      <c r="F152"/>
      <c r="G152" s="37">
        <v>3000000</v>
      </c>
    </row>
    <row r="153" spans="1:7" x14ac:dyDescent="0.25">
      <c r="A153" s="43"/>
      <c r="B153" s="43"/>
      <c r="E153" s="43">
        <v>4311</v>
      </c>
      <c r="F153"/>
      <c r="G153" s="37">
        <v>3000000</v>
      </c>
    </row>
    <row r="154" spans="1:7" x14ac:dyDescent="0.25">
      <c r="A154" s="43"/>
      <c r="B154" s="43"/>
      <c r="E154" s="43"/>
      <c r="F154" s="17" t="s">
        <v>80</v>
      </c>
      <c r="G154" s="37">
        <v>3000000</v>
      </c>
    </row>
    <row r="155" spans="1:7" x14ac:dyDescent="0.25">
      <c r="A155" s="43"/>
      <c r="B155" s="43"/>
      <c r="D155" s="43" t="s">
        <v>85</v>
      </c>
      <c r="E155"/>
      <c r="F155"/>
      <c r="G155" s="37">
        <v>50000</v>
      </c>
    </row>
    <row r="156" spans="1:7" x14ac:dyDescent="0.25">
      <c r="A156" s="43"/>
      <c r="B156" s="43"/>
      <c r="E156" s="43">
        <v>4311</v>
      </c>
      <c r="F156"/>
      <c r="G156" s="37">
        <v>50000</v>
      </c>
    </row>
    <row r="157" spans="1:7" x14ac:dyDescent="0.25">
      <c r="A157" s="43"/>
      <c r="B157" s="43"/>
      <c r="E157" s="43"/>
      <c r="F157" s="17" t="s">
        <v>80</v>
      </c>
      <c r="G157" s="37">
        <v>50000</v>
      </c>
    </row>
    <row r="158" spans="1:7" x14ac:dyDescent="0.25">
      <c r="A158" s="43"/>
      <c r="B158" s="43"/>
      <c r="D158" s="43" t="s">
        <v>86</v>
      </c>
      <c r="E158"/>
      <c r="F158"/>
      <c r="G158" s="37">
        <v>150000</v>
      </c>
    </row>
    <row r="159" spans="1:7" x14ac:dyDescent="0.25">
      <c r="A159" s="43"/>
      <c r="B159" s="43"/>
      <c r="E159" s="43">
        <v>4311</v>
      </c>
      <c r="F159"/>
      <c r="G159" s="37">
        <v>150000</v>
      </c>
    </row>
    <row r="160" spans="1:7" x14ac:dyDescent="0.25">
      <c r="A160" s="43"/>
      <c r="B160" s="43"/>
      <c r="E160" s="43"/>
      <c r="F160" s="17" t="s">
        <v>80</v>
      </c>
      <c r="G160" s="37">
        <v>150000</v>
      </c>
    </row>
    <row r="161" spans="1:7" x14ac:dyDescent="0.25">
      <c r="A161" s="43"/>
      <c r="B161" s="43"/>
      <c r="D161" s="43" t="s">
        <v>88</v>
      </c>
      <c r="E161"/>
      <c r="F161"/>
      <c r="G161" s="37">
        <v>330600</v>
      </c>
    </row>
    <row r="162" spans="1:7" x14ac:dyDescent="0.25">
      <c r="A162" s="43"/>
      <c r="B162" s="43"/>
      <c r="E162" s="43">
        <v>2521</v>
      </c>
      <c r="F162"/>
      <c r="G162" s="37">
        <v>330600</v>
      </c>
    </row>
    <row r="163" spans="1:7" x14ac:dyDescent="0.25">
      <c r="A163" s="43"/>
      <c r="B163" s="43"/>
      <c r="E163" s="43"/>
      <c r="F163" s="17" t="s">
        <v>87</v>
      </c>
      <c r="G163" s="37">
        <v>330600</v>
      </c>
    </row>
    <row r="164" spans="1:7" x14ac:dyDescent="0.25">
      <c r="A164" s="43"/>
      <c r="B164" s="43"/>
      <c r="D164" s="43" t="s">
        <v>89</v>
      </c>
      <c r="E164"/>
      <c r="F164"/>
      <c r="G164" s="37">
        <v>70000</v>
      </c>
    </row>
    <row r="165" spans="1:7" x14ac:dyDescent="0.25">
      <c r="A165" s="43"/>
      <c r="B165" s="43"/>
      <c r="E165" s="43">
        <v>4311</v>
      </c>
      <c r="F165"/>
      <c r="G165" s="37">
        <v>70000</v>
      </c>
    </row>
    <row r="166" spans="1:7" x14ac:dyDescent="0.25">
      <c r="A166" s="43"/>
      <c r="B166" s="43"/>
      <c r="E166" s="43"/>
      <c r="F166" s="17" t="s">
        <v>80</v>
      </c>
      <c r="G166" s="37">
        <v>70000</v>
      </c>
    </row>
    <row r="167" spans="1:7" x14ac:dyDescent="0.25">
      <c r="A167" s="43"/>
      <c r="B167" s="43"/>
      <c r="D167" s="43" t="s">
        <v>90</v>
      </c>
      <c r="E167"/>
      <c r="F167"/>
      <c r="G167" s="37">
        <v>0</v>
      </c>
    </row>
    <row r="168" spans="1:7" x14ac:dyDescent="0.25">
      <c r="A168" s="43"/>
      <c r="B168" s="43"/>
      <c r="E168" s="43">
        <v>4311</v>
      </c>
      <c r="F168"/>
      <c r="G168" s="37">
        <v>0</v>
      </c>
    </row>
    <row r="169" spans="1:7" x14ac:dyDescent="0.25">
      <c r="A169" s="43"/>
      <c r="B169" s="43"/>
      <c r="E169" s="43"/>
      <c r="F169" s="17" t="s">
        <v>80</v>
      </c>
      <c r="G169" s="37">
        <v>0</v>
      </c>
    </row>
    <row r="170" spans="1:7" x14ac:dyDescent="0.25">
      <c r="A170" s="43"/>
      <c r="B170" s="43" t="s">
        <v>93</v>
      </c>
      <c r="C170"/>
      <c r="D170"/>
      <c r="E170"/>
      <c r="F170"/>
      <c r="G170" s="37">
        <v>0</v>
      </c>
    </row>
    <row r="171" spans="1:7" x14ac:dyDescent="0.25">
      <c r="A171" s="43"/>
      <c r="B171" s="43"/>
      <c r="C171" s="43" t="s">
        <v>58</v>
      </c>
      <c r="D171"/>
      <c r="E171"/>
      <c r="F171"/>
      <c r="G171" s="37">
        <v>0</v>
      </c>
    </row>
    <row r="172" spans="1:7" x14ac:dyDescent="0.25">
      <c r="A172" s="43"/>
      <c r="B172" s="43"/>
      <c r="D172" s="43" t="s">
        <v>95</v>
      </c>
      <c r="E172"/>
      <c r="F172"/>
      <c r="G172" s="37">
        <v>0</v>
      </c>
    </row>
    <row r="173" spans="1:7" x14ac:dyDescent="0.25">
      <c r="A173" s="43"/>
      <c r="B173" s="43"/>
      <c r="E173" s="43">
        <v>4311</v>
      </c>
      <c r="F173"/>
      <c r="G173" s="37">
        <v>0</v>
      </c>
    </row>
    <row r="174" spans="1:7" x14ac:dyDescent="0.25">
      <c r="A174" s="43"/>
      <c r="B174" s="43"/>
      <c r="E174" s="43"/>
      <c r="F174" s="17" t="s">
        <v>80</v>
      </c>
      <c r="G174" s="37">
        <v>0</v>
      </c>
    </row>
    <row r="175" spans="1:7" x14ac:dyDescent="0.25">
      <c r="A175" s="43"/>
      <c r="B175" s="43"/>
      <c r="D175" s="43" t="s">
        <v>92</v>
      </c>
      <c r="E175"/>
      <c r="F175"/>
      <c r="G175" s="37">
        <v>0</v>
      </c>
    </row>
    <row r="176" spans="1:7" x14ac:dyDescent="0.25">
      <c r="A176" s="43"/>
      <c r="B176" s="43"/>
      <c r="E176" s="43">
        <v>4311</v>
      </c>
      <c r="F176"/>
      <c r="G176" s="37">
        <v>0</v>
      </c>
    </row>
    <row r="177" spans="1:7" x14ac:dyDescent="0.25">
      <c r="A177" s="43"/>
      <c r="B177" s="43"/>
      <c r="E177" s="43"/>
      <c r="F177" s="17" t="s">
        <v>80</v>
      </c>
      <c r="G177" s="37">
        <v>0</v>
      </c>
    </row>
    <row r="178" spans="1:7" x14ac:dyDescent="0.25">
      <c r="A178" s="43"/>
      <c r="B178" s="43"/>
      <c r="D178" s="43" t="s">
        <v>94</v>
      </c>
      <c r="E178"/>
      <c r="F178"/>
      <c r="G178" s="37">
        <v>0</v>
      </c>
    </row>
    <row r="179" spans="1:7" x14ac:dyDescent="0.25">
      <c r="A179" s="43"/>
      <c r="B179" s="43"/>
      <c r="E179" s="43">
        <v>4311</v>
      </c>
      <c r="F179"/>
      <c r="G179" s="37">
        <v>0</v>
      </c>
    </row>
    <row r="180" spans="1:7" x14ac:dyDescent="0.25">
      <c r="A180" s="43"/>
      <c r="B180" s="43"/>
      <c r="E180" s="43"/>
      <c r="F180" s="17" t="s">
        <v>80</v>
      </c>
      <c r="G180" s="37">
        <v>0</v>
      </c>
    </row>
    <row r="181" spans="1:7" ht="30" x14ac:dyDescent="0.25">
      <c r="A181" s="43" t="s">
        <v>260</v>
      </c>
      <c r="C181"/>
      <c r="D181"/>
      <c r="E181"/>
      <c r="F181"/>
      <c r="G181" s="37">
        <v>100444203.24000001</v>
      </c>
    </row>
    <row r="182" spans="1:7" x14ac:dyDescent="0.25">
      <c r="A182" s="43"/>
      <c r="B182" s="43" t="s">
        <v>456</v>
      </c>
      <c r="C182"/>
      <c r="D182"/>
      <c r="E182"/>
      <c r="F182"/>
      <c r="G182" s="37">
        <v>96299981.370000005</v>
      </c>
    </row>
    <row r="183" spans="1:7" x14ac:dyDescent="0.25">
      <c r="A183" s="43"/>
      <c r="B183" s="43"/>
      <c r="C183" s="43" t="s">
        <v>102</v>
      </c>
      <c r="D183"/>
      <c r="E183"/>
      <c r="F183"/>
      <c r="G183" s="37">
        <v>96299981.370000005</v>
      </c>
    </row>
    <row r="184" spans="1:7" x14ac:dyDescent="0.25">
      <c r="A184" s="43"/>
      <c r="B184" s="43"/>
      <c r="D184" s="43" t="s">
        <v>455</v>
      </c>
      <c r="E184"/>
      <c r="F184"/>
      <c r="G184" s="37">
        <v>96299981.370000005</v>
      </c>
    </row>
    <row r="185" spans="1:7" x14ac:dyDescent="0.25">
      <c r="A185" s="43"/>
      <c r="B185" s="43"/>
      <c r="E185" s="43">
        <v>3581</v>
      </c>
      <c r="F185"/>
      <c r="G185" s="37">
        <v>96299981.370000005</v>
      </c>
    </row>
    <row r="186" spans="1:7" x14ac:dyDescent="0.25">
      <c r="A186" s="43"/>
      <c r="B186" s="43"/>
      <c r="E186" s="43"/>
      <c r="F186" s="17" t="s">
        <v>178</v>
      </c>
      <c r="G186" s="37">
        <v>96299981.370000005</v>
      </c>
    </row>
    <row r="187" spans="1:7" x14ac:dyDescent="0.25">
      <c r="A187" s="43"/>
      <c r="B187" s="43" t="s">
        <v>263</v>
      </c>
      <c r="C187"/>
      <c r="D187"/>
      <c r="E187"/>
      <c r="F187"/>
      <c r="G187" s="37">
        <v>2378917.87</v>
      </c>
    </row>
    <row r="188" spans="1:7" x14ac:dyDescent="0.25">
      <c r="A188" s="43"/>
      <c r="B188" s="43"/>
      <c r="C188" s="43" t="s">
        <v>261</v>
      </c>
      <c r="D188"/>
      <c r="E188"/>
      <c r="F188"/>
      <c r="G188" s="37">
        <v>2378917.87</v>
      </c>
    </row>
    <row r="189" spans="1:7" x14ac:dyDescent="0.25">
      <c r="A189" s="43"/>
      <c r="B189" s="43"/>
      <c r="D189" s="43" t="s">
        <v>262</v>
      </c>
      <c r="E189"/>
      <c r="F189"/>
      <c r="G189" s="37">
        <v>2378917.87</v>
      </c>
    </row>
    <row r="190" spans="1:7" x14ac:dyDescent="0.25">
      <c r="A190" s="43"/>
      <c r="B190" s="43"/>
      <c r="E190" s="43">
        <v>3391</v>
      </c>
      <c r="F190"/>
      <c r="G190" s="37">
        <v>85840</v>
      </c>
    </row>
    <row r="191" spans="1:7" x14ac:dyDescent="0.25">
      <c r="A191" s="43"/>
      <c r="B191" s="43"/>
      <c r="E191" s="43"/>
      <c r="F191" s="17" t="s">
        <v>137</v>
      </c>
      <c r="G191" s="37">
        <v>85840</v>
      </c>
    </row>
    <row r="192" spans="1:7" x14ac:dyDescent="0.25">
      <c r="A192" s="43"/>
      <c r="B192" s="43"/>
      <c r="E192" s="43">
        <v>5151</v>
      </c>
      <c r="F192"/>
      <c r="G192" s="37">
        <v>0</v>
      </c>
    </row>
    <row r="193" spans="1:7" x14ac:dyDescent="0.25">
      <c r="A193" s="43"/>
      <c r="B193" s="43"/>
      <c r="E193" s="43"/>
      <c r="F193" s="17" t="s">
        <v>112</v>
      </c>
      <c r="G193" s="37">
        <v>0</v>
      </c>
    </row>
    <row r="194" spans="1:7" x14ac:dyDescent="0.25">
      <c r="A194" s="43"/>
      <c r="B194" s="43"/>
      <c r="E194" s="43">
        <v>5211</v>
      </c>
      <c r="F194"/>
      <c r="G194" s="37">
        <v>60000</v>
      </c>
    </row>
    <row r="195" spans="1:7" x14ac:dyDescent="0.25">
      <c r="A195" s="43"/>
      <c r="B195" s="43"/>
      <c r="E195" s="43"/>
      <c r="F195" s="17" t="s">
        <v>155</v>
      </c>
      <c r="G195" s="37">
        <v>60000</v>
      </c>
    </row>
    <row r="196" spans="1:7" x14ac:dyDescent="0.25">
      <c r="A196" s="43"/>
      <c r="B196" s="43"/>
      <c r="E196" s="43">
        <v>5311</v>
      </c>
      <c r="F196"/>
      <c r="G196" s="37">
        <v>2000000</v>
      </c>
    </row>
    <row r="197" spans="1:7" x14ac:dyDescent="0.25">
      <c r="A197" s="43"/>
      <c r="B197" s="43"/>
      <c r="E197" s="43"/>
      <c r="F197" s="17" t="s">
        <v>203</v>
      </c>
      <c r="G197" s="37">
        <v>2000000</v>
      </c>
    </row>
    <row r="198" spans="1:7" x14ac:dyDescent="0.25">
      <c r="A198" s="43"/>
      <c r="B198" s="43"/>
      <c r="E198" s="43">
        <v>5671</v>
      </c>
      <c r="F198"/>
      <c r="G198" s="37">
        <v>233077.87</v>
      </c>
    </row>
    <row r="199" spans="1:7" x14ac:dyDescent="0.25">
      <c r="A199" s="43"/>
      <c r="B199" s="43"/>
      <c r="E199" s="43"/>
      <c r="F199" s="17" t="s">
        <v>122</v>
      </c>
      <c r="G199" s="37">
        <v>233077.87</v>
      </c>
    </row>
    <row r="200" spans="1:7" x14ac:dyDescent="0.25">
      <c r="A200" s="43"/>
      <c r="B200" s="43" t="s">
        <v>301</v>
      </c>
      <c r="C200"/>
      <c r="D200"/>
      <c r="E200"/>
      <c r="F200"/>
      <c r="G200" s="37">
        <v>0</v>
      </c>
    </row>
    <row r="201" spans="1:7" x14ac:dyDescent="0.25">
      <c r="A201" s="43"/>
      <c r="B201" s="43"/>
      <c r="C201" s="43" t="s">
        <v>261</v>
      </c>
      <c r="D201"/>
      <c r="E201"/>
      <c r="F201"/>
      <c r="G201" s="37">
        <v>0</v>
      </c>
    </row>
    <row r="202" spans="1:7" x14ac:dyDescent="0.25">
      <c r="A202" s="43"/>
      <c r="B202" s="43"/>
      <c r="D202" s="43" t="s">
        <v>300</v>
      </c>
      <c r="E202"/>
      <c r="F202"/>
      <c r="G202" s="37">
        <v>0</v>
      </c>
    </row>
    <row r="203" spans="1:7" x14ac:dyDescent="0.25">
      <c r="A203" s="43"/>
      <c r="B203" s="43"/>
      <c r="E203" s="43">
        <v>2721</v>
      </c>
      <c r="F203"/>
      <c r="G203" s="37">
        <v>0</v>
      </c>
    </row>
    <row r="204" spans="1:7" x14ac:dyDescent="0.25">
      <c r="A204" s="43"/>
      <c r="B204" s="43"/>
      <c r="E204" s="43"/>
      <c r="F204" s="17" t="s">
        <v>124</v>
      </c>
      <c r="G204" s="37">
        <v>0</v>
      </c>
    </row>
    <row r="205" spans="1:7" x14ac:dyDescent="0.25">
      <c r="A205" s="43"/>
      <c r="B205" s="43"/>
      <c r="E205" s="43">
        <v>3321</v>
      </c>
      <c r="F205"/>
      <c r="G205" s="37">
        <v>0</v>
      </c>
    </row>
    <row r="206" spans="1:7" x14ac:dyDescent="0.25">
      <c r="A206" s="43"/>
      <c r="B206" s="43"/>
      <c r="E206" s="43"/>
      <c r="F206" s="17" t="s">
        <v>174</v>
      </c>
      <c r="G206" s="37">
        <v>0</v>
      </c>
    </row>
    <row r="207" spans="1:7" x14ac:dyDescent="0.25">
      <c r="A207" s="43"/>
      <c r="B207" s="43"/>
      <c r="E207" s="43">
        <v>3331</v>
      </c>
      <c r="F207"/>
      <c r="G207" s="37">
        <v>0</v>
      </c>
    </row>
    <row r="208" spans="1:7" x14ac:dyDescent="0.25">
      <c r="A208" s="43"/>
      <c r="B208" s="43"/>
      <c r="E208" s="43"/>
      <c r="F208" s="17" t="s">
        <v>148</v>
      </c>
      <c r="G208" s="37">
        <v>0</v>
      </c>
    </row>
    <row r="209" spans="1:7" x14ac:dyDescent="0.25">
      <c r="A209" s="43"/>
      <c r="B209" s="43"/>
      <c r="E209" s="43">
        <v>5231</v>
      </c>
      <c r="F209"/>
      <c r="G209" s="37">
        <v>0</v>
      </c>
    </row>
    <row r="210" spans="1:7" x14ac:dyDescent="0.25">
      <c r="A210" s="43"/>
      <c r="B210" s="43"/>
      <c r="E210" s="43"/>
      <c r="F210" s="17" t="s">
        <v>185</v>
      </c>
      <c r="G210" s="37">
        <v>0</v>
      </c>
    </row>
    <row r="211" spans="1:7" x14ac:dyDescent="0.25">
      <c r="A211" s="43"/>
      <c r="B211" s="43"/>
      <c r="E211" s="43">
        <v>5671</v>
      </c>
      <c r="F211"/>
      <c r="G211" s="37">
        <v>0</v>
      </c>
    </row>
    <row r="212" spans="1:7" x14ac:dyDescent="0.25">
      <c r="A212" s="43"/>
      <c r="B212" s="43"/>
      <c r="E212" s="43"/>
      <c r="F212" s="17" t="s">
        <v>122</v>
      </c>
      <c r="G212" s="37">
        <v>0</v>
      </c>
    </row>
    <row r="213" spans="1:7" x14ac:dyDescent="0.25">
      <c r="A213" s="43"/>
      <c r="B213" s="43"/>
      <c r="E213" s="43">
        <v>6121</v>
      </c>
      <c r="F213"/>
      <c r="G213" s="37">
        <v>0</v>
      </c>
    </row>
    <row r="214" spans="1:7" x14ac:dyDescent="0.25">
      <c r="A214" s="43"/>
      <c r="B214" s="43"/>
      <c r="E214" s="43"/>
      <c r="F214" s="17" t="s">
        <v>447</v>
      </c>
      <c r="G214" s="37">
        <v>0</v>
      </c>
    </row>
    <row r="215" spans="1:7" x14ac:dyDescent="0.25">
      <c r="A215" s="43"/>
      <c r="B215" s="43"/>
      <c r="E215" s="43">
        <v>6131</v>
      </c>
      <c r="F215"/>
      <c r="G215" s="37">
        <v>0</v>
      </c>
    </row>
    <row r="216" spans="1:7" x14ac:dyDescent="0.25">
      <c r="A216" s="43"/>
      <c r="B216" s="43"/>
      <c r="E216" s="43"/>
      <c r="F216" s="17" t="s">
        <v>448</v>
      </c>
      <c r="G216" s="37">
        <v>0</v>
      </c>
    </row>
    <row r="217" spans="1:7" x14ac:dyDescent="0.25">
      <c r="A217" s="43"/>
      <c r="B217" s="43"/>
      <c r="E217" s="43">
        <v>6151</v>
      </c>
      <c r="F217"/>
      <c r="G217" s="37">
        <v>0</v>
      </c>
    </row>
    <row r="218" spans="1:7" x14ac:dyDescent="0.25">
      <c r="A218" s="43"/>
      <c r="B218" s="43"/>
      <c r="E218" s="43"/>
      <c r="F218" s="17" t="s">
        <v>302</v>
      </c>
      <c r="G218" s="37">
        <v>0</v>
      </c>
    </row>
    <row r="219" spans="1:7" x14ac:dyDescent="0.25">
      <c r="A219" s="43"/>
      <c r="B219" s="43" t="s">
        <v>266</v>
      </c>
      <c r="C219"/>
      <c r="D219"/>
      <c r="E219"/>
      <c r="F219"/>
      <c r="G219" s="37">
        <v>1765304</v>
      </c>
    </row>
    <row r="220" spans="1:7" x14ac:dyDescent="0.25">
      <c r="A220" s="43"/>
      <c r="B220" s="43"/>
      <c r="C220" s="43" t="s">
        <v>261</v>
      </c>
      <c r="D220"/>
      <c r="E220"/>
      <c r="F220"/>
      <c r="G220" s="37">
        <v>1765304</v>
      </c>
    </row>
    <row r="221" spans="1:7" x14ac:dyDescent="0.25">
      <c r="A221" s="43"/>
      <c r="B221" s="43"/>
      <c r="D221" s="43" t="s">
        <v>265</v>
      </c>
      <c r="E221"/>
      <c r="F221"/>
      <c r="G221" s="37">
        <v>1765304</v>
      </c>
    </row>
    <row r="222" spans="1:7" x14ac:dyDescent="0.25">
      <c r="A222" s="43"/>
      <c r="B222" s="43"/>
      <c r="E222" s="43">
        <v>2171</v>
      </c>
      <c r="F222"/>
      <c r="G222" s="37">
        <v>0</v>
      </c>
    </row>
    <row r="223" spans="1:7" x14ac:dyDescent="0.25">
      <c r="A223" s="43"/>
      <c r="B223" s="43"/>
      <c r="E223" s="43"/>
      <c r="F223" s="17" t="s">
        <v>181</v>
      </c>
      <c r="G223" s="37">
        <v>0</v>
      </c>
    </row>
    <row r="224" spans="1:7" x14ac:dyDescent="0.25">
      <c r="A224" s="43"/>
      <c r="B224" s="43"/>
      <c r="E224" s="43">
        <v>2211</v>
      </c>
      <c r="F224"/>
      <c r="G224" s="37">
        <v>17000</v>
      </c>
    </row>
    <row r="225" spans="1:7" x14ac:dyDescent="0.25">
      <c r="A225" s="43"/>
      <c r="B225" s="43"/>
      <c r="E225" s="43"/>
      <c r="F225" s="17" t="s">
        <v>55</v>
      </c>
      <c r="G225" s="37">
        <v>17000</v>
      </c>
    </row>
    <row r="226" spans="1:7" x14ac:dyDescent="0.25">
      <c r="A226" s="43"/>
      <c r="B226" s="43"/>
      <c r="E226" s="43">
        <v>2221</v>
      </c>
      <c r="F226"/>
      <c r="G226" s="37">
        <v>28304</v>
      </c>
    </row>
    <row r="227" spans="1:7" x14ac:dyDescent="0.25">
      <c r="A227" s="43"/>
      <c r="B227" s="43"/>
      <c r="E227" s="43"/>
      <c r="F227" s="17" t="s">
        <v>199</v>
      </c>
      <c r="G227" s="37">
        <v>28304</v>
      </c>
    </row>
    <row r="228" spans="1:7" x14ac:dyDescent="0.25">
      <c r="A228" s="43"/>
      <c r="B228" s="43"/>
      <c r="E228" s="43">
        <v>2351</v>
      </c>
      <c r="F228"/>
      <c r="G228" s="37">
        <v>15000</v>
      </c>
    </row>
    <row r="229" spans="1:7" x14ac:dyDescent="0.25">
      <c r="A229" s="43"/>
      <c r="B229" s="43"/>
      <c r="E229" s="43"/>
      <c r="F229" s="17" t="s">
        <v>267</v>
      </c>
      <c r="G229" s="37">
        <v>15000</v>
      </c>
    </row>
    <row r="230" spans="1:7" x14ac:dyDescent="0.25">
      <c r="A230" s="43"/>
      <c r="B230" s="43"/>
      <c r="E230" s="43">
        <v>2391</v>
      </c>
      <c r="F230"/>
      <c r="G230" s="37">
        <v>0</v>
      </c>
    </row>
    <row r="231" spans="1:7" x14ac:dyDescent="0.25">
      <c r="A231" s="43"/>
      <c r="B231" s="43"/>
      <c r="E231" s="43"/>
      <c r="F231" s="17" t="s">
        <v>61</v>
      </c>
      <c r="G231" s="37">
        <v>0</v>
      </c>
    </row>
    <row r="232" spans="1:7" x14ac:dyDescent="0.25">
      <c r="A232" s="43"/>
      <c r="B232" s="43"/>
      <c r="E232" s="43">
        <v>2521</v>
      </c>
      <c r="F232"/>
      <c r="G232" s="37">
        <v>45000</v>
      </c>
    </row>
    <row r="233" spans="1:7" x14ac:dyDescent="0.25">
      <c r="A233" s="43"/>
      <c r="B233" s="43"/>
      <c r="E233" s="43"/>
      <c r="F233" s="17" t="s">
        <v>87</v>
      </c>
      <c r="G233" s="37">
        <v>45000</v>
      </c>
    </row>
    <row r="234" spans="1:7" x14ac:dyDescent="0.25">
      <c r="A234" s="43"/>
      <c r="B234" s="43"/>
      <c r="E234" s="43">
        <v>2561</v>
      </c>
      <c r="F234"/>
      <c r="G234" s="37">
        <v>20000</v>
      </c>
    </row>
    <row r="235" spans="1:7" x14ac:dyDescent="0.25">
      <c r="A235" s="43"/>
      <c r="B235" s="43"/>
      <c r="E235" s="43"/>
      <c r="F235" s="17" t="s">
        <v>64</v>
      </c>
      <c r="G235" s="37">
        <v>20000</v>
      </c>
    </row>
    <row r="236" spans="1:7" x14ac:dyDescent="0.25">
      <c r="A236" s="43"/>
      <c r="B236" s="43"/>
      <c r="E236" s="43">
        <v>2721</v>
      </c>
      <c r="F236"/>
      <c r="G236" s="37">
        <v>40000</v>
      </c>
    </row>
    <row r="237" spans="1:7" x14ac:dyDescent="0.25">
      <c r="A237" s="43"/>
      <c r="B237" s="43"/>
      <c r="E237" s="43"/>
      <c r="F237" s="17" t="s">
        <v>124</v>
      </c>
      <c r="G237" s="37">
        <v>40000</v>
      </c>
    </row>
    <row r="238" spans="1:7" x14ac:dyDescent="0.25">
      <c r="A238" s="43"/>
      <c r="B238" s="43"/>
      <c r="E238" s="43">
        <v>2911</v>
      </c>
      <c r="F238"/>
      <c r="G238" s="37">
        <v>30000</v>
      </c>
    </row>
    <row r="239" spans="1:7" x14ac:dyDescent="0.25">
      <c r="A239" s="43"/>
      <c r="B239" s="43"/>
      <c r="E239" s="43"/>
      <c r="F239" s="17" t="s">
        <v>118</v>
      </c>
      <c r="G239" s="37">
        <v>30000</v>
      </c>
    </row>
    <row r="240" spans="1:7" x14ac:dyDescent="0.25">
      <c r="A240" s="43"/>
      <c r="B240" s="43"/>
      <c r="E240" s="43">
        <v>3251</v>
      </c>
      <c r="F240"/>
      <c r="G240" s="37">
        <v>20000</v>
      </c>
    </row>
    <row r="241" spans="1:7" x14ac:dyDescent="0.25">
      <c r="A241" s="43"/>
      <c r="B241" s="43"/>
      <c r="E241" s="43"/>
      <c r="F241" s="17" t="s">
        <v>65</v>
      </c>
      <c r="G241" s="37">
        <v>20000</v>
      </c>
    </row>
    <row r="242" spans="1:7" x14ac:dyDescent="0.25">
      <c r="A242" s="43"/>
      <c r="B242" s="43"/>
      <c r="E242" s="43">
        <v>3321</v>
      </c>
      <c r="F242"/>
      <c r="G242" s="37">
        <v>40000</v>
      </c>
    </row>
    <row r="243" spans="1:7" x14ac:dyDescent="0.25">
      <c r="A243" s="43"/>
      <c r="B243" s="43"/>
      <c r="E243" s="43"/>
      <c r="F243" s="17" t="s">
        <v>174</v>
      </c>
      <c r="G243" s="37">
        <v>40000</v>
      </c>
    </row>
    <row r="244" spans="1:7" x14ac:dyDescent="0.25">
      <c r="A244" s="43"/>
      <c r="B244" s="43"/>
      <c r="E244" s="43">
        <v>3351</v>
      </c>
      <c r="F244"/>
      <c r="G244" s="37">
        <v>40000</v>
      </c>
    </row>
    <row r="245" spans="1:7" x14ac:dyDescent="0.25">
      <c r="A245" s="43"/>
      <c r="B245" s="43"/>
      <c r="E245" s="43"/>
      <c r="F245" s="17" t="s">
        <v>175</v>
      </c>
      <c r="G245" s="37">
        <v>40000</v>
      </c>
    </row>
    <row r="246" spans="1:7" x14ac:dyDescent="0.25">
      <c r="A246" s="43"/>
      <c r="B246" s="43"/>
      <c r="E246" s="43">
        <v>3391</v>
      </c>
      <c r="F246"/>
      <c r="G246" s="37">
        <v>0</v>
      </c>
    </row>
    <row r="247" spans="1:7" x14ac:dyDescent="0.25">
      <c r="A247" s="43"/>
      <c r="B247" s="43"/>
      <c r="E247" s="43"/>
      <c r="F247" s="17" t="s">
        <v>137</v>
      </c>
      <c r="G247" s="37">
        <v>0</v>
      </c>
    </row>
    <row r="248" spans="1:7" x14ac:dyDescent="0.25">
      <c r="A248" s="43"/>
      <c r="B248" s="43"/>
      <c r="E248" s="43">
        <v>3581</v>
      </c>
      <c r="F248"/>
      <c r="G248" s="37">
        <v>100000</v>
      </c>
    </row>
    <row r="249" spans="1:7" x14ac:dyDescent="0.25">
      <c r="A249" s="43"/>
      <c r="B249" s="43"/>
      <c r="E249" s="43"/>
      <c r="F249" s="17" t="s">
        <v>178</v>
      </c>
      <c r="G249" s="37">
        <v>100000</v>
      </c>
    </row>
    <row r="250" spans="1:7" x14ac:dyDescent="0.25">
      <c r="A250" s="43"/>
      <c r="B250" s="43"/>
      <c r="E250" s="43">
        <v>3922</v>
      </c>
      <c r="F250"/>
      <c r="G250" s="37">
        <v>40000</v>
      </c>
    </row>
    <row r="251" spans="1:7" x14ac:dyDescent="0.25">
      <c r="A251" s="43"/>
      <c r="B251" s="43"/>
      <c r="E251" s="43"/>
      <c r="F251" s="17" t="s">
        <v>179</v>
      </c>
      <c r="G251" s="37">
        <v>40000</v>
      </c>
    </row>
    <row r="252" spans="1:7" x14ac:dyDescent="0.25">
      <c r="A252" s="43"/>
      <c r="B252" s="43"/>
      <c r="E252" s="43">
        <v>4211</v>
      </c>
      <c r="F252"/>
      <c r="G252" s="37">
        <v>1300000</v>
      </c>
    </row>
    <row r="253" spans="1:7" x14ac:dyDescent="0.25">
      <c r="A253" s="43"/>
      <c r="B253" s="43"/>
      <c r="E253" s="43"/>
      <c r="F253" s="17" t="s">
        <v>219</v>
      </c>
      <c r="G253" s="37">
        <v>1300000</v>
      </c>
    </row>
    <row r="254" spans="1:7" x14ac:dyDescent="0.25">
      <c r="A254" s="43"/>
      <c r="B254" s="43"/>
      <c r="E254" s="43">
        <v>4311</v>
      </c>
      <c r="F254"/>
      <c r="G254" s="37">
        <v>0</v>
      </c>
    </row>
    <row r="255" spans="1:7" x14ac:dyDescent="0.25">
      <c r="A255" s="43"/>
      <c r="B255" s="43"/>
      <c r="E255" s="43"/>
      <c r="F255" s="17" t="s">
        <v>80</v>
      </c>
      <c r="G255" s="37">
        <v>0</v>
      </c>
    </row>
    <row r="256" spans="1:7" x14ac:dyDescent="0.25">
      <c r="A256" s="43"/>
      <c r="B256" s="43"/>
      <c r="E256" s="43">
        <v>4411</v>
      </c>
      <c r="F256"/>
      <c r="G256" s="37">
        <v>0</v>
      </c>
    </row>
    <row r="257" spans="1:7" x14ac:dyDescent="0.25">
      <c r="A257" s="43"/>
      <c r="B257" s="43"/>
      <c r="E257" s="43"/>
      <c r="F257" s="17" t="s">
        <v>76</v>
      </c>
      <c r="G257" s="37">
        <v>0</v>
      </c>
    </row>
    <row r="258" spans="1:7" x14ac:dyDescent="0.25">
      <c r="A258" s="43"/>
      <c r="B258" s="43"/>
      <c r="E258" s="43">
        <v>5211</v>
      </c>
      <c r="F258"/>
      <c r="G258" s="37">
        <v>30000</v>
      </c>
    </row>
    <row r="259" spans="1:7" x14ac:dyDescent="0.25">
      <c r="A259" s="43"/>
      <c r="B259" s="43"/>
      <c r="E259" s="43"/>
      <c r="F259" s="17" t="s">
        <v>155</v>
      </c>
      <c r="G259" s="37">
        <v>30000</v>
      </c>
    </row>
    <row r="260" spans="1:7" ht="30" x14ac:dyDescent="0.25">
      <c r="A260" s="43" t="s">
        <v>411</v>
      </c>
      <c r="C260"/>
      <c r="D260"/>
      <c r="E260"/>
      <c r="F260"/>
      <c r="G260" s="37">
        <v>548918661.87</v>
      </c>
    </row>
    <row r="261" spans="1:7" x14ac:dyDescent="0.25">
      <c r="A261" s="43"/>
      <c r="B261" s="43" t="s">
        <v>165</v>
      </c>
      <c r="C261"/>
      <c r="D261"/>
      <c r="E261"/>
      <c r="F261"/>
      <c r="G261" s="37">
        <v>258212494.62</v>
      </c>
    </row>
    <row r="262" spans="1:7" x14ac:dyDescent="0.25">
      <c r="A262" s="43"/>
      <c r="B262" s="43"/>
      <c r="C262" s="43" t="s">
        <v>163</v>
      </c>
      <c r="D262"/>
      <c r="E262"/>
      <c r="F262"/>
      <c r="G262" s="37">
        <v>258212494.62</v>
      </c>
    </row>
    <row r="263" spans="1:7" x14ac:dyDescent="0.25">
      <c r="A263" s="43"/>
      <c r="B263" s="43"/>
      <c r="D263" s="43" t="s">
        <v>164</v>
      </c>
      <c r="E263"/>
      <c r="F263"/>
      <c r="G263" s="37">
        <v>258212494.62</v>
      </c>
    </row>
    <row r="264" spans="1:7" x14ac:dyDescent="0.25">
      <c r="A264" s="43"/>
      <c r="B264" s="43"/>
      <c r="E264" s="43">
        <v>2411</v>
      </c>
      <c r="F264"/>
      <c r="G264" s="37">
        <v>42000</v>
      </c>
    </row>
    <row r="265" spans="1:7" x14ac:dyDescent="0.25">
      <c r="A265" s="43"/>
      <c r="B265" s="43"/>
      <c r="E265" s="43"/>
      <c r="F265" s="43" t="s">
        <v>254</v>
      </c>
      <c r="G265" s="37">
        <v>42000</v>
      </c>
    </row>
    <row r="266" spans="1:7" x14ac:dyDescent="0.25">
      <c r="A266" s="43"/>
      <c r="B266" s="43"/>
      <c r="E266" s="43">
        <v>2421</v>
      </c>
      <c r="F266"/>
      <c r="G266" s="37">
        <v>363571.20000000001</v>
      </c>
    </row>
    <row r="267" spans="1:7" x14ac:dyDescent="0.25">
      <c r="A267" s="43"/>
      <c r="B267" s="43"/>
      <c r="E267" s="43"/>
      <c r="F267" s="17" t="s">
        <v>161</v>
      </c>
      <c r="G267" s="37">
        <v>363571.20000000001</v>
      </c>
    </row>
    <row r="268" spans="1:7" x14ac:dyDescent="0.25">
      <c r="A268" s="43"/>
      <c r="B268" s="43"/>
      <c r="E268" s="43">
        <v>2431</v>
      </c>
      <c r="F268"/>
      <c r="G268" s="37">
        <v>0</v>
      </c>
    </row>
    <row r="269" spans="1:7" x14ac:dyDescent="0.25">
      <c r="A269" s="43"/>
      <c r="B269" s="43"/>
      <c r="E269" s="43"/>
      <c r="F269" s="17" t="s">
        <v>166</v>
      </c>
      <c r="G269" s="37">
        <v>0</v>
      </c>
    </row>
    <row r="270" spans="1:7" x14ac:dyDescent="0.25">
      <c r="A270" s="43"/>
      <c r="B270" s="43"/>
      <c r="E270" s="43">
        <v>2441</v>
      </c>
      <c r="F270"/>
      <c r="G270" s="37">
        <v>0</v>
      </c>
    </row>
    <row r="271" spans="1:7" x14ac:dyDescent="0.25">
      <c r="A271" s="43"/>
      <c r="B271" s="43"/>
      <c r="E271" s="43"/>
      <c r="F271" s="17" t="s">
        <v>167</v>
      </c>
      <c r="G271" s="37">
        <v>0</v>
      </c>
    </row>
    <row r="272" spans="1:7" x14ac:dyDescent="0.25">
      <c r="A272" s="43"/>
      <c r="B272" s="43"/>
      <c r="E272" s="43">
        <v>2461</v>
      </c>
      <c r="F272"/>
      <c r="G272" s="37">
        <v>485000</v>
      </c>
    </row>
    <row r="273" spans="1:7" x14ac:dyDescent="0.25">
      <c r="A273" s="43"/>
      <c r="B273" s="43"/>
      <c r="E273" s="43"/>
      <c r="F273" s="17" t="s">
        <v>168</v>
      </c>
      <c r="G273" s="37">
        <v>485000</v>
      </c>
    </row>
    <row r="274" spans="1:7" x14ac:dyDescent="0.25">
      <c r="A274" s="43"/>
      <c r="B274" s="43"/>
      <c r="E274" s="43">
        <v>2471</v>
      </c>
      <c r="F274"/>
      <c r="G274" s="37">
        <v>850000</v>
      </c>
    </row>
    <row r="275" spans="1:7" x14ac:dyDescent="0.25">
      <c r="A275" s="43"/>
      <c r="B275" s="43"/>
      <c r="E275" s="43"/>
      <c r="F275" s="17" t="s">
        <v>169</v>
      </c>
      <c r="G275" s="37">
        <v>850000</v>
      </c>
    </row>
    <row r="276" spans="1:7" x14ac:dyDescent="0.25">
      <c r="A276" s="43"/>
      <c r="B276" s="43"/>
      <c r="E276" s="43">
        <v>2481</v>
      </c>
      <c r="F276"/>
      <c r="G276" s="37">
        <v>0</v>
      </c>
    </row>
    <row r="277" spans="1:7" x14ac:dyDescent="0.25">
      <c r="A277" s="43"/>
      <c r="B277" s="43"/>
      <c r="E277" s="43"/>
      <c r="F277" s="17" t="s">
        <v>170</v>
      </c>
      <c r="G277" s="37">
        <v>0</v>
      </c>
    </row>
    <row r="278" spans="1:7" x14ac:dyDescent="0.25">
      <c r="A278" s="43"/>
      <c r="B278" s="43"/>
      <c r="E278" s="43">
        <v>2491</v>
      </c>
      <c r="F278"/>
      <c r="G278" s="37">
        <v>0</v>
      </c>
    </row>
    <row r="279" spans="1:7" x14ac:dyDescent="0.25">
      <c r="A279" s="43"/>
      <c r="B279" s="43"/>
      <c r="E279" s="43"/>
      <c r="F279" s="17" t="s">
        <v>62</v>
      </c>
      <c r="G279" s="37">
        <v>0</v>
      </c>
    </row>
    <row r="280" spans="1:7" x14ac:dyDescent="0.25">
      <c r="A280" s="43"/>
      <c r="B280" s="43"/>
      <c r="E280" s="43">
        <v>2511</v>
      </c>
      <c r="F280"/>
      <c r="G280" s="37">
        <v>1670000</v>
      </c>
    </row>
    <row r="281" spans="1:7" x14ac:dyDescent="0.25">
      <c r="A281" s="43"/>
      <c r="B281" s="43"/>
      <c r="E281" s="43"/>
      <c r="F281" s="17" t="s">
        <v>171</v>
      </c>
      <c r="G281" s="37">
        <v>1670000</v>
      </c>
    </row>
    <row r="282" spans="1:7" x14ac:dyDescent="0.25">
      <c r="A282" s="43"/>
      <c r="B282" s="43"/>
      <c r="E282" s="43">
        <v>2551</v>
      </c>
      <c r="F282"/>
      <c r="G282" s="37">
        <v>0</v>
      </c>
    </row>
    <row r="283" spans="1:7" x14ac:dyDescent="0.25">
      <c r="A283" s="43"/>
      <c r="B283" s="43"/>
      <c r="E283" s="43"/>
      <c r="F283" s="17" t="s">
        <v>63</v>
      </c>
      <c r="G283" s="37">
        <v>0</v>
      </c>
    </row>
    <row r="284" spans="1:7" x14ac:dyDescent="0.25">
      <c r="A284" s="43"/>
      <c r="B284" s="43"/>
      <c r="E284" s="43">
        <v>2561</v>
      </c>
      <c r="F284"/>
      <c r="G284" s="37">
        <v>425000</v>
      </c>
    </row>
    <row r="285" spans="1:7" x14ac:dyDescent="0.25">
      <c r="A285" s="43"/>
      <c r="B285" s="43"/>
      <c r="E285" s="43"/>
      <c r="F285" s="17" t="s">
        <v>64</v>
      </c>
      <c r="G285" s="37">
        <v>425000</v>
      </c>
    </row>
    <row r="286" spans="1:7" x14ac:dyDescent="0.25">
      <c r="A286" s="43"/>
      <c r="B286" s="43"/>
      <c r="E286" s="43">
        <v>2721</v>
      </c>
      <c r="F286"/>
      <c r="G286" s="37">
        <v>0</v>
      </c>
    </row>
    <row r="287" spans="1:7" x14ac:dyDescent="0.25">
      <c r="A287" s="43"/>
      <c r="B287" s="43"/>
      <c r="E287" s="43"/>
      <c r="F287" s="17" t="s">
        <v>124</v>
      </c>
      <c r="G287" s="37">
        <v>0</v>
      </c>
    </row>
    <row r="288" spans="1:7" x14ac:dyDescent="0.25">
      <c r="A288" s="43"/>
      <c r="B288" s="43"/>
      <c r="E288" s="43">
        <v>2911</v>
      </c>
      <c r="F288"/>
      <c r="G288" s="37">
        <v>11740.969999999972</v>
      </c>
    </row>
    <row r="289" spans="1:7" x14ac:dyDescent="0.25">
      <c r="A289" s="43"/>
      <c r="B289" s="43"/>
      <c r="E289" s="43"/>
      <c r="F289" s="17" t="s">
        <v>118</v>
      </c>
      <c r="G289" s="37">
        <v>11740.969999999972</v>
      </c>
    </row>
    <row r="290" spans="1:7" x14ac:dyDescent="0.25">
      <c r="A290" s="43"/>
      <c r="B290" s="43"/>
      <c r="E290" s="43">
        <v>2951</v>
      </c>
      <c r="F290"/>
      <c r="G290" s="37">
        <v>435000</v>
      </c>
    </row>
    <row r="291" spans="1:7" x14ac:dyDescent="0.25">
      <c r="A291" s="43"/>
      <c r="B291" s="43"/>
      <c r="E291" s="43"/>
      <c r="F291" s="17" t="s">
        <v>412</v>
      </c>
      <c r="G291" s="37">
        <v>435000</v>
      </c>
    </row>
    <row r="292" spans="1:7" x14ac:dyDescent="0.25">
      <c r="A292" s="43"/>
      <c r="B292" s="43"/>
      <c r="E292" s="43">
        <v>2981</v>
      </c>
      <c r="F292"/>
      <c r="G292" s="37">
        <v>0</v>
      </c>
    </row>
    <row r="293" spans="1:7" x14ac:dyDescent="0.25">
      <c r="A293" s="43"/>
      <c r="B293" s="43"/>
      <c r="E293" s="43"/>
      <c r="F293" s="17" t="s">
        <v>172</v>
      </c>
      <c r="G293" s="37">
        <v>0</v>
      </c>
    </row>
    <row r="294" spans="1:7" x14ac:dyDescent="0.25">
      <c r="A294" s="43"/>
      <c r="B294" s="43"/>
      <c r="E294" s="43">
        <v>3111</v>
      </c>
      <c r="F294"/>
      <c r="G294" s="37">
        <v>145531669.99000001</v>
      </c>
    </row>
    <row r="295" spans="1:7" x14ac:dyDescent="0.25">
      <c r="A295" s="43"/>
      <c r="B295" s="43"/>
      <c r="E295" s="43"/>
      <c r="F295" s="17" t="s">
        <v>173</v>
      </c>
      <c r="G295" s="37">
        <v>145531669.99000001</v>
      </c>
    </row>
    <row r="296" spans="1:7" x14ac:dyDescent="0.25">
      <c r="A296" s="43"/>
      <c r="B296" s="43"/>
      <c r="E296" s="43">
        <v>3261</v>
      </c>
      <c r="F296"/>
      <c r="G296" s="37">
        <v>24558659.280000001</v>
      </c>
    </row>
    <row r="297" spans="1:7" x14ac:dyDescent="0.25">
      <c r="A297" s="43"/>
      <c r="B297" s="43"/>
      <c r="E297" s="43"/>
      <c r="F297" s="17" t="s">
        <v>67</v>
      </c>
      <c r="G297" s="37">
        <v>24558659.280000001</v>
      </c>
    </row>
    <row r="298" spans="1:7" x14ac:dyDescent="0.25">
      <c r="A298" s="43"/>
      <c r="B298" s="43"/>
      <c r="E298" s="43">
        <v>3321</v>
      </c>
      <c r="F298"/>
      <c r="G298" s="37">
        <v>6834720</v>
      </c>
    </row>
    <row r="299" spans="1:7" x14ac:dyDescent="0.25">
      <c r="A299" s="43"/>
      <c r="B299" s="43"/>
      <c r="E299" s="43"/>
      <c r="F299" s="17" t="s">
        <v>174</v>
      </c>
      <c r="G299" s="37">
        <v>6834720</v>
      </c>
    </row>
    <row r="300" spans="1:7" x14ac:dyDescent="0.25">
      <c r="A300" s="43"/>
      <c r="B300" s="43"/>
      <c r="E300" s="43">
        <v>3351</v>
      </c>
      <c r="F300"/>
      <c r="G300" s="37">
        <v>0</v>
      </c>
    </row>
    <row r="301" spans="1:7" x14ac:dyDescent="0.25">
      <c r="A301" s="43"/>
      <c r="B301" s="43"/>
      <c r="E301" s="43"/>
      <c r="F301" s="17" t="s">
        <v>175</v>
      </c>
      <c r="G301" s="37">
        <v>0</v>
      </c>
    </row>
    <row r="302" spans="1:7" x14ac:dyDescent="0.25">
      <c r="A302" s="43"/>
      <c r="B302" s="43"/>
      <c r="E302" s="43">
        <v>3381</v>
      </c>
      <c r="F302"/>
      <c r="G302" s="37">
        <v>26076800</v>
      </c>
    </row>
    <row r="303" spans="1:7" x14ac:dyDescent="0.25">
      <c r="A303" s="43"/>
      <c r="B303" s="43"/>
      <c r="E303" s="43"/>
      <c r="F303" s="17" t="s">
        <v>176</v>
      </c>
      <c r="G303" s="37">
        <v>26076800</v>
      </c>
    </row>
    <row r="304" spans="1:7" x14ac:dyDescent="0.25">
      <c r="A304" s="43"/>
      <c r="B304" s="43"/>
      <c r="E304" s="43">
        <v>3511</v>
      </c>
      <c r="F304"/>
      <c r="G304" s="37">
        <v>0</v>
      </c>
    </row>
    <row r="305" spans="1:7" x14ac:dyDescent="0.25">
      <c r="A305" s="43"/>
      <c r="B305" s="43"/>
      <c r="E305" s="43"/>
      <c r="F305" s="17" t="s">
        <v>68</v>
      </c>
      <c r="G305" s="37">
        <v>0</v>
      </c>
    </row>
    <row r="306" spans="1:7" x14ac:dyDescent="0.25">
      <c r="A306" s="43"/>
      <c r="B306" s="43"/>
      <c r="E306" s="43">
        <v>3571</v>
      </c>
      <c r="F306"/>
      <c r="G306" s="37">
        <v>45048333.18</v>
      </c>
    </row>
    <row r="307" spans="1:7" x14ac:dyDescent="0.25">
      <c r="A307" s="43"/>
      <c r="B307" s="43"/>
      <c r="E307" s="43"/>
      <c r="F307" s="17" t="s">
        <v>177</v>
      </c>
      <c r="G307" s="37">
        <v>45048333.18</v>
      </c>
    </row>
    <row r="308" spans="1:7" x14ac:dyDescent="0.25">
      <c r="A308" s="43"/>
      <c r="B308" s="43"/>
      <c r="E308" s="43">
        <v>3581</v>
      </c>
      <c r="F308"/>
      <c r="G308" s="37">
        <v>0</v>
      </c>
    </row>
    <row r="309" spans="1:7" x14ac:dyDescent="0.25">
      <c r="A309" s="43"/>
      <c r="B309" s="43"/>
      <c r="E309" s="43"/>
      <c r="F309" s="17" t="s">
        <v>178</v>
      </c>
      <c r="G309" s="37">
        <v>0</v>
      </c>
    </row>
    <row r="310" spans="1:7" x14ac:dyDescent="0.25">
      <c r="A310" s="43"/>
      <c r="B310" s="43"/>
      <c r="E310" s="43">
        <v>3922</v>
      </c>
      <c r="F310"/>
      <c r="G310" s="37">
        <v>5880000</v>
      </c>
    </row>
    <row r="311" spans="1:7" x14ac:dyDescent="0.25">
      <c r="A311" s="43"/>
      <c r="B311" s="43"/>
      <c r="E311" s="43"/>
      <c r="F311" s="17" t="s">
        <v>179</v>
      </c>
      <c r="G311" s="37">
        <v>5880000</v>
      </c>
    </row>
    <row r="312" spans="1:7" x14ac:dyDescent="0.25">
      <c r="A312" s="43"/>
      <c r="B312" s="43"/>
      <c r="E312" s="43">
        <v>5651</v>
      </c>
      <c r="F312"/>
      <c r="G312" s="37">
        <v>0</v>
      </c>
    </row>
    <row r="313" spans="1:7" x14ac:dyDescent="0.25">
      <c r="A313" s="43"/>
      <c r="B313" s="43"/>
      <c r="E313" s="43"/>
      <c r="F313" s="17" t="s">
        <v>120</v>
      </c>
      <c r="G313" s="37">
        <v>0</v>
      </c>
    </row>
    <row r="314" spans="1:7" x14ac:dyDescent="0.25">
      <c r="A314" s="43"/>
      <c r="B314" s="43"/>
      <c r="E314" s="43">
        <v>5661</v>
      </c>
      <c r="F314"/>
      <c r="G314" s="37">
        <v>0</v>
      </c>
    </row>
    <row r="315" spans="1:7" x14ac:dyDescent="0.25">
      <c r="A315" s="43"/>
      <c r="B315" s="43"/>
      <c r="E315" s="43"/>
      <c r="F315" s="17" t="s">
        <v>121</v>
      </c>
      <c r="G315" s="37">
        <v>0</v>
      </c>
    </row>
    <row r="316" spans="1:7" x14ac:dyDescent="0.25">
      <c r="A316" s="43"/>
      <c r="B316" s="43"/>
      <c r="E316" s="43">
        <v>5671</v>
      </c>
      <c r="F316"/>
      <c r="G316" s="37">
        <v>0</v>
      </c>
    </row>
    <row r="317" spans="1:7" x14ac:dyDescent="0.25">
      <c r="A317" s="43"/>
      <c r="B317" s="43"/>
      <c r="E317" s="43"/>
      <c r="F317" s="17" t="s">
        <v>122</v>
      </c>
      <c r="G317" s="37">
        <v>0</v>
      </c>
    </row>
    <row r="318" spans="1:7" x14ac:dyDescent="0.25">
      <c r="A318" s="43"/>
      <c r="B318" s="43"/>
      <c r="E318" s="43">
        <v>5691</v>
      </c>
      <c r="F318"/>
      <c r="G318" s="37">
        <v>0</v>
      </c>
    </row>
    <row r="319" spans="1:7" x14ac:dyDescent="0.25">
      <c r="A319" s="43"/>
      <c r="B319" s="43"/>
      <c r="E319" s="43"/>
      <c r="F319" s="17" t="s">
        <v>123</v>
      </c>
      <c r="G319" s="37">
        <v>0</v>
      </c>
    </row>
    <row r="320" spans="1:7" x14ac:dyDescent="0.25">
      <c r="A320" s="43"/>
      <c r="B320" s="43" t="s">
        <v>301</v>
      </c>
      <c r="C320"/>
      <c r="D320"/>
      <c r="E320"/>
      <c r="F320"/>
      <c r="G320" s="37">
        <v>290706167.25</v>
      </c>
    </row>
    <row r="321" spans="1:7" x14ac:dyDescent="0.25">
      <c r="A321" s="43"/>
      <c r="B321" s="43"/>
      <c r="C321" s="43" t="s">
        <v>261</v>
      </c>
      <c r="D321"/>
      <c r="E321"/>
      <c r="F321"/>
      <c r="G321" s="37">
        <v>290706167.25</v>
      </c>
    </row>
    <row r="322" spans="1:7" x14ac:dyDescent="0.25">
      <c r="A322" s="43"/>
      <c r="B322" s="43"/>
      <c r="D322" s="43" t="s">
        <v>300</v>
      </c>
      <c r="E322"/>
      <c r="F322"/>
      <c r="G322" s="37">
        <v>290706167.25</v>
      </c>
    </row>
    <row r="323" spans="1:7" x14ac:dyDescent="0.25">
      <c r="A323" s="43"/>
      <c r="B323" s="43"/>
      <c r="E323" s="43">
        <v>2721</v>
      </c>
      <c r="F323"/>
      <c r="G323" s="37">
        <v>65000</v>
      </c>
    </row>
    <row r="324" spans="1:7" x14ac:dyDescent="0.25">
      <c r="A324" s="43"/>
      <c r="B324" s="43"/>
      <c r="E324" s="43"/>
      <c r="F324" s="17" t="s">
        <v>124</v>
      </c>
      <c r="G324" s="37">
        <v>65000</v>
      </c>
    </row>
    <row r="325" spans="1:7" x14ac:dyDescent="0.25">
      <c r="A325" s="43"/>
      <c r="B325" s="43"/>
      <c r="E325" s="43">
        <v>3321</v>
      </c>
      <c r="F325"/>
      <c r="G325" s="37">
        <v>56943.329999999842</v>
      </c>
    </row>
    <row r="326" spans="1:7" x14ac:dyDescent="0.25">
      <c r="A326" s="43"/>
      <c r="B326" s="43"/>
      <c r="E326" s="43"/>
      <c r="F326" s="17" t="s">
        <v>174</v>
      </c>
      <c r="G326" s="37">
        <v>56943.329999999842</v>
      </c>
    </row>
    <row r="327" spans="1:7" x14ac:dyDescent="0.25">
      <c r="A327" s="43"/>
      <c r="B327" s="43"/>
      <c r="E327" s="43">
        <v>3331</v>
      </c>
      <c r="F327"/>
      <c r="G327" s="37">
        <v>0</v>
      </c>
    </row>
    <row r="328" spans="1:7" x14ac:dyDescent="0.25">
      <c r="A328" s="43"/>
      <c r="B328" s="43"/>
      <c r="E328" s="43"/>
      <c r="F328" s="17" t="s">
        <v>148</v>
      </c>
      <c r="G328" s="37">
        <v>0</v>
      </c>
    </row>
    <row r="329" spans="1:7" x14ac:dyDescent="0.25">
      <c r="A329" s="43"/>
      <c r="B329" s="43"/>
      <c r="E329" s="43">
        <v>3361</v>
      </c>
      <c r="F329"/>
      <c r="G329" s="37">
        <v>0</v>
      </c>
    </row>
    <row r="330" spans="1:7" x14ac:dyDescent="0.25">
      <c r="A330" s="43"/>
      <c r="B330" s="43"/>
      <c r="E330" s="43"/>
      <c r="F330" s="17" t="s">
        <v>290</v>
      </c>
      <c r="G330" s="37">
        <v>0</v>
      </c>
    </row>
    <row r="331" spans="1:7" x14ac:dyDescent="0.25">
      <c r="A331" s="43"/>
      <c r="B331" s="43"/>
      <c r="E331" s="43">
        <v>3711</v>
      </c>
      <c r="F331"/>
      <c r="G331" s="37">
        <v>3432</v>
      </c>
    </row>
    <row r="332" spans="1:7" x14ac:dyDescent="0.25">
      <c r="A332" s="43"/>
      <c r="B332" s="43"/>
      <c r="E332" s="43"/>
      <c r="F332" s="17" t="s">
        <v>138</v>
      </c>
      <c r="G332" s="37">
        <v>3432</v>
      </c>
    </row>
    <row r="333" spans="1:7" x14ac:dyDescent="0.25">
      <c r="A333" s="43"/>
      <c r="B333" s="43"/>
      <c r="E333" s="43">
        <v>3721</v>
      </c>
      <c r="F333"/>
      <c r="G333" s="37">
        <v>0</v>
      </c>
    </row>
    <row r="334" spans="1:7" x14ac:dyDescent="0.25">
      <c r="A334" s="43"/>
      <c r="B334" s="43"/>
      <c r="E334" s="43"/>
      <c r="F334" s="17" t="s">
        <v>228</v>
      </c>
      <c r="G334" s="37">
        <v>0</v>
      </c>
    </row>
    <row r="335" spans="1:7" x14ac:dyDescent="0.25">
      <c r="A335" s="43"/>
      <c r="B335" s="43"/>
      <c r="E335" s="43">
        <v>3751</v>
      </c>
      <c r="F335"/>
      <c r="G335" s="37">
        <v>6472</v>
      </c>
    </row>
    <row r="336" spans="1:7" x14ac:dyDescent="0.25">
      <c r="A336" s="43"/>
      <c r="B336" s="43"/>
      <c r="E336" s="43"/>
      <c r="F336" s="17" t="s">
        <v>139</v>
      </c>
      <c r="G336" s="37">
        <v>6472</v>
      </c>
    </row>
    <row r="337" spans="1:7" x14ac:dyDescent="0.25">
      <c r="A337" s="43"/>
      <c r="B337" s="43"/>
      <c r="E337" s="43">
        <v>5151</v>
      </c>
      <c r="F337"/>
      <c r="G337" s="37">
        <v>950000</v>
      </c>
    </row>
    <row r="338" spans="1:7" x14ac:dyDescent="0.25">
      <c r="A338" s="43"/>
      <c r="B338" s="43"/>
      <c r="E338" s="43"/>
      <c r="F338" s="17" t="s">
        <v>112</v>
      </c>
      <c r="G338" s="37">
        <v>950000</v>
      </c>
    </row>
    <row r="339" spans="1:7" x14ac:dyDescent="0.25">
      <c r="A339" s="43"/>
      <c r="B339" s="43"/>
      <c r="E339" s="43">
        <v>5231</v>
      </c>
      <c r="F339"/>
      <c r="G339" s="37">
        <v>0</v>
      </c>
    </row>
    <row r="340" spans="1:7" x14ac:dyDescent="0.25">
      <c r="A340" s="43"/>
      <c r="B340" s="43"/>
      <c r="E340" s="43"/>
      <c r="F340" s="17" t="s">
        <v>185</v>
      </c>
      <c r="G340" s="37">
        <v>0</v>
      </c>
    </row>
    <row r="341" spans="1:7" x14ac:dyDescent="0.25">
      <c r="A341" s="43"/>
      <c r="B341" s="43"/>
      <c r="E341" s="43">
        <v>5671</v>
      </c>
      <c r="F341"/>
      <c r="G341" s="37">
        <v>0</v>
      </c>
    </row>
    <row r="342" spans="1:7" x14ac:dyDescent="0.25">
      <c r="A342" s="43"/>
      <c r="B342" s="43"/>
      <c r="E342" s="43"/>
      <c r="F342" s="17" t="s">
        <v>122</v>
      </c>
      <c r="G342" s="37">
        <v>0</v>
      </c>
    </row>
    <row r="343" spans="1:7" x14ac:dyDescent="0.25">
      <c r="A343" s="43"/>
      <c r="B343" s="43"/>
      <c r="E343" s="43">
        <v>6121</v>
      </c>
      <c r="F343"/>
      <c r="G343" s="37">
        <v>8338993.4800000004</v>
      </c>
    </row>
    <row r="344" spans="1:7" x14ac:dyDescent="0.25">
      <c r="A344" s="43"/>
      <c r="B344" s="43"/>
      <c r="E344" s="43"/>
      <c r="F344" s="17" t="s">
        <v>447</v>
      </c>
      <c r="G344" s="37">
        <v>8338993.4800000004</v>
      </c>
    </row>
    <row r="345" spans="1:7" x14ac:dyDescent="0.25">
      <c r="A345" s="43"/>
      <c r="B345" s="43"/>
      <c r="E345" s="43">
        <v>6131</v>
      </c>
      <c r="F345"/>
      <c r="G345" s="37">
        <v>236651994.17000002</v>
      </c>
    </row>
    <row r="346" spans="1:7" x14ac:dyDescent="0.25">
      <c r="A346" s="43"/>
      <c r="B346" s="43"/>
      <c r="E346" s="43"/>
      <c r="F346" s="17" t="s">
        <v>448</v>
      </c>
      <c r="G346" s="37">
        <v>236651994.17000002</v>
      </c>
    </row>
    <row r="347" spans="1:7" x14ac:dyDescent="0.25">
      <c r="A347" s="43"/>
      <c r="B347" s="43"/>
      <c r="E347" s="43">
        <v>6151</v>
      </c>
      <c r="F347"/>
      <c r="G347" s="37">
        <v>44428332.269999996</v>
      </c>
    </row>
    <row r="348" spans="1:7" x14ac:dyDescent="0.25">
      <c r="A348" s="43"/>
      <c r="B348" s="43"/>
      <c r="E348" s="43"/>
      <c r="F348" s="17" t="s">
        <v>302</v>
      </c>
      <c r="G348" s="37">
        <v>44428332.269999996</v>
      </c>
    </row>
    <row r="349" spans="1:7" x14ac:dyDescent="0.25">
      <c r="A349" s="43"/>
      <c r="B349" s="43"/>
      <c r="E349" s="43">
        <v>6191</v>
      </c>
      <c r="F349"/>
      <c r="G349" s="37">
        <v>205000</v>
      </c>
    </row>
    <row r="350" spans="1:7" x14ac:dyDescent="0.25">
      <c r="A350" s="43"/>
      <c r="B350" s="43"/>
      <c r="E350" s="43"/>
      <c r="F350" s="17" t="s">
        <v>491</v>
      </c>
      <c r="G350" s="37">
        <v>205000</v>
      </c>
    </row>
    <row r="351" spans="1:7" ht="30" x14ac:dyDescent="0.25">
      <c r="A351" s="43" t="s">
        <v>351</v>
      </c>
      <c r="C351"/>
      <c r="D351"/>
      <c r="E351"/>
      <c r="F351"/>
      <c r="G351" s="37">
        <v>100713254.74000001</v>
      </c>
    </row>
    <row r="352" spans="1:7" x14ac:dyDescent="0.25">
      <c r="A352" s="43"/>
      <c r="B352" s="43" t="s">
        <v>353</v>
      </c>
      <c r="C352"/>
      <c r="D352"/>
      <c r="E352"/>
      <c r="F352"/>
      <c r="G352" s="37">
        <v>10749358.34</v>
      </c>
    </row>
    <row r="353" spans="1:7" x14ac:dyDescent="0.25">
      <c r="A353" s="43"/>
      <c r="B353" s="43"/>
      <c r="C353" s="43" t="s">
        <v>224</v>
      </c>
      <c r="D353"/>
      <c r="E353"/>
      <c r="F353"/>
      <c r="G353" s="37">
        <v>10749358.34</v>
      </c>
    </row>
    <row r="354" spans="1:7" x14ac:dyDescent="0.25">
      <c r="A354" s="43"/>
      <c r="B354" s="43"/>
      <c r="D354" s="43" t="s">
        <v>352</v>
      </c>
      <c r="E354"/>
      <c r="F354"/>
      <c r="G354" s="37">
        <v>2000000</v>
      </c>
    </row>
    <row r="355" spans="1:7" x14ac:dyDescent="0.25">
      <c r="A355" s="43"/>
      <c r="B355" s="43"/>
      <c r="E355" s="43">
        <v>3821</v>
      </c>
      <c r="F355"/>
      <c r="G355" s="37">
        <v>0</v>
      </c>
    </row>
    <row r="356" spans="1:7" x14ac:dyDescent="0.25">
      <c r="A356" s="43"/>
      <c r="B356" s="43"/>
      <c r="E356" s="43"/>
      <c r="F356" s="17" t="s">
        <v>70</v>
      </c>
      <c r="G356" s="37">
        <v>0</v>
      </c>
    </row>
    <row r="357" spans="1:7" x14ac:dyDescent="0.25">
      <c r="A357" s="43"/>
      <c r="B357" s="43"/>
      <c r="E357" s="43">
        <v>4411</v>
      </c>
      <c r="F357"/>
      <c r="G357" s="37">
        <v>2000000</v>
      </c>
    </row>
    <row r="358" spans="1:7" x14ac:dyDescent="0.25">
      <c r="A358" s="43"/>
      <c r="B358" s="43"/>
      <c r="E358" s="43"/>
      <c r="F358" s="17" t="s">
        <v>76</v>
      </c>
      <c r="G358" s="37">
        <v>2000000</v>
      </c>
    </row>
    <row r="359" spans="1:7" ht="30" x14ac:dyDescent="0.25">
      <c r="A359" s="43"/>
      <c r="B359" s="43"/>
      <c r="D359" s="43" t="s">
        <v>354</v>
      </c>
      <c r="E359"/>
      <c r="F359"/>
      <c r="G359" s="37">
        <v>1250900</v>
      </c>
    </row>
    <row r="360" spans="1:7" x14ac:dyDescent="0.25">
      <c r="A360" s="43"/>
      <c r="B360" s="43"/>
      <c r="E360" s="43">
        <v>2211</v>
      </c>
      <c r="F360"/>
      <c r="G360" s="37">
        <v>82000</v>
      </c>
    </row>
    <row r="361" spans="1:7" x14ac:dyDescent="0.25">
      <c r="A361" s="43"/>
      <c r="B361" s="43"/>
      <c r="E361" s="43"/>
      <c r="F361" s="17" t="s">
        <v>55</v>
      </c>
      <c r="G361" s="37">
        <v>82000</v>
      </c>
    </row>
    <row r="362" spans="1:7" x14ac:dyDescent="0.25">
      <c r="A362" s="43"/>
      <c r="B362" s="43"/>
      <c r="E362" s="43">
        <v>3251</v>
      </c>
      <c r="F362"/>
      <c r="G362" s="37">
        <v>50000</v>
      </c>
    </row>
    <row r="363" spans="1:7" x14ac:dyDescent="0.25">
      <c r="A363" s="43"/>
      <c r="B363" s="43"/>
      <c r="E363" s="43"/>
      <c r="F363" s="17" t="s">
        <v>65</v>
      </c>
      <c r="G363" s="37">
        <v>50000</v>
      </c>
    </row>
    <row r="364" spans="1:7" x14ac:dyDescent="0.25">
      <c r="A364" s="43"/>
      <c r="B364" s="43"/>
      <c r="E364" s="43">
        <v>3351</v>
      </c>
      <c r="F364"/>
      <c r="G364" s="37">
        <v>0</v>
      </c>
    </row>
    <row r="365" spans="1:7" x14ac:dyDescent="0.25">
      <c r="A365" s="43"/>
      <c r="B365" s="43"/>
      <c r="E365" s="43"/>
      <c r="F365" s="17" t="s">
        <v>175</v>
      </c>
      <c r="G365" s="37">
        <v>0</v>
      </c>
    </row>
    <row r="366" spans="1:7" x14ac:dyDescent="0.25">
      <c r="A366" s="43"/>
      <c r="B366" s="43"/>
      <c r="E366" s="43">
        <v>3821</v>
      </c>
      <c r="F366"/>
      <c r="G366" s="37">
        <v>78900</v>
      </c>
    </row>
    <row r="367" spans="1:7" x14ac:dyDescent="0.25">
      <c r="A367" s="43"/>
      <c r="B367" s="43"/>
      <c r="E367" s="43"/>
      <c r="F367" s="17" t="s">
        <v>70</v>
      </c>
      <c r="G367" s="37">
        <v>78900</v>
      </c>
    </row>
    <row r="368" spans="1:7" x14ac:dyDescent="0.25">
      <c r="A368" s="43"/>
      <c r="B368" s="43"/>
      <c r="E368" s="43">
        <v>4411</v>
      </c>
      <c r="F368"/>
      <c r="G368" s="37">
        <v>0</v>
      </c>
    </row>
    <row r="369" spans="1:7" x14ac:dyDescent="0.25">
      <c r="A369" s="43"/>
      <c r="B369" s="43"/>
      <c r="E369" s="43"/>
      <c r="F369" s="17" t="s">
        <v>76</v>
      </c>
      <c r="G369" s="37">
        <v>0</v>
      </c>
    </row>
    <row r="370" spans="1:7" x14ac:dyDescent="0.25">
      <c r="A370" s="43"/>
      <c r="B370" s="43"/>
      <c r="E370" s="43">
        <v>4451</v>
      </c>
      <c r="F370"/>
      <c r="G370" s="37">
        <v>1000000</v>
      </c>
    </row>
    <row r="371" spans="1:7" x14ac:dyDescent="0.25">
      <c r="A371" s="43"/>
      <c r="B371" s="43"/>
      <c r="E371" s="43"/>
      <c r="F371" s="17" t="s">
        <v>188</v>
      </c>
      <c r="G371" s="37">
        <v>1000000</v>
      </c>
    </row>
    <row r="372" spans="1:7" x14ac:dyDescent="0.25">
      <c r="A372" s="43"/>
      <c r="B372" s="43"/>
      <c r="E372" s="43">
        <v>5671</v>
      </c>
      <c r="F372"/>
      <c r="G372" s="37">
        <v>40000</v>
      </c>
    </row>
    <row r="373" spans="1:7" x14ac:dyDescent="0.25">
      <c r="A373" s="43"/>
      <c r="B373" s="43"/>
      <c r="E373" s="43"/>
      <c r="F373" s="43" t="s">
        <v>122</v>
      </c>
      <c r="G373" s="37">
        <v>40000</v>
      </c>
    </row>
    <row r="374" spans="1:7" x14ac:dyDescent="0.25">
      <c r="A374" s="43"/>
      <c r="B374" s="43"/>
      <c r="D374" s="43" t="s">
        <v>355</v>
      </c>
      <c r="E374"/>
      <c r="F374"/>
      <c r="G374" s="37">
        <v>3000000</v>
      </c>
    </row>
    <row r="375" spans="1:7" x14ac:dyDescent="0.25">
      <c r="A375" s="43"/>
      <c r="B375" s="43"/>
      <c r="E375" s="43">
        <v>4411</v>
      </c>
      <c r="F375"/>
      <c r="G375" s="37">
        <v>3000000</v>
      </c>
    </row>
    <row r="376" spans="1:7" x14ac:dyDescent="0.25">
      <c r="A376" s="43"/>
      <c r="B376" s="43"/>
      <c r="E376" s="43"/>
      <c r="F376" s="17" t="s">
        <v>76</v>
      </c>
      <c r="G376" s="37">
        <v>3000000</v>
      </c>
    </row>
    <row r="377" spans="1:7" x14ac:dyDescent="0.25">
      <c r="A377" s="43"/>
      <c r="B377" s="43"/>
      <c r="D377" s="43" t="s">
        <v>356</v>
      </c>
      <c r="E377"/>
      <c r="F377"/>
      <c r="G377" s="37">
        <v>3600000</v>
      </c>
    </row>
    <row r="378" spans="1:7" x14ac:dyDescent="0.25">
      <c r="A378" s="43"/>
      <c r="B378" s="43"/>
      <c r="E378" s="43">
        <v>4431</v>
      </c>
      <c r="F378"/>
      <c r="G378" s="37">
        <v>3600000</v>
      </c>
    </row>
    <row r="379" spans="1:7" x14ac:dyDescent="0.25">
      <c r="A379" s="43"/>
      <c r="B379" s="43"/>
      <c r="E379" s="43"/>
      <c r="F379" s="17" t="s">
        <v>276</v>
      </c>
      <c r="G379" s="37">
        <v>3600000</v>
      </c>
    </row>
    <row r="380" spans="1:7" x14ac:dyDescent="0.25">
      <c r="A380" s="43"/>
      <c r="B380" s="43"/>
      <c r="D380" s="43" t="s">
        <v>357</v>
      </c>
      <c r="E380"/>
      <c r="F380"/>
      <c r="G380" s="37">
        <v>200000</v>
      </c>
    </row>
    <row r="381" spans="1:7" x14ac:dyDescent="0.25">
      <c r="A381" s="43"/>
      <c r="B381" s="43"/>
      <c r="E381" s="43">
        <v>4421</v>
      </c>
      <c r="F381"/>
      <c r="G381" s="37">
        <v>200000</v>
      </c>
    </row>
    <row r="382" spans="1:7" x14ac:dyDescent="0.25">
      <c r="A382" s="43"/>
      <c r="B382" s="43"/>
      <c r="E382" s="43"/>
      <c r="F382" s="17" t="s">
        <v>72</v>
      </c>
      <c r="G382" s="37">
        <v>200000</v>
      </c>
    </row>
    <row r="383" spans="1:7" x14ac:dyDescent="0.25">
      <c r="A383" s="43"/>
      <c r="B383" s="43"/>
      <c r="D383" s="43" t="s">
        <v>358</v>
      </c>
      <c r="E383"/>
      <c r="F383"/>
      <c r="G383" s="37">
        <v>200000</v>
      </c>
    </row>
    <row r="384" spans="1:7" x14ac:dyDescent="0.25">
      <c r="A384" s="43"/>
      <c r="B384" s="43"/>
      <c r="E384" s="43">
        <v>4451</v>
      </c>
      <c r="F384"/>
      <c r="G384" s="37">
        <v>200000</v>
      </c>
    </row>
    <row r="385" spans="1:7" x14ac:dyDescent="0.25">
      <c r="A385" s="43"/>
      <c r="B385" s="43"/>
      <c r="E385" s="43"/>
      <c r="F385" s="17" t="s">
        <v>188</v>
      </c>
      <c r="G385" s="37">
        <v>200000</v>
      </c>
    </row>
    <row r="386" spans="1:7" x14ac:dyDescent="0.25">
      <c r="A386" s="43"/>
      <c r="B386" s="43"/>
      <c r="D386" s="43" t="s">
        <v>359</v>
      </c>
      <c r="E386"/>
      <c r="F386"/>
      <c r="G386" s="37">
        <v>498458.34</v>
      </c>
    </row>
    <row r="387" spans="1:7" x14ac:dyDescent="0.25">
      <c r="A387" s="43"/>
      <c r="B387" s="43"/>
      <c r="E387" s="43">
        <v>2461</v>
      </c>
      <c r="F387"/>
      <c r="G387" s="37">
        <v>24600</v>
      </c>
    </row>
    <row r="388" spans="1:7" x14ac:dyDescent="0.25">
      <c r="A388" s="43"/>
      <c r="B388" s="43"/>
      <c r="E388" s="43"/>
      <c r="F388" s="17" t="s">
        <v>168</v>
      </c>
      <c r="G388" s="37">
        <v>24600</v>
      </c>
    </row>
    <row r="389" spans="1:7" x14ac:dyDescent="0.25">
      <c r="A389" s="43"/>
      <c r="B389" s="43"/>
      <c r="E389" s="43">
        <v>2491</v>
      </c>
      <c r="F389"/>
      <c r="G389" s="37">
        <v>155407.17000000001</v>
      </c>
    </row>
    <row r="390" spans="1:7" x14ac:dyDescent="0.25">
      <c r="A390" s="43"/>
      <c r="B390" s="43"/>
      <c r="E390" s="43"/>
      <c r="F390" s="17" t="s">
        <v>62</v>
      </c>
      <c r="G390" s="37">
        <v>155407.17000000001</v>
      </c>
    </row>
    <row r="391" spans="1:7" x14ac:dyDescent="0.25">
      <c r="A391" s="43"/>
      <c r="B391" s="43"/>
      <c r="E391" s="43">
        <v>2721</v>
      </c>
      <c r="F391"/>
      <c r="G391" s="37">
        <v>39531.730000000003</v>
      </c>
    </row>
    <row r="392" spans="1:7" x14ac:dyDescent="0.25">
      <c r="A392" s="43"/>
      <c r="B392" s="43"/>
      <c r="E392" s="43"/>
      <c r="F392" s="17" t="s">
        <v>124</v>
      </c>
      <c r="G392" s="37">
        <v>39531.730000000003</v>
      </c>
    </row>
    <row r="393" spans="1:7" x14ac:dyDescent="0.25">
      <c r="A393" s="43"/>
      <c r="B393" s="43"/>
      <c r="E393" s="43">
        <v>2911</v>
      </c>
      <c r="F393"/>
      <c r="G393" s="37">
        <v>78919.44</v>
      </c>
    </row>
    <row r="394" spans="1:7" x14ac:dyDescent="0.25">
      <c r="A394" s="43"/>
      <c r="B394" s="43"/>
      <c r="E394" s="43"/>
      <c r="F394" s="17" t="s">
        <v>118</v>
      </c>
      <c r="G394" s="37">
        <v>78919.44</v>
      </c>
    </row>
    <row r="395" spans="1:7" x14ac:dyDescent="0.25">
      <c r="A395" s="43"/>
      <c r="B395" s="43"/>
      <c r="E395" s="43">
        <v>4431</v>
      </c>
      <c r="F395"/>
      <c r="G395" s="37">
        <v>200000</v>
      </c>
    </row>
    <row r="396" spans="1:7" x14ac:dyDescent="0.25">
      <c r="A396" s="43"/>
      <c r="B396" s="43"/>
      <c r="E396" s="43"/>
      <c r="F396" s="17" t="s">
        <v>276</v>
      </c>
      <c r="G396" s="37">
        <v>200000</v>
      </c>
    </row>
    <row r="397" spans="1:7" x14ac:dyDescent="0.25">
      <c r="A397" s="43"/>
      <c r="B397" s="43" t="s">
        <v>362</v>
      </c>
      <c r="C397"/>
      <c r="D397"/>
      <c r="E397"/>
      <c r="F397"/>
      <c r="G397" s="37">
        <v>241935</v>
      </c>
    </row>
    <row r="398" spans="1:7" x14ac:dyDescent="0.25">
      <c r="A398" s="43"/>
      <c r="B398" s="43"/>
      <c r="C398" s="43" t="s">
        <v>224</v>
      </c>
      <c r="D398"/>
      <c r="E398"/>
      <c r="F398"/>
      <c r="G398" s="37">
        <v>241935</v>
      </c>
    </row>
    <row r="399" spans="1:7" x14ac:dyDescent="0.25">
      <c r="A399" s="43"/>
      <c r="B399" s="43"/>
      <c r="D399" s="43" t="s">
        <v>361</v>
      </c>
      <c r="E399"/>
      <c r="F399"/>
      <c r="G399" s="37">
        <v>241935</v>
      </c>
    </row>
    <row r="400" spans="1:7" x14ac:dyDescent="0.25">
      <c r="A400" s="43"/>
      <c r="B400" s="43"/>
      <c r="E400" s="43">
        <v>2491</v>
      </c>
      <c r="F400"/>
      <c r="G400" s="37">
        <v>147610</v>
      </c>
    </row>
    <row r="401" spans="1:7" x14ac:dyDescent="0.25">
      <c r="A401" s="43"/>
      <c r="B401" s="43"/>
      <c r="E401" s="43"/>
      <c r="F401" s="17" t="s">
        <v>62</v>
      </c>
      <c r="G401" s="37">
        <v>147610</v>
      </c>
    </row>
    <row r="402" spans="1:7" x14ac:dyDescent="0.25">
      <c r="A402" s="43"/>
      <c r="B402" s="43"/>
      <c r="E402" s="43">
        <v>2541</v>
      </c>
      <c r="F402"/>
      <c r="G402" s="37">
        <v>39325</v>
      </c>
    </row>
    <row r="403" spans="1:7" x14ac:dyDescent="0.25">
      <c r="A403" s="43"/>
      <c r="B403" s="43"/>
      <c r="E403" s="43"/>
      <c r="F403" s="17" t="s">
        <v>116</v>
      </c>
      <c r="G403" s="37">
        <v>39325</v>
      </c>
    </row>
    <row r="404" spans="1:7" x14ac:dyDescent="0.25">
      <c r="A404" s="43"/>
      <c r="B404" s="43"/>
      <c r="E404" s="43">
        <v>3821</v>
      </c>
      <c r="F404"/>
      <c r="G404" s="37">
        <v>0</v>
      </c>
    </row>
    <row r="405" spans="1:7" x14ac:dyDescent="0.25">
      <c r="A405" s="43"/>
      <c r="B405" s="43"/>
      <c r="E405" s="43"/>
      <c r="F405" s="17" t="s">
        <v>70</v>
      </c>
      <c r="G405" s="37">
        <v>0</v>
      </c>
    </row>
    <row r="406" spans="1:7" x14ac:dyDescent="0.25">
      <c r="A406" s="43"/>
      <c r="B406" s="43"/>
      <c r="E406" s="43">
        <v>5191</v>
      </c>
      <c r="F406"/>
      <c r="G406" s="37">
        <v>0</v>
      </c>
    </row>
    <row r="407" spans="1:7" x14ac:dyDescent="0.25">
      <c r="A407" s="43"/>
      <c r="B407" s="43"/>
      <c r="E407" s="43"/>
      <c r="F407" s="17" t="s">
        <v>202</v>
      </c>
      <c r="G407" s="37">
        <v>0</v>
      </c>
    </row>
    <row r="408" spans="1:7" x14ac:dyDescent="0.25">
      <c r="A408" s="43"/>
      <c r="B408" s="43"/>
      <c r="E408" s="43">
        <v>5211</v>
      </c>
      <c r="F408"/>
      <c r="G408" s="37">
        <v>30000</v>
      </c>
    </row>
    <row r="409" spans="1:7" x14ac:dyDescent="0.25">
      <c r="A409" s="43"/>
      <c r="B409" s="43"/>
      <c r="E409" s="43"/>
      <c r="F409" s="17" t="s">
        <v>155</v>
      </c>
      <c r="G409" s="37">
        <v>30000</v>
      </c>
    </row>
    <row r="410" spans="1:7" x14ac:dyDescent="0.25">
      <c r="A410" s="43"/>
      <c r="B410" s="43"/>
      <c r="E410" s="43">
        <v>5691</v>
      </c>
      <c r="F410"/>
      <c r="G410" s="37">
        <v>25000</v>
      </c>
    </row>
    <row r="411" spans="1:7" x14ac:dyDescent="0.25">
      <c r="A411" s="43"/>
      <c r="B411" s="43"/>
      <c r="E411" s="43"/>
      <c r="F411" s="17" t="s">
        <v>123</v>
      </c>
      <c r="G411" s="37">
        <v>25000</v>
      </c>
    </row>
    <row r="412" spans="1:7" x14ac:dyDescent="0.25">
      <c r="A412" s="43"/>
      <c r="B412" s="43" t="s">
        <v>365</v>
      </c>
      <c r="C412"/>
      <c r="D412"/>
      <c r="E412"/>
      <c r="F412"/>
      <c r="G412" s="37">
        <v>89721961.400000006</v>
      </c>
    </row>
    <row r="413" spans="1:7" x14ac:dyDescent="0.25">
      <c r="A413" s="43"/>
      <c r="B413" s="43"/>
      <c r="C413" s="43" t="s">
        <v>224</v>
      </c>
      <c r="D413"/>
      <c r="E413"/>
      <c r="F413"/>
      <c r="G413" s="37">
        <v>89721961.400000006</v>
      </c>
    </row>
    <row r="414" spans="1:7" x14ac:dyDescent="0.25">
      <c r="A414" s="43"/>
      <c r="B414" s="43"/>
      <c r="D414" s="43" t="s">
        <v>364</v>
      </c>
      <c r="E414"/>
      <c r="F414"/>
      <c r="G414" s="37">
        <v>6000000</v>
      </c>
    </row>
    <row r="415" spans="1:7" x14ac:dyDescent="0.25">
      <c r="A415" s="43"/>
      <c r="B415" s="43"/>
      <c r="E415" s="43">
        <v>4411</v>
      </c>
      <c r="F415"/>
      <c r="G415" s="37">
        <v>6000000</v>
      </c>
    </row>
    <row r="416" spans="1:7" x14ac:dyDescent="0.25">
      <c r="A416" s="43"/>
      <c r="B416" s="43"/>
      <c r="E416" s="43"/>
      <c r="F416" s="17" t="s">
        <v>76</v>
      </c>
      <c r="G416" s="37">
        <v>6000000</v>
      </c>
    </row>
    <row r="417" spans="1:7" x14ac:dyDescent="0.25">
      <c r="A417" s="43"/>
      <c r="B417" s="43"/>
      <c r="D417" s="43" t="s">
        <v>366</v>
      </c>
      <c r="E417"/>
      <c r="F417"/>
      <c r="G417" s="37">
        <v>4500000</v>
      </c>
    </row>
    <row r="418" spans="1:7" x14ac:dyDescent="0.25">
      <c r="A418" s="43"/>
      <c r="B418" s="43"/>
      <c r="E418" s="43">
        <v>4411</v>
      </c>
      <c r="F418"/>
      <c r="G418" s="37">
        <v>4500000</v>
      </c>
    </row>
    <row r="419" spans="1:7" x14ac:dyDescent="0.25">
      <c r="A419" s="43"/>
      <c r="B419" s="43"/>
      <c r="E419" s="43"/>
      <c r="F419" s="17" t="s">
        <v>76</v>
      </c>
      <c r="G419" s="37">
        <v>4500000</v>
      </c>
    </row>
    <row r="420" spans="1:7" x14ac:dyDescent="0.25">
      <c r="A420" s="43"/>
      <c r="B420" s="43"/>
      <c r="D420" s="43" t="s">
        <v>367</v>
      </c>
      <c r="E420"/>
      <c r="F420"/>
      <c r="G420" s="37">
        <v>18000000</v>
      </c>
    </row>
    <row r="421" spans="1:7" x14ac:dyDescent="0.25">
      <c r="A421" s="43"/>
      <c r="B421" s="43"/>
      <c r="E421" s="43">
        <v>3351</v>
      </c>
      <c r="F421"/>
      <c r="G421" s="37">
        <v>0</v>
      </c>
    </row>
    <row r="422" spans="1:7" x14ac:dyDescent="0.25">
      <c r="A422" s="43"/>
      <c r="B422" s="43"/>
      <c r="E422" s="43"/>
      <c r="F422" s="17" t="s">
        <v>175</v>
      </c>
      <c r="G422" s="37">
        <v>0</v>
      </c>
    </row>
    <row r="423" spans="1:7" x14ac:dyDescent="0.25">
      <c r="A423" s="43"/>
      <c r="B423" s="43"/>
      <c r="E423" s="43">
        <v>4411</v>
      </c>
      <c r="F423"/>
      <c r="G423" s="37">
        <v>18000000</v>
      </c>
    </row>
    <row r="424" spans="1:7" x14ac:dyDescent="0.25">
      <c r="A424" s="43"/>
      <c r="B424" s="43"/>
      <c r="E424" s="43"/>
      <c r="F424" s="17" t="s">
        <v>76</v>
      </c>
      <c r="G424" s="37">
        <v>18000000</v>
      </c>
    </row>
    <row r="425" spans="1:7" x14ac:dyDescent="0.25">
      <c r="A425" s="43"/>
      <c r="B425" s="43"/>
      <c r="D425" s="43" t="s">
        <v>368</v>
      </c>
      <c r="E425"/>
      <c r="F425"/>
      <c r="G425" s="37">
        <v>43403671.170000002</v>
      </c>
    </row>
    <row r="426" spans="1:7" x14ac:dyDescent="0.25">
      <c r="A426" s="43"/>
      <c r="B426" s="43"/>
      <c r="E426" s="43">
        <v>4411</v>
      </c>
      <c r="F426"/>
      <c r="G426" s="37">
        <v>43403671.170000002</v>
      </c>
    </row>
    <row r="427" spans="1:7" x14ac:dyDescent="0.25">
      <c r="A427" s="43"/>
      <c r="B427" s="43"/>
      <c r="E427" s="43"/>
      <c r="F427" s="17" t="s">
        <v>76</v>
      </c>
      <c r="G427" s="37">
        <v>43403671.170000002</v>
      </c>
    </row>
    <row r="428" spans="1:7" x14ac:dyDescent="0.25">
      <c r="A428" s="43"/>
      <c r="B428" s="43"/>
      <c r="D428" s="43" t="s">
        <v>369</v>
      </c>
      <c r="E428"/>
      <c r="F428"/>
      <c r="G428" s="37">
        <v>17818290.23</v>
      </c>
    </row>
    <row r="429" spans="1:7" x14ac:dyDescent="0.25">
      <c r="A429" s="43"/>
      <c r="B429" s="43"/>
      <c r="E429" s="43">
        <v>3251</v>
      </c>
      <c r="F429"/>
      <c r="G429" s="37">
        <v>1221961.3999999999</v>
      </c>
    </row>
    <row r="430" spans="1:7" x14ac:dyDescent="0.25">
      <c r="A430" s="43"/>
      <c r="B430" s="43"/>
      <c r="E430" s="43"/>
      <c r="F430" s="17" t="s">
        <v>65</v>
      </c>
      <c r="G430" s="37">
        <v>1221961.3999999999</v>
      </c>
    </row>
    <row r="431" spans="1:7" x14ac:dyDescent="0.25">
      <c r="A431" s="43"/>
      <c r="B431" s="43"/>
      <c r="E431" s="43">
        <v>4411</v>
      </c>
      <c r="F431"/>
      <c r="G431" s="37">
        <v>16596328.83</v>
      </c>
    </row>
    <row r="432" spans="1:7" x14ac:dyDescent="0.25">
      <c r="A432" s="43"/>
      <c r="B432" s="43"/>
      <c r="E432" s="43"/>
      <c r="F432" s="17" t="s">
        <v>76</v>
      </c>
      <c r="G432" s="37">
        <v>16596328.83</v>
      </c>
    </row>
    <row r="433" spans="1:7" x14ac:dyDescent="0.25">
      <c r="A433" s="43" t="s">
        <v>195</v>
      </c>
      <c r="C433"/>
      <c r="D433"/>
      <c r="E433"/>
      <c r="F433"/>
      <c r="G433" s="37">
        <v>186315818.78399995</v>
      </c>
    </row>
    <row r="434" spans="1:7" x14ac:dyDescent="0.25">
      <c r="A434" s="43"/>
      <c r="B434" s="43" t="s">
        <v>233</v>
      </c>
      <c r="C434"/>
      <c r="D434"/>
      <c r="E434"/>
      <c r="F434"/>
      <c r="G434" s="37">
        <v>120010634.454</v>
      </c>
    </row>
    <row r="435" spans="1:7" x14ac:dyDescent="0.25">
      <c r="A435" s="43"/>
      <c r="B435" s="43"/>
      <c r="C435" s="43" t="s">
        <v>102</v>
      </c>
      <c r="D435"/>
      <c r="E435"/>
      <c r="F435"/>
      <c r="G435" s="37">
        <v>120010634.454</v>
      </c>
    </row>
    <row r="436" spans="1:7" x14ac:dyDescent="0.25">
      <c r="A436" s="43"/>
      <c r="B436" s="43"/>
      <c r="D436" s="43" t="s">
        <v>232</v>
      </c>
      <c r="E436"/>
      <c r="F436"/>
      <c r="G436" s="37">
        <v>120010634.454</v>
      </c>
    </row>
    <row r="437" spans="1:7" x14ac:dyDescent="0.25">
      <c r="A437" s="43"/>
      <c r="B437" s="43"/>
      <c r="E437" s="43">
        <v>2461</v>
      </c>
      <c r="F437"/>
      <c r="G437" s="37">
        <v>5636328</v>
      </c>
    </row>
    <row r="438" spans="1:7" x14ac:dyDescent="0.25">
      <c r="A438" s="43"/>
      <c r="B438" s="43"/>
      <c r="E438" s="43"/>
      <c r="F438" s="17" t="s">
        <v>168</v>
      </c>
      <c r="G438" s="37">
        <v>5636328</v>
      </c>
    </row>
    <row r="439" spans="1:7" x14ac:dyDescent="0.25">
      <c r="A439" s="43"/>
      <c r="B439" s="43"/>
      <c r="E439" s="43">
        <v>2721</v>
      </c>
      <c r="F439"/>
      <c r="G439" s="37">
        <v>45000</v>
      </c>
    </row>
    <row r="440" spans="1:7" x14ac:dyDescent="0.25">
      <c r="A440" s="43"/>
      <c r="B440" s="43"/>
      <c r="E440" s="43"/>
      <c r="F440" s="17" t="s">
        <v>124</v>
      </c>
      <c r="G440" s="37">
        <v>45000</v>
      </c>
    </row>
    <row r="441" spans="1:7" x14ac:dyDescent="0.25">
      <c r="A441" s="43"/>
      <c r="B441" s="43"/>
      <c r="E441" s="43">
        <v>3111</v>
      </c>
      <c r="F441"/>
      <c r="G441" s="37">
        <v>114230708.264</v>
      </c>
    </row>
    <row r="442" spans="1:7" x14ac:dyDescent="0.25">
      <c r="A442" s="43"/>
      <c r="B442" s="43"/>
      <c r="E442" s="43"/>
      <c r="F442" s="17" t="s">
        <v>173</v>
      </c>
      <c r="G442" s="37">
        <v>114230708.264</v>
      </c>
    </row>
    <row r="443" spans="1:7" x14ac:dyDescent="0.25">
      <c r="A443" s="43"/>
      <c r="B443" s="43"/>
      <c r="E443" s="43">
        <v>5661</v>
      </c>
      <c r="F443"/>
      <c r="G443" s="37">
        <v>98598.19</v>
      </c>
    </row>
    <row r="444" spans="1:7" x14ac:dyDescent="0.25">
      <c r="A444" s="43"/>
      <c r="B444" s="43"/>
      <c r="E444" s="43"/>
      <c r="F444" s="17" t="s">
        <v>121</v>
      </c>
      <c r="G444" s="37">
        <v>98598.19</v>
      </c>
    </row>
    <row r="445" spans="1:7" x14ac:dyDescent="0.25">
      <c r="A445" s="43"/>
      <c r="B445" s="43" t="s">
        <v>236</v>
      </c>
      <c r="C445"/>
      <c r="D445"/>
      <c r="E445"/>
      <c r="F445"/>
      <c r="G445" s="37">
        <v>205584.40000000002</v>
      </c>
    </row>
    <row r="446" spans="1:7" x14ac:dyDescent="0.25">
      <c r="A446" s="43"/>
      <c r="B446" s="43"/>
      <c r="C446" s="43" t="s">
        <v>102</v>
      </c>
      <c r="D446"/>
      <c r="E446"/>
      <c r="F446"/>
      <c r="G446" s="37">
        <v>205584.40000000002</v>
      </c>
    </row>
    <row r="447" spans="1:7" x14ac:dyDescent="0.25">
      <c r="A447" s="43"/>
      <c r="B447" s="43"/>
      <c r="D447" s="43" t="s">
        <v>235</v>
      </c>
      <c r="E447"/>
      <c r="F447"/>
      <c r="G447" s="37">
        <v>205584.40000000002</v>
      </c>
    </row>
    <row r="448" spans="1:7" x14ac:dyDescent="0.25">
      <c r="A448" s="43"/>
      <c r="B448" s="43"/>
      <c r="E448" s="43">
        <v>2471</v>
      </c>
      <c r="F448"/>
      <c r="G448" s="37">
        <v>15000</v>
      </c>
    </row>
    <row r="449" spans="1:7" x14ac:dyDescent="0.25">
      <c r="A449" s="43"/>
      <c r="B449" s="43"/>
      <c r="E449" s="43"/>
      <c r="F449" s="17" t="s">
        <v>169</v>
      </c>
      <c r="G449" s="37">
        <v>15000</v>
      </c>
    </row>
    <row r="450" spans="1:7" x14ac:dyDescent="0.25">
      <c r="A450" s="43"/>
      <c r="B450" s="43"/>
      <c r="E450" s="43">
        <v>2491</v>
      </c>
      <c r="F450"/>
      <c r="G450" s="37">
        <v>15000</v>
      </c>
    </row>
    <row r="451" spans="1:7" x14ac:dyDescent="0.25">
      <c r="A451" s="43"/>
      <c r="B451" s="43"/>
      <c r="E451" s="43"/>
      <c r="F451" s="17" t="s">
        <v>62</v>
      </c>
      <c r="G451" s="37">
        <v>15000</v>
      </c>
    </row>
    <row r="452" spans="1:7" x14ac:dyDescent="0.25">
      <c r="A452" s="43"/>
      <c r="B452" s="43"/>
      <c r="E452" s="43">
        <v>2521</v>
      </c>
      <c r="F452"/>
      <c r="G452" s="37">
        <v>18000</v>
      </c>
    </row>
    <row r="453" spans="1:7" x14ac:dyDescent="0.25">
      <c r="A453" s="43"/>
      <c r="B453" s="43"/>
      <c r="E453" s="43"/>
      <c r="F453" s="17" t="s">
        <v>87</v>
      </c>
      <c r="G453" s="37">
        <v>18000</v>
      </c>
    </row>
    <row r="454" spans="1:7" x14ac:dyDescent="0.25">
      <c r="A454" s="43"/>
      <c r="B454" s="43"/>
      <c r="E454" s="43">
        <v>2591</v>
      </c>
      <c r="F454"/>
      <c r="G454" s="37">
        <v>0</v>
      </c>
    </row>
    <row r="455" spans="1:7" x14ac:dyDescent="0.25">
      <c r="A455" s="43"/>
      <c r="B455" s="43"/>
      <c r="E455" s="43"/>
      <c r="F455" s="17" t="s">
        <v>117</v>
      </c>
      <c r="G455" s="37">
        <v>0</v>
      </c>
    </row>
    <row r="456" spans="1:7" x14ac:dyDescent="0.25">
      <c r="A456" s="43"/>
      <c r="B456" s="43"/>
      <c r="E456" s="43">
        <v>2721</v>
      </c>
      <c r="F456"/>
      <c r="G456" s="37">
        <v>51842.6</v>
      </c>
    </row>
    <row r="457" spans="1:7" x14ac:dyDescent="0.25">
      <c r="A457" s="43"/>
      <c r="B457" s="43"/>
      <c r="E457" s="43"/>
      <c r="F457" s="17" t="s">
        <v>124</v>
      </c>
      <c r="G457" s="37">
        <v>51842.6</v>
      </c>
    </row>
    <row r="458" spans="1:7" x14ac:dyDescent="0.25">
      <c r="A458" s="43"/>
      <c r="B458" s="43"/>
      <c r="E458" s="43">
        <v>2751</v>
      </c>
      <c r="F458"/>
      <c r="G458" s="37">
        <v>0</v>
      </c>
    </row>
    <row r="459" spans="1:7" x14ac:dyDescent="0.25">
      <c r="A459" s="43"/>
      <c r="B459" s="43"/>
      <c r="E459" s="43"/>
      <c r="F459" s="17" t="s">
        <v>227</v>
      </c>
      <c r="G459" s="37">
        <v>0</v>
      </c>
    </row>
    <row r="460" spans="1:7" x14ac:dyDescent="0.25">
      <c r="A460" s="43"/>
      <c r="B460" s="43"/>
      <c r="E460" s="43">
        <v>2911</v>
      </c>
      <c r="F460"/>
      <c r="G460" s="37">
        <v>105741.8</v>
      </c>
    </row>
    <row r="461" spans="1:7" x14ac:dyDescent="0.25">
      <c r="A461" s="43"/>
      <c r="B461" s="43"/>
      <c r="E461" s="43"/>
      <c r="F461" s="17" t="s">
        <v>118</v>
      </c>
      <c r="G461" s="37">
        <v>105741.8</v>
      </c>
    </row>
    <row r="462" spans="1:7" x14ac:dyDescent="0.25">
      <c r="A462" s="43"/>
      <c r="B462" s="43"/>
      <c r="E462" s="43">
        <v>5421</v>
      </c>
      <c r="F462"/>
      <c r="G462" s="37">
        <v>0</v>
      </c>
    </row>
    <row r="463" spans="1:7" x14ac:dyDescent="0.25">
      <c r="A463" s="43"/>
      <c r="B463" s="43"/>
      <c r="E463" s="43"/>
      <c r="F463" s="17" t="s">
        <v>204</v>
      </c>
      <c r="G463" s="37">
        <v>0</v>
      </c>
    </row>
    <row r="464" spans="1:7" x14ac:dyDescent="0.25">
      <c r="A464" s="43"/>
      <c r="B464" s="43"/>
      <c r="E464" s="43">
        <v>5621</v>
      </c>
      <c r="F464"/>
      <c r="G464" s="37">
        <v>0</v>
      </c>
    </row>
    <row r="465" spans="1:7" x14ac:dyDescent="0.25">
      <c r="A465" s="43"/>
      <c r="B465" s="43"/>
      <c r="E465" s="43"/>
      <c r="F465" s="17" t="s">
        <v>119</v>
      </c>
      <c r="G465" s="37">
        <v>0</v>
      </c>
    </row>
    <row r="466" spans="1:7" x14ac:dyDescent="0.25">
      <c r="A466" s="43"/>
      <c r="B466" s="43" t="s">
        <v>239</v>
      </c>
      <c r="C466"/>
      <c r="D466"/>
      <c r="E466"/>
      <c r="F466"/>
      <c r="G466" s="37">
        <v>19984929.810000002</v>
      </c>
    </row>
    <row r="467" spans="1:7" x14ac:dyDescent="0.25">
      <c r="A467" s="43"/>
      <c r="B467" s="43"/>
      <c r="C467" s="43" t="s">
        <v>102</v>
      </c>
      <c r="D467"/>
      <c r="E467"/>
      <c r="F467"/>
      <c r="G467" s="37">
        <v>19984929.810000002</v>
      </c>
    </row>
    <row r="468" spans="1:7" x14ac:dyDescent="0.25">
      <c r="A468" s="43"/>
      <c r="B468" s="43"/>
      <c r="D468" s="43" t="s">
        <v>238</v>
      </c>
      <c r="E468"/>
      <c r="F468"/>
      <c r="G468" s="37">
        <v>4343973.8100000005</v>
      </c>
    </row>
    <row r="469" spans="1:7" x14ac:dyDescent="0.25">
      <c r="A469" s="43"/>
      <c r="B469" s="43"/>
      <c r="E469" s="43">
        <v>2441</v>
      </c>
      <c r="F469"/>
      <c r="G469" s="37">
        <v>0</v>
      </c>
    </row>
    <row r="470" spans="1:7" x14ac:dyDescent="0.25">
      <c r="A470" s="43"/>
      <c r="B470" s="43"/>
      <c r="E470" s="43"/>
      <c r="F470" s="17" t="s">
        <v>167</v>
      </c>
      <c r="G470" s="37">
        <v>0</v>
      </c>
    </row>
    <row r="471" spans="1:7" x14ac:dyDescent="0.25">
      <c r="A471" s="43"/>
      <c r="B471" s="43"/>
      <c r="E471" s="43">
        <v>2451</v>
      </c>
      <c r="F471"/>
      <c r="G471" s="37">
        <v>0</v>
      </c>
    </row>
    <row r="472" spans="1:7" x14ac:dyDescent="0.25">
      <c r="A472" s="43"/>
      <c r="B472" s="43"/>
      <c r="E472" s="43"/>
      <c r="F472" s="17" t="s">
        <v>240</v>
      </c>
      <c r="G472" s="37">
        <v>0</v>
      </c>
    </row>
    <row r="473" spans="1:7" x14ac:dyDescent="0.25">
      <c r="A473" s="43"/>
      <c r="B473" s="43"/>
      <c r="E473" s="43">
        <v>2461</v>
      </c>
      <c r="F473"/>
      <c r="G473" s="37">
        <v>150000</v>
      </c>
    </row>
    <row r="474" spans="1:7" x14ac:dyDescent="0.25">
      <c r="A474" s="43"/>
      <c r="B474" s="43"/>
      <c r="E474" s="43"/>
      <c r="F474" s="17" t="s">
        <v>168</v>
      </c>
      <c r="G474" s="37">
        <v>150000</v>
      </c>
    </row>
    <row r="475" spans="1:7" x14ac:dyDescent="0.25">
      <c r="A475" s="43"/>
      <c r="B475" s="43"/>
      <c r="E475" s="43">
        <v>2521</v>
      </c>
      <c r="F475"/>
      <c r="G475" s="37">
        <v>46952</v>
      </c>
    </row>
    <row r="476" spans="1:7" x14ac:dyDescent="0.25">
      <c r="A476" s="43"/>
      <c r="B476" s="43"/>
      <c r="E476" s="43"/>
      <c r="F476" s="17" t="s">
        <v>87</v>
      </c>
      <c r="G476" s="37">
        <v>46952</v>
      </c>
    </row>
    <row r="477" spans="1:7" x14ac:dyDescent="0.25">
      <c r="A477" s="43"/>
      <c r="B477" s="43"/>
      <c r="E477" s="43">
        <v>2721</v>
      </c>
      <c r="F477"/>
      <c r="G477" s="37">
        <v>29000</v>
      </c>
    </row>
    <row r="478" spans="1:7" x14ac:dyDescent="0.25">
      <c r="A478" s="43"/>
      <c r="B478" s="43"/>
      <c r="E478" s="43"/>
      <c r="F478" s="17" t="s">
        <v>124</v>
      </c>
      <c r="G478" s="37">
        <v>29000</v>
      </c>
    </row>
    <row r="479" spans="1:7" x14ac:dyDescent="0.25">
      <c r="A479" s="43"/>
      <c r="B479" s="43"/>
      <c r="E479" s="43">
        <v>2911</v>
      </c>
      <c r="F479"/>
      <c r="G479" s="37">
        <v>1035611.81</v>
      </c>
    </row>
    <row r="480" spans="1:7" x14ac:dyDescent="0.25">
      <c r="A480" s="43"/>
      <c r="B480" s="43"/>
      <c r="E480" s="43"/>
      <c r="F480" s="17" t="s">
        <v>118</v>
      </c>
      <c r="G480" s="37">
        <v>1035611.81</v>
      </c>
    </row>
    <row r="481" spans="1:7" x14ac:dyDescent="0.25">
      <c r="A481" s="43"/>
      <c r="B481" s="43"/>
      <c r="E481" s="43">
        <v>3371</v>
      </c>
      <c r="F481"/>
      <c r="G481" s="37">
        <v>2988160</v>
      </c>
    </row>
    <row r="482" spans="1:7" x14ac:dyDescent="0.25">
      <c r="A482" s="43"/>
      <c r="B482" s="43"/>
      <c r="E482" s="43"/>
      <c r="F482" s="17" t="s">
        <v>241</v>
      </c>
      <c r="G482" s="37">
        <v>2988160</v>
      </c>
    </row>
    <row r="483" spans="1:7" x14ac:dyDescent="0.25">
      <c r="A483" s="43"/>
      <c r="B483" s="43"/>
      <c r="E483" s="43">
        <v>5421</v>
      </c>
      <c r="F483"/>
      <c r="G483" s="37">
        <v>0</v>
      </c>
    </row>
    <row r="484" spans="1:7" x14ac:dyDescent="0.25">
      <c r="A484" s="43"/>
      <c r="B484" s="43"/>
      <c r="E484" s="43"/>
      <c r="F484" s="17" t="s">
        <v>204</v>
      </c>
      <c r="G484" s="37">
        <v>0</v>
      </c>
    </row>
    <row r="485" spans="1:7" x14ac:dyDescent="0.25">
      <c r="A485" s="43"/>
      <c r="B485" s="43"/>
      <c r="E485" s="43">
        <v>5611</v>
      </c>
      <c r="F485"/>
      <c r="G485" s="37">
        <v>94250</v>
      </c>
    </row>
    <row r="486" spans="1:7" x14ac:dyDescent="0.25">
      <c r="A486" s="43"/>
      <c r="B486" s="43"/>
      <c r="E486" s="43"/>
      <c r="F486" s="17" t="s">
        <v>205</v>
      </c>
      <c r="G486" s="37">
        <v>94250</v>
      </c>
    </row>
    <row r="487" spans="1:7" x14ac:dyDescent="0.25">
      <c r="A487" s="43"/>
      <c r="B487" s="43"/>
      <c r="E487" s="43">
        <v>5781</v>
      </c>
      <c r="F487"/>
      <c r="G487" s="37">
        <v>0</v>
      </c>
    </row>
    <row r="488" spans="1:7" x14ac:dyDescent="0.25">
      <c r="A488" s="43"/>
      <c r="B488" s="43"/>
      <c r="E488" s="43"/>
      <c r="F488" s="17" t="s">
        <v>242</v>
      </c>
      <c r="G488" s="37">
        <v>0</v>
      </c>
    </row>
    <row r="489" spans="1:7" x14ac:dyDescent="0.25">
      <c r="A489" s="43"/>
      <c r="B489" s="43"/>
      <c r="D489" s="43" t="s">
        <v>243</v>
      </c>
      <c r="E489"/>
      <c r="F489"/>
      <c r="G489" s="37">
        <v>15417600</v>
      </c>
    </row>
    <row r="490" spans="1:7" x14ac:dyDescent="0.25">
      <c r="A490" s="43"/>
      <c r="B490" s="43"/>
      <c r="E490" s="43">
        <v>2721</v>
      </c>
      <c r="F490"/>
      <c r="G490" s="37">
        <v>0</v>
      </c>
    </row>
    <row r="491" spans="1:7" x14ac:dyDescent="0.25">
      <c r="A491" s="43"/>
      <c r="B491" s="43"/>
      <c r="E491" s="43"/>
      <c r="F491" s="17" t="s">
        <v>124</v>
      </c>
      <c r="G491" s="37">
        <v>0</v>
      </c>
    </row>
    <row r="492" spans="1:7" x14ac:dyDescent="0.25">
      <c r="A492" s="43"/>
      <c r="B492" s="43"/>
      <c r="E492" s="43">
        <v>3261</v>
      </c>
      <c r="F492"/>
      <c r="G492" s="37">
        <v>15000000</v>
      </c>
    </row>
    <row r="493" spans="1:7" x14ac:dyDescent="0.25">
      <c r="A493" s="43"/>
      <c r="B493" s="43"/>
      <c r="E493" s="43"/>
      <c r="F493" s="17" t="s">
        <v>67</v>
      </c>
      <c r="G493" s="37">
        <v>15000000</v>
      </c>
    </row>
    <row r="494" spans="1:7" x14ac:dyDescent="0.25">
      <c r="A494" s="43"/>
      <c r="B494" s="43"/>
      <c r="E494" s="43">
        <v>5671</v>
      </c>
      <c r="F494"/>
      <c r="G494" s="37">
        <v>417600</v>
      </c>
    </row>
    <row r="495" spans="1:7" x14ac:dyDescent="0.25">
      <c r="A495" s="43"/>
      <c r="B495" s="43"/>
      <c r="E495" s="43"/>
      <c r="F495" s="17" t="s">
        <v>122</v>
      </c>
      <c r="G495" s="37">
        <v>417600</v>
      </c>
    </row>
    <row r="496" spans="1:7" x14ac:dyDescent="0.25">
      <c r="A496" s="43"/>
      <c r="B496" s="43"/>
      <c r="D496" s="43" t="s">
        <v>244</v>
      </c>
      <c r="E496"/>
      <c r="F496"/>
      <c r="G496" s="37">
        <v>223356</v>
      </c>
    </row>
    <row r="497" spans="1:7" x14ac:dyDescent="0.25">
      <c r="A497" s="43"/>
      <c r="B497" s="43"/>
      <c r="E497" s="43">
        <v>2721</v>
      </c>
      <c r="F497"/>
      <c r="G497" s="37">
        <v>176616</v>
      </c>
    </row>
    <row r="498" spans="1:7" x14ac:dyDescent="0.25">
      <c r="A498" s="43"/>
      <c r="B498" s="43"/>
      <c r="E498" s="43"/>
      <c r="F498" s="17" t="s">
        <v>124</v>
      </c>
      <c r="G498" s="37">
        <v>176616</v>
      </c>
    </row>
    <row r="499" spans="1:7" x14ac:dyDescent="0.25">
      <c r="A499" s="43"/>
      <c r="B499" s="43"/>
      <c r="E499" s="43">
        <v>5421</v>
      </c>
      <c r="F499"/>
      <c r="G499" s="37">
        <v>0</v>
      </c>
    </row>
    <row r="500" spans="1:7" x14ac:dyDescent="0.25">
      <c r="A500" s="43"/>
      <c r="B500" s="43"/>
      <c r="E500" s="43"/>
      <c r="F500" s="43" t="s">
        <v>204</v>
      </c>
      <c r="G500" s="37">
        <v>0</v>
      </c>
    </row>
    <row r="501" spans="1:7" x14ac:dyDescent="0.25">
      <c r="A501" s="43"/>
      <c r="B501" s="43"/>
      <c r="E501" s="43">
        <v>5671</v>
      </c>
      <c r="F501"/>
      <c r="G501" s="37">
        <v>46740</v>
      </c>
    </row>
    <row r="502" spans="1:7" x14ac:dyDescent="0.25">
      <c r="A502" s="43"/>
      <c r="B502" s="43"/>
      <c r="E502" s="43"/>
      <c r="F502" s="17" t="s">
        <v>122</v>
      </c>
      <c r="G502" s="37">
        <v>46740</v>
      </c>
    </row>
    <row r="503" spans="1:7" x14ac:dyDescent="0.25">
      <c r="A503" s="43"/>
      <c r="B503" s="43" t="s">
        <v>247</v>
      </c>
      <c r="C503"/>
      <c r="D503"/>
      <c r="E503"/>
      <c r="F503"/>
      <c r="G503" s="37">
        <v>24675381.59</v>
      </c>
    </row>
    <row r="504" spans="1:7" x14ac:dyDescent="0.25">
      <c r="A504" s="43"/>
      <c r="B504" s="43"/>
      <c r="C504" s="43" t="s">
        <v>102</v>
      </c>
      <c r="D504"/>
      <c r="E504"/>
      <c r="F504"/>
      <c r="G504" s="37">
        <v>24675381.59</v>
      </c>
    </row>
    <row r="505" spans="1:7" x14ac:dyDescent="0.25">
      <c r="A505" s="43"/>
      <c r="B505" s="43"/>
      <c r="D505" s="43" t="s">
        <v>246</v>
      </c>
      <c r="E505"/>
      <c r="F505"/>
      <c r="G505" s="37">
        <v>15012566</v>
      </c>
    </row>
    <row r="506" spans="1:7" x14ac:dyDescent="0.25">
      <c r="A506" s="43"/>
      <c r="B506" s="43"/>
      <c r="E506" s="43">
        <v>2421</v>
      </c>
      <c r="F506"/>
      <c r="G506" s="37">
        <v>14994566</v>
      </c>
    </row>
    <row r="507" spans="1:7" x14ac:dyDescent="0.25">
      <c r="A507" s="43"/>
      <c r="B507" s="43"/>
      <c r="E507" s="43"/>
      <c r="F507" s="17" t="s">
        <v>161</v>
      </c>
      <c r="G507" s="37">
        <v>14994566</v>
      </c>
    </row>
    <row r="508" spans="1:7" x14ac:dyDescent="0.25">
      <c r="A508" s="43"/>
      <c r="B508" s="43"/>
      <c r="E508" s="43">
        <v>2721</v>
      </c>
      <c r="F508"/>
      <c r="G508" s="37">
        <v>18000</v>
      </c>
    </row>
    <row r="509" spans="1:7" x14ac:dyDescent="0.25">
      <c r="A509" s="43"/>
      <c r="B509" s="43"/>
      <c r="E509" s="43"/>
      <c r="F509" s="17" t="s">
        <v>124</v>
      </c>
      <c r="G509" s="37">
        <v>18000</v>
      </c>
    </row>
    <row r="510" spans="1:7" x14ac:dyDescent="0.25">
      <c r="A510" s="43"/>
      <c r="B510" s="43"/>
      <c r="D510" s="43" t="s">
        <v>248</v>
      </c>
      <c r="E510"/>
      <c r="F510"/>
      <c r="G510" s="37">
        <v>9662815.5899999999</v>
      </c>
    </row>
    <row r="511" spans="1:7" x14ac:dyDescent="0.25">
      <c r="A511" s="43"/>
      <c r="B511" s="43"/>
      <c r="E511" s="43">
        <v>2421</v>
      </c>
      <c r="F511"/>
      <c r="G511" s="37">
        <v>313548</v>
      </c>
    </row>
    <row r="512" spans="1:7" x14ac:dyDescent="0.25">
      <c r="A512" s="43"/>
      <c r="B512" s="43"/>
      <c r="E512" s="43"/>
      <c r="F512" s="17" t="s">
        <v>161</v>
      </c>
      <c r="G512" s="37">
        <v>313548</v>
      </c>
    </row>
    <row r="513" spans="1:7" x14ac:dyDescent="0.25">
      <c r="A513" s="43"/>
      <c r="B513" s="43"/>
      <c r="E513" s="43">
        <v>2431</v>
      </c>
      <c r="F513"/>
      <c r="G513" s="37">
        <v>0</v>
      </c>
    </row>
    <row r="514" spans="1:7" x14ac:dyDescent="0.25">
      <c r="A514" s="43"/>
      <c r="B514" s="43"/>
      <c r="E514" s="43"/>
      <c r="F514" s="17" t="s">
        <v>166</v>
      </c>
      <c r="G514" s="37">
        <v>0</v>
      </c>
    </row>
    <row r="515" spans="1:7" x14ac:dyDescent="0.25">
      <c r="A515" s="43"/>
      <c r="B515" s="43"/>
      <c r="E515" s="43">
        <v>2461</v>
      </c>
      <c r="F515"/>
      <c r="G515" s="37">
        <v>0</v>
      </c>
    </row>
    <row r="516" spans="1:7" x14ac:dyDescent="0.25">
      <c r="A516" s="43"/>
      <c r="B516" s="43"/>
      <c r="E516" s="43"/>
      <c r="F516" s="17" t="s">
        <v>168</v>
      </c>
      <c r="G516" s="37">
        <v>0</v>
      </c>
    </row>
    <row r="517" spans="1:7" x14ac:dyDescent="0.25">
      <c r="A517" s="43"/>
      <c r="B517" s="43"/>
      <c r="E517" s="43">
        <v>2471</v>
      </c>
      <c r="F517"/>
      <c r="G517" s="37">
        <v>986739.19999999995</v>
      </c>
    </row>
    <row r="518" spans="1:7" x14ac:dyDescent="0.25">
      <c r="A518" s="43"/>
      <c r="B518" s="43"/>
      <c r="E518" s="43"/>
      <c r="F518" s="17" t="s">
        <v>169</v>
      </c>
      <c r="G518" s="37">
        <v>986739.19999999995</v>
      </c>
    </row>
    <row r="519" spans="1:7" x14ac:dyDescent="0.25">
      <c r="A519" s="43"/>
      <c r="B519" s="43"/>
      <c r="E519" s="43">
        <v>2491</v>
      </c>
      <c r="F519"/>
      <c r="G519" s="37">
        <v>4423698.3099999996</v>
      </c>
    </row>
    <row r="520" spans="1:7" x14ac:dyDescent="0.25">
      <c r="A520" s="43"/>
      <c r="B520" s="43"/>
      <c r="E520" s="43"/>
      <c r="F520" s="17" t="s">
        <v>62</v>
      </c>
      <c r="G520" s="37">
        <v>4423698.3099999996</v>
      </c>
    </row>
    <row r="521" spans="1:7" x14ac:dyDescent="0.25">
      <c r="A521" s="43"/>
      <c r="B521" s="43"/>
      <c r="E521" s="43">
        <v>2511</v>
      </c>
      <c r="F521"/>
      <c r="G521" s="37">
        <v>22921.599999999999</v>
      </c>
    </row>
    <row r="522" spans="1:7" x14ac:dyDescent="0.25">
      <c r="A522" s="43"/>
      <c r="B522" s="43"/>
      <c r="E522" s="43"/>
      <c r="F522" s="17" t="s">
        <v>171</v>
      </c>
      <c r="G522" s="37">
        <v>22921.599999999999</v>
      </c>
    </row>
    <row r="523" spans="1:7" x14ac:dyDescent="0.25">
      <c r="A523" s="43"/>
      <c r="B523" s="43"/>
      <c r="E523" s="43">
        <v>2721</v>
      </c>
      <c r="F523"/>
      <c r="G523" s="37">
        <v>0</v>
      </c>
    </row>
    <row r="524" spans="1:7" x14ac:dyDescent="0.25">
      <c r="A524" s="43"/>
      <c r="B524" s="43"/>
      <c r="E524" s="43"/>
      <c r="F524" s="17" t="s">
        <v>124</v>
      </c>
      <c r="G524" s="37">
        <v>0</v>
      </c>
    </row>
    <row r="525" spans="1:7" x14ac:dyDescent="0.25">
      <c r="A525" s="43"/>
      <c r="B525" s="43"/>
      <c r="E525" s="43">
        <v>2911</v>
      </c>
      <c r="F525"/>
      <c r="G525" s="37">
        <v>0</v>
      </c>
    </row>
    <row r="526" spans="1:7" x14ac:dyDescent="0.25">
      <c r="A526" s="43"/>
      <c r="B526" s="43"/>
      <c r="E526" s="43"/>
      <c r="F526" s="17" t="s">
        <v>118</v>
      </c>
      <c r="G526" s="37">
        <v>0</v>
      </c>
    </row>
    <row r="527" spans="1:7" x14ac:dyDescent="0.25">
      <c r="A527" s="43"/>
      <c r="B527" s="43"/>
      <c r="E527" s="43">
        <v>2991</v>
      </c>
      <c r="F527"/>
      <c r="G527" s="37">
        <v>0</v>
      </c>
    </row>
    <row r="528" spans="1:7" x14ac:dyDescent="0.25">
      <c r="A528" s="43"/>
      <c r="B528" s="43"/>
      <c r="E528" s="43"/>
      <c r="F528" s="17" t="s">
        <v>249</v>
      </c>
      <c r="G528" s="37">
        <v>0</v>
      </c>
    </row>
    <row r="529" spans="1:7" x14ac:dyDescent="0.25">
      <c r="A529" s="43"/>
      <c r="B529" s="43"/>
      <c r="E529" s="43">
        <v>3261</v>
      </c>
      <c r="F529"/>
      <c r="G529" s="37">
        <v>3915908.48</v>
      </c>
    </row>
    <row r="530" spans="1:7" x14ac:dyDescent="0.25">
      <c r="A530" s="43"/>
      <c r="B530" s="43"/>
      <c r="E530" s="43"/>
      <c r="F530" s="17" t="s">
        <v>67</v>
      </c>
      <c r="G530" s="37">
        <v>3915908.48</v>
      </c>
    </row>
    <row r="531" spans="1:7" x14ac:dyDescent="0.25">
      <c r="A531" s="43"/>
      <c r="B531" s="43"/>
      <c r="E531" s="43">
        <v>3571</v>
      </c>
      <c r="F531"/>
      <c r="G531" s="37">
        <v>0</v>
      </c>
    </row>
    <row r="532" spans="1:7" x14ac:dyDescent="0.25">
      <c r="A532" s="43"/>
      <c r="B532" s="43"/>
      <c r="E532" s="43"/>
      <c r="F532" s="17" t="s">
        <v>177</v>
      </c>
      <c r="G532" s="37">
        <v>0</v>
      </c>
    </row>
    <row r="533" spans="1:7" x14ac:dyDescent="0.25">
      <c r="A533" s="43"/>
      <c r="B533" s="43"/>
      <c r="E533" s="43">
        <v>5421</v>
      </c>
      <c r="F533"/>
      <c r="G533" s="37">
        <v>0</v>
      </c>
    </row>
    <row r="534" spans="1:7" x14ac:dyDescent="0.25">
      <c r="A534" s="43"/>
      <c r="B534" s="43"/>
      <c r="E534" s="43"/>
      <c r="F534" s="17" t="s">
        <v>204</v>
      </c>
      <c r="G534" s="37">
        <v>0</v>
      </c>
    </row>
    <row r="535" spans="1:7" x14ac:dyDescent="0.25">
      <c r="A535" s="43"/>
      <c r="B535" s="43" t="s">
        <v>252</v>
      </c>
      <c r="C535"/>
      <c r="D535"/>
      <c r="E535"/>
      <c r="F535"/>
      <c r="G535" s="37">
        <v>0</v>
      </c>
    </row>
    <row r="536" spans="1:7" x14ac:dyDescent="0.25">
      <c r="A536" s="43"/>
      <c r="B536" s="43"/>
      <c r="C536" s="43" t="s">
        <v>102</v>
      </c>
      <c r="D536"/>
      <c r="E536"/>
      <c r="F536"/>
      <c r="G536" s="37">
        <v>0</v>
      </c>
    </row>
    <row r="537" spans="1:7" x14ac:dyDescent="0.25">
      <c r="A537" s="43"/>
      <c r="B537" s="43"/>
      <c r="D537" s="43" t="s">
        <v>251</v>
      </c>
      <c r="E537"/>
      <c r="F537"/>
      <c r="G537" s="37">
        <v>0</v>
      </c>
    </row>
    <row r="538" spans="1:7" x14ac:dyDescent="0.25">
      <c r="A538" s="43"/>
      <c r="B538" s="43"/>
      <c r="E538" s="43">
        <v>3391</v>
      </c>
      <c r="F538"/>
      <c r="G538" s="37">
        <v>0</v>
      </c>
    </row>
    <row r="539" spans="1:7" x14ac:dyDescent="0.25">
      <c r="A539" s="43"/>
      <c r="B539" s="43"/>
      <c r="E539" s="43"/>
      <c r="F539" s="17" t="s">
        <v>137</v>
      </c>
      <c r="G539" s="37">
        <v>0</v>
      </c>
    </row>
    <row r="540" spans="1:7" x14ac:dyDescent="0.25">
      <c r="A540" s="43"/>
      <c r="B540" s="43"/>
      <c r="E540" s="43">
        <v>5311</v>
      </c>
      <c r="F540"/>
      <c r="G540" s="37">
        <v>0</v>
      </c>
    </row>
    <row r="541" spans="1:7" x14ac:dyDescent="0.25">
      <c r="A541" s="43"/>
      <c r="B541" s="43"/>
      <c r="E541" s="43"/>
      <c r="F541" s="17" t="s">
        <v>203</v>
      </c>
      <c r="G541" s="37">
        <v>0</v>
      </c>
    </row>
    <row r="542" spans="1:7" x14ac:dyDescent="0.25">
      <c r="A542" s="43"/>
      <c r="B542" s="43" t="s">
        <v>256</v>
      </c>
      <c r="C542"/>
      <c r="D542"/>
      <c r="E542"/>
      <c r="F542"/>
      <c r="G542" s="37">
        <v>19425832.57</v>
      </c>
    </row>
    <row r="543" spans="1:7" x14ac:dyDescent="0.25">
      <c r="A543" s="43"/>
      <c r="B543" s="43"/>
      <c r="C543" s="43" t="s">
        <v>102</v>
      </c>
      <c r="D543"/>
      <c r="E543"/>
      <c r="F543"/>
      <c r="G543" s="37">
        <v>19425832.57</v>
      </c>
    </row>
    <row r="544" spans="1:7" x14ac:dyDescent="0.25">
      <c r="A544" s="43"/>
      <c r="B544" s="43"/>
      <c r="D544" s="43" t="s">
        <v>255</v>
      </c>
      <c r="E544"/>
      <c r="F544"/>
      <c r="G544" s="37">
        <v>19425832.57</v>
      </c>
    </row>
    <row r="545" spans="1:7" x14ac:dyDescent="0.25">
      <c r="A545" s="43"/>
      <c r="B545" s="43"/>
      <c r="E545" s="43">
        <v>2411</v>
      </c>
      <c r="F545"/>
      <c r="G545" s="37">
        <v>0</v>
      </c>
    </row>
    <row r="546" spans="1:7" x14ac:dyDescent="0.25">
      <c r="A546" s="43"/>
      <c r="B546" s="43"/>
      <c r="E546" s="43"/>
      <c r="F546" s="17" t="s">
        <v>254</v>
      </c>
      <c r="G546" s="37">
        <v>0</v>
      </c>
    </row>
    <row r="547" spans="1:7" x14ac:dyDescent="0.25">
      <c r="A547" s="43"/>
      <c r="B547" s="43"/>
      <c r="E547" s="43">
        <v>2421</v>
      </c>
      <c r="F547"/>
      <c r="G547" s="37">
        <v>0</v>
      </c>
    </row>
    <row r="548" spans="1:7" x14ac:dyDescent="0.25">
      <c r="A548" s="43"/>
      <c r="B548" s="43"/>
      <c r="E548" s="43"/>
      <c r="F548" s="17" t="s">
        <v>161</v>
      </c>
      <c r="G548" s="37">
        <v>0</v>
      </c>
    </row>
    <row r="549" spans="1:7" x14ac:dyDescent="0.25">
      <c r="A549" s="43"/>
      <c r="B549" s="43"/>
      <c r="E549" s="43">
        <v>2431</v>
      </c>
      <c r="F549"/>
      <c r="G549" s="37">
        <v>0</v>
      </c>
    </row>
    <row r="550" spans="1:7" x14ac:dyDescent="0.25">
      <c r="A550" s="43"/>
      <c r="B550" s="43"/>
      <c r="E550" s="43"/>
      <c r="F550" s="17" t="s">
        <v>166</v>
      </c>
      <c r="G550" s="37">
        <v>0</v>
      </c>
    </row>
    <row r="551" spans="1:7" x14ac:dyDescent="0.25">
      <c r="A551" s="43"/>
      <c r="B551" s="43"/>
      <c r="E551" s="43">
        <v>2461</v>
      </c>
      <c r="F551"/>
      <c r="G551" s="37">
        <v>10000</v>
      </c>
    </row>
    <row r="552" spans="1:7" x14ac:dyDescent="0.25">
      <c r="A552" s="43"/>
      <c r="B552" s="43"/>
      <c r="E552" s="43"/>
      <c r="F552" s="17" t="s">
        <v>168</v>
      </c>
      <c r="G552" s="37">
        <v>10000</v>
      </c>
    </row>
    <row r="553" spans="1:7" x14ac:dyDescent="0.25">
      <c r="A553" s="43"/>
      <c r="B553" s="43"/>
      <c r="E553" s="43">
        <v>2471</v>
      </c>
      <c r="F553"/>
      <c r="G553" s="37">
        <v>0</v>
      </c>
    </row>
    <row r="554" spans="1:7" x14ac:dyDescent="0.25">
      <c r="A554" s="43"/>
      <c r="B554" s="43"/>
      <c r="E554" s="43"/>
      <c r="F554" s="17" t="s">
        <v>169</v>
      </c>
      <c r="G554" s="37">
        <v>0</v>
      </c>
    </row>
    <row r="555" spans="1:7" x14ac:dyDescent="0.25">
      <c r="A555" s="43"/>
      <c r="B555" s="43"/>
      <c r="E555" s="43">
        <v>2481</v>
      </c>
      <c r="F555"/>
      <c r="G555" s="37">
        <v>10000</v>
      </c>
    </row>
    <row r="556" spans="1:7" x14ac:dyDescent="0.25">
      <c r="A556" s="43"/>
      <c r="B556" s="43"/>
      <c r="E556" s="43"/>
      <c r="F556" s="17" t="s">
        <v>170</v>
      </c>
      <c r="G556" s="37">
        <v>10000</v>
      </c>
    </row>
    <row r="557" spans="1:7" x14ac:dyDescent="0.25">
      <c r="A557" s="43"/>
      <c r="B557" s="43"/>
      <c r="E557" s="43">
        <v>2491</v>
      </c>
      <c r="F557"/>
      <c r="G557" s="37">
        <v>0</v>
      </c>
    </row>
    <row r="558" spans="1:7" x14ac:dyDescent="0.25">
      <c r="A558" s="43"/>
      <c r="B558" s="43"/>
      <c r="E558" s="43"/>
      <c r="F558" s="17" t="s">
        <v>62</v>
      </c>
      <c r="G558" s="37">
        <v>0</v>
      </c>
    </row>
    <row r="559" spans="1:7" x14ac:dyDescent="0.25">
      <c r="A559" s="43"/>
      <c r="B559" s="43"/>
      <c r="E559" s="43">
        <v>2521</v>
      </c>
      <c r="F559"/>
      <c r="G559" s="37">
        <v>278552.49</v>
      </c>
    </row>
    <row r="560" spans="1:7" x14ac:dyDescent="0.25">
      <c r="A560" s="43"/>
      <c r="B560" s="43"/>
      <c r="E560" s="43"/>
      <c r="F560" s="17" t="s">
        <v>87</v>
      </c>
      <c r="G560" s="37">
        <v>278552.49</v>
      </c>
    </row>
    <row r="561" spans="1:7" x14ac:dyDescent="0.25">
      <c r="A561" s="43"/>
      <c r="B561" s="43"/>
      <c r="E561" s="43">
        <v>2531</v>
      </c>
      <c r="F561"/>
      <c r="G561" s="37">
        <v>3738309.51</v>
      </c>
    </row>
    <row r="562" spans="1:7" x14ac:dyDescent="0.25">
      <c r="A562" s="43"/>
      <c r="B562" s="43"/>
      <c r="E562" s="43"/>
      <c r="F562" s="17" t="s">
        <v>114</v>
      </c>
      <c r="G562" s="37">
        <v>3738309.51</v>
      </c>
    </row>
    <row r="563" spans="1:7" x14ac:dyDescent="0.25">
      <c r="A563" s="43"/>
      <c r="B563" s="43"/>
      <c r="E563" s="43">
        <v>2541</v>
      </c>
      <c r="F563"/>
      <c r="G563" s="37">
        <v>5763502.5700000003</v>
      </c>
    </row>
    <row r="564" spans="1:7" x14ac:dyDescent="0.25">
      <c r="A564" s="43"/>
      <c r="B564" s="43"/>
      <c r="E564" s="43"/>
      <c r="F564" s="17" t="s">
        <v>116</v>
      </c>
      <c r="G564" s="37">
        <v>5763502.5700000003</v>
      </c>
    </row>
    <row r="565" spans="1:7" x14ac:dyDescent="0.25">
      <c r="A565" s="43"/>
      <c r="B565" s="43"/>
      <c r="E565" s="43">
        <v>2721</v>
      </c>
      <c r="F565"/>
      <c r="G565" s="37">
        <v>95468</v>
      </c>
    </row>
    <row r="566" spans="1:7" x14ac:dyDescent="0.25">
      <c r="A566" s="43"/>
      <c r="B566" s="43"/>
      <c r="E566" s="43"/>
      <c r="F566" s="17" t="s">
        <v>124</v>
      </c>
      <c r="G566" s="37">
        <v>95468</v>
      </c>
    </row>
    <row r="567" spans="1:7" x14ac:dyDescent="0.25">
      <c r="A567" s="43"/>
      <c r="B567" s="43"/>
      <c r="E567" s="43">
        <v>2911</v>
      </c>
      <c r="F567"/>
      <c r="G567" s="37">
        <v>0</v>
      </c>
    </row>
    <row r="568" spans="1:7" x14ac:dyDescent="0.25">
      <c r="A568" s="43"/>
      <c r="B568" s="43"/>
      <c r="E568" s="43"/>
      <c r="F568" s="17" t="s">
        <v>118</v>
      </c>
      <c r="G568" s="37">
        <v>0</v>
      </c>
    </row>
    <row r="569" spans="1:7" x14ac:dyDescent="0.25">
      <c r="A569" s="43"/>
      <c r="B569" s="43"/>
      <c r="E569" s="43">
        <v>2921</v>
      </c>
      <c r="F569"/>
      <c r="G569" s="37">
        <v>0</v>
      </c>
    </row>
    <row r="570" spans="1:7" x14ac:dyDescent="0.25">
      <c r="A570" s="43"/>
      <c r="B570" s="43"/>
      <c r="E570" s="43"/>
      <c r="F570" s="17" t="s">
        <v>257</v>
      </c>
      <c r="G570" s="37">
        <v>0</v>
      </c>
    </row>
    <row r="571" spans="1:7" x14ac:dyDescent="0.25">
      <c r="A571" s="43"/>
      <c r="B571" s="43"/>
      <c r="E571" s="43">
        <v>3391</v>
      </c>
      <c r="F571"/>
      <c r="G571" s="37">
        <v>4399896</v>
      </c>
    </row>
    <row r="572" spans="1:7" x14ac:dyDescent="0.25">
      <c r="A572" s="43"/>
      <c r="B572" s="43"/>
      <c r="E572" s="43"/>
      <c r="F572" s="17" t="s">
        <v>137</v>
      </c>
      <c r="G572" s="37">
        <v>4399896</v>
      </c>
    </row>
    <row r="573" spans="1:7" x14ac:dyDescent="0.25">
      <c r="A573" s="43"/>
      <c r="B573" s="43"/>
      <c r="E573" s="43">
        <v>3541</v>
      </c>
      <c r="F573"/>
      <c r="G573" s="37">
        <v>625104</v>
      </c>
    </row>
    <row r="574" spans="1:7" x14ac:dyDescent="0.25">
      <c r="A574" s="43"/>
      <c r="B574" s="43"/>
      <c r="E574" s="43"/>
      <c r="F574" s="17" t="s">
        <v>69</v>
      </c>
      <c r="G574" s="37">
        <v>625104</v>
      </c>
    </row>
    <row r="575" spans="1:7" x14ac:dyDescent="0.25">
      <c r="A575" s="43"/>
      <c r="B575" s="43"/>
      <c r="E575" s="43">
        <v>3581</v>
      </c>
      <c r="F575"/>
      <c r="G575" s="37">
        <v>675000</v>
      </c>
    </row>
    <row r="576" spans="1:7" x14ac:dyDescent="0.25">
      <c r="A576" s="43"/>
      <c r="B576" s="43"/>
      <c r="E576" s="43"/>
      <c r="F576" s="17" t="s">
        <v>178</v>
      </c>
      <c r="G576" s="37">
        <v>675000</v>
      </c>
    </row>
    <row r="577" spans="1:7" x14ac:dyDescent="0.25">
      <c r="A577" s="43"/>
      <c r="B577" s="43"/>
      <c r="E577" s="43">
        <v>4411</v>
      </c>
      <c r="F577"/>
      <c r="G577" s="37">
        <v>250000</v>
      </c>
    </row>
    <row r="578" spans="1:7" x14ac:dyDescent="0.25">
      <c r="A578" s="43"/>
      <c r="B578" s="43"/>
      <c r="E578" s="43"/>
      <c r="F578" s="17" t="s">
        <v>76</v>
      </c>
      <c r="G578" s="37">
        <v>250000</v>
      </c>
    </row>
    <row r="579" spans="1:7" x14ac:dyDescent="0.25">
      <c r="A579" s="43"/>
      <c r="B579" s="43"/>
      <c r="E579" s="43">
        <v>5311</v>
      </c>
      <c r="F579"/>
      <c r="G579" s="37">
        <v>3480000</v>
      </c>
    </row>
    <row r="580" spans="1:7" x14ac:dyDescent="0.25">
      <c r="A580" s="43"/>
      <c r="B580" s="43"/>
      <c r="E580" s="43"/>
      <c r="F580" s="17" t="s">
        <v>203</v>
      </c>
      <c r="G580" s="37">
        <v>3480000</v>
      </c>
    </row>
    <row r="581" spans="1:7" x14ac:dyDescent="0.25">
      <c r="A581" s="43"/>
      <c r="B581" s="43"/>
      <c r="E581" s="43">
        <v>5321</v>
      </c>
      <c r="F581"/>
      <c r="G581" s="37">
        <v>100000</v>
      </c>
    </row>
    <row r="582" spans="1:7" x14ac:dyDescent="0.25">
      <c r="A582" s="43"/>
      <c r="B582" s="43"/>
      <c r="E582" s="43"/>
      <c r="F582" s="17" t="s">
        <v>113</v>
      </c>
      <c r="G582" s="37">
        <v>100000</v>
      </c>
    </row>
    <row r="583" spans="1:7" x14ac:dyDescent="0.25">
      <c r="A583" s="43"/>
      <c r="B583" s="43" t="s">
        <v>198</v>
      </c>
      <c r="C583"/>
      <c r="D583"/>
      <c r="E583"/>
      <c r="F583"/>
      <c r="G583" s="37">
        <v>2013455.96</v>
      </c>
    </row>
    <row r="584" spans="1:7" x14ac:dyDescent="0.25">
      <c r="A584" s="43"/>
      <c r="B584" s="43"/>
      <c r="C584" s="43" t="s">
        <v>196</v>
      </c>
      <c r="D584"/>
      <c r="E584"/>
      <c r="F584"/>
      <c r="G584" s="37">
        <v>2013455.96</v>
      </c>
    </row>
    <row r="585" spans="1:7" x14ac:dyDescent="0.25">
      <c r="A585" s="43"/>
      <c r="B585" s="43"/>
      <c r="D585" s="43" t="s">
        <v>197</v>
      </c>
      <c r="E585"/>
      <c r="F585"/>
      <c r="G585" s="37">
        <v>2013455.96</v>
      </c>
    </row>
    <row r="586" spans="1:7" x14ac:dyDescent="0.25">
      <c r="A586" s="43"/>
      <c r="B586" s="43"/>
      <c r="E586" s="43">
        <v>2171</v>
      </c>
      <c r="F586"/>
      <c r="G586" s="37">
        <v>0</v>
      </c>
    </row>
    <row r="587" spans="1:7" x14ac:dyDescent="0.25">
      <c r="A587" s="43"/>
      <c r="B587" s="43"/>
      <c r="E587" s="43"/>
      <c r="F587" s="17" t="s">
        <v>181</v>
      </c>
      <c r="G587" s="37">
        <v>0</v>
      </c>
    </row>
    <row r="588" spans="1:7" x14ac:dyDescent="0.25">
      <c r="A588" s="43"/>
      <c r="B588" s="43"/>
      <c r="E588" s="43">
        <v>2221</v>
      </c>
      <c r="F588"/>
      <c r="G588" s="37">
        <v>410000</v>
      </c>
    </row>
    <row r="589" spans="1:7" x14ac:dyDescent="0.25">
      <c r="A589" s="43"/>
      <c r="B589" s="43"/>
      <c r="E589" s="43"/>
      <c r="F589" s="17" t="s">
        <v>199</v>
      </c>
      <c r="G589" s="37">
        <v>410000</v>
      </c>
    </row>
    <row r="590" spans="1:7" x14ac:dyDescent="0.25">
      <c r="A590" s="43"/>
      <c r="B590" s="43"/>
      <c r="E590" s="43">
        <v>2441</v>
      </c>
      <c r="F590"/>
      <c r="G590" s="37">
        <v>23000</v>
      </c>
    </row>
    <row r="591" spans="1:7" x14ac:dyDescent="0.25">
      <c r="A591" s="43"/>
      <c r="B591" s="43"/>
      <c r="E591" s="43"/>
      <c r="F591" s="17" t="s">
        <v>167</v>
      </c>
      <c r="G591" s="37">
        <v>23000</v>
      </c>
    </row>
    <row r="592" spans="1:7" x14ac:dyDescent="0.25">
      <c r="A592" s="43"/>
      <c r="B592" s="43"/>
      <c r="E592" s="43">
        <v>2461</v>
      </c>
      <c r="F592"/>
      <c r="G592" s="37">
        <v>28500</v>
      </c>
    </row>
    <row r="593" spans="1:7" x14ac:dyDescent="0.25">
      <c r="A593" s="43"/>
      <c r="B593" s="43"/>
      <c r="E593" s="43"/>
      <c r="F593" s="17" t="s">
        <v>168</v>
      </c>
      <c r="G593" s="37">
        <v>28500</v>
      </c>
    </row>
    <row r="594" spans="1:7" x14ac:dyDescent="0.25">
      <c r="A594" s="43"/>
      <c r="B594" s="43"/>
      <c r="E594" s="43">
        <v>2471</v>
      </c>
      <c r="F594"/>
      <c r="G594" s="37">
        <v>3500</v>
      </c>
    </row>
    <row r="595" spans="1:7" x14ac:dyDescent="0.25">
      <c r="A595" s="43"/>
      <c r="B595" s="43"/>
      <c r="E595" s="43"/>
      <c r="F595" s="17" t="s">
        <v>169</v>
      </c>
      <c r="G595" s="37">
        <v>3500</v>
      </c>
    </row>
    <row r="596" spans="1:7" x14ac:dyDescent="0.25">
      <c r="A596" s="43"/>
      <c r="B596" s="43"/>
      <c r="E596" s="43">
        <v>2491</v>
      </c>
      <c r="F596"/>
      <c r="G596" s="37">
        <v>0</v>
      </c>
    </row>
    <row r="597" spans="1:7" x14ac:dyDescent="0.25">
      <c r="A597" s="43"/>
      <c r="B597" s="43"/>
      <c r="E597" s="43"/>
      <c r="F597" s="17" t="s">
        <v>62</v>
      </c>
      <c r="G597" s="37">
        <v>0</v>
      </c>
    </row>
    <row r="598" spans="1:7" x14ac:dyDescent="0.25">
      <c r="A598" s="43"/>
      <c r="B598" s="43"/>
      <c r="E598" s="43">
        <v>2531</v>
      </c>
      <c r="F598"/>
      <c r="G598" s="37">
        <v>450000</v>
      </c>
    </row>
    <row r="599" spans="1:7" x14ac:dyDescent="0.25">
      <c r="A599" s="43"/>
      <c r="B599" s="43"/>
      <c r="E599" s="43"/>
      <c r="F599" s="17" t="s">
        <v>114</v>
      </c>
      <c r="G599" s="37">
        <v>450000</v>
      </c>
    </row>
    <row r="600" spans="1:7" x14ac:dyDescent="0.25">
      <c r="A600" s="43"/>
      <c r="B600" s="43"/>
      <c r="E600" s="43">
        <v>2541</v>
      </c>
      <c r="F600"/>
      <c r="G600" s="37">
        <v>376455.96</v>
      </c>
    </row>
    <row r="601" spans="1:7" x14ac:dyDescent="0.25">
      <c r="A601" s="43"/>
      <c r="B601" s="43"/>
      <c r="E601" s="43"/>
      <c r="F601" s="17" t="s">
        <v>116</v>
      </c>
      <c r="G601" s="37">
        <v>376455.96</v>
      </c>
    </row>
    <row r="602" spans="1:7" x14ac:dyDescent="0.25">
      <c r="A602" s="43"/>
      <c r="B602" s="43"/>
      <c r="E602" s="43">
        <v>2551</v>
      </c>
      <c r="F602"/>
      <c r="G602" s="37">
        <v>50000</v>
      </c>
    </row>
    <row r="603" spans="1:7" x14ac:dyDescent="0.25">
      <c r="A603" s="43"/>
      <c r="B603" s="43"/>
      <c r="E603" s="43"/>
      <c r="F603" s="17" t="s">
        <v>63</v>
      </c>
      <c r="G603" s="37">
        <v>50000</v>
      </c>
    </row>
    <row r="604" spans="1:7" x14ac:dyDescent="0.25">
      <c r="A604" s="43"/>
      <c r="B604" s="43"/>
      <c r="E604" s="43">
        <v>2561</v>
      </c>
      <c r="F604"/>
      <c r="G604" s="37">
        <v>15000</v>
      </c>
    </row>
    <row r="605" spans="1:7" x14ac:dyDescent="0.25">
      <c r="A605" s="43"/>
      <c r="B605" s="43"/>
      <c r="E605" s="43"/>
      <c r="F605" s="17" t="s">
        <v>64</v>
      </c>
      <c r="G605" s="37">
        <v>15000</v>
      </c>
    </row>
    <row r="606" spans="1:7" x14ac:dyDescent="0.25">
      <c r="A606" s="43"/>
      <c r="B606" s="43"/>
      <c r="E606" s="43">
        <v>2591</v>
      </c>
      <c r="F606"/>
      <c r="G606" s="37">
        <v>0</v>
      </c>
    </row>
    <row r="607" spans="1:7" x14ac:dyDescent="0.25">
      <c r="A607" s="43"/>
      <c r="B607" s="43"/>
      <c r="E607" s="43"/>
      <c r="F607" s="17" t="s">
        <v>117</v>
      </c>
      <c r="G607" s="37">
        <v>0</v>
      </c>
    </row>
    <row r="608" spans="1:7" x14ac:dyDescent="0.25">
      <c r="A608" s="43"/>
      <c r="B608" s="43"/>
      <c r="E608" s="43">
        <v>2721</v>
      </c>
      <c r="F608"/>
      <c r="G608" s="37">
        <v>0</v>
      </c>
    </row>
    <row r="609" spans="1:7" x14ac:dyDescent="0.25">
      <c r="A609" s="43"/>
      <c r="B609" s="43"/>
      <c r="E609" s="43"/>
      <c r="F609" s="17" t="s">
        <v>124</v>
      </c>
      <c r="G609" s="37">
        <v>0</v>
      </c>
    </row>
    <row r="610" spans="1:7" x14ac:dyDescent="0.25">
      <c r="A610" s="43"/>
      <c r="B610" s="43"/>
      <c r="E610" s="43">
        <v>2911</v>
      </c>
      <c r="F610"/>
      <c r="G610" s="37">
        <v>35000</v>
      </c>
    </row>
    <row r="611" spans="1:7" x14ac:dyDescent="0.25">
      <c r="A611" s="43"/>
      <c r="B611" s="43"/>
      <c r="E611" s="43"/>
      <c r="F611" s="17" t="s">
        <v>118</v>
      </c>
      <c r="G611" s="37">
        <v>35000</v>
      </c>
    </row>
    <row r="612" spans="1:7" x14ac:dyDescent="0.25">
      <c r="A612" s="43"/>
      <c r="B612" s="43"/>
      <c r="E612" s="43">
        <v>2971</v>
      </c>
      <c r="F612"/>
      <c r="G612" s="37">
        <v>0</v>
      </c>
    </row>
    <row r="613" spans="1:7" x14ac:dyDescent="0.25">
      <c r="A613" s="43"/>
      <c r="B613" s="43"/>
      <c r="E613" s="43"/>
      <c r="F613" s="43" t="s">
        <v>200</v>
      </c>
      <c r="G613" s="37">
        <v>0</v>
      </c>
    </row>
    <row r="614" spans="1:7" x14ac:dyDescent="0.25">
      <c r="A614" s="43"/>
      <c r="B614" s="43"/>
      <c r="E614" s="43">
        <v>3391</v>
      </c>
      <c r="F614"/>
      <c r="G614" s="37">
        <v>1900</v>
      </c>
    </row>
    <row r="615" spans="1:7" x14ac:dyDescent="0.25">
      <c r="A615" s="43"/>
      <c r="B615" s="43"/>
      <c r="E615" s="43"/>
      <c r="F615" s="17" t="s">
        <v>137</v>
      </c>
      <c r="G615" s="37">
        <v>1900</v>
      </c>
    </row>
    <row r="616" spans="1:7" x14ac:dyDescent="0.25">
      <c r="A616" s="43"/>
      <c r="B616" s="43"/>
      <c r="E616" s="43">
        <v>3511</v>
      </c>
      <c r="F616"/>
      <c r="G616" s="37">
        <v>18100</v>
      </c>
    </row>
    <row r="617" spans="1:7" x14ac:dyDescent="0.25">
      <c r="A617" s="43"/>
      <c r="B617" s="43"/>
      <c r="E617" s="43"/>
      <c r="F617" s="17" t="s">
        <v>68</v>
      </c>
      <c r="G617" s="37">
        <v>18100</v>
      </c>
    </row>
    <row r="618" spans="1:7" x14ac:dyDescent="0.25">
      <c r="A618" s="43"/>
      <c r="B618" s="43"/>
      <c r="E618" s="43">
        <v>3591</v>
      </c>
      <c r="F618"/>
      <c r="G618" s="37">
        <v>42000</v>
      </c>
    </row>
    <row r="619" spans="1:7" x14ac:dyDescent="0.25">
      <c r="A619" s="43"/>
      <c r="B619" s="43"/>
      <c r="E619" s="43"/>
      <c r="F619" s="17" t="s">
        <v>201</v>
      </c>
      <c r="G619" s="37">
        <v>42000</v>
      </c>
    </row>
    <row r="620" spans="1:7" x14ac:dyDescent="0.25">
      <c r="A620" s="43"/>
      <c r="B620" s="43"/>
      <c r="E620" s="43">
        <v>3831</v>
      </c>
      <c r="F620"/>
      <c r="G620" s="37">
        <v>20000</v>
      </c>
    </row>
    <row r="621" spans="1:7" x14ac:dyDescent="0.25">
      <c r="A621" s="43"/>
      <c r="B621" s="43"/>
      <c r="E621" s="43"/>
      <c r="F621" s="17" t="s">
        <v>108</v>
      </c>
      <c r="G621" s="37">
        <v>20000</v>
      </c>
    </row>
    <row r="622" spans="1:7" x14ac:dyDescent="0.25">
      <c r="A622" s="43"/>
      <c r="B622" s="43"/>
      <c r="E622" s="43">
        <v>5191</v>
      </c>
      <c r="F622"/>
      <c r="G622" s="37">
        <v>50000</v>
      </c>
    </row>
    <row r="623" spans="1:7" x14ac:dyDescent="0.25">
      <c r="A623" s="43"/>
      <c r="B623" s="43"/>
      <c r="E623" s="43"/>
      <c r="F623" s="17" t="s">
        <v>202</v>
      </c>
      <c r="G623" s="37">
        <v>50000</v>
      </c>
    </row>
    <row r="624" spans="1:7" x14ac:dyDescent="0.25">
      <c r="A624" s="43"/>
      <c r="B624" s="43"/>
      <c r="E624" s="43">
        <v>5211</v>
      </c>
      <c r="F624"/>
      <c r="G624" s="37">
        <v>30000</v>
      </c>
    </row>
    <row r="625" spans="1:7" x14ac:dyDescent="0.25">
      <c r="A625" s="43"/>
      <c r="B625" s="43"/>
      <c r="E625" s="43"/>
      <c r="F625" s="17" t="s">
        <v>155</v>
      </c>
      <c r="G625" s="37">
        <v>30000</v>
      </c>
    </row>
    <row r="626" spans="1:7" x14ac:dyDescent="0.25">
      <c r="A626" s="43"/>
      <c r="B626" s="43"/>
      <c r="E626" s="43">
        <v>5231</v>
      </c>
      <c r="F626"/>
      <c r="G626" s="37">
        <v>0</v>
      </c>
    </row>
    <row r="627" spans="1:7" x14ac:dyDescent="0.25">
      <c r="A627" s="43"/>
      <c r="B627" s="43"/>
      <c r="E627" s="43"/>
      <c r="F627" s="17" t="s">
        <v>185</v>
      </c>
      <c r="G627" s="37">
        <v>0</v>
      </c>
    </row>
    <row r="628" spans="1:7" x14ac:dyDescent="0.25">
      <c r="A628" s="43"/>
      <c r="B628" s="43"/>
      <c r="E628" s="43">
        <v>5311</v>
      </c>
      <c r="F628"/>
      <c r="G628" s="37">
        <v>250000</v>
      </c>
    </row>
    <row r="629" spans="1:7" x14ac:dyDescent="0.25">
      <c r="A629" s="43"/>
      <c r="B629" s="43"/>
      <c r="E629" s="43"/>
      <c r="F629" s="17" t="s">
        <v>203</v>
      </c>
      <c r="G629" s="37">
        <v>250000</v>
      </c>
    </row>
    <row r="630" spans="1:7" x14ac:dyDescent="0.25">
      <c r="A630" s="43"/>
      <c r="B630" s="43"/>
      <c r="E630" s="43">
        <v>5321</v>
      </c>
      <c r="F630"/>
      <c r="G630" s="37">
        <v>30000</v>
      </c>
    </row>
    <row r="631" spans="1:7" x14ac:dyDescent="0.25">
      <c r="A631" s="43"/>
      <c r="B631" s="43"/>
      <c r="E631" s="43"/>
      <c r="F631" s="17" t="s">
        <v>113</v>
      </c>
      <c r="G631" s="37">
        <v>30000</v>
      </c>
    </row>
    <row r="632" spans="1:7" x14ac:dyDescent="0.25">
      <c r="A632" s="43"/>
      <c r="B632" s="43"/>
      <c r="E632" s="43">
        <v>5421</v>
      </c>
      <c r="F632"/>
      <c r="G632" s="37">
        <v>40000</v>
      </c>
    </row>
    <row r="633" spans="1:7" x14ac:dyDescent="0.25">
      <c r="A633" s="43"/>
      <c r="B633" s="43"/>
      <c r="E633" s="43"/>
      <c r="F633" s="17" t="s">
        <v>204</v>
      </c>
      <c r="G633" s="37">
        <v>40000</v>
      </c>
    </row>
    <row r="634" spans="1:7" x14ac:dyDescent="0.25">
      <c r="A634" s="43"/>
      <c r="B634" s="43"/>
      <c r="E634" s="43">
        <v>5511</v>
      </c>
      <c r="F634"/>
      <c r="G634" s="37">
        <v>45000</v>
      </c>
    </row>
    <row r="635" spans="1:7" x14ac:dyDescent="0.25">
      <c r="A635" s="43"/>
      <c r="B635" s="43"/>
      <c r="E635" s="43"/>
      <c r="F635" s="17" t="s">
        <v>144</v>
      </c>
      <c r="G635" s="37">
        <v>45000</v>
      </c>
    </row>
    <row r="636" spans="1:7" x14ac:dyDescent="0.25">
      <c r="A636" s="43"/>
      <c r="B636" s="43"/>
      <c r="E636" s="43">
        <v>5611</v>
      </c>
      <c r="F636"/>
      <c r="G636" s="37">
        <v>45000</v>
      </c>
    </row>
    <row r="637" spans="1:7" x14ac:dyDescent="0.25">
      <c r="A637" s="43"/>
      <c r="B637" s="43"/>
      <c r="E637" s="43"/>
      <c r="F637" s="17" t="s">
        <v>205</v>
      </c>
      <c r="G637" s="37">
        <v>45000</v>
      </c>
    </row>
    <row r="638" spans="1:7" x14ac:dyDescent="0.25">
      <c r="A638" s="43"/>
      <c r="B638" s="43"/>
      <c r="E638" s="43">
        <v>5651</v>
      </c>
      <c r="F638"/>
      <c r="G638" s="37">
        <v>0</v>
      </c>
    </row>
    <row r="639" spans="1:7" x14ac:dyDescent="0.25">
      <c r="A639" s="43"/>
      <c r="B639" s="43"/>
      <c r="E639" s="43"/>
      <c r="F639" s="17" t="s">
        <v>120</v>
      </c>
      <c r="G639" s="37">
        <v>0</v>
      </c>
    </row>
    <row r="640" spans="1:7" x14ac:dyDescent="0.25">
      <c r="A640" s="43"/>
      <c r="B640" s="43"/>
      <c r="E640" s="43">
        <v>5661</v>
      </c>
      <c r="F640"/>
      <c r="G640" s="37">
        <v>0</v>
      </c>
    </row>
    <row r="641" spans="1:7" x14ac:dyDescent="0.25">
      <c r="A641" s="43"/>
      <c r="B641" s="43"/>
      <c r="E641" s="43"/>
      <c r="F641" s="17" t="s">
        <v>121</v>
      </c>
      <c r="G641" s="37">
        <v>0</v>
      </c>
    </row>
    <row r="642" spans="1:7" x14ac:dyDescent="0.25">
      <c r="A642" s="43"/>
      <c r="B642" s="43"/>
      <c r="E642" s="43">
        <v>5671</v>
      </c>
      <c r="F642"/>
      <c r="G642" s="37">
        <v>50000</v>
      </c>
    </row>
    <row r="643" spans="1:7" x14ac:dyDescent="0.25">
      <c r="A643" s="43"/>
      <c r="B643" s="43"/>
      <c r="E643" s="43"/>
      <c r="F643" s="17" t="s">
        <v>122</v>
      </c>
      <c r="G643" s="37">
        <v>50000</v>
      </c>
    </row>
    <row r="644" spans="1:7" x14ac:dyDescent="0.25">
      <c r="A644" s="43"/>
      <c r="B644" s="43"/>
      <c r="E644" s="43">
        <v>5691</v>
      </c>
      <c r="F644"/>
      <c r="G644" s="37">
        <v>0</v>
      </c>
    </row>
    <row r="645" spans="1:7" x14ac:dyDescent="0.25">
      <c r="A645" s="43"/>
      <c r="B645" s="43"/>
      <c r="E645" s="43"/>
      <c r="F645" s="17" t="s">
        <v>123</v>
      </c>
      <c r="G645" s="37">
        <v>0</v>
      </c>
    </row>
    <row r="646" spans="1:7" x14ac:dyDescent="0.25">
      <c r="A646" s="43" t="s">
        <v>345</v>
      </c>
      <c r="C646"/>
      <c r="D646"/>
      <c r="E646"/>
      <c r="F646"/>
      <c r="G646" s="37">
        <v>5680749.3599999994</v>
      </c>
    </row>
    <row r="647" spans="1:7" x14ac:dyDescent="0.25">
      <c r="A647" s="43"/>
      <c r="B647" s="43" t="s">
        <v>347</v>
      </c>
      <c r="C647"/>
      <c r="D647"/>
      <c r="E647"/>
      <c r="F647"/>
      <c r="G647" s="37">
        <v>5680749.3599999994</v>
      </c>
    </row>
    <row r="648" spans="1:7" x14ac:dyDescent="0.25">
      <c r="A648" s="43"/>
      <c r="B648" s="43"/>
      <c r="C648" s="43" t="s">
        <v>212</v>
      </c>
      <c r="D648"/>
      <c r="E648"/>
      <c r="F648"/>
      <c r="G648" s="37">
        <v>5680749.3599999994</v>
      </c>
    </row>
    <row r="649" spans="1:7" x14ac:dyDescent="0.25">
      <c r="A649" s="43"/>
      <c r="B649" s="43"/>
      <c r="D649" s="43" t="s">
        <v>346</v>
      </c>
      <c r="E649"/>
      <c r="F649"/>
      <c r="G649" s="37">
        <v>5680749.3599999994</v>
      </c>
    </row>
    <row r="650" spans="1:7" x14ac:dyDescent="0.25">
      <c r="A650" s="43"/>
      <c r="B650" s="43"/>
      <c r="E650" s="43">
        <v>4211</v>
      </c>
      <c r="F650"/>
      <c r="G650" s="37">
        <v>5680749.3599999994</v>
      </c>
    </row>
    <row r="651" spans="1:7" x14ac:dyDescent="0.25">
      <c r="A651" s="43"/>
      <c r="B651" s="43"/>
      <c r="E651" s="43"/>
      <c r="F651" s="17" t="s">
        <v>219</v>
      </c>
      <c r="G651" s="37">
        <v>5680749.3599999994</v>
      </c>
    </row>
    <row r="652" spans="1:7" x14ac:dyDescent="0.25">
      <c r="A652" s="43" t="s">
        <v>373</v>
      </c>
      <c r="C652"/>
      <c r="D652"/>
      <c r="E652"/>
      <c r="F652"/>
      <c r="G652" s="37">
        <v>25000000</v>
      </c>
    </row>
    <row r="653" spans="1:7" x14ac:dyDescent="0.25">
      <c r="A653" s="43"/>
      <c r="B653" s="43" t="s">
        <v>373</v>
      </c>
      <c r="C653"/>
      <c r="D653"/>
      <c r="E653"/>
      <c r="F653"/>
      <c r="G653" s="37">
        <v>25000000</v>
      </c>
    </row>
    <row r="654" spans="1:7" x14ac:dyDescent="0.25">
      <c r="A654" s="43"/>
      <c r="B654" s="43"/>
      <c r="C654" s="43" t="s">
        <v>212</v>
      </c>
      <c r="D654"/>
      <c r="E654"/>
      <c r="F654"/>
      <c r="G654" s="37">
        <v>25000000</v>
      </c>
    </row>
    <row r="655" spans="1:7" x14ac:dyDescent="0.25">
      <c r="A655" s="43"/>
      <c r="B655" s="43"/>
      <c r="D655" s="43" t="s">
        <v>374</v>
      </c>
      <c r="E655"/>
      <c r="F655"/>
      <c r="G655" s="37">
        <v>25000000</v>
      </c>
    </row>
    <row r="656" spans="1:7" x14ac:dyDescent="0.25">
      <c r="A656" s="43"/>
      <c r="B656" s="43"/>
      <c r="E656" s="43">
        <v>4211</v>
      </c>
      <c r="F656"/>
      <c r="G656" s="37">
        <v>25000000</v>
      </c>
    </row>
    <row r="657" spans="1:7" x14ac:dyDescent="0.25">
      <c r="A657" s="43"/>
      <c r="B657" s="43"/>
      <c r="E657" s="43"/>
      <c r="F657" s="17" t="s">
        <v>219</v>
      </c>
      <c r="G657" s="37">
        <v>25000000</v>
      </c>
    </row>
    <row r="658" spans="1:7" x14ac:dyDescent="0.25">
      <c r="A658" s="43" t="s">
        <v>390</v>
      </c>
      <c r="C658"/>
      <c r="D658"/>
      <c r="E658"/>
      <c r="F658"/>
      <c r="G658" s="37">
        <v>5681037.1899999995</v>
      </c>
    </row>
    <row r="659" spans="1:7" x14ac:dyDescent="0.25">
      <c r="A659" s="43"/>
      <c r="B659" s="43" t="s">
        <v>392</v>
      </c>
      <c r="C659"/>
      <c r="D659"/>
      <c r="E659"/>
      <c r="F659"/>
      <c r="G659" s="37">
        <v>5681037.1899999995</v>
      </c>
    </row>
    <row r="660" spans="1:7" x14ac:dyDescent="0.25">
      <c r="A660" s="43"/>
      <c r="B660" s="43"/>
      <c r="C660" s="43" t="s">
        <v>212</v>
      </c>
      <c r="D660"/>
      <c r="E660"/>
      <c r="F660"/>
      <c r="G660" s="37">
        <v>5681037.1899999995</v>
      </c>
    </row>
    <row r="661" spans="1:7" x14ac:dyDescent="0.25">
      <c r="A661" s="43"/>
      <c r="B661" s="43"/>
      <c r="D661" s="43" t="s">
        <v>391</v>
      </c>
      <c r="E661"/>
      <c r="F661"/>
      <c r="G661" s="37">
        <v>5681037.1899999995</v>
      </c>
    </row>
    <row r="662" spans="1:7" x14ac:dyDescent="0.25">
      <c r="A662" s="43"/>
      <c r="B662" s="43"/>
      <c r="E662" s="43">
        <v>4211</v>
      </c>
      <c r="F662"/>
      <c r="G662" s="37">
        <v>5681037.1899999995</v>
      </c>
    </row>
    <row r="663" spans="1:7" x14ac:dyDescent="0.25">
      <c r="A663" s="43"/>
      <c r="B663" s="43"/>
      <c r="E663" s="43"/>
      <c r="F663" s="17" t="s">
        <v>219</v>
      </c>
      <c r="G663" s="37">
        <v>5681037.1899999995</v>
      </c>
    </row>
    <row r="664" spans="1:7" ht="30" x14ac:dyDescent="0.25">
      <c r="A664" s="43" t="s">
        <v>162</v>
      </c>
      <c r="C664"/>
      <c r="D664"/>
      <c r="E664"/>
      <c r="F664"/>
      <c r="G664" s="37">
        <v>7068824.9500000002</v>
      </c>
    </row>
    <row r="665" spans="1:7" x14ac:dyDescent="0.25">
      <c r="A665" s="43"/>
      <c r="B665" s="43" t="s">
        <v>165</v>
      </c>
      <c r="C665"/>
      <c r="D665"/>
      <c r="E665"/>
      <c r="F665"/>
      <c r="G665" s="37">
        <v>0</v>
      </c>
    </row>
    <row r="666" spans="1:7" x14ac:dyDescent="0.25">
      <c r="A666" s="43"/>
      <c r="B666" s="43"/>
      <c r="C666" s="43" t="s">
        <v>163</v>
      </c>
      <c r="D666"/>
      <c r="E666"/>
      <c r="F666"/>
      <c r="G666" s="37">
        <v>0</v>
      </c>
    </row>
    <row r="667" spans="1:7" x14ac:dyDescent="0.25">
      <c r="A667" s="43"/>
      <c r="B667" s="43"/>
      <c r="D667" s="43" t="s">
        <v>164</v>
      </c>
      <c r="E667"/>
      <c r="F667"/>
      <c r="G667" s="37">
        <v>0</v>
      </c>
    </row>
    <row r="668" spans="1:7" x14ac:dyDescent="0.25">
      <c r="A668" s="43"/>
      <c r="B668" s="43"/>
      <c r="E668" s="43">
        <v>2421</v>
      </c>
      <c r="F668"/>
      <c r="G668" s="37">
        <v>0</v>
      </c>
    </row>
    <row r="669" spans="1:7" x14ac:dyDescent="0.25">
      <c r="A669" s="43"/>
      <c r="B669" s="43"/>
      <c r="E669" s="43"/>
      <c r="F669" s="17" t="s">
        <v>161</v>
      </c>
      <c r="G669" s="37">
        <v>0</v>
      </c>
    </row>
    <row r="670" spans="1:7" x14ac:dyDescent="0.25">
      <c r="A670" s="43"/>
      <c r="B670" s="43"/>
      <c r="E670" s="43">
        <v>2431</v>
      </c>
      <c r="F670"/>
      <c r="G670" s="37">
        <v>0</v>
      </c>
    </row>
    <row r="671" spans="1:7" x14ac:dyDescent="0.25">
      <c r="A671" s="43"/>
      <c r="B671" s="43"/>
      <c r="E671" s="43"/>
      <c r="F671" s="17" t="s">
        <v>166</v>
      </c>
      <c r="G671" s="37">
        <v>0</v>
      </c>
    </row>
    <row r="672" spans="1:7" x14ac:dyDescent="0.25">
      <c r="A672" s="43"/>
      <c r="B672" s="43"/>
      <c r="E672" s="43">
        <v>2441</v>
      </c>
      <c r="F672"/>
      <c r="G672" s="37">
        <v>0</v>
      </c>
    </row>
    <row r="673" spans="1:7" x14ac:dyDescent="0.25">
      <c r="A673" s="43"/>
      <c r="B673" s="43"/>
      <c r="E673" s="43"/>
      <c r="F673" s="17" t="s">
        <v>167</v>
      </c>
      <c r="G673" s="37">
        <v>0</v>
      </c>
    </row>
    <row r="674" spans="1:7" x14ac:dyDescent="0.25">
      <c r="A674" s="43"/>
      <c r="B674" s="43"/>
      <c r="E674" s="43">
        <v>2461</v>
      </c>
      <c r="F674"/>
      <c r="G674" s="37">
        <v>0</v>
      </c>
    </row>
    <row r="675" spans="1:7" x14ac:dyDescent="0.25">
      <c r="A675" s="43"/>
      <c r="B675" s="43"/>
      <c r="E675" s="43"/>
      <c r="F675" s="17" t="s">
        <v>168</v>
      </c>
      <c r="G675" s="37">
        <v>0</v>
      </c>
    </row>
    <row r="676" spans="1:7" x14ac:dyDescent="0.25">
      <c r="A676" s="43"/>
      <c r="B676" s="43"/>
      <c r="E676" s="43">
        <v>2471</v>
      </c>
      <c r="F676"/>
      <c r="G676" s="37">
        <v>0</v>
      </c>
    </row>
    <row r="677" spans="1:7" x14ac:dyDescent="0.25">
      <c r="A677" s="43"/>
      <c r="B677" s="43"/>
      <c r="E677" s="43"/>
      <c r="F677" s="17" t="s">
        <v>169</v>
      </c>
      <c r="G677" s="37">
        <v>0</v>
      </c>
    </row>
    <row r="678" spans="1:7" x14ac:dyDescent="0.25">
      <c r="A678" s="43"/>
      <c r="B678" s="43"/>
      <c r="E678" s="43">
        <v>2481</v>
      </c>
      <c r="F678"/>
      <c r="G678" s="37">
        <v>0</v>
      </c>
    </row>
    <row r="679" spans="1:7" x14ac:dyDescent="0.25">
      <c r="A679" s="43"/>
      <c r="B679" s="43"/>
      <c r="E679" s="43"/>
      <c r="F679" s="17" t="s">
        <v>170</v>
      </c>
      <c r="G679" s="37">
        <v>0</v>
      </c>
    </row>
    <row r="680" spans="1:7" x14ac:dyDescent="0.25">
      <c r="A680" s="43"/>
      <c r="B680" s="43"/>
      <c r="E680" s="43">
        <v>2491</v>
      </c>
      <c r="F680"/>
      <c r="G680" s="37">
        <v>0</v>
      </c>
    </row>
    <row r="681" spans="1:7" x14ac:dyDescent="0.25">
      <c r="A681" s="43"/>
      <c r="B681" s="43"/>
      <c r="E681" s="43"/>
      <c r="F681" s="17" t="s">
        <v>62</v>
      </c>
      <c r="G681" s="37">
        <v>0</v>
      </c>
    </row>
    <row r="682" spans="1:7" x14ac:dyDescent="0.25">
      <c r="A682" s="43"/>
      <c r="B682" s="43"/>
      <c r="E682" s="43">
        <v>2511</v>
      </c>
      <c r="F682"/>
      <c r="G682" s="37">
        <v>0</v>
      </c>
    </row>
    <row r="683" spans="1:7" x14ac:dyDescent="0.25">
      <c r="A683" s="43"/>
      <c r="B683" s="43"/>
      <c r="E683" s="43"/>
      <c r="F683" s="17" t="s">
        <v>171</v>
      </c>
      <c r="G683" s="37">
        <v>0</v>
      </c>
    </row>
    <row r="684" spans="1:7" x14ac:dyDescent="0.25">
      <c r="A684" s="43"/>
      <c r="B684" s="43"/>
      <c r="E684" s="43">
        <v>2551</v>
      </c>
      <c r="F684"/>
      <c r="G684" s="37">
        <v>0</v>
      </c>
    </row>
    <row r="685" spans="1:7" x14ac:dyDescent="0.25">
      <c r="A685" s="43"/>
      <c r="B685" s="43"/>
      <c r="E685" s="43"/>
      <c r="F685" s="17" t="s">
        <v>63</v>
      </c>
      <c r="G685" s="37">
        <v>0</v>
      </c>
    </row>
    <row r="686" spans="1:7" x14ac:dyDescent="0.25">
      <c r="A686" s="43"/>
      <c r="B686" s="43"/>
      <c r="E686" s="43">
        <v>2561</v>
      </c>
      <c r="F686"/>
      <c r="G686" s="37">
        <v>0</v>
      </c>
    </row>
    <row r="687" spans="1:7" x14ac:dyDescent="0.25">
      <c r="A687" s="43"/>
      <c r="B687" s="43"/>
      <c r="E687" s="43"/>
      <c r="F687" s="17" t="s">
        <v>64</v>
      </c>
      <c r="G687" s="37">
        <v>0</v>
      </c>
    </row>
    <row r="688" spans="1:7" x14ac:dyDescent="0.25">
      <c r="A688" s="43"/>
      <c r="B688" s="43"/>
      <c r="E688" s="43">
        <v>2721</v>
      </c>
      <c r="F688"/>
      <c r="G688" s="37">
        <v>0</v>
      </c>
    </row>
    <row r="689" spans="1:7" x14ac:dyDescent="0.25">
      <c r="A689" s="43"/>
      <c r="B689" s="43"/>
      <c r="E689" s="43"/>
      <c r="F689" s="17" t="s">
        <v>124</v>
      </c>
      <c r="G689" s="37">
        <v>0</v>
      </c>
    </row>
    <row r="690" spans="1:7" x14ac:dyDescent="0.25">
      <c r="A690" s="43"/>
      <c r="B690" s="43"/>
      <c r="E690" s="43">
        <v>2911</v>
      </c>
      <c r="F690"/>
      <c r="G690" s="37">
        <v>0</v>
      </c>
    </row>
    <row r="691" spans="1:7" x14ac:dyDescent="0.25">
      <c r="A691" s="43"/>
      <c r="B691" s="43"/>
      <c r="E691" s="43"/>
      <c r="F691" s="17" t="s">
        <v>118</v>
      </c>
      <c r="G691" s="37">
        <v>0</v>
      </c>
    </row>
    <row r="692" spans="1:7" x14ac:dyDescent="0.25">
      <c r="A692" s="43"/>
      <c r="B692" s="43"/>
      <c r="E692" s="43">
        <v>2981</v>
      </c>
      <c r="F692"/>
      <c r="G692" s="37">
        <v>0</v>
      </c>
    </row>
    <row r="693" spans="1:7" x14ac:dyDescent="0.25">
      <c r="A693" s="43"/>
      <c r="B693" s="43"/>
      <c r="E693" s="43"/>
      <c r="F693" s="17" t="s">
        <v>172</v>
      </c>
      <c r="G693" s="37">
        <v>0</v>
      </c>
    </row>
    <row r="694" spans="1:7" x14ac:dyDescent="0.25">
      <c r="A694" s="43"/>
      <c r="B694" s="43"/>
      <c r="E694" s="43">
        <v>3111</v>
      </c>
      <c r="F694"/>
      <c r="G694" s="37">
        <v>0</v>
      </c>
    </row>
    <row r="695" spans="1:7" x14ac:dyDescent="0.25">
      <c r="A695" s="43"/>
      <c r="B695" s="43"/>
      <c r="E695" s="43"/>
      <c r="F695" s="17" t="s">
        <v>173</v>
      </c>
      <c r="G695" s="37">
        <v>0</v>
      </c>
    </row>
    <row r="696" spans="1:7" x14ac:dyDescent="0.25">
      <c r="A696" s="43"/>
      <c r="B696" s="43"/>
      <c r="E696" s="43">
        <v>3261</v>
      </c>
      <c r="F696"/>
      <c r="G696" s="37">
        <v>0</v>
      </c>
    </row>
    <row r="697" spans="1:7" x14ac:dyDescent="0.25">
      <c r="A697" s="43"/>
      <c r="B697" s="43"/>
      <c r="E697" s="43"/>
      <c r="F697" s="17" t="s">
        <v>67</v>
      </c>
      <c r="G697" s="37">
        <v>0</v>
      </c>
    </row>
    <row r="698" spans="1:7" x14ac:dyDescent="0.25">
      <c r="A698" s="43"/>
      <c r="B698" s="43"/>
      <c r="E698" s="43">
        <v>3321</v>
      </c>
      <c r="F698"/>
      <c r="G698" s="37">
        <v>0</v>
      </c>
    </row>
    <row r="699" spans="1:7" x14ac:dyDescent="0.25">
      <c r="A699" s="43"/>
      <c r="B699" s="43"/>
      <c r="E699" s="43"/>
      <c r="F699" s="17" t="s">
        <v>174</v>
      </c>
      <c r="G699" s="37">
        <v>0</v>
      </c>
    </row>
    <row r="700" spans="1:7" x14ac:dyDescent="0.25">
      <c r="A700" s="43"/>
      <c r="B700" s="43"/>
      <c r="E700" s="43">
        <v>3351</v>
      </c>
      <c r="F700"/>
      <c r="G700" s="37">
        <v>0</v>
      </c>
    </row>
    <row r="701" spans="1:7" x14ac:dyDescent="0.25">
      <c r="A701" s="43"/>
      <c r="B701" s="43"/>
      <c r="E701" s="43"/>
      <c r="F701" s="17" t="s">
        <v>175</v>
      </c>
      <c r="G701" s="37">
        <v>0</v>
      </c>
    </row>
    <row r="702" spans="1:7" x14ac:dyDescent="0.25">
      <c r="A702" s="43"/>
      <c r="B702" s="43"/>
      <c r="E702" s="43">
        <v>3381</v>
      </c>
      <c r="F702"/>
      <c r="G702" s="37">
        <v>0</v>
      </c>
    </row>
    <row r="703" spans="1:7" x14ac:dyDescent="0.25">
      <c r="A703" s="43"/>
      <c r="B703" s="43"/>
      <c r="E703" s="43"/>
      <c r="F703" s="17" t="s">
        <v>176</v>
      </c>
      <c r="G703" s="37">
        <v>0</v>
      </c>
    </row>
    <row r="704" spans="1:7" x14ac:dyDescent="0.25">
      <c r="A704" s="43"/>
      <c r="B704" s="43"/>
      <c r="E704" s="43">
        <v>3511</v>
      </c>
      <c r="F704"/>
      <c r="G704" s="37">
        <v>0</v>
      </c>
    </row>
    <row r="705" spans="1:7" x14ac:dyDescent="0.25">
      <c r="A705" s="43"/>
      <c r="B705" s="43"/>
      <c r="E705" s="43"/>
      <c r="F705" s="17" t="s">
        <v>68</v>
      </c>
      <c r="G705" s="37">
        <v>0</v>
      </c>
    </row>
    <row r="706" spans="1:7" x14ac:dyDescent="0.25">
      <c r="A706" s="43"/>
      <c r="B706" s="43"/>
      <c r="E706" s="43">
        <v>3571</v>
      </c>
      <c r="F706"/>
      <c r="G706" s="37">
        <v>0</v>
      </c>
    </row>
    <row r="707" spans="1:7" x14ac:dyDescent="0.25">
      <c r="A707" s="43"/>
      <c r="B707" s="43"/>
      <c r="E707" s="43"/>
      <c r="F707" s="17" t="s">
        <v>177</v>
      </c>
      <c r="G707" s="37">
        <v>0</v>
      </c>
    </row>
    <row r="708" spans="1:7" x14ac:dyDescent="0.25">
      <c r="A708" s="43"/>
      <c r="B708" s="43"/>
      <c r="E708" s="43">
        <v>3581</v>
      </c>
      <c r="F708"/>
      <c r="G708" s="37">
        <v>0</v>
      </c>
    </row>
    <row r="709" spans="1:7" x14ac:dyDescent="0.25">
      <c r="A709" s="43"/>
      <c r="B709" s="43"/>
      <c r="E709" s="43"/>
      <c r="F709" s="17" t="s">
        <v>178</v>
      </c>
      <c r="G709" s="37">
        <v>0</v>
      </c>
    </row>
    <row r="710" spans="1:7" x14ac:dyDescent="0.25">
      <c r="A710" s="43"/>
      <c r="B710" s="43"/>
      <c r="E710" s="43">
        <v>3922</v>
      </c>
      <c r="F710"/>
      <c r="G710" s="37">
        <v>0</v>
      </c>
    </row>
    <row r="711" spans="1:7" x14ac:dyDescent="0.25">
      <c r="A711" s="43"/>
      <c r="B711" s="43"/>
      <c r="E711" s="43"/>
      <c r="F711" s="17" t="s">
        <v>179</v>
      </c>
      <c r="G711" s="37">
        <v>0</v>
      </c>
    </row>
    <row r="712" spans="1:7" x14ac:dyDescent="0.25">
      <c r="A712" s="43"/>
      <c r="B712" s="43"/>
      <c r="E712" s="43">
        <v>5651</v>
      </c>
      <c r="F712"/>
      <c r="G712" s="37">
        <v>0</v>
      </c>
    </row>
    <row r="713" spans="1:7" x14ac:dyDescent="0.25">
      <c r="A713" s="43"/>
      <c r="B713" s="43"/>
      <c r="E713" s="43"/>
      <c r="F713" s="17" t="s">
        <v>120</v>
      </c>
      <c r="G713" s="37">
        <v>0</v>
      </c>
    </row>
    <row r="714" spans="1:7" x14ac:dyDescent="0.25">
      <c r="A714" s="43"/>
      <c r="B714" s="43"/>
      <c r="E714" s="43">
        <v>5661</v>
      </c>
      <c r="F714"/>
      <c r="G714" s="37">
        <v>0</v>
      </c>
    </row>
    <row r="715" spans="1:7" x14ac:dyDescent="0.25">
      <c r="A715" s="43"/>
      <c r="B715" s="43"/>
      <c r="E715" s="43"/>
      <c r="F715" s="17" t="s">
        <v>121</v>
      </c>
      <c r="G715" s="37">
        <v>0</v>
      </c>
    </row>
    <row r="716" spans="1:7" x14ac:dyDescent="0.25">
      <c r="A716" s="43"/>
      <c r="B716" s="43"/>
      <c r="E716" s="43">
        <v>5671</v>
      </c>
      <c r="F716"/>
      <c r="G716" s="37">
        <v>0</v>
      </c>
    </row>
    <row r="717" spans="1:7" x14ac:dyDescent="0.25">
      <c r="A717" s="43"/>
      <c r="B717" s="43"/>
      <c r="E717" s="43"/>
      <c r="F717" s="17" t="s">
        <v>122</v>
      </c>
      <c r="G717" s="37">
        <v>0</v>
      </c>
    </row>
    <row r="718" spans="1:7" x14ac:dyDescent="0.25">
      <c r="A718" s="43"/>
      <c r="B718" s="43"/>
      <c r="E718" s="43">
        <v>5691</v>
      </c>
      <c r="F718"/>
      <c r="G718" s="37">
        <v>0</v>
      </c>
    </row>
    <row r="719" spans="1:7" x14ac:dyDescent="0.25">
      <c r="A719" s="43"/>
      <c r="B719" s="43"/>
      <c r="E719" s="43"/>
      <c r="F719" s="17" t="s">
        <v>123</v>
      </c>
      <c r="G719" s="37">
        <v>0</v>
      </c>
    </row>
    <row r="720" spans="1:7" x14ac:dyDescent="0.25">
      <c r="A720" s="43"/>
      <c r="B720" s="43" t="s">
        <v>182</v>
      </c>
      <c r="C720"/>
      <c r="D720"/>
      <c r="E720"/>
      <c r="F720"/>
      <c r="G720" s="37">
        <v>1568824.95</v>
      </c>
    </row>
    <row r="721" spans="1:7" x14ac:dyDescent="0.25">
      <c r="A721" s="43"/>
      <c r="B721" s="43"/>
      <c r="C721" s="43" t="s">
        <v>163</v>
      </c>
      <c r="D721"/>
      <c r="E721"/>
      <c r="F721"/>
      <c r="G721" s="37">
        <v>1568824.95</v>
      </c>
    </row>
    <row r="722" spans="1:7" x14ac:dyDescent="0.25">
      <c r="A722" s="43"/>
      <c r="B722" s="43"/>
      <c r="D722" s="43" t="s">
        <v>164</v>
      </c>
      <c r="E722"/>
      <c r="F722"/>
      <c r="G722" s="37">
        <v>1568824.95</v>
      </c>
    </row>
    <row r="723" spans="1:7" x14ac:dyDescent="0.25">
      <c r="A723" s="43"/>
      <c r="B723" s="43"/>
      <c r="E723" s="43">
        <v>2171</v>
      </c>
      <c r="F723"/>
      <c r="G723" s="37">
        <v>0</v>
      </c>
    </row>
    <row r="724" spans="1:7" x14ac:dyDescent="0.25">
      <c r="A724" s="43"/>
      <c r="B724" s="43"/>
      <c r="E724" s="43"/>
      <c r="F724" s="17" t="s">
        <v>181</v>
      </c>
      <c r="G724" s="37">
        <v>0</v>
      </c>
    </row>
    <row r="725" spans="1:7" x14ac:dyDescent="0.25">
      <c r="A725" s="43"/>
      <c r="B725" s="43"/>
      <c r="E725" s="43">
        <v>2211</v>
      </c>
      <c r="F725"/>
      <c r="G725" s="37">
        <v>0</v>
      </c>
    </row>
    <row r="726" spans="1:7" x14ac:dyDescent="0.25">
      <c r="A726" s="43"/>
      <c r="B726" s="43"/>
      <c r="E726" s="43"/>
      <c r="F726" s="17" t="s">
        <v>55</v>
      </c>
      <c r="G726" s="37">
        <v>0</v>
      </c>
    </row>
    <row r="727" spans="1:7" x14ac:dyDescent="0.25">
      <c r="A727" s="43"/>
      <c r="B727" s="43"/>
      <c r="E727" s="43">
        <v>2421</v>
      </c>
      <c r="F727"/>
      <c r="G727" s="37">
        <v>0</v>
      </c>
    </row>
    <row r="728" spans="1:7" x14ac:dyDescent="0.25">
      <c r="A728" s="43"/>
      <c r="B728" s="43"/>
      <c r="E728" s="43"/>
      <c r="F728" s="17" t="s">
        <v>161</v>
      </c>
      <c r="G728" s="37">
        <v>0</v>
      </c>
    </row>
    <row r="729" spans="1:7" x14ac:dyDescent="0.25">
      <c r="A729" s="43"/>
      <c r="B729" s="43"/>
      <c r="E729" s="43">
        <v>2441</v>
      </c>
      <c r="F729"/>
      <c r="G729" s="37">
        <v>0</v>
      </c>
    </row>
    <row r="730" spans="1:7" x14ac:dyDescent="0.25">
      <c r="A730" s="43"/>
      <c r="B730" s="43"/>
      <c r="E730" s="43"/>
      <c r="F730" s="17" t="s">
        <v>167</v>
      </c>
      <c r="G730" s="37">
        <v>0</v>
      </c>
    </row>
    <row r="731" spans="1:7" x14ac:dyDescent="0.25">
      <c r="A731" s="43"/>
      <c r="B731" s="43"/>
      <c r="E731" s="43">
        <v>2461</v>
      </c>
      <c r="F731"/>
      <c r="G731" s="37">
        <v>0</v>
      </c>
    </row>
    <row r="732" spans="1:7" x14ac:dyDescent="0.25">
      <c r="A732" s="43"/>
      <c r="B732" s="43"/>
      <c r="E732" s="43"/>
      <c r="F732" s="43" t="s">
        <v>168</v>
      </c>
      <c r="G732" s="37">
        <v>0</v>
      </c>
    </row>
    <row r="733" spans="1:7" x14ac:dyDescent="0.25">
      <c r="A733" s="43"/>
      <c r="B733" s="43"/>
      <c r="E733" s="43">
        <v>2471</v>
      </c>
      <c r="F733"/>
      <c r="G733" s="37">
        <v>0</v>
      </c>
    </row>
    <row r="734" spans="1:7" x14ac:dyDescent="0.25">
      <c r="A734" s="43"/>
      <c r="B734" s="43"/>
      <c r="E734" s="43"/>
      <c r="F734" s="17" t="s">
        <v>169</v>
      </c>
      <c r="G734" s="37">
        <v>0</v>
      </c>
    </row>
    <row r="735" spans="1:7" x14ac:dyDescent="0.25">
      <c r="A735" s="43"/>
      <c r="B735" s="43"/>
      <c r="E735" s="43">
        <v>2491</v>
      </c>
      <c r="F735"/>
      <c r="G735" s="37">
        <v>200000</v>
      </c>
    </row>
    <row r="736" spans="1:7" x14ac:dyDescent="0.25">
      <c r="A736" s="43"/>
      <c r="B736" s="43"/>
      <c r="E736" s="43"/>
      <c r="F736" s="17" t="s">
        <v>62</v>
      </c>
      <c r="G736" s="37">
        <v>200000</v>
      </c>
    </row>
    <row r="737" spans="1:7" x14ac:dyDescent="0.25">
      <c r="A737" s="43"/>
      <c r="B737" s="43"/>
      <c r="E737" s="43">
        <v>2721</v>
      </c>
      <c r="F737"/>
      <c r="G737" s="37">
        <v>0</v>
      </c>
    </row>
    <row r="738" spans="1:7" x14ac:dyDescent="0.25">
      <c r="A738" s="43"/>
      <c r="B738" s="43"/>
      <c r="E738" s="43"/>
      <c r="F738" s="17" t="s">
        <v>124</v>
      </c>
      <c r="G738" s="37">
        <v>0</v>
      </c>
    </row>
    <row r="739" spans="1:7" x14ac:dyDescent="0.25">
      <c r="A739" s="43"/>
      <c r="B739" s="43"/>
      <c r="E739" s="43">
        <v>2911</v>
      </c>
      <c r="F739"/>
      <c r="G739" s="37">
        <v>300000</v>
      </c>
    </row>
    <row r="740" spans="1:7" x14ac:dyDescent="0.25">
      <c r="A740" s="43"/>
      <c r="B740" s="43"/>
      <c r="E740" s="43"/>
      <c r="F740" s="17" t="s">
        <v>118</v>
      </c>
      <c r="G740" s="37">
        <v>300000</v>
      </c>
    </row>
    <row r="741" spans="1:7" x14ac:dyDescent="0.25">
      <c r="A741" s="43"/>
      <c r="B741" s="43"/>
      <c r="E741" s="43">
        <v>3231</v>
      </c>
      <c r="F741"/>
      <c r="G741" s="37">
        <v>0</v>
      </c>
    </row>
    <row r="742" spans="1:7" x14ac:dyDescent="0.25">
      <c r="A742" s="43"/>
      <c r="B742" s="43"/>
      <c r="E742" s="43"/>
      <c r="F742" s="17" t="s">
        <v>183</v>
      </c>
      <c r="G742" s="37">
        <v>0</v>
      </c>
    </row>
    <row r="743" spans="1:7" x14ac:dyDescent="0.25">
      <c r="A743" s="43"/>
      <c r="B743" s="43"/>
      <c r="E743" s="43">
        <v>3251</v>
      </c>
      <c r="F743"/>
      <c r="G743" s="37">
        <v>0</v>
      </c>
    </row>
    <row r="744" spans="1:7" x14ac:dyDescent="0.25">
      <c r="A744" s="43"/>
      <c r="B744" s="43"/>
      <c r="E744" s="43"/>
      <c r="F744" s="17" t="s">
        <v>65</v>
      </c>
      <c r="G744" s="37">
        <v>0</v>
      </c>
    </row>
    <row r="745" spans="1:7" x14ac:dyDescent="0.25">
      <c r="A745" s="43"/>
      <c r="B745" s="43"/>
      <c r="E745" s="43">
        <v>3391</v>
      </c>
      <c r="F745"/>
      <c r="G745" s="37">
        <v>868824.95</v>
      </c>
    </row>
    <row r="746" spans="1:7" x14ac:dyDescent="0.25">
      <c r="A746" s="43"/>
      <c r="B746" s="43"/>
      <c r="E746" s="43"/>
      <c r="F746" s="17" t="s">
        <v>137</v>
      </c>
      <c r="G746" s="37">
        <v>868824.95</v>
      </c>
    </row>
    <row r="747" spans="1:7" x14ac:dyDescent="0.25">
      <c r="A747" s="43"/>
      <c r="B747" s="43"/>
      <c r="E747" s="43">
        <v>3511</v>
      </c>
      <c r="F747"/>
      <c r="G747" s="37">
        <v>200000</v>
      </c>
    </row>
    <row r="748" spans="1:7" x14ac:dyDescent="0.25">
      <c r="A748" s="43"/>
      <c r="B748" s="43"/>
      <c r="E748" s="43"/>
      <c r="F748" s="17" t="s">
        <v>68</v>
      </c>
      <c r="G748" s="37">
        <v>200000</v>
      </c>
    </row>
    <row r="749" spans="1:7" x14ac:dyDescent="0.25">
      <c r="A749" s="43"/>
      <c r="B749" s="43"/>
      <c r="E749" s="43">
        <v>3631</v>
      </c>
      <c r="F749"/>
      <c r="G749" s="37">
        <v>0</v>
      </c>
    </row>
    <row r="750" spans="1:7" x14ac:dyDescent="0.25">
      <c r="A750" s="43"/>
      <c r="B750" s="43"/>
      <c r="E750" s="43"/>
      <c r="F750" s="17" t="s">
        <v>184</v>
      </c>
      <c r="G750" s="37">
        <v>0</v>
      </c>
    </row>
    <row r="751" spans="1:7" x14ac:dyDescent="0.25">
      <c r="A751" s="43"/>
      <c r="B751" s="43"/>
      <c r="E751" s="43">
        <v>3821</v>
      </c>
      <c r="F751"/>
      <c r="G751" s="37">
        <v>0</v>
      </c>
    </row>
    <row r="752" spans="1:7" x14ac:dyDescent="0.25">
      <c r="A752" s="43"/>
      <c r="B752" s="43"/>
      <c r="E752" s="43"/>
      <c r="F752" s="17" t="s">
        <v>70</v>
      </c>
      <c r="G752" s="37">
        <v>0</v>
      </c>
    </row>
    <row r="753" spans="1:7" x14ac:dyDescent="0.25">
      <c r="A753" s="43"/>
      <c r="B753" s="43"/>
      <c r="E753" s="43">
        <v>5231</v>
      </c>
      <c r="F753"/>
      <c r="G753" s="37">
        <v>0</v>
      </c>
    </row>
    <row r="754" spans="1:7" x14ac:dyDescent="0.25">
      <c r="A754" s="43"/>
      <c r="B754" s="43"/>
      <c r="E754" s="43"/>
      <c r="F754" s="17" t="s">
        <v>185</v>
      </c>
      <c r="G754" s="37">
        <v>0</v>
      </c>
    </row>
    <row r="755" spans="1:7" x14ac:dyDescent="0.25">
      <c r="A755" s="43"/>
      <c r="B755" s="43"/>
      <c r="E755" s="43">
        <v>5651</v>
      </c>
      <c r="F755"/>
      <c r="G755" s="37">
        <v>0</v>
      </c>
    </row>
    <row r="756" spans="1:7" x14ac:dyDescent="0.25">
      <c r="A756" s="43"/>
      <c r="B756" s="43"/>
      <c r="E756" s="43"/>
      <c r="F756" s="17" t="s">
        <v>120</v>
      </c>
      <c r="G756" s="37">
        <v>0</v>
      </c>
    </row>
    <row r="757" spans="1:7" x14ac:dyDescent="0.25">
      <c r="A757" s="43"/>
      <c r="B757" s="43"/>
      <c r="E757" s="43">
        <v>5911</v>
      </c>
      <c r="F757"/>
      <c r="G757" s="37">
        <v>0</v>
      </c>
    </row>
    <row r="758" spans="1:7" x14ac:dyDescent="0.25">
      <c r="A758" s="43"/>
      <c r="B758" s="43"/>
      <c r="E758" s="43"/>
      <c r="F758" s="17" t="s">
        <v>157</v>
      </c>
      <c r="G758" s="37">
        <v>0</v>
      </c>
    </row>
    <row r="759" spans="1:7" x14ac:dyDescent="0.25">
      <c r="A759" s="43"/>
      <c r="B759" s="43" t="s">
        <v>187</v>
      </c>
      <c r="C759"/>
      <c r="D759"/>
      <c r="E759"/>
      <c r="F759"/>
      <c r="G759" s="37">
        <v>5500000</v>
      </c>
    </row>
    <row r="760" spans="1:7" x14ac:dyDescent="0.25">
      <c r="A760" s="43"/>
      <c r="B760" s="43"/>
      <c r="C760" s="43" t="s">
        <v>163</v>
      </c>
      <c r="D760"/>
      <c r="E760"/>
      <c r="F760"/>
      <c r="G760" s="37">
        <v>5500000</v>
      </c>
    </row>
    <row r="761" spans="1:7" x14ac:dyDescent="0.25">
      <c r="A761" s="43"/>
      <c r="B761" s="43"/>
      <c r="D761" s="43" t="s">
        <v>164</v>
      </c>
      <c r="E761"/>
      <c r="F761"/>
      <c r="G761" s="37">
        <v>5500000</v>
      </c>
    </row>
    <row r="762" spans="1:7" x14ac:dyDescent="0.25">
      <c r="A762" s="43"/>
      <c r="B762" s="43"/>
      <c r="E762" s="43">
        <v>2391</v>
      </c>
      <c r="F762"/>
      <c r="G762" s="37">
        <v>0</v>
      </c>
    </row>
    <row r="763" spans="1:7" x14ac:dyDescent="0.25">
      <c r="A763" s="43"/>
      <c r="B763" s="43"/>
      <c r="E763" s="43"/>
      <c r="F763" s="17" t="s">
        <v>61</v>
      </c>
      <c r="G763" s="37">
        <v>0</v>
      </c>
    </row>
    <row r="764" spans="1:7" x14ac:dyDescent="0.25">
      <c r="A764" s="43"/>
      <c r="B764" s="43"/>
      <c r="E764" s="43">
        <v>2441</v>
      </c>
      <c r="F764"/>
      <c r="G764" s="37">
        <v>100000</v>
      </c>
    </row>
    <row r="765" spans="1:7" x14ac:dyDescent="0.25">
      <c r="A765" s="43"/>
      <c r="B765" s="43"/>
      <c r="E765" s="43"/>
      <c r="F765" s="17" t="s">
        <v>167</v>
      </c>
      <c r="G765" s="37">
        <v>100000</v>
      </c>
    </row>
    <row r="766" spans="1:7" x14ac:dyDescent="0.25">
      <c r="A766" s="43"/>
      <c r="B766" s="43"/>
      <c r="E766" s="43">
        <v>2471</v>
      </c>
      <c r="F766"/>
      <c r="G766" s="37">
        <v>0</v>
      </c>
    </row>
    <row r="767" spans="1:7" x14ac:dyDescent="0.25">
      <c r="A767" s="43"/>
      <c r="B767" s="43"/>
      <c r="E767" s="43"/>
      <c r="F767" s="17" t="s">
        <v>169</v>
      </c>
      <c r="G767" s="37">
        <v>0</v>
      </c>
    </row>
    <row r="768" spans="1:7" x14ac:dyDescent="0.25">
      <c r="A768" s="43"/>
      <c r="B768" s="43"/>
      <c r="E768" s="43">
        <v>2481</v>
      </c>
      <c r="F768"/>
      <c r="G768" s="37">
        <v>200000</v>
      </c>
    </row>
    <row r="769" spans="1:7" x14ac:dyDescent="0.25">
      <c r="A769" s="43"/>
      <c r="B769" s="43"/>
      <c r="E769" s="43"/>
      <c r="F769" s="17" t="s">
        <v>170</v>
      </c>
      <c r="G769" s="37">
        <v>200000</v>
      </c>
    </row>
    <row r="770" spans="1:7" x14ac:dyDescent="0.25">
      <c r="A770" s="43"/>
      <c r="B770" s="43"/>
      <c r="E770" s="43">
        <v>2491</v>
      </c>
      <c r="F770"/>
      <c r="G770" s="37">
        <v>200000</v>
      </c>
    </row>
    <row r="771" spans="1:7" x14ac:dyDescent="0.25">
      <c r="A771" s="43"/>
      <c r="B771" s="43"/>
      <c r="E771" s="43"/>
      <c r="F771" s="17" t="s">
        <v>62</v>
      </c>
      <c r="G771" s="37">
        <v>200000</v>
      </c>
    </row>
    <row r="772" spans="1:7" x14ac:dyDescent="0.25">
      <c r="A772" s="43"/>
      <c r="B772" s="43"/>
      <c r="E772" s="43">
        <v>4411</v>
      </c>
      <c r="F772"/>
      <c r="G772" s="37">
        <v>5000000</v>
      </c>
    </row>
    <row r="773" spans="1:7" x14ac:dyDescent="0.25">
      <c r="A773" s="43"/>
      <c r="B773" s="43"/>
      <c r="E773" s="43"/>
      <c r="F773" s="17" t="s">
        <v>76</v>
      </c>
      <c r="G773" s="37">
        <v>5000000</v>
      </c>
    </row>
    <row r="774" spans="1:7" x14ac:dyDescent="0.25">
      <c r="A774" s="43"/>
      <c r="B774" s="43"/>
      <c r="E774" s="43">
        <v>4451</v>
      </c>
      <c r="F774"/>
      <c r="G774" s="37">
        <v>0</v>
      </c>
    </row>
    <row r="775" spans="1:7" x14ac:dyDescent="0.25">
      <c r="A775" s="43"/>
      <c r="B775" s="43"/>
      <c r="E775" s="43"/>
      <c r="F775" s="17" t="s">
        <v>188</v>
      </c>
      <c r="G775" s="37">
        <v>0</v>
      </c>
    </row>
    <row r="776" spans="1:7" x14ac:dyDescent="0.25">
      <c r="A776" s="43"/>
      <c r="B776" s="43" t="s">
        <v>191</v>
      </c>
      <c r="C776"/>
      <c r="D776"/>
      <c r="E776"/>
      <c r="F776"/>
      <c r="G776" s="37">
        <v>0</v>
      </c>
    </row>
    <row r="777" spans="1:7" x14ac:dyDescent="0.25">
      <c r="A777" s="43"/>
      <c r="B777" s="43"/>
      <c r="C777" s="43" t="s">
        <v>163</v>
      </c>
      <c r="D777"/>
      <c r="E777"/>
      <c r="F777"/>
      <c r="G777" s="37">
        <v>0</v>
      </c>
    </row>
    <row r="778" spans="1:7" x14ac:dyDescent="0.25">
      <c r="A778" s="43"/>
      <c r="B778" s="43"/>
      <c r="D778" s="43" t="s">
        <v>190</v>
      </c>
      <c r="E778"/>
      <c r="F778"/>
      <c r="G778" s="37">
        <v>0</v>
      </c>
    </row>
    <row r="779" spans="1:7" x14ac:dyDescent="0.25">
      <c r="A779" s="43"/>
      <c r="B779" s="43"/>
      <c r="E779" s="43">
        <v>2211</v>
      </c>
      <c r="F779"/>
      <c r="G779" s="37">
        <v>0</v>
      </c>
    </row>
    <row r="780" spans="1:7" x14ac:dyDescent="0.25">
      <c r="A780" s="43"/>
      <c r="B780" s="43"/>
      <c r="E780" s="43"/>
      <c r="F780" s="17" t="s">
        <v>55</v>
      </c>
      <c r="G780" s="37">
        <v>0</v>
      </c>
    </row>
    <row r="781" spans="1:7" x14ac:dyDescent="0.25">
      <c r="A781" s="43"/>
      <c r="B781" s="43"/>
      <c r="E781" s="43">
        <v>3231</v>
      </c>
      <c r="F781"/>
      <c r="G781" s="37">
        <v>0</v>
      </c>
    </row>
    <row r="782" spans="1:7" x14ac:dyDescent="0.25">
      <c r="A782" s="43"/>
      <c r="B782" s="43"/>
      <c r="E782" s="43"/>
      <c r="F782" s="17" t="s">
        <v>183</v>
      </c>
      <c r="G782" s="37">
        <v>0</v>
      </c>
    </row>
    <row r="783" spans="1:7" x14ac:dyDescent="0.25">
      <c r="A783" s="43" t="s">
        <v>47</v>
      </c>
      <c r="C783"/>
      <c r="D783"/>
      <c r="E783"/>
      <c r="F783"/>
      <c r="G783" s="37">
        <v>1414238472.6853333</v>
      </c>
    </row>
    <row r="784" spans="1:7" x14ac:dyDescent="0.25">
      <c r="A784" s="43"/>
      <c r="B784" s="43" t="s">
        <v>49</v>
      </c>
      <c r="C784"/>
      <c r="D784"/>
      <c r="E784"/>
      <c r="F784"/>
      <c r="G784" s="37">
        <v>1414238472.6853333</v>
      </c>
    </row>
    <row r="785" spans="1:7" x14ac:dyDescent="0.25">
      <c r="A785" s="43"/>
      <c r="B785" s="43"/>
      <c r="C785" s="43" t="s">
        <v>39</v>
      </c>
      <c r="D785"/>
      <c r="E785"/>
      <c r="F785"/>
      <c r="G785" s="37">
        <v>1414238472.6853333</v>
      </c>
    </row>
    <row r="786" spans="1:7" x14ac:dyDescent="0.25">
      <c r="A786" s="43"/>
      <c r="B786" s="43"/>
      <c r="D786" s="43" t="s">
        <v>315</v>
      </c>
      <c r="E786"/>
      <c r="F786"/>
      <c r="G786" s="37">
        <v>145877538.69000003</v>
      </c>
    </row>
    <row r="787" spans="1:7" x14ac:dyDescent="0.25">
      <c r="A787" s="43"/>
      <c r="B787" s="43"/>
      <c r="E787" s="43">
        <v>2141</v>
      </c>
      <c r="F787"/>
      <c r="G787" s="37">
        <v>115662.33000000002</v>
      </c>
    </row>
    <row r="788" spans="1:7" x14ac:dyDescent="0.25">
      <c r="A788" s="43"/>
      <c r="B788" s="43"/>
      <c r="E788" s="43"/>
      <c r="F788" s="17" t="s">
        <v>106</v>
      </c>
      <c r="G788" s="37">
        <v>115662.33000000002</v>
      </c>
    </row>
    <row r="789" spans="1:7" x14ac:dyDescent="0.25">
      <c r="A789" s="43"/>
      <c r="B789" s="43"/>
      <c r="E789" s="43">
        <v>2161</v>
      </c>
      <c r="F789"/>
      <c r="G789" s="37">
        <v>2265511.14</v>
      </c>
    </row>
    <row r="790" spans="1:7" x14ac:dyDescent="0.25">
      <c r="A790" s="43"/>
      <c r="B790" s="43"/>
      <c r="E790" s="43"/>
      <c r="F790" s="17" t="s">
        <v>316</v>
      </c>
      <c r="G790" s="37">
        <v>2265511.14</v>
      </c>
    </row>
    <row r="791" spans="1:7" x14ac:dyDescent="0.25">
      <c r="A791" s="43"/>
      <c r="B791" s="43"/>
      <c r="E791" s="43">
        <v>2211</v>
      </c>
      <c r="F791"/>
      <c r="G791" s="37">
        <v>395031</v>
      </c>
    </row>
    <row r="792" spans="1:7" x14ac:dyDescent="0.25">
      <c r="A792" s="43"/>
      <c r="B792" s="43"/>
      <c r="E792" s="43"/>
      <c r="F792" s="17" t="s">
        <v>55</v>
      </c>
      <c r="G792" s="37">
        <v>395031</v>
      </c>
    </row>
    <row r="793" spans="1:7" x14ac:dyDescent="0.25">
      <c r="A793" s="43"/>
      <c r="B793" s="43"/>
      <c r="E793" s="43">
        <v>2411</v>
      </c>
      <c r="F793"/>
      <c r="G793" s="37">
        <v>1071554</v>
      </c>
    </row>
    <row r="794" spans="1:7" x14ac:dyDescent="0.25">
      <c r="A794" s="43"/>
      <c r="B794" s="43"/>
      <c r="E794" s="43"/>
      <c r="F794" s="17" t="s">
        <v>254</v>
      </c>
      <c r="G794" s="37">
        <v>1071554</v>
      </c>
    </row>
    <row r="795" spans="1:7" x14ac:dyDescent="0.25">
      <c r="A795" s="43"/>
      <c r="B795" s="43"/>
      <c r="E795" s="43">
        <v>2421</v>
      </c>
      <c r="F795"/>
      <c r="G795" s="37">
        <v>18410.369999999995</v>
      </c>
    </row>
    <row r="796" spans="1:7" x14ac:dyDescent="0.25">
      <c r="A796" s="43"/>
      <c r="B796" s="43"/>
      <c r="E796" s="43"/>
      <c r="F796" s="17" t="s">
        <v>161</v>
      </c>
      <c r="G796" s="37">
        <v>18410.369999999995</v>
      </c>
    </row>
    <row r="797" spans="1:7" x14ac:dyDescent="0.25">
      <c r="A797" s="43"/>
      <c r="B797" s="43"/>
      <c r="E797" s="43">
        <v>2431</v>
      </c>
      <c r="F797"/>
      <c r="G797" s="37">
        <v>125436.07</v>
      </c>
    </row>
    <row r="798" spans="1:7" x14ac:dyDescent="0.25">
      <c r="A798" s="43"/>
      <c r="B798" s="43"/>
      <c r="E798" s="43"/>
      <c r="F798" s="17" t="s">
        <v>166</v>
      </c>
      <c r="G798" s="37">
        <v>125436.07</v>
      </c>
    </row>
    <row r="799" spans="1:7" x14ac:dyDescent="0.25">
      <c r="A799" s="43"/>
      <c r="B799" s="43"/>
      <c r="E799" s="43">
        <v>2441</v>
      </c>
      <c r="F799"/>
      <c r="G799" s="37">
        <v>10000</v>
      </c>
    </row>
    <row r="800" spans="1:7" x14ac:dyDescent="0.25">
      <c r="A800" s="43"/>
      <c r="B800" s="43"/>
      <c r="E800" s="43"/>
      <c r="F800" s="17" t="s">
        <v>167</v>
      </c>
      <c r="G800" s="37">
        <v>10000</v>
      </c>
    </row>
    <row r="801" spans="1:7" x14ac:dyDescent="0.25">
      <c r="A801" s="43"/>
      <c r="B801" s="43"/>
      <c r="E801" s="43">
        <v>2451</v>
      </c>
      <c r="F801"/>
      <c r="G801" s="37">
        <v>53000</v>
      </c>
    </row>
    <row r="802" spans="1:7" x14ac:dyDescent="0.25">
      <c r="A802" s="43"/>
      <c r="B802" s="43"/>
      <c r="E802" s="43"/>
      <c r="F802" s="17" t="s">
        <v>240</v>
      </c>
      <c r="G802" s="37">
        <v>53000</v>
      </c>
    </row>
    <row r="803" spans="1:7" x14ac:dyDescent="0.25">
      <c r="A803" s="43"/>
      <c r="B803" s="43"/>
      <c r="E803" s="43">
        <v>2461</v>
      </c>
      <c r="F803"/>
      <c r="G803" s="37">
        <v>116422.18</v>
      </c>
    </row>
    <row r="804" spans="1:7" x14ac:dyDescent="0.25">
      <c r="A804" s="43"/>
      <c r="B804" s="43"/>
      <c r="E804" s="43"/>
      <c r="F804" s="17" t="s">
        <v>168</v>
      </c>
      <c r="G804" s="37">
        <v>116422.18</v>
      </c>
    </row>
    <row r="805" spans="1:7" x14ac:dyDescent="0.25">
      <c r="A805" s="43"/>
      <c r="B805" s="43"/>
      <c r="E805" s="43">
        <v>2471</v>
      </c>
      <c r="F805"/>
      <c r="G805" s="37">
        <v>124514.43</v>
      </c>
    </row>
    <row r="806" spans="1:7" x14ac:dyDescent="0.25">
      <c r="A806" s="43"/>
      <c r="B806" s="43"/>
      <c r="E806" s="43"/>
      <c r="F806" s="17" t="s">
        <v>169</v>
      </c>
      <c r="G806" s="37">
        <v>124514.43</v>
      </c>
    </row>
    <row r="807" spans="1:7" x14ac:dyDescent="0.25">
      <c r="A807" s="43"/>
      <c r="B807" s="43"/>
      <c r="E807" s="43">
        <v>2491</v>
      </c>
      <c r="F807"/>
      <c r="G807" s="37">
        <v>257139.7</v>
      </c>
    </row>
    <row r="808" spans="1:7" x14ac:dyDescent="0.25">
      <c r="A808" s="43"/>
      <c r="B808" s="43"/>
      <c r="E808" s="43"/>
      <c r="F808" s="17" t="s">
        <v>62</v>
      </c>
      <c r="G808" s="37">
        <v>257139.7</v>
      </c>
    </row>
    <row r="809" spans="1:7" x14ac:dyDescent="0.25">
      <c r="A809" s="43"/>
      <c r="B809" s="43"/>
      <c r="E809" s="43">
        <v>2521</v>
      </c>
      <c r="F809"/>
      <c r="G809" s="37">
        <v>50000</v>
      </c>
    </row>
    <row r="810" spans="1:7" x14ac:dyDescent="0.25">
      <c r="A810" s="43"/>
      <c r="B810" s="43"/>
      <c r="E810" s="43"/>
      <c r="F810" s="17" t="s">
        <v>87</v>
      </c>
      <c r="G810" s="37">
        <v>50000</v>
      </c>
    </row>
    <row r="811" spans="1:7" x14ac:dyDescent="0.25">
      <c r="A811" s="43"/>
      <c r="B811" s="43"/>
      <c r="E811" s="43">
        <v>2611</v>
      </c>
      <c r="F811"/>
      <c r="G811" s="37">
        <v>63381353.32</v>
      </c>
    </row>
    <row r="812" spans="1:7" x14ac:dyDescent="0.25">
      <c r="A812" s="43"/>
      <c r="B812" s="43"/>
      <c r="E812" s="43"/>
      <c r="F812" s="17" t="s">
        <v>317</v>
      </c>
      <c r="G812" s="37">
        <v>63381353.32</v>
      </c>
    </row>
    <row r="813" spans="1:7" x14ac:dyDescent="0.25">
      <c r="A813" s="43"/>
      <c r="B813" s="43"/>
      <c r="E813" s="43">
        <v>2711</v>
      </c>
      <c r="F813"/>
      <c r="G813" s="37">
        <v>75400</v>
      </c>
    </row>
    <row r="814" spans="1:7" x14ac:dyDescent="0.25">
      <c r="A814" s="43"/>
      <c r="B814" s="43"/>
      <c r="E814" s="43"/>
      <c r="F814" s="17" t="s">
        <v>416</v>
      </c>
      <c r="G814" s="37">
        <v>75400</v>
      </c>
    </row>
    <row r="815" spans="1:7" x14ac:dyDescent="0.25">
      <c r="A815" s="43"/>
      <c r="B815" s="43"/>
      <c r="E815" s="43">
        <v>2721</v>
      </c>
      <c r="F815"/>
      <c r="G815" s="37">
        <v>6206</v>
      </c>
    </row>
    <row r="816" spans="1:7" x14ac:dyDescent="0.25">
      <c r="A816" s="43"/>
      <c r="B816" s="43"/>
      <c r="E816" s="43"/>
      <c r="F816" s="17" t="s">
        <v>124</v>
      </c>
      <c r="G816" s="37">
        <v>6206</v>
      </c>
    </row>
    <row r="817" spans="1:7" x14ac:dyDescent="0.25">
      <c r="A817" s="43"/>
      <c r="B817" s="43"/>
      <c r="E817" s="43">
        <v>2911</v>
      </c>
      <c r="F817"/>
      <c r="G817" s="37">
        <v>254163.84</v>
      </c>
    </row>
    <row r="818" spans="1:7" x14ac:dyDescent="0.25">
      <c r="A818" s="43"/>
      <c r="B818" s="43"/>
      <c r="E818" s="43"/>
      <c r="F818" s="17" t="s">
        <v>118</v>
      </c>
      <c r="G818" s="37">
        <v>254163.84</v>
      </c>
    </row>
    <row r="819" spans="1:7" x14ac:dyDescent="0.25">
      <c r="A819" s="43"/>
      <c r="B819" s="43"/>
      <c r="E819" s="43">
        <v>2921</v>
      </c>
      <c r="F819"/>
      <c r="G819" s="37">
        <v>40000</v>
      </c>
    </row>
    <row r="820" spans="1:7" x14ac:dyDescent="0.25">
      <c r="A820" s="43"/>
      <c r="B820" s="43"/>
      <c r="E820" s="43"/>
      <c r="F820" s="17" t="s">
        <v>257</v>
      </c>
      <c r="G820" s="37">
        <v>40000</v>
      </c>
    </row>
    <row r="821" spans="1:7" x14ac:dyDescent="0.25">
      <c r="A821" s="43"/>
      <c r="B821" s="43"/>
      <c r="E821" s="43">
        <v>2941</v>
      </c>
      <c r="F821"/>
      <c r="G821" s="37">
        <v>115180</v>
      </c>
    </row>
    <row r="822" spans="1:7" x14ac:dyDescent="0.25">
      <c r="A822" s="43"/>
      <c r="B822" s="43"/>
      <c r="E822" s="43"/>
      <c r="F822" s="17" t="s">
        <v>318</v>
      </c>
      <c r="G822" s="37">
        <v>115180</v>
      </c>
    </row>
    <row r="823" spans="1:7" x14ac:dyDescent="0.25">
      <c r="A823" s="43"/>
      <c r="B823" s="43"/>
      <c r="E823" s="43">
        <v>2961</v>
      </c>
      <c r="F823"/>
      <c r="G823" s="37">
        <v>6869933.6200000001</v>
      </c>
    </row>
    <row r="824" spans="1:7" x14ac:dyDescent="0.25">
      <c r="A824" s="43"/>
      <c r="B824" s="43"/>
      <c r="E824" s="43"/>
      <c r="F824" s="17" t="s">
        <v>107</v>
      </c>
      <c r="G824" s="37">
        <v>6869933.6200000001</v>
      </c>
    </row>
    <row r="825" spans="1:7" x14ac:dyDescent="0.25">
      <c r="A825" s="43"/>
      <c r="B825" s="43"/>
      <c r="E825" s="43">
        <v>2981</v>
      </c>
      <c r="F825"/>
      <c r="G825" s="37">
        <v>784032.20000000019</v>
      </c>
    </row>
    <row r="826" spans="1:7" x14ac:dyDescent="0.25">
      <c r="A826" s="43"/>
      <c r="B826" s="43"/>
      <c r="E826" s="43"/>
      <c r="F826" s="17" t="s">
        <v>172</v>
      </c>
      <c r="G826" s="37">
        <v>784032.20000000019</v>
      </c>
    </row>
    <row r="827" spans="1:7" x14ac:dyDescent="0.25">
      <c r="A827" s="43"/>
      <c r="B827" s="43"/>
      <c r="E827" s="43">
        <v>3111</v>
      </c>
      <c r="F827"/>
      <c r="G827" s="37">
        <v>4334346.3099999996</v>
      </c>
    </row>
    <row r="828" spans="1:7" x14ac:dyDescent="0.25">
      <c r="A828" s="43"/>
      <c r="B828" s="43"/>
      <c r="E828" s="43"/>
      <c r="F828" s="17" t="s">
        <v>173</v>
      </c>
      <c r="G828" s="37">
        <v>4334346.3099999996</v>
      </c>
    </row>
    <row r="829" spans="1:7" x14ac:dyDescent="0.25">
      <c r="A829" s="43"/>
      <c r="B829" s="43"/>
      <c r="E829" s="43">
        <v>3141</v>
      </c>
      <c r="F829"/>
      <c r="G829" s="37">
        <v>1227120</v>
      </c>
    </row>
    <row r="830" spans="1:7" x14ac:dyDescent="0.25">
      <c r="A830" s="43"/>
      <c r="B830" s="43"/>
      <c r="E830" s="43"/>
      <c r="F830" s="17" t="s">
        <v>319</v>
      </c>
      <c r="G830" s="37">
        <v>1227120</v>
      </c>
    </row>
    <row r="831" spans="1:7" x14ac:dyDescent="0.25">
      <c r="A831" s="43"/>
      <c r="B831" s="43"/>
      <c r="E831" s="43">
        <v>3161</v>
      </c>
      <c r="F831"/>
      <c r="G831" s="37">
        <v>2170297.36</v>
      </c>
    </row>
    <row r="832" spans="1:7" x14ac:dyDescent="0.25">
      <c r="A832" s="43"/>
      <c r="B832" s="43"/>
      <c r="E832" s="43"/>
      <c r="F832" s="17" t="s">
        <v>320</v>
      </c>
      <c r="G832" s="37">
        <v>2170297.36</v>
      </c>
    </row>
    <row r="833" spans="1:7" x14ac:dyDescent="0.25">
      <c r="A833" s="43"/>
      <c r="B833" s="43"/>
      <c r="E833" s="43">
        <v>3221</v>
      </c>
      <c r="F833"/>
      <c r="G833" s="37">
        <v>2080088.87</v>
      </c>
    </row>
    <row r="834" spans="1:7" x14ac:dyDescent="0.25">
      <c r="A834" s="43"/>
      <c r="B834" s="43"/>
      <c r="E834" s="43"/>
      <c r="F834" s="17" t="s">
        <v>321</v>
      </c>
      <c r="G834" s="37">
        <v>2080088.87</v>
      </c>
    </row>
    <row r="835" spans="1:7" x14ac:dyDescent="0.25">
      <c r="A835" s="43"/>
      <c r="B835" s="43"/>
      <c r="E835" s="43">
        <v>3231</v>
      </c>
      <c r="F835"/>
      <c r="G835" s="37">
        <v>2664744</v>
      </c>
    </row>
    <row r="836" spans="1:7" x14ac:dyDescent="0.25">
      <c r="A836" s="43"/>
      <c r="B836" s="43"/>
      <c r="E836" s="43"/>
      <c r="F836" s="17" t="s">
        <v>183</v>
      </c>
      <c r="G836" s="37">
        <v>2664744</v>
      </c>
    </row>
    <row r="837" spans="1:7" x14ac:dyDescent="0.25">
      <c r="A837" s="43"/>
      <c r="B837" s="43"/>
      <c r="E837" s="43">
        <v>3251</v>
      </c>
      <c r="F837"/>
      <c r="G837" s="37">
        <v>24078000</v>
      </c>
    </row>
    <row r="838" spans="1:7" x14ac:dyDescent="0.25">
      <c r="A838" s="43"/>
      <c r="B838" s="43"/>
      <c r="E838" s="43"/>
      <c r="F838" s="17" t="s">
        <v>65</v>
      </c>
      <c r="G838" s="37">
        <v>24078000</v>
      </c>
    </row>
    <row r="839" spans="1:7" x14ac:dyDescent="0.25">
      <c r="A839" s="43"/>
      <c r="B839" s="43"/>
      <c r="E839" s="43">
        <v>3261</v>
      </c>
      <c r="F839"/>
      <c r="G839" s="37">
        <v>0</v>
      </c>
    </row>
    <row r="840" spans="1:7" x14ac:dyDescent="0.25">
      <c r="A840" s="43"/>
      <c r="B840" s="43"/>
      <c r="E840" s="43"/>
      <c r="F840" s="17" t="s">
        <v>67</v>
      </c>
      <c r="G840" s="37">
        <v>0</v>
      </c>
    </row>
    <row r="841" spans="1:7" x14ac:dyDescent="0.25">
      <c r="A841" s="43"/>
      <c r="B841" s="43"/>
      <c r="E841" s="43">
        <v>3311</v>
      </c>
      <c r="F841"/>
      <c r="G841" s="37">
        <v>203000</v>
      </c>
    </row>
    <row r="842" spans="1:7" x14ac:dyDescent="0.25">
      <c r="A842" s="43"/>
      <c r="B842" s="43"/>
      <c r="E842" s="43"/>
      <c r="F842" s="43" t="s">
        <v>216</v>
      </c>
      <c r="G842" s="37">
        <v>203000</v>
      </c>
    </row>
    <row r="843" spans="1:7" x14ac:dyDescent="0.25">
      <c r="A843" s="43"/>
      <c r="B843" s="43"/>
      <c r="E843" s="43">
        <v>3331</v>
      </c>
      <c r="F843"/>
      <c r="G843" s="37">
        <v>566756.99</v>
      </c>
    </row>
    <row r="844" spans="1:7" x14ac:dyDescent="0.25">
      <c r="A844" s="43"/>
      <c r="B844" s="43"/>
      <c r="E844" s="43"/>
      <c r="F844" s="17" t="s">
        <v>148</v>
      </c>
      <c r="G844" s="37">
        <v>566756.99</v>
      </c>
    </row>
    <row r="845" spans="1:7" x14ac:dyDescent="0.25">
      <c r="A845" s="43"/>
      <c r="B845" s="43"/>
      <c r="E845" s="43">
        <v>3341</v>
      </c>
      <c r="F845"/>
      <c r="G845" s="37">
        <v>383572.00000000023</v>
      </c>
    </row>
    <row r="846" spans="1:7" x14ac:dyDescent="0.25">
      <c r="A846" s="43"/>
      <c r="B846" s="43"/>
      <c r="E846" s="43"/>
      <c r="F846" s="17" t="s">
        <v>322</v>
      </c>
      <c r="G846" s="37">
        <v>383572.00000000023</v>
      </c>
    </row>
    <row r="847" spans="1:7" x14ac:dyDescent="0.25">
      <c r="A847" s="43"/>
      <c r="B847" s="43"/>
      <c r="E847" s="43">
        <v>3371</v>
      </c>
      <c r="F847"/>
      <c r="G847" s="37">
        <v>0</v>
      </c>
    </row>
    <row r="848" spans="1:7" x14ac:dyDescent="0.25">
      <c r="A848" s="43"/>
      <c r="B848" s="43"/>
      <c r="E848" s="43"/>
      <c r="F848" s="17" t="s">
        <v>241</v>
      </c>
      <c r="G848" s="37">
        <v>0</v>
      </c>
    </row>
    <row r="849" spans="1:7" x14ac:dyDescent="0.25">
      <c r="A849" s="43"/>
      <c r="B849" s="43"/>
      <c r="E849" s="43">
        <v>3441</v>
      </c>
      <c r="F849"/>
      <c r="G849" s="37">
        <v>118344</v>
      </c>
    </row>
    <row r="850" spans="1:7" x14ac:dyDescent="0.25">
      <c r="A850" s="43"/>
      <c r="B850" s="43"/>
      <c r="E850" s="43"/>
      <c r="F850" s="17" t="s">
        <v>323</v>
      </c>
      <c r="G850" s="37">
        <v>118344</v>
      </c>
    </row>
    <row r="851" spans="1:7" x14ac:dyDescent="0.25">
      <c r="A851" s="43"/>
      <c r="B851" s="43"/>
      <c r="E851" s="43">
        <v>3451</v>
      </c>
      <c r="F851"/>
      <c r="G851" s="37">
        <v>4125645.61</v>
      </c>
    </row>
    <row r="852" spans="1:7" x14ac:dyDescent="0.25">
      <c r="A852" s="43"/>
      <c r="B852" s="43"/>
      <c r="E852" s="43"/>
      <c r="F852" s="17" t="s">
        <v>324</v>
      </c>
      <c r="G852" s="37">
        <v>4125645.61</v>
      </c>
    </row>
    <row r="853" spans="1:7" x14ac:dyDescent="0.25">
      <c r="A853" s="43"/>
      <c r="B853" s="43"/>
      <c r="E853" s="43">
        <v>3481</v>
      </c>
      <c r="F853"/>
      <c r="G853" s="37">
        <v>77527</v>
      </c>
    </row>
    <row r="854" spans="1:7" x14ac:dyDescent="0.25">
      <c r="A854" s="43"/>
      <c r="B854" s="43"/>
      <c r="E854" s="43"/>
      <c r="F854" s="17" t="s">
        <v>325</v>
      </c>
      <c r="G854" s="37">
        <v>77527</v>
      </c>
    </row>
    <row r="855" spans="1:7" x14ac:dyDescent="0.25">
      <c r="A855" s="43"/>
      <c r="B855" s="43"/>
      <c r="E855" s="43">
        <v>3511</v>
      </c>
      <c r="F855"/>
      <c r="G855" s="37">
        <v>674466.46</v>
      </c>
    </row>
    <row r="856" spans="1:7" x14ac:dyDescent="0.25">
      <c r="A856" s="43"/>
      <c r="B856" s="43"/>
      <c r="E856" s="43"/>
      <c r="F856" s="17" t="s">
        <v>68</v>
      </c>
      <c r="G856" s="37">
        <v>674466.46</v>
      </c>
    </row>
    <row r="857" spans="1:7" x14ac:dyDescent="0.25">
      <c r="A857" s="43"/>
      <c r="B857" s="43"/>
      <c r="E857" s="43">
        <v>3531</v>
      </c>
      <c r="F857"/>
      <c r="G857" s="37">
        <v>15000</v>
      </c>
    </row>
    <row r="858" spans="1:7" x14ac:dyDescent="0.25">
      <c r="A858" s="43"/>
      <c r="B858" s="43"/>
      <c r="E858" s="43"/>
      <c r="F858" s="17" t="s">
        <v>154</v>
      </c>
      <c r="G858" s="37">
        <v>15000</v>
      </c>
    </row>
    <row r="859" spans="1:7" x14ac:dyDescent="0.25">
      <c r="A859" s="43"/>
      <c r="B859" s="43"/>
      <c r="E859" s="43">
        <v>3551</v>
      </c>
      <c r="F859"/>
      <c r="G859" s="37">
        <v>4816391.08</v>
      </c>
    </row>
    <row r="860" spans="1:7" x14ac:dyDescent="0.25">
      <c r="A860" s="43"/>
      <c r="B860" s="43"/>
      <c r="E860" s="43"/>
      <c r="F860" s="17" t="s">
        <v>326</v>
      </c>
      <c r="G860" s="37">
        <v>4816391.08</v>
      </c>
    </row>
    <row r="861" spans="1:7" x14ac:dyDescent="0.25">
      <c r="A861" s="43"/>
      <c r="B861" s="43"/>
      <c r="E861" s="43">
        <v>3571</v>
      </c>
      <c r="F861"/>
      <c r="G861" s="37">
        <v>10577674.48</v>
      </c>
    </row>
    <row r="862" spans="1:7" x14ac:dyDescent="0.25">
      <c r="A862" s="43"/>
      <c r="B862" s="43"/>
      <c r="E862" s="43"/>
      <c r="F862" s="17" t="s">
        <v>177</v>
      </c>
      <c r="G862" s="37">
        <v>10577674.48</v>
      </c>
    </row>
    <row r="863" spans="1:7" x14ac:dyDescent="0.25">
      <c r="A863" s="43"/>
      <c r="B863" s="43"/>
      <c r="E863" s="43">
        <v>3631</v>
      </c>
      <c r="F863"/>
      <c r="G863" s="37">
        <v>1814999.91</v>
      </c>
    </row>
    <row r="864" spans="1:7" x14ac:dyDescent="0.25">
      <c r="A864" s="43"/>
      <c r="B864" s="43"/>
      <c r="E864" s="43"/>
      <c r="F864" s="17" t="s">
        <v>184</v>
      </c>
      <c r="G864" s="37">
        <v>1814999.91</v>
      </c>
    </row>
    <row r="865" spans="1:7" x14ac:dyDescent="0.25">
      <c r="A865" s="43"/>
      <c r="B865" s="43"/>
      <c r="E865" s="43">
        <v>3911</v>
      </c>
      <c r="F865"/>
      <c r="G865" s="37">
        <v>396995.58</v>
      </c>
    </row>
    <row r="866" spans="1:7" x14ac:dyDescent="0.25">
      <c r="A866" s="43"/>
      <c r="B866" s="43"/>
      <c r="E866" s="43"/>
      <c r="F866" s="17" t="s">
        <v>327</v>
      </c>
      <c r="G866" s="37">
        <v>396995.58</v>
      </c>
    </row>
    <row r="867" spans="1:7" x14ac:dyDescent="0.25">
      <c r="A867" s="43"/>
      <c r="B867" s="43"/>
      <c r="E867" s="43">
        <v>3922</v>
      </c>
      <c r="F867"/>
      <c r="G867" s="37">
        <v>400000</v>
      </c>
    </row>
    <row r="868" spans="1:7" x14ac:dyDescent="0.25">
      <c r="A868" s="43"/>
      <c r="B868" s="43"/>
      <c r="E868" s="43"/>
      <c r="F868" s="17" t="s">
        <v>179</v>
      </c>
      <c r="G868" s="37">
        <v>400000</v>
      </c>
    </row>
    <row r="869" spans="1:7" x14ac:dyDescent="0.25">
      <c r="A869" s="43"/>
      <c r="B869" s="43"/>
      <c r="E869" s="43">
        <v>3941</v>
      </c>
      <c r="F869"/>
      <c r="G869" s="37">
        <v>6243006.8300000001</v>
      </c>
    </row>
    <row r="870" spans="1:7" x14ac:dyDescent="0.25">
      <c r="A870" s="43"/>
      <c r="B870" s="43"/>
      <c r="E870" s="43"/>
      <c r="F870" s="17" t="s">
        <v>328</v>
      </c>
      <c r="G870" s="37">
        <v>6243006.8300000001</v>
      </c>
    </row>
    <row r="871" spans="1:7" x14ac:dyDescent="0.25">
      <c r="A871" s="43"/>
      <c r="B871" s="43"/>
      <c r="E871" s="43">
        <v>3962</v>
      </c>
      <c r="F871"/>
      <c r="G871" s="37">
        <v>12912</v>
      </c>
    </row>
    <row r="872" spans="1:7" x14ac:dyDescent="0.25">
      <c r="A872" s="43"/>
      <c r="B872" s="43"/>
      <c r="E872" s="43"/>
      <c r="F872" s="17" t="s">
        <v>143</v>
      </c>
      <c r="G872" s="37">
        <v>12912</v>
      </c>
    </row>
    <row r="873" spans="1:7" x14ac:dyDescent="0.25">
      <c r="A873" s="43"/>
      <c r="B873" s="43"/>
      <c r="E873" s="43">
        <v>5111</v>
      </c>
      <c r="F873"/>
      <c r="G873" s="37">
        <v>700000</v>
      </c>
    </row>
    <row r="874" spans="1:7" x14ac:dyDescent="0.25">
      <c r="A874" s="43"/>
      <c r="B874" s="43"/>
      <c r="E874" s="43"/>
      <c r="F874" s="17" t="s">
        <v>110</v>
      </c>
      <c r="G874" s="37">
        <v>700000</v>
      </c>
    </row>
    <row r="875" spans="1:7" x14ac:dyDescent="0.25">
      <c r="A875" s="43"/>
      <c r="B875" s="43"/>
      <c r="E875" s="43">
        <v>5121</v>
      </c>
      <c r="F875"/>
      <c r="G875" s="37">
        <v>7840</v>
      </c>
    </row>
    <row r="876" spans="1:7" x14ac:dyDescent="0.25">
      <c r="A876" s="43"/>
      <c r="B876" s="43"/>
      <c r="E876" s="43"/>
      <c r="F876" s="17" t="s">
        <v>111</v>
      </c>
      <c r="G876" s="37">
        <v>7840</v>
      </c>
    </row>
    <row r="877" spans="1:7" x14ac:dyDescent="0.25">
      <c r="A877" s="43"/>
      <c r="B877" s="43"/>
      <c r="E877" s="43">
        <v>5151</v>
      </c>
      <c r="F877"/>
      <c r="G877" s="37">
        <v>683602.94</v>
      </c>
    </row>
    <row r="878" spans="1:7" x14ac:dyDescent="0.25">
      <c r="A878" s="43"/>
      <c r="B878" s="43"/>
      <c r="E878" s="43"/>
      <c r="F878" s="17" t="s">
        <v>112</v>
      </c>
      <c r="G878" s="37">
        <v>683602.94</v>
      </c>
    </row>
    <row r="879" spans="1:7" x14ac:dyDescent="0.25">
      <c r="A879" s="43"/>
      <c r="B879" s="43"/>
      <c r="E879" s="43">
        <v>5411</v>
      </c>
      <c r="F879"/>
      <c r="G879" s="37">
        <v>1124000</v>
      </c>
    </row>
    <row r="880" spans="1:7" x14ac:dyDescent="0.25">
      <c r="A880" s="43"/>
      <c r="B880" s="43"/>
      <c r="E880" s="43"/>
      <c r="F880" s="17" t="s">
        <v>329</v>
      </c>
      <c r="G880" s="37">
        <v>1124000</v>
      </c>
    </row>
    <row r="881" spans="1:7" x14ac:dyDescent="0.25">
      <c r="A881" s="43"/>
      <c r="B881" s="43"/>
      <c r="E881" s="43">
        <v>5421</v>
      </c>
      <c r="F881"/>
      <c r="G881" s="37">
        <v>124723.2</v>
      </c>
    </row>
    <row r="882" spans="1:7" x14ac:dyDescent="0.25">
      <c r="A882" s="43"/>
      <c r="B882" s="43"/>
      <c r="E882" s="43"/>
      <c r="F882" s="17" t="s">
        <v>204</v>
      </c>
      <c r="G882" s="37">
        <v>124723.2</v>
      </c>
    </row>
    <row r="883" spans="1:7" x14ac:dyDescent="0.25">
      <c r="A883" s="43"/>
      <c r="B883" s="43"/>
      <c r="E883" s="43">
        <v>5611</v>
      </c>
      <c r="F883"/>
      <c r="G883" s="37">
        <v>7450</v>
      </c>
    </row>
    <row r="884" spans="1:7" x14ac:dyDescent="0.25">
      <c r="A884" s="43"/>
      <c r="B884" s="43"/>
      <c r="E884" s="43"/>
      <c r="F884" s="17" t="s">
        <v>205</v>
      </c>
      <c r="G884" s="37">
        <v>7450</v>
      </c>
    </row>
    <row r="885" spans="1:7" x14ac:dyDescent="0.25">
      <c r="A885" s="43"/>
      <c r="B885" s="43"/>
      <c r="E885" s="43">
        <v>5621</v>
      </c>
      <c r="F885"/>
      <c r="G885" s="37">
        <v>12000</v>
      </c>
    </row>
    <row r="886" spans="1:7" x14ac:dyDescent="0.25">
      <c r="A886" s="43"/>
      <c r="B886" s="43"/>
      <c r="E886" s="43"/>
      <c r="F886" s="17" t="s">
        <v>119</v>
      </c>
      <c r="G886" s="37">
        <v>12000</v>
      </c>
    </row>
    <row r="887" spans="1:7" x14ac:dyDescent="0.25">
      <c r="A887" s="43"/>
      <c r="B887" s="43"/>
      <c r="E887" s="43">
        <v>5671</v>
      </c>
      <c r="F887"/>
      <c r="G887" s="37">
        <v>108083.87</v>
      </c>
    </row>
    <row r="888" spans="1:7" x14ac:dyDescent="0.25">
      <c r="A888" s="43"/>
      <c r="B888" s="43"/>
      <c r="E888" s="43"/>
      <c r="F888" s="17" t="s">
        <v>122</v>
      </c>
      <c r="G888" s="37">
        <v>108083.87</v>
      </c>
    </row>
    <row r="889" spans="1:7" x14ac:dyDescent="0.25">
      <c r="A889" s="43"/>
      <c r="B889" s="43"/>
      <c r="D889" s="43" t="s">
        <v>48</v>
      </c>
      <c r="E889"/>
      <c r="F889"/>
      <c r="G889" s="37">
        <v>1268360933.9953334</v>
      </c>
    </row>
    <row r="890" spans="1:7" x14ac:dyDescent="0.25">
      <c r="A890" s="43"/>
      <c r="B890" s="43"/>
      <c r="E890" s="43">
        <v>1111</v>
      </c>
      <c r="F890"/>
      <c r="G890" s="37">
        <v>10457405.279999999</v>
      </c>
    </row>
    <row r="891" spans="1:7" x14ac:dyDescent="0.25">
      <c r="A891" s="43"/>
      <c r="B891" s="43"/>
      <c r="E891" s="43"/>
      <c r="F891" s="17" t="s">
        <v>464</v>
      </c>
      <c r="G891" s="37">
        <v>10457405.279999999</v>
      </c>
    </row>
    <row r="892" spans="1:7" x14ac:dyDescent="0.25">
      <c r="A892" s="43"/>
      <c r="B892" s="43"/>
      <c r="E892" s="43">
        <v>1131</v>
      </c>
      <c r="F892"/>
      <c r="G892" s="37">
        <v>650929925.12</v>
      </c>
    </row>
    <row r="893" spans="1:7" x14ac:dyDescent="0.25">
      <c r="A893" s="43"/>
      <c r="B893" s="43"/>
      <c r="E893" s="43"/>
      <c r="F893" s="17" t="s">
        <v>45</v>
      </c>
      <c r="G893" s="37">
        <v>650929925.12</v>
      </c>
    </row>
    <row r="894" spans="1:7" x14ac:dyDescent="0.25">
      <c r="A894" s="43"/>
      <c r="B894" s="43"/>
      <c r="E894" s="43">
        <v>1221</v>
      </c>
      <c r="F894"/>
      <c r="G894" s="37">
        <v>160000000</v>
      </c>
    </row>
    <row r="895" spans="1:7" x14ac:dyDescent="0.25">
      <c r="A895" s="43"/>
      <c r="B895" s="43"/>
      <c r="E895" s="43"/>
      <c r="F895" s="17" t="s">
        <v>330</v>
      </c>
      <c r="G895" s="37">
        <v>160000000</v>
      </c>
    </row>
    <row r="896" spans="1:7" x14ac:dyDescent="0.25">
      <c r="A896" s="43"/>
      <c r="B896" s="43"/>
      <c r="E896" s="43">
        <v>1231</v>
      </c>
      <c r="F896"/>
      <c r="G896" s="37">
        <v>26400</v>
      </c>
    </row>
    <row r="897" spans="1:7" x14ac:dyDescent="0.25">
      <c r="A897" s="43"/>
      <c r="B897" s="43"/>
      <c r="E897" s="43"/>
      <c r="F897" s="17" t="s">
        <v>331</v>
      </c>
      <c r="G897" s="37">
        <v>26400</v>
      </c>
    </row>
    <row r="898" spans="1:7" x14ac:dyDescent="0.25">
      <c r="A898" s="43"/>
      <c r="B898" s="43"/>
      <c r="E898" s="43">
        <v>1321</v>
      </c>
      <c r="F898"/>
      <c r="G898" s="37">
        <v>11262915.626666669</v>
      </c>
    </row>
    <row r="899" spans="1:7" x14ac:dyDescent="0.25">
      <c r="A899" s="43"/>
      <c r="B899" s="43"/>
      <c r="E899" s="43"/>
      <c r="F899" s="17" t="s">
        <v>332</v>
      </c>
      <c r="G899" s="37">
        <v>11262915.626666669</v>
      </c>
    </row>
    <row r="900" spans="1:7" x14ac:dyDescent="0.25">
      <c r="A900" s="43"/>
      <c r="B900" s="43"/>
      <c r="E900" s="43">
        <v>1322</v>
      </c>
      <c r="F900"/>
      <c r="G900" s="37">
        <v>112665038.71666667</v>
      </c>
    </row>
    <row r="901" spans="1:7" x14ac:dyDescent="0.25">
      <c r="A901" s="43"/>
      <c r="B901" s="43"/>
      <c r="E901" s="43"/>
      <c r="F901" s="17" t="s">
        <v>333</v>
      </c>
      <c r="G901" s="37">
        <v>112665038.71666667</v>
      </c>
    </row>
    <row r="902" spans="1:7" x14ac:dyDescent="0.25">
      <c r="A902" s="43"/>
      <c r="B902" s="43"/>
      <c r="E902" s="43">
        <v>1331</v>
      </c>
      <c r="F902"/>
      <c r="G902" s="37">
        <v>1140000</v>
      </c>
    </row>
    <row r="903" spans="1:7" x14ac:dyDescent="0.25">
      <c r="A903" s="43"/>
      <c r="B903" s="43"/>
      <c r="E903" s="43"/>
      <c r="F903" s="17" t="s">
        <v>334</v>
      </c>
      <c r="G903" s="37">
        <v>1140000</v>
      </c>
    </row>
    <row r="904" spans="1:7" x14ac:dyDescent="0.25">
      <c r="A904" s="43"/>
      <c r="B904" s="43"/>
      <c r="E904" s="43">
        <v>1341</v>
      </c>
      <c r="F904"/>
      <c r="G904" s="37">
        <v>6307200</v>
      </c>
    </row>
    <row r="905" spans="1:7" x14ac:dyDescent="0.25">
      <c r="A905" s="43"/>
      <c r="B905" s="43"/>
      <c r="E905" s="43"/>
      <c r="F905" s="17" t="s">
        <v>335</v>
      </c>
      <c r="G905" s="37">
        <v>6307200</v>
      </c>
    </row>
    <row r="906" spans="1:7" x14ac:dyDescent="0.25">
      <c r="A906" s="43"/>
      <c r="B906" s="43"/>
      <c r="E906" s="43">
        <v>1411</v>
      </c>
      <c r="F906"/>
      <c r="G906" s="37">
        <v>45939080.689999998</v>
      </c>
    </row>
    <row r="907" spans="1:7" x14ac:dyDescent="0.25">
      <c r="A907" s="43"/>
      <c r="B907" s="43"/>
      <c r="E907" s="43"/>
      <c r="F907" s="17" t="s">
        <v>336</v>
      </c>
      <c r="G907" s="37">
        <v>45939080.689999998</v>
      </c>
    </row>
    <row r="908" spans="1:7" x14ac:dyDescent="0.25">
      <c r="A908" s="43"/>
      <c r="B908" s="43"/>
      <c r="E908" s="43">
        <v>1421</v>
      </c>
      <c r="F908"/>
      <c r="G908" s="37">
        <v>19527897.753599998</v>
      </c>
    </row>
    <row r="909" spans="1:7" x14ac:dyDescent="0.25">
      <c r="A909" s="43"/>
      <c r="B909" s="43"/>
      <c r="E909" s="43"/>
      <c r="F909" s="17" t="s">
        <v>466</v>
      </c>
      <c r="G909" s="37">
        <v>19527897.753599998</v>
      </c>
    </row>
    <row r="910" spans="1:7" x14ac:dyDescent="0.25">
      <c r="A910" s="43"/>
      <c r="B910" s="43"/>
      <c r="E910" s="43">
        <v>1431</v>
      </c>
      <c r="F910"/>
      <c r="G910" s="37">
        <v>13018598.5024</v>
      </c>
    </row>
    <row r="911" spans="1:7" x14ac:dyDescent="0.25">
      <c r="A911" s="43"/>
      <c r="B911" s="43"/>
      <c r="E911" s="43"/>
      <c r="F911" s="17" t="s">
        <v>467</v>
      </c>
      <c r="G911" s="37">
        <v>13018598.5024</v>
      </c>
    </row>
    <row r="912" spans="1:7" x14ac:dyDescent="0.25">
      <c r="A912" s="43"/>
      <c r="B912" s="43"/>
      <c r="E912" s="43">
        <v>1432</v>
      </c>
      <c r="F912"/>
      <c r="G912" s="37">
        <v>113912736.896</v>
      </c>
    </row>
    <row r="913" spans="1:7" x14ac:dyDescent="0.25">
      <c r="A913" s="43"/>
      <c r="B913" s="43"/>
      <c r="E913" s="43"/>
      <c r="F913" s="17" t="s">
        <v>337</v>
      </c>
      <c r="G913" s="37">
        <v>113912736.896</v>
      </c>
    </row>
    <row r="914" spans="1:7" x14ac:dyDescent="0.25">
      <c r="A914" s="43"/>
      <c r="B914" s="43"/>
      <c r="E914" s="43">
        <v>1441</v>
      </c>
      <c r="F914"/>
      <c r="G914" s="37">
        <v>8000000</v>
      </c>
    </row>
    <row r="915" spans="1:7" x14ac:dyDescent="0.25">
      <c r="A915" s="43"/>
      <c r="B915" s="43"/>
      <c r="E915" s="43"/>
      <c r="F915" s="17" t="s">
        <v>338</v>
      </c>
      <c r="G915" s="37">
        <v>8000000</v>
      </c>
    </row>
    <row r="916" spans="1:7" x14ac:dyDescent="0.25">
      <c r="A916" s="43"/>
      <c r="B916" s="43"/>
      <c r="E916" s="43">
        <v>1521</v>
      </c>
      <c r="F916"/>
      <c r="G916" s="37">
        <v>1000000</v>
      </c>
    </row>
    <row r="917" spans="1:7" x14ac:dyDescent="0.25">
      <c r="A917" s="43"/>
      <c r="B917" s="43"/>
      <c r="E917" s="43"/>
      <c r="F917" s="17" t="s">
        <v>339</v>
      </c>
      <c r="G917" s="37">
        <v>1000000</v>
      </c>
    </row>
    <row r="918" spans="1:7" x14ac:dyDescent="0.25">
      <c r="A918" s="43"/>
      <c r="B918" s="43"/>
      <c r="E918" s="43">
        <v>1591</v>
      </c>
      <c r="F918"/>
      <c r="G918" s="37">
        <v>77812801.409999996</v>
      </c>
    </row>
    <row r="919" spans="1:7" x14ac:dyDescent="0.25">
      <c r="A919" s="43"/>
      <c r="B919" s="43"/>
      <c r="E919" s="43"/>
      <c r="F919" s="17" t="s">
        <v>340</v>
      </c>
      <c r="G919" s="37">
        <v>77812801.409999996</v>
      </c>
    </row>
    <row r="920" spans="1:7" x14ac:dyDescent="0.25">
      <c r="A920" s="43"/>
      <c r="B920" s="43"/>
      <c r="E920" s="43">
        <v>1611</v>
      </c>
      <c r="F920"/>
      <c r="G920" s="37">
        <v>10000000</v>
      </c>
    </row>
    <row r="921" spans="1:7" x14ac:dyDescent="0.25">
      <c r="A921" s="43"/>
      <c r="B921" s="43"/>
      <c r="E921" s="43"/>
      <c r="F921" s="17" t="s">
        <v>341</v>
      </c>
      <c r="G921" s="37">
        <v>10000000</v>
      </c>
    </row>
    <row r="922" spans="1:7" x14ac:dyDescent="0.25">
      <c r="A922" s="43"/>
      <c r="B922" s="43"/>
      <c r="E922" s="43">
        <v>1711</v>
      </c>
      <c r="F922"/>
      <c r="G922" s="37">
        <v>25000000</v>
      </c>
    </row>
    <row r="923" spans="1:7" x14ac:dyDescent="0.25">
      <c r="A923" s="43"/>
      <c r="B923" s="43"/>
      <c r="E923" s="43"/>
      <c r="F923" s="17" t="s">
        <v>441</v>
      </c>
      <c r="G923" s="37">
        <v>25000000</v>
      </c>
    </row>
    <row r="924" spans="1:7" x14ac:dyDescent="0.25">
      <c r="A924" s="43"/>
      <c r="B924" s="43"/>
      <c r="E924" s="43">
        <v>2111</v>
      </c>
      <c r="F924"/>
      <c r="G924" s="37">
        <v>1258451</v>
      </c>
    </row>
    <row r="925" spans="1:7" x14ac:dyDescent="0.25">
      <c r="A925" s="43"/>
      <c r="B925" s="43"/>
      <c r="E925" s="43"/>
      <c r="F925" s="17" t="s">
        <v>100</v>
      </c>
      <c r="G925" s="37">
        <v>1258451</v>
      </c>
    </row>
    <row r="926" spans="1:7" x14ac:dyDescent="0.25">
      <c r="A926" s="43"/>
      <c r="B926" s="43"/>
      <c r="E926" s="43">
        <v>3291</v>
      </c>
      <c r="F926"/>
      <c r="G926" s="37">
        <v>102483</v>
      </c>
    </row>
    <row r="927" spans="1:7" x14ac:dyDescent="0.25">
      <c r="A927" s="43"/>
      <c r="B927" s="43"/>
      <c r="E927" s="43"/>
      <c r="F927" s="17" t="s">
        <v>127</v>
      </c>
      <c r="G927" s="37">
        <v>102483</v>
      </c>
    </row>
    <row r="928" spans="1:7" x14ac:dyDescent="0.25">
      <c r="A928" s="43"/>
      <c r="B928" s="43"/>
      <c r="E928" s="43">
        <v>3922</v>
      </c>
      <c r="F928"/>
      <c r="G928" s="37">
        <v>0</v>
      </c>
    </row>
    <row r="929" spans="1:7" x14ac:dyDescent="0.25">
      <c r="A929" s="43"/>
      <c r="B929" s="43"/>
      <c r="E929" s="43"/>
      <c r="F929" s="17" t="s">
        <v>179</v>
      </c>
      <c r="G929" s="37">
        <v>0</v>
      </c>
    </row>
    <row r="930" spans="1:7" x14ac:dyDescent="0.25">
      <c r="A930" s="43" t="s">
        <v>149</v>
      </c>
      <c r="C930"/>
      <c r="D930"/>
      <c r="E930"/>
      <c r="F930"/>
      <c r="G930" s="37">
        <v>120919657.44000003</v>
      </c>
    </row>
    <row r="931" spans="1:7" x14ac:dyDescent="0.25">
      <c r="A931" s="43"/>
      <c r="B931" s="43" t="s">
        <v>289</v>
      </c>
      <c r="C931"/>
      <c r="D931"/>
      <c r="E931"/>
      <c r="F931"/>
      <c r="G931" s="37">
        <v>23548145.789999999</v>
      </c>
    </row>
    <row r="932" spans="1:7" x14ac:dyDescent="0.25">
      <c r="A932" s="43"/>
      <c r="B932" s="43"/>
      <c r="C932" s="43" t="s">
        <v>39</v>
      </c>
      <c r="D932"/>
      <c r="E932"/>
      <c r="F932"/>
      <c r="G932" s="37">
        <v>23548145.789999999</v>
      </c>
    </row>
    <row r="933" spans="1:7" ht="30" x14ac:dyDescent="0.25">
      <c r="A933" s="43"/>
      <c r="B933" s="43"/>
      <c r="D933" s="43" t="s">
        <v>288</v>
      </c>
      <c r="E933"/>
      <c r="F933"/>
      <c r="G933" s="37">
        <v>11089480</v>
      </c>
    </row>
    <row r="934" spans="1:7" x14ac:dyDescent="0.25">
      <c r="A934" s="43"/>
      <c r="B934" s="43"/>
      <c r="E934" s="43">
        <v>2211</v>
      </c>
      <c r="F934"/>
      <c r="G934" s="37">
        <v>0</v>
      </c>
    </row>
    <row r="935" spans="1:7" x14ac:dyDescent="0.25">
      <c r="A935" s="43"/>
      <c r="B935" s="43"/>
      <c r="E935" s="43"/>
      <c r="F935" s="17" t="s">
        <v>55</v>
      </c>
      <c r="G935" s="37">
        <v>0</v>
      </c>
    </row>
    <row r="936" spans="1:7" x14ac:dyDescent="0.25">
      <c r="A936" s="43"/>
      <c r="B936" s="43"/>
      <c r="E936" s="43">
        <v>2711</v>
      </c>
      <c r="F936"/>
      <c r="G936" s="37">
        <v>857472</v>
      </c>
    </row>
    <row r="937" spans="1:7" x14ac:dyDescent="0.25">
      <c r="A937" s="43"/>
      <c r="B937" s="43"/>
      <c r="E937" s="43"/>
      <c r="F937" s="17" t="s">
        <v>416</v>
      </c>
      <c r="G937" s="37">
        <v>857472</v>
      </c>
    </row>
    <row r="938" spans="1:7" x14ac:dyDescent="0.25">
      <c r="A938" s="43"/>
      <c r="B938" s="43"/>
      <c r="E938" s="43">
        <v>3361</v>
      </c>
      <c r="F938"/>
      <c r="G938" s="37">
        <v>4148008</v>
      </c>
    </row>
    <row r="939" spans="1:7" x14ac:dyDescent="0.25">
      <c r="A939" s="43"/>
      <c r="B939" s="43"/>
      <c r="E939" s="43"/>
      <c r="F939" s="17" t="s">
        <v>290</v>
      </c>
      <c r="G939" s="37">
        <v>4148008</v>
      </c>
    </row>
    <row r="940" spans="1:7" x14ac:dyDescent="0.25">
      <c r="A940" s="43"/>
      <c r="B940" s="43"/>
      <c r="E940" s="43">
        <v>3391</v>
      </c>
      <c r="F940"/>
      <c r="G940" s="37">
        <v>0</v>
      </c>
    </row>
    <row r="941" spans="1:7" x14ac:dyDescent="0.25">
      <c r="A941" s="43"/>
      <c r="B941" s="43"/>
      <c r="E941" s="43"/>
      <c r="F941" s="17" t="s">
        <v>137</v>
      </c>
      <c r="G941" s="37">
        <v>0</v>
      </c>
    </row>
    <row r="942" spans="1:7" x14ac:dyDescent="0.25">
      <c r="A942" s="43"/>
      <c r="B942" s="43"/>
      <c r="E942" s="43">
        <v>3821</v>
      </c>
      <c r="F942"/>
      <c r="G942" s="37">
        <v>0</v>
      </c>
    </row>
    <row r="943" spans="1:7" x14ac:dyDescent="0.25">
      <c r="A943" s="43"/>
      <c r="B943" s="43"/>
      <c r="E943" s="43"/>
      <c r="F943" s="17" t="s">
        <v>70</v>
      </c>
      <c r="G943" s="37">
        <v>0</v>
      </c>
    </row>
    <row r="944" spans="1:7" x14ac:dyDescent="0.25">
      <c r="A944" s="43"/>
      <c r="B944" s="43"/>
      <c r="E944" s="43">
        <v>3831</v>
      </c>
      <c r="F944"/>
      <c r="G944" s="37">
        <v>84000</v>
      </c>
    </row>
    <row r="945" spans="1:7" x14ac:dyDescent="0.25">
      <c r="A945" s="43"/>
      <c r="B945" s="43"/>
      <c r="E945" s="43"/>
      <c r="F945" s="17" t="s">
        <v>108</v>
      </c>
      <c r="G945" s="37">
        <v>84000</v>
      </c>
    </row>
    <row r="946" spans="1:7" x14ac:dyDescent="0.25">
      <c r="A946" s="43"/>
      <c r="B946" s="43"/>
      <c r="E946" s="43">
        <v>4411</v>
      </c>
      <c r="F946"/>
      <c r="G946" s="37">
        <v>6000000</v>
      </c>
    </row>
    <row r="947" spans="1:7" x14ac:dyDescent="0.25">
      <c r="A947" s="43"/>
      <c r="B947" s="43"/>
      <c r="E947" s="43"/>
      <c r="F947" s="43" t="s">
        <v>76</v>
      </c>
      <c r="G947" s="37">
        <v>6000000</v>
      </c>
    </row>
    <row r="948" spans="1:7" x14ac:dyDescent="0.25">
      <c r="A948" s="43"/>
      <c r="B948" s="43"/>
      <c r="E948" s="43">
        <v>5911</v>
      </c>
      <c r="F948"/>
      <c r="G948" s="37">
        <v>0</v>
      </c>
    </row>
    <row r="949" spans="1:7" x14ac:dyDescent="0.25">
      <c r="A949" s="43"/>
      <c r="B949" s="43"/>
      <c r="E949" s="43"/>
      <c r="F949" s="17" t="s">
        <v>157</v>
      </c>
      <c r="G949" s="37">
        <v>0</v>
      </c>
    </row>
    <row r="950" spans="1:7" x14ac:dyDescent="0.25">
      <c r="A950" s="43"/>
      <c r="B950" s="43"/>
      <c r="D950" s="43" t="s">
        <v>292</v>
      </c>
      <c r="E950"/>
      <c r="F950"/>
      <c r="G950" s="37">
        <v>12458665.789999999</v>
      </c>
    </row>
    <row r="951" spans="1:7" x14ac:dyDescent="0.25">
      <c r="A951" s="43"/>
      <c r="B951" s="43"/>
      <c r="E951" s="43">
        <v>3361</v>
      </c>
      <c r="F951"/>
      <c r="G951" s="37">
        <v>940757.67999999993</v>
      </c>
    </row>
    <row r="952" spans="1:7" x14ac:dyDescent="0.25">
      <c r="A952" s="43"/>
      <c r="B952" s="43"/>
      <c r="E952" s="43"/>
      <c r="F952" s="17" t="s">
        <v>290</v>
      </c>
      <c r="G952" s="37">
        <v>940757.67999999993</v>
      </c>
    </row>
    <row r="953" spans="1:7" x14ac:dyDescent="0.25">
      <c r="A953" s="43"/>
      <c r="B953" s="43"/>
      <c r="E953" s="43">
        <v>3611</v>
      </c>
      <c r="F953"/>
      <c r="G953" s="37">
        <v>2467705.58</v>
      </c>
    </row>
    <row r="954" spans="1:7" x14ac:dyDescent="0.25">
      <c r="A954" s="43"/>
      <c r="B954" s="43"/>
      <c r="E954" s="43"/>
      <c r="F954" s="17" t="s">
        <v>297</v>
      </c>
      <c r="G954" s="37">
        <v>2467705.58</v>
      </c>
    </row>
    <row r="955" spans="1:7" x14ac:dyDescent="0.25">
      <c r="A955" s="43"/>
      <c r="B955" s="43"/>
      <c r="E955" s="43">
        <v>3631</v>
      </c>
      <c r="F955"/>
      <c r="G955" s="37">
        <v>1637000</v>
      </c>
    </row>
    <row r="956" spans="1:7" x14ac:dyDescent="0.25">
      <c r="A956" s="43"/>
      <c r="B956" s="43"/>
      <c r="E956" s="43"/>
      <c r="F956" s="17" t="s">
        <v>184</v>
      </c>
      <c r="G956" s="37">
        <v>1637000</v>
      </c>
    </row>
    <row r="957" spans="1:7" x14ac:dyDescent="0.25">
      <c r="A957" s="43"/>
      <c r="B957" s="43"/>
      <c r="E957" s="43">
        <v>3651</v>
      </c>
      <c r="F957"/>
      <c r="G957" s="37">
        <v>2114875.35</v>
      </c>
    </row>
    <row r="958" spans="1:7" x14ac:dyDescent="0.25">
      <c r="A958" s="43"/>
      <c r="B958" s="43"/>
      <c r="E958" s="43"/>
      <c r="F958" s="17" t="s">
        <v>291</v>
      </c>
      <c r="G958" s="37">
        <v>2114875.35</v>
      </c>
    </row>
    <row r="959" spans="1:7" x14ac:dyDescent="0.25">
      <c r="A959" s="43"/>
      <c r="B959" s="43"/>
      <c r="E959" s="43">
        <v>3661</v>
      </c>
      <c r="F959"/>
      <c r="G959" s="37">
        <v>5298327.18</v>
      </c>
    </row>
    <row r="960" spans="1:7" x14ac:dyDescent="0.25">
      <c r="A960" s="43"/>
      <c r="B960" s="43"/>
      <c r="E960" s="43"/>
      <c r="F960" s="17" t="s">
        <v>293</v>
      </c>
      <c r="G960" s="37">
        <v>5298327.18</v>
      </c>
    </row>
    <row r="961" spans="1:7" x14ac:dyDescent="0.25">
      <c r="A961" s="43"/>
      <c r="B961" s="43" t="s">
        <v>419</v>
      </c>
      <c r="C961"/>
      <c r="D961"/>
      <c r="E961"/>
      <c r="F961"/>
      <c r="G961" s="37">
        <v>2859445.46</v>
      </c>
    </row>
    <row r="962" spans="1:7" x14ac:dyDescent="0.25">
      <c r="A962" s="43"/>
      <c r="B962" s="43"/>
      <c r="C962" s="43" t="s">
        <v>39</v>
      </c>
      <c r="D962"/>
      <c r="E962"/>
      <c r="F962"/>
      <c r="G962" s="37">
        <v>2859445.46</v>
      </c>
    </row>
    <row r="963" spans="1:7" x14ac:dyDescent="0.25">
      <c r="A963" s="43"/>
      <c r="B963" s="43"/>
      <c r="D963" s="43" t="s">
        <v>292</v>
      </c>
      <c r="E963"/>
      <c r="F963"/>
      <c r="G963" s="37">
        <v>2859445.46</v>
      </c>
    </row>
    <row r="964" spans="1:7" x14ac:dyDescent="0.25">
      <c r="A964" s="43"/>
      <c r="B964" s="43"/>
      <c r="E964" s="43">
        <v>2211</v>
      </c>
      <c r="F964"/>
      <c r="G964" s="37">
        <v>91453.46</v>
      </c>
    </row>
    <row r="965" spans="1:7" x14ac:dyDescent="0.25">
      <c r="A965" s="43"/>
      <c r="B965" s="43"/>
      <c r="E965" s="43"/>
      <c r="F965" s="17" t="s">
        <v>55</v>
      </c>
      <c r="G965" s="37">
        <v>91453.46</v>
      </c>
    </row>
    <row r="966" spans="1:7" x14ac:dyDescent="0.25">
      <c r="A966" s="43"/>
      <c r="B966" s="43"/>
      <c r="E966" s="43">
        <v>3391</v>
      </c>
      <c r="F966"/>
      <c r="G966" s="37">
        <v>2767992</v>
      </c>
    </row>
    <row r="967" spans="1:7" x14ac:dyDescent="0.25">
      <c r="A967" s="43"/>
      <c r="B967" s="43"/>
      <c r="E967" s="43"/>
      <c r="F967" s="17" t="s">
        <v>137</v>
      </c>
      <c r="G967" s="37">
        <v>2767992</v>
      </c>
    </row>
    <row r="968" spans="1:7" x14ac:dyDescent="0.25">
      <c r="A968" s="43"/>
      <c r="B968" s="43"/>
      <c r="E968" s="43">
        <v>5911</v>
      </c>
      <c r="F968"/>
      <c r="G968" s="37">
        <v>0</v>
      </c>
    </row>
    <row r="969" spans="1:7" x14ac:dyDescent="0.25">
      <c r="A969" s="43"/>
      <c r="B969" s="43"/>
      <c r="E969" s="43"/>
      <c r="F969" s="17" t="s">
        <v>157</v>
      </c>
      <c r="G969" s="37">
        <v>0</v>
      </c>
    </row>
    <row r="970" spans="1:7" x14ac:dyDescent="0.25">
      <c r="A970" s="43"/>
      <c r="B970" s="43" t="s">
        <v>296</v>
      </c>
      <c r="C970"/>
      <c r="D970"/>
      <c r="E970"/>
      <c r="F970"/>
      <c r="G970" s="37">
        <v>11424875.98</v>
      </c>
    </row>
    <row r="971" spans="1:7" x14ac:dyDescent="0.25">
      <c r="A971" s="43"/>
      <c r="B971" s="43"/>
      <c r="C971" s="43" t="s">
        <v>39</v>
      </c>
      <c r="D971"/>
      <c r="E971"/>
      <c r="F971"/>
      <c r="G971" s="37">
        <v>11424875.98</v>
      </c>
    </row>
    <row r="972" spans="1:7" x14ac:dyDescent="0.25">
      <c r="A972" s="43"/>
      <c r="B972" s="43"/>
      <c r="D972" s="43" t="s">
        <v>295</v>
      </c>
      <c r="E972"/>
      <c r="F972"/>
      <c r="G972" s="37">
        <v>11424875.98</v>
      </c>
    </row>
    <row r="973" spans="1:7" x14ac:dyDescent="0.25">
      <c r="A973" s="43"/>
      <c r="B973" s="43"/>
      <c r="E973" s="43">
        <v>3391</v>
      </c>
      <c r="F973"/>
      <c r="G973" s="37">
        <v>1132000</v>
      </c>
    </row>
    <row r="974" spans="1:7" x14ac:dyDescent="0.25">
      <c r="A974" s="43"/>
      <c r="B974" s="43"/>
      <c r="E974" s="43"/>
      <c r="F974" s="17" t="s">
        <v>137</v>
      </c>
      <c r="G974" s="37">
        <v>1132000</v>
      </c>
    </row>
    <row r="975" spans="1:7" x14ac:dyDescent="0.25">
      <c r="A975" s="43"/>
      <c r="B975" s="43"/>
      <c r="E975" s="43">
        <v>3531</v>
      </c>
      <c r="F975"/>
      <c r="G975" s="37">
        <v>271000</v>
      </c>
    </row>
    <row r="976" spans="1:7" x14ac:dyDescent="0.25">
      <c r="A976" s="43"/>
      <c r="B976" s="43"/>
      <c r="E976" s="43"/>
      <c r="F976" s="17" t="s">
        <v>154</v>
      </c>
      <c r="G976" s="37">
        <v>271000</v>
      </c>
    </row>
    <row r="977" spans="1:7" x14ac:dyDescent="0.25">
      <c r="A977" s="43"/>
      <c r="B977" s="43"/>
      <c r="E977" s="43">
        <v>3611</v>
      </c>
      <c r="F977"/>
      <c r="G977" s="37">
        <v>9798000</v>
      </c>
    </row>
    <row r="978" spans="1:7" x14ac:dyDescent="0.25">
      <c r="A978" s="43"/>
      <c r="B978" s="43"/>
      <c r="E978" s="43"/>
      <c r="F978" s="17" t="s">
        <v>297</v>
      </c>
      <c r="G978" s="37">
        <v>9798000</v>
      </c>
    </row>
    <row r="979" spans="1:7" x14ac:dyDescent="0.25">
      <c r="A979" s="43"/>
      <c r="B979" s="43"/>
      <c r="E979" s="43">
        <v>5211</v>
      </c>
      <c r="F979"/>
      <c r="G979" s="37">
        <v>56202.99</v>
      </c>
    </row>
    <row r="980" spans="1:7" x14ac:dyDescent="0.25">
      <c r="A980" s="43"/>
      <c r="B980" s="43"/>
      <c r="E980" s="43"/>
      <c r="F980" s="17" t="s">
        <v>155</v>
      </c>
      <c r="G980" s="37">
        <v>56202.99</v>
      </c>
    </row>
    <row r="981" spans="1:7" x14ac:dyDescent="0.25">
      <c r="A981" s="43"/>
      <c r="B981" s="43"/>
      <c r="E981" s="43">
        <v>5231</v>
      </c>
      <c r="F981"/>
      <c r="G981" s="37">
        <v>167672.99</v>
      </c>
    </row>
    <row r="982" spans="1:7" x14ac:dyDescent="0.25">
      <c r="A982" s="43"/>
      <c r="B982" s="43"/>
      <c r="E982" s="43"/>
      <c r="F982" s="17" t="s">
        <v>185</v>
      </c>
      <c r="G982" s="37">
        <v>167672.99</v>
      </c>
    </row>
    <row r="983" spans="1:7" x14ac:dyDescent="0.25">
      <c r="A983" s="43"/>
      <c r="B983" s="43" t="s">
        <v>151</v>
      </c>
      <c r="C983"/>
      <c r="D983"/>
      <c r="E983"/>
      <c r="F983"/>
      <c r="G983" s="37">
        <v>77424427.410000011</v>
      </c>
    </row>
    <row r="984" spans="1:7" x14ac:dyDescent="0.25">
      <c r="A984" s="43"/>
      <c r="B984" s="43"/>
      <c r="C984" s="43" t="s">
        <v>39</v>
      </c>
      <c r="D984"/>
      <c r="E984"/>
      <c r="F984"/>
      <c r="G984" s="37">
        <v>77424427.410000011</v>
      </c>
    </row>
    <row r="985" spans="1:7" ht="30" x14ac:dyDescent="0.25">
      <c r="A985" s="43"/>
      <c r="B985" s="43"/>
      <c r="D985" s="43" t="s">
        <v>150</v>
      </c>
      <c r="E985"/>
      <c r="F985"/>
      <c r="G985" s="37">
        <v>53106423.030000001</v>
      </c>
    </row>
    <row r="986" spans="1:7" x14ac:dyDescent="0.25">
      <c r="A986" s="43"/>
      <c r="B986" s="43"/>
      <c r="E986" s="43">
        <v>3331</v>
      </c>
      <c r="F986"/>
      <c r="G986" s="37">
        <v>0</v>
      </c>
    </row>
    <row r="987" spans="1:7" x14ac:dyDescent="0.25">
      <c r="A987" s="43"/>
      <c r="B987" s="43"/>
      <c r="E987" s="43"/>
      <c r="F987" s="17" t="s">
        <v>148</v>
      </c>
      <c r="G987" s="37">
        <v>0</v>
      </c>
    </row>
    <row r="988" spans="1:7" x14ac:dyDescent="0.25">
      <c r="A988" s="43"/>
      <c r="B988" s="43"/>
      <c r="E988" s="43">
        <v>5111</v>
      </c>
      <c r="F988"/>
      <c r="G988" s="37">
        <v>50456</v>
      </c>
    </row>
    <row r="989" spans="1:7" x14ac:dyDescent="0.25">
      <c r="A989" s="43"/>
      <c r="B989" s="43"/>
      <c r="E989" s="43"/>
      <c r="F989" s="17" t="s">
        <v>110</v>
      </c>
      <c r="G989" s="37">
        <v>50456</v>
      </c>
    </row>
    <row r="990" spans="1:7" x14ac:dyDescent="0.25">
      <c r="A990" s="43"/>
      <c r="B990" s="43"/>
      <c r="E990" s="43">
        <v>5421</v>
      </c>
      <c r="F990"/>
      <c r="G990" s="37">
        <v>50000</v>
      </c>
    </row>
    <row r="991" spans="1:7" x14ac:dyDescent="0.25">
      <c r="A991" s="43"/>
      <c r="B991" s="43"/>
      <c r="E991" s="43"/>
      <c r="F991" s="17" t="s">
        <v>204</v>
      </c>
      <c r="G991" s="37">
        <v>50000</v>
      </c>
    </row>
    <row r="992" spans="1:7" x14ac:dyDescent="0.25">
      <c r="A992" s="43"/>
      <c r="B992" s="43"/>
      <c r="E992" s="43">
        <v>5651</v>
      </c>
      <c r="F992"/>
      <c r="G992" s="37">
        <v>129920</v>
      </c>
    </row>
    <row r="993" spans="1:7" x14ac:dyDescent="0.25">
      <c r="A993" s="43"/>
      <c r="B993" s="43"/>
      <c r="E993" s="43"/>
      <c r="F993" s="17" t="s">
        <v>120</v>
      </c>
      <c r="G993" s="37">
        <v>129920</v>
      </c>
    </row>
    <row r="994" spans="1:7" x14ac:dyDescent="0.25">
      <c r="A994" s="43"/>
      <c r="B994" s="43"/>
      <c r="E994" s="43">
        <v>5691</v>
      </c>
      <c r="F994"/>
      <c r="G994" s="37">
        <v>52261447.030000001</v>
      </c>
    </row>
    <row r="995" spans="1:7" x14ac:dyDescent="0.25">
      <c r="A995" s="43"/>
      <c r="B995" s="43"/>
      <c r="E995" s="43"/>
      <c r="F995" s="17" t="s">
        <v>123</v>
      </c>
      <c r="G995" s="37">
        <v>52261447.030000001</v>
      </c>
    </row>
    <row r="996" spans="1:7" x14ac:dyDescent="0.25">
      <c r="A996" s="43"/>
      <c r="B996" s="43"/>
      <c r="E996" s="43">
        <v>5971</v>
      </c>
      <c r="F996"/>
      <c r="G996" s="37">
        <v>614600</v>
      </c>
    </row>
    <row r="997" spans="1:7" x14ac:dyDescent="0.25">
      <c r="A997" s="43"/>
      <c r="B997" s="43"/>
      <c r="E997" s="43"/>
      <c r="F997" s="17" t="s">
        <v>152</v>
      </c>
      <c r="G997" s="37">
        <v>614600</v>
      </c>
    </row>
    <row r="998" spans="1:7" x14ac:dyDescent="0.25">
      <c r="A998" s="43"/>
      <c r="B998" s="43"/>
      <c r="D998" s="43" t="s">
        <v>153</v>
      </c>
      <c r="E998"/>
      <c r="F998"/>
      <c r="G998" s="37">
        <v>2725436.2800000003</v>
      </c>
    </row>
    <row r="999" spans="1:7" x14ac:dyDescent="0.25">
      <c r="A999" s="43"/>
      <c r="B999" s="43"/>
      <c r="E999" s="43">
        <v>2141</v>
      </c>
      <c r="F999"/>
      <c r="G999" s="37">
        <v>5278.42</v>
      </c>
    </row>
    <row r="1000" spans="1:7" x14ac:dyDescent="0.25">
      <c r="A1000" s="43"/>
      <c r="B1000" s="43"/>
      <c r="E1000" s="43"/>
      <c r="F1000" s="17" t="s">
        <v>106</v>
      </c>
      <c r="G1000" s="37">
        <v>5278.42</v>
      </c>
    </row>
    <row r="1001" spans="1:7" x14ac:dyDescent="0.25">
      <c r="A1001" s="43"/>
      <c r="B1001" s="43"/>
      <c r="E1001" s="43">
        <v>2461</v>
      </c>
      <c r="F1001"/>
      <c r="G1001" s="37">
        <v>0</v>
      </c>
    </row>
    <row r="1002" spans="1:7" x14ac:dyDescent="0.25">
      <c r="A1002" s="43"/>
      <c r="B1002" s="43"/>
      <c r="E1002" s="43"/>
      <c r="F1002" s="17" t="s">
        <v>168</v>
      </c>
      <c r="G1002" s="37">
        <v>0</v>
      </c>
    </row>
    <row r="1003" spans="1:7" x14ac:dyDescent="0.25">
      <c r="A1003" s="43"/>
      <c r="B1003" s="43"/>
      <c r="E1003" s="43">
        <v>2471</v>
      </c>
      <c r="F1003"/>
      <c r="G1003" s="37">
        <v>1450</v>
      </c>
    </row>
    <row r="1004" spans="1:7" x14ac:dyDescent="0.25">
      <c r="A1004" s="43"/>
      <c r="B1004" s="43"/>
      <c r="E1004" s="43"/>
      <c r="F1004" s="17" t="s">
        <v>169</v>
      </c>
      <c r="G1004" s="37">
        <v>1450</v>
      </c>
    </row>
    <row r="1005" spans="1:7" x14ac:dyDescent="0.25">
      <c r="A1005" s="43"/>
      <c r="B1005" s="43"/>
      <c r="E1005" s="43">
        <v>2491</v>
      </c>
      <c r="F1005"/>
      <c r="G1005" s="37">
        <v>1304.71</v>
      </c>
    </row>
    <row r="1006" spans="1:7" x14ac:dyDescent="0.25">
      <c r="A1006" s="43"/>
      <c r="B1006" s="43"/>
      <c r="E1006" s="43"/>
      <c r="F1006" s="17" t="s">
        <v>62</v>
      </c>
      <c r="G1006" s="37">
        <v>1304.71</v>
      </c>
    </row>
    <row r="1007" spans="1:7" x14ac:dyDescent="0.25">
      <c r="A1007" s="43"/>
      <c r="B1007" s="43"/>
      <c r="E1007" s="43">
        <v>2561</v>
      </c>
      <c r="F1007"/>
      <c r="G1007" s="37">
        <v>850</v>
      </c>
    </row>
    <row r="1008" spans="1:7" x14ac:dyDescent="0.25">
      <c r="A1008" s="43"/>
      <c r="B1008" s="43"/>
      <c r="E1008" s="43"/>
      <c r="F1008" s="17" t="s">
        <v>64</v>
      </c>
      <c r="G1008" s="37">
        <v>850</v>
      </c>
    </row>
    <row r="1009" spans="1:7" x14ac:dyDescent="0.25">
      <c r="A1009" s="43"/>
      <c r="B1009" s="43"/>
      <c r="E1009" s="43">
        <v>2911</v>
      </c>
      <c r="F1009"/>
      <c r="G1009" s="37">
        <v>19021.580000000002</v>
      </c>
    </row>
    <row r="1010" spans="1:7" x14ac:dyDescent="0.25">
      <c r="A1010" s="43"/>
      <c r="B1010" s="43"/>
      <c r="E1010" s="43"/>
      <c r="F1010" s="17" t="s">
        <v>118</v>
      </c>
      <c r="G1010" s="37">
        <v>19021.580000000002</v>
      </c>
    </row>
    <row r="1011" spans="1:7" x14ac:dyDescent="0.25">
      <c r="A1011" s="43"/>
      <c r="B1011" s="43"/>
      <c r="E1011" s="43">
        <v>2941</v>
      </c>
      <c r="F1011"/>
      <c r="G1011" s="37">
        <v>1400</v>
      </c>
    </row>
    <row r="1012" spans="1:7" x14ac:dyDescent="0.25">
      <c r="A1012" s="43"/>
      <c r="B1012" s="43"/>
      <c r="E1012" s="43"/>
      <c r="F1012" s="17" t="s">
        <v>318</v>
      </c>
      <c r="G1012" s="37">
        <v>1400</v>
      </c>
    </row>
    <row r="1013" spans="1:7" x14ac:dyDescent="0.25">
      <c r="A1013" s="43"/>
      <c r="B1013" s="43"/>
      <c r="E1013" s="43">
        <v>3141</v>
      </c>
      <c r="F1013"/>
      <c r="G1013" s="37">
        <v>2078534.4</v>
      </c>
    </row>
    <row r="1014" spans="1:7" x14ac:dyDescent="0.25">
      <c r="A1014" s="43"/>
      <c r="B1014" s="43"/>
      <c r="E1014" s="43"/>
      <c r="F1014" s="17" t="s">
        <v>319</v>
      </c>
      <c r="G1014" s="37">
        <v>2078534.4</v>
      </c>
    </row>
    <row r="1015" spans="1:7" x14ac:dyDescent="0.25">
      <c r="A1015" s="43"/>
      <c r="B1015" s="43"/>
      <c r="E1015" s="43">
        <v>3151</v>
      </c>
      <c r="F1015"/>
      <c r="G1015" s="37">
        <v>0</v>
      </c>
    </row>
    <row r="1016" spans="1:7" x14ac:dyDescent="0.25">
      <c r="A1016" s="43"/>
      <c r="B1016" s="43"/>
      <c r="E1016" s="43"/>
      <c r="F1016" s="17" t="s">
        <v>407</v>
      </c>
      <c r="G1016" s="37">
        <v>0</v>
      </c>
    </row>
    <row r="1017" spans="1:7" x14ac:dyDescent="0.25">
      <c r="A1017" s="43"/>
      <c r="B1017" s="43"/>
      <c r="E1017" s="43">
        <v>3181</v>
      </c>
      <c r="F1017"/>
      <c r="G1017" s="37">
        <v>1331</v>
      </c>
    </row>
    <row r="1018" spans="1:7" x14ac:dyDescent="0.25">
      <c r="A1018" s="43"/>
      <c r="B1018" s="43"/>
      <c r="E1018" s="43"/>
      <c r="F1018" s="17" t="s">
        <v>132</v>
      </c>
      <c r="G1018" s="37">
        <v>1331</v>
      </c>
    </row>
    <row r="1019" spans="1:7" x14ac:dyDescent="0.25">
      <c r="A1019" s="43"/>
      <c r="B1019" s="43"/>
      <c r="E1019" s="43">
        <v>3521</v>
      </c>
      <c r="F1019"/>
      <c r="G1019" s="37">
        <v>8169</v>
      </c>
    </row>
    <row r="1020" spans="1:7" x14ac:dyDescent="0.25">
      <c r="A1020" s="43"/>
      <c r="B1020" s="43"/>
      <c r="E1020" s="43"/>
      <c r="F1020" s="17" t="s">
        <v>128</v>
      </c>
      <c r="G1020" s="37">
        <v>8169</v>
      </c>
    </row>
    <row r="1021" spans="1:7" x14ac:dyDescent="0.25">
      <c r="A1021" s="43"/>
      <c r="B1021" s="43"/>
      <c r="E1021" s="43">
        <v>3531</v>
      </c>
      <c r="F1021"/>
      <c r="G1021" s="37">
        <v>19000</v>
      </c>
    </row>
    <row r="1022" spans="1:7" x14ac:dyDescent="0.25">
      <c r="A1022" s="43"/>
      <c r="B1022" s="43"/>
      <c r="E1022" s="43"/>
      <c r="F1022" s="17" t="s">
        <v>154</v>
      </c>
      <c r="G1022" s="37">
        <v>19000</v>
      </c>
    </row>
    <row r="1023" spans="1:7" x14ac:dyDescent="0.25">
      <c r="A1023" s="43"/>
      <c r="B1023" s="43"/>
      <c r="E1023" s="43">
        <v>5211</v>
      </c>
      <c r="F1023"/>
      <c r="G1023" s="37">
        <v>13920</v>
      </c>
    </row>
    <row r="1024" spans="1:7" x14ac:dyDescent="0.25">
      <c r="A1024" s="43"/>
      <c r="B1024" s="43"/>
      <c r="E1024" s="43"/>
      <c r="F1024" s="17" t="s">
        <v>155</v>
      </c>
      <c r="G1024" s="37">
        <v>13920</v>
      </c>
    </row>
    <row r="1025" spans="1:7" x14ac:dyDescent="0.25">
      <c r="A1025" s="43"/>
      <c r="B1025" s="43"/>
      <c r="E1025" s="43">
        <v>5231</v>
      </c>
      <c r="F1025"/>
      <c r="G1025" s="37">
        <v>32143.39</v>
      </c>
    </row>
    <row r="1026" spans="1:7" x14ac:dyDescent="0.25">
      <c r="A1026" s="43"/>
      <c r="B1026" s="43"/>
      <c r="E1026" s="43"/>
      <c r="F1026" s="17" t="s">
        <v>185</v>
      </c>
      <c r="G1026" s="37">
        <v>32143.39</v>
      </c>
    </row>
    <row r="1027" spans="1:7" x14ac:dyDescent="0.25">
      <c r="A1027" s="43"/>
      <c r="B1027" s="43"/>
      <c r="E1027" s="43">
        <v>5641</v>
      </c>
      <c r="F1027"/>
      <c r="G1027" s="37">
        <v>0</v>
      </c>
    </row>
    <row r="1028" spans="1:7" x14ac:dyDescent="0.25">
      <c r="A1028" s="43"/>
      <c r="B1028" s="43"/>
      <c r="E1028" s="43"/>
      <c r="F1028" s="17" t="s">
        <v>408</v>
      </c>
      <c r="G1028" s="37">
        <v>0</v>
      </c>
    </row>
    <row r="1029" spans="1:7" x14ac:dyDescent="0.25">
      <c r="A1029" s="43"/>
      <c r="B1029" s="43"/>
      <c r="E1029" s="43">
        <v>5651</v>
      </c>
      <c r="F1029"/>
      <c r="G1029" s="37">
        <v>532484.78</v>
      </c>
    </row>
    <row r="1030" spans="1:7" x14ac:dyDescent="0.25">
      <c r="A1030" s="43"/>
      <c r="B1030" s="43"/>
      <c r="E1030" s="43"/>
      <c r="F1030" s="17" t="s">
        <v>120</v>
      </c>
      <c r="G1030" s="37">
        <v>532484.78</v>
      </c>
    </row>
    <row r="1031" spans="1:7" x14ac:dyDescent="0.25">
      <c r="A1031" s="43"/>
      <c r="B1031" s="43"/>
      <c r="E1031" s="43">
        <v>5661</v>
      </c>
      <c r="F1031"/>
      <c r="G1031" s="37">
        <v>0</v>
      </c>
    </row>
    <row r="1032" spans="1:7" x14ac:dyDescent="0.25">
      <c r="A1032" s="43"/>
      <c r="B1032" s="43"/>
      <c r="E1032" s="43"/>
      <c r="F1032" s="17" t="s">
        <v>121</v>
      </c>
      <c r="G1032" s="37">
        <v>0</v>
      </c>
    </row>
    <row r="1033" spans="1:7" x14ac:dyDescent="0.25">
      <c r="A1033" s="43"/>
      <c r="B1033" s="43"/>
      <c r="E1033" s="43">
        <v>5671</v>
      </c>
      <c r="F1033"/>
      <c r="G1033" s="37">
        <v>8800</v>
      </c>
    </row>
    <row r="1034" spans="1:7" x14ac:dyDescent="0.25">
      <c r="A1034" s="43"/>
      <c r="B1034" s="43"/>
      <c r="E1034" s="43"/>
      <c r="F1034" s="17" t="s">
        <v>122</v>
      </c>
      <c r="G1034" s="37">
        <v>8800</v>
      </c>
    </row>
    <row r="1035" spans="1:7" x14ac:dyDescent="0.25">
      <c r="A1035" s="43"/>
      <c r="B1035" s="43"/>
      <c r="E1035" s="43">
        <v>5971</v>
      </c>
      <c r="F1035"/>
      <c r="G1035" s="37">
        <v>1749</v>
      </c>
    </row>
    <row r="1036" spans="1:7" x14ac:dyDescent="0.25">
      <c r="A1036" s="43"/>
      <c r="B1036" s="43"/>
      <c r="E1036" s="43"/>
      <c r="F1036" s="17" t="s">
        <v>152</v>
      </c>
      <c r="G1036" s="37">
        <v>1749</v>
      </c>
    </row>
    <row r="1037" spans="1:7" x14ac:dyDescent="0.25">
      <c r="A1037" s="43"/>
      <c r="B1037" s="43"/>
      <c r="D1037" s="43" t="s">
        <v>156</v>
      </c>
      <c r="E1037"/>
      <c r="F1037"/>
      <c r="G1037" s="37">
        <v>21592568.100000009</v>
      </c>
    </row>
    <row r="1038" spans="1:7" x14ac:dyDescent="0.25">
      <c r="A1038" s="43"/>
      <c r="B1038" s="43"/>
      <c r="E1038" s="43">
        <v>2461</v>
      </c>
      <c r="F1038"/>
      <c r="G1038" s="37">
        <v>21821.29</v>
      </c>
    </row>
    <row r="1039" spans="1:7" x14ac:dyDescent="0.25">
      <c r="A1039" s="43"/>
      <c r="B1039" s="43"/>
      <c r="E1039" s="43"/>
      <c r="F1039" s="17" t="s">
        <v>168</v>
      </c>
      <c r="G1039" s="37">
        <v>21821.29</v>
      </c>
    </row>
    <row r="1040" spans="1:7" x14ac:dyDescent="0.25">
      <c r="A1040" s="43"/>
      <c r="B1040" s="43"/>
      <c r="E1040" s="43">
        <v>2491</v>
      </c>
      <c r="F1040"/>
      <c r="G1040" s="37">
        <v>1914</v>
      </c>
    </row>
    <row r="1041" spans="1:7" x14ac:dyDescent="0.25">
      <c r="A1041" s="43"/>
      <c r="B1041" s="43"/>
      <c r="E1041" s="43"/>
      <c r="F1041" s="17" t="s">
        <v>62</v>
      </c>
      <c r="G1041" s="37">
        <v>1914</v>
      </c>
    </row>
    <row r="1042" spans="1:7" x14ac:dyDescent="0.25">
      <c r="A1042" s="43"/>
      <c r="B1042" s="43"/>
      <c r="E1042" s="43">
        <v>2721</v>
      </c>
      <c r="F1042"/>
      <c r="G1042" s="37">
        <v>6960</v>
      </c>
    </row>
    <row r="1043" spans="1:7" x14ac:dyDescent="0.25">
      <c r="A1043" s="43"/>
      <c r="B1043" s="43"/>
      <c r="E1043" s="43"/>
      <c r="F1043" s="17" t="s">
        <v>124</v>
      </c>
      <c r="G1043" s="37">
        <v>6960</v>
      </c>
    </row>
    <row r="1044" spans="1:7" x14ac:dyDescent="0.25">
      <c r="A1044" s="43"/>
      <c r="B1044" s="43"/>
      <c r="E1044" s="43">
        <v>2911</v>
      </c>
      <c r="F1044"/>
      <c r="G1044" s="37">
        <v>0</v>
      </c>
    </row>
    <row r="1045" spans="1:7" x14ac:dyDescent="0.25">
      <c r="A1045" s="43"/>
      <c r="B1045" s="43"/>
      <c r="E1045" s="43"/>
      <c r="F1045" s="17" t="s">
        <v>118</v>
      </c>
      <c r="G1045" s="37">
        <v>0</v>
      </c>
    </row>
    <row r="1046" spans="1:7" x14ac:dyDescent="0.25">
      <c r="A1046" s="43"/>
      <c r="B1046" s="43"/>
      <c r="E1046" s="43">
        <v>3331</v>
      </c>
      <c r="F1046"/>
      <c r="G1046" s="37">
        <v>80200.000000009895</v>
      </c>
    </row>
    <row r="1047" spans="1:7" x14ac:dyDescent="0.25">
      <c r="A1047" s="43"/>
      <c r="B1047" s="43"/>
      <c r="E1047" s="43"/>
      <c r="F1047" s="17" t="s">
        <v>148</v>
      </c>
      <c r="G1047" s="37">
        <v>80200.000000009895</v>
      </c>
    </row>
    <row r="1048" spans="1:7" x14ac:dyDescent="0.25">
      <c r="A1048" s="43"/>
      <c r="B1048" s="43"/>
      <c r="E1048" s="43">
        <v>3391</v>
      </c>
      <c r="F1048"/>
      <c r="G1048" s="37">
        <v>2500000</v>
      </c>
    </row>
    <row r="1049" spans="1:7" x14ac:dyDescent="0.25">
      <c r="A1049" s="43"/>
      <c r="B1049" s="43"/>
      <c r="E1049" s="43"/>
      <c r="F1049" s="17" t="s">
        <v>137</v>
      </c>
      <c r="G1049" s="37">
        <v>2500000</v>
      </c>
    </row>
    <row r="1050" spans="1:7" x14ac:dyDescent="0.25">
      <c r="A1050" s="43"/>
      <c r="B1050" s="43"/>
      <c r="E1050" s="43">
        <v>3711</v>
      </c>
      <c r="F1050"/>
      <c r="G1050" s="37">
        <v>0</v>
      </c>
    </row>
    <row r="1051" spans="1:7" x14ac:dyDescent="0.25">
      <c r="A1051" s="43"/>
      <c r="B1051" s="43"/>
      <c r="E1051" s="43"/>
      <c r="F1051" s="17" t="s">
        <v>138</v>
      </c>
      <c r="G1051" s="37">
        <v>0</v>
      </c>
    </row>
    <row r="1052" spans="1:7" x14ac:dyDescent="0.25">
      <c r="A1052" s="43"/>
      <c r="B1052" s="43"/>
      <c r="E1052" s="43">
        <v>3751</v>
      </c>
      <c r="F1052"/>
      <c r="G1052" s="37">
        <v>0</v>
      </c>
    </row>
    <row r="1053" spans="1:7" x14ac:dyDescent="0.25">
      <c r="A1053" s="43"/>
      <c r="B1053" s="43"/>
      <c r="E1053" s="43"/>
      <c r="F1053" s="17" t="s">
        <v>139</v>
      </c>
      <c r="G1053" s="37">
        <v>0</v>
      </c>
    </row>
    <row r="1054" spans="1:7" x14ac:dyDescent="0.25">
      <c r="A1054" s="43"/>
      <c r="B1054" s="43"/>
      <c r="E1054" s="43">
        <v>5911</v>
      </c>
      <c r="F1054"/>
      <c r="G1054" s="37">
        <v>18624472.809999999</v>
      </c>
    </row>
    <row r="1055" spans="1:7" x14ac:dyDescent="0.25">
      <c r="A1055" s="43"/>
      <c r="B1055" s="43"/>
      <c r="E1055" s="43"/>
      <c r="F1055" s="17" t="s">
        <v>157</v>
      </c>
      <c r="G1055" s="37">
        <v>18624472.809999999</v>
      </c>
    </row>
    <row r="1056" spans="1:7" x14ac:dyDescent="0.25">
      <c r="A1056" s="43"/>
      <c r="B1056" s="43"/>
      <c r="E1056" s="43">
        <v>5971</v>
      </c>
      <c r="F1056"/>
      <c r="G1056" s="37">
        <v>357200</v>
      </c>
    </row>
    <row r="1057" spans="1:7" x14ac:dyDescent="0.25">
      <c r="A1057" s="43"/>
      <c r="B1057" s="43"/>
      <c r="E1057" s="43"/>
      <c r="F1057" s="17" t="s">
        <v>152</v>
      </c>
      <c r="G1057" s="37">
        <v>357200</v>
      </c>
    </row>
    <row r="1058" spans="1:7" x14ac:dyDescent="0.25">
      <c r="A1058" s="43"/>
      <c r="B1058" s="43" t="s">
        <v>226</v>
      </c>
      <c r="C1058"/>
      <c r="D1058"/>
      <c r="E1058"/>
      <c r="F1058"/>
      <c r="G1058" s="37">
        <v>2211762.7999999998</v>
      </c>
    </row>
    <row r="1059" spans="1:7" x14ac:dyDescent="0.25">
      <c r="A1059" s="43"/>
      <c r="B1059" s="43"/>
      <c r="C1059" s="43" t="s">
        <v>224</v>
      </c>
      <c r="D1059"/>
      <c r="E1059"/>
      <c r="F1059"/>
      <c r="G1059" s="37">
        <v>2211762.7999999998</v>
      </c>
    </row>
    <row r="1060" spans="1:7" x14ac:dyDescent="0.25">
      <c r="A1060" s="43"/>
      <c r="B1060" s="43"/>
      <c r="D1060" s="43" t="s">
        <v>225</v>
      </c>
      <c r="E1060"/>
      <c r="F1060"/>
      <c r="G1060" s="37">
        <v>2211762.7999999998</v>
      </c>
    </row>
    <row r="1061" spans="1:7" x14ac:dyDescent="0.25">
      <c r="A1061" s="43"/>
      <c r="B1061" s="43"/>
      <c r="E1061" s="43">
        <v>2211</v>
      </c>
      <c r="F1061"/>
      <c r="G1061" s="37">
        <v>10000</v>
      </c>
    </row>
    <row r="1062" spans="1:7" x14ac:dyDescent="0.25">
      <c r="A1062" s="43"/>
      <c r="B1062" s="43"/>
      <c r="E1062" s="43"/>
      <c r="F1062" s="43" t="s">
        <v>55</v>
      </c>
      <c r="G1062" s="37">
        <v>10000</v>
      </c>
    </row>
    <row r="1063" spans="1:7" x14ac:dyDescent="0.25">
      <c r="A1063" s="43"/>
      <c r="B1063" s="43"/>
      <c r="E1063" s="43">
        <v>2231</v>
      </c>
      <c r="F1063"/>
      <c r="G1063" s="37">
        <v>2599</v>
      </c>
    </row>
    <row r="1064" spans="1:7" x14ac:dyDescent="0.25">
      <c r="A1064" s="43"/>
      <c r="B1064" s="43"/>
      <c r="E1064" s="43"/>
      <c r="F1064" s="17" t="s">
        <v>215</v>
      </c>
      <c r="G1064" s="37">
        <v>2599</v>
      </c>
    </row>
    <row r="1065" spans="1:7" x14ac:dyDescent="0.25">
      <c r="A1065" s="43"/>
      <c r="B1065" s="43"/>
      <c r="E1065" s="43">
        <v>2721</v>
      </c>
      <c r="F1065"/>
      <c r="G1065" s="37">
        <v>5000</v>
      </c>
    </row>
    <row r="1066" spans="1:7" x14ac:dyDescent="0.25">
      <c r="A1066" s="43"/>
      <c r="B1066" s="43"/>
      <c r="E1066" s="43"/>
      <c r="F1066" s="17" t="s">
        <v>124</v>
      </c>
      <c r="G1066" s="37">
        <v>5000</v>
      </c>
    </row>
    <row r="1067" spans="1:7" x14ac:dyDescent="0.25">
      <c r="A1067" s="43"/>
      <c r="B1067" s="43"/>
      <c r="E1067" s="43">
        <v>2751</v>
      </c>
      <c r="F1067"/>
      <c r="G1067" s="37">
        <v>10000</v>
      </c>
    </row>
    <row r="1068" spans="1:7" x14ac:dyDescent="0.25">
      <c r="A1068" s="43"/>
      <c r="B1068" s="43"/>
      <c r="E1068" s="43"/>
      <c r="F1068" s="17" t="s">
        <v>227</v>
      </c>
      <c r="G1068" s="37">
        <v>10000</v>
      </c>
    </row>
    <row r="1069" spans="1:7" x14ac:dyDescent="0.25">
      <c r="A1069" s="43"/>
      <c r="B1069" s="43"/>
      <c r="E1069" s="43">
        <v>3291</v>
      </c>
      <c r="F1069"/>
      <c r="G1069" s="37">
        <v>100000</v>
      </c>
    </row>
    <row r="1070" spans="1:7" x14ac:dyDescent="0.25">
      <c r="A1070" s="43"/>
      <c r="B1070" s="43"/>
      <c r="E1070" s="43"/>
      <c r="F1070" s="17" t="s">
        <v>127</v>
      </c>
      <c r="G1070" s="37">
        <v>100000</v>
      </c>
    </row>
    <row r="1071" spans="1:7" x14ac:dyDescent="0.25">
      <c r="A1071" s="43"/>
      <c r="B1071" s="43"/>
      <c r="E1071" s="43">
        <v>3521</v>
      </c>
      <c r="F1071"/>
      <c r="G1071" s="37">
        <v>5000</v>
      </c>
    </row>
    <row r="1072" spans="1:7" x14ac:dyDescent="0.25">
      <c r="A1072" s="43"/>
      <c r="B1072" s="43"/>
      <c r="E1072" s="43"/>
      <c r="F1072" s="17" t="s">
        <v>128</v>
      </c>
      <c r="G1072" s="37">
        <v>5000</v>
      </c>
    </row>
    <row r="1073" spans="1:7" x14ac:dyDescent="0.25">
      <c r="A1073" s="43"/>
      <c r="B1073" s="43"/>
      <c r="E1073" s="43">
        <v>3581</v>
      </c>
      <c r="F1073"/>
      <c r="G1073" s="37">
        <v>15000</v>
      </c>
    </row>
    <row r="1074" spans="1:7" x14ac:dyDescent="0.25">
      <c r="A1074" s="43"/>
      <c r="B1074" s="43"/>
      <c r="E1074" s="43"/>
      <c r="F1074" s="17" t="s">
        <v>178</v>
      </c>
      <c r="G1074" s="37">
        <v>15000</v>
      </c>
    </row>
    <row r="1075" spans="1:7" x14ac:dyDescent="0.25">
      <c r="A1075" s="43"/>
      <c r="B1075" s="43"/>
      <c r="E1075" s="43">
        <v>3711</v>
      </c>
      <c r="F1075"/>
      <c r="G1075" s="37">
        <v>60000</v>
      </c>
    </row>
    <row r="1076" spans="1:7" x14ac:dyDescent="0.25">
      <c r="A1076" s="43"/>
      <c r="B1076" s="43"/>
      <c r="E1076" s="43"/>
      <c r="F1076" s="17" t="s">
        <v>138</v>
      </c>
      <c r="G1076" s="37">
        <v>60000</v>
      </c>
    </row>
    <row r="1077" spans="1:7" x14ac:dyDescent="0.25">
      <c r="A1077" s="43"/>
      <c r="B1077" s="43"/>
      <c r="E1077" s="43">
        <v>3721</v>
      </c>
      <c r="F1077"/>
      <c r="G1077" s="37">
        <v>36000</v>
      </c>
    </row>
    <row r="1078" spans="1:7" x14ac:dyDescent="0.25">
      <c r="A1078" s="43"/>
      <c r="B1078" s="43"/>
      <c r="E1078" s="43"/>
      <c r="F1078" s="17" t="s">
        <v>228</v>
      </c>
      <c r="G1078" s="37">
        <v>36000</v>
      </c>
    </row>
    <row r="1079" spans="1:7" x14ac:dyDescent="0.25">
      <c r="A1079" s="43"/>
      <c r="B1079" s="43"/>
      <c r="E1079" s="43">
        <v>3751</v>
      </c>
      <c r="F1079"/>
      <c r="G1079" s="37">
        <v>42000</v>
      </c>
    </row>
    <row r="1080" spans="1:7" x14ac:dyDescent="0.25">
      <c r="A1080" s="43"/>
      <c r="B1080" s="43"/>
      <c r="E1080" s="43"/>
      <c r="F1080" s="17" t="s">
        <v>139</v>
      </c>
      <c r="G1080" s="37">
        <v>42000</v>
      </c>
    </row>
    <row r="1081" spans="1:7" x14ac:dyDescent="0.25">
      <c r="A1081" s="43"/>
      <c r="B1081" s="43"/>
      <c r="E1081" s="43">
        <v>3761</v>
      </c>
      <c r="F1081"/>
      <c r="G1081" s="37">
        <v>50000</v>
      </c>
    </row>
    <row r="1082" spans="1:7" x14ac:dyDescent="0.25">
      <c r="A1082" s="43"/>
      <c r="B1082" s="43"/>
      <c r="E1082" s="43"/>
      <c r="F1082" s="17" t="s">
        <v>229</v>
      </c>
      <c r="G1082" s="37">
        <v>50000</v>
      </c>
    </row>
    <row r="1083" spans="1:7" x14ac:dyDescent="0.25">
      <c r="A1083" s="43"/>
      <c r="B1083" s="43"/>
      <c r="E1083" s="43">
        <v>3811</v>
      </c>
      <c r="F1083"/>
      <c r="G1083" s="37">
        <v>17400</v>
      </c>
    </row>
    <row r="1084" spans="1:7" x14ac:dyDescent="0.25">
      <c r="A1084" s="43"/>
      <c r="B1084" s="43"/>
      <c r="E1084" s="43"/>
      <c r="F1084" s="17" t="s">
        <v>230</v>
      </c>
      <c r="G1084" s="37">
        <v>17400</v>
      </c>
    </row>
    <row r="1085" spans="1:7" x14ac:dyDescent="0.25">
      <c r="A1085" s="43"/>
      <c r="B1085" s="43"/>
      <c r="E1085" s="43">
        <v>3821</v>
      </c>
      <c r="F1085"/>
      <c r="G1085" s="37">
        <v>1800000</v>
      </c>
    </row>
    <row r="1086" spans="1:7" x14ac:dyDescent="0.25">
      <c r="A1086" s="43"/>
      <c r="B1086" s="43"/>
      <c r="E1086" s="43"/>
      <c r="F1086" s="17" t="s">
        <v>70</v>
      </c>
      <c r="G1086" s="37">
        <v>1800000</v>
      </c>
    </row>
    <row r="1087" spans="1:7" x14ac:dyDescent="0.25">
      <c r="A1087" s="43"/>
      <c r="B1087" s="43"/>
      <c r="E1087" s="43">
        <v>3831</v>
      </c>
      <c r="F1087"/>
      <c r="G1087" s="37">
        <v>0</v>
      </c>
    </row>
    <row r="1088" spans="1:7" x14ac:dyDescent="0.25">
      <c r="A1088" s="43"/>
      <c r="B1088" s="43"/>
      <c r="E1088" s="43"/>
      <c r="F1088" s="17" t="s">
        <v>108</v>
      </c>
      <c r="G1088" s="37">
        <v>0</v>
      </c>
    </row>
    <row r="1089" spans="1:7" x14ac:dyDescent="0.25">
      <c r="A1089" s="43"/>
      <c r="B1089" s="43"/>
      <c r="E1089" s="43">
        <v>5111</v>
      </c>
      <c r="F1089"/>
      <c r="G1089" s="37">
        <v>18763.8</v>
      </c>
    </row>
    <row r="1090" spans="1:7" x14ac:dyDescent="0.25">
      <c r="A1090" s="43"/>
      <c r="B1090" s="43"/>
      <c r="E1090" s="43"/>
      <c r="F1090" s="17" t="s">
        <v>110</v>
      </c>
      <c r="G1090" s="37">
        <v>18763.8</v>
      </c>
    </row>
    <row r="1091" spans="1:7" x14ac:dyDescent="0.25">
      <c r="A1091" s="43"/>
      <c r="B1091" s="43"/>
      <c r="E1091" s="43">
        <v>5211</v>
      </c>
      <c r="F1091"/>
      <c r="G1091" s="37">
        <v>40000</v>
      </c>
    </row>
    <row r="1092" spans="1:7" x14ac:dyDescent="0.25">
      <c r="A1092" s="43"/>
      <c r="B1092" s="43"/>
      <c r="E1092" s="43"/>
      <c r="F1092" s="17" t="s">
        <v>155</v>
      </c>
      <c r="G1092" s="37">
        <v>40000</v>
      </c>
    </row>
    <row r="1093" spans="1:7" x14ac:dyDescent="0.25">
      <c r="A1093" s="43"/>
      <c r="B1093" s="43"/>
      <c r="E1093" s="43">
        <v>5651</v>
      </c>
      <c r="F1093"/>
      <c r="G1093" s="37">
        <v>0</v>
      </c>
    </row>
    <row r="1094" spans="1:7" x14ac:dyDescent="0.25">
      <c r="A1094" s="43"/>
      <c r="B1094" s="43"/>
      <c r="E1094" s="43"/>
      <c r="F1094" s="17" t="s">
        <v>120</v>
      </c>
      <c r="G1094" s="37">
        <v>0</v>
      </c>
    </row>
    <row r="1095" spans="1:7" x14ac:dyDescent="0.25">
      <c r="A1095" s="43"/>
      <c r="B1095" s="43" t="s">
        <v>305</v>
      </c>
      <c r="C1095"/>
      <c r="D1095"/>
      <c r="E1095"/>
      <c r="F1095"/>
      <c r="G1095" s="37">
        <v>3451000</v>
      </c>
    </row>
    <row r="1096" spans="1:7" x14ac:dyDescent="0.25">
      <c r="A1096" s="43"/>
      <c r="B1096" s="43"/>
      <c r="C1096" s="43" t="s">
        <v>212</v>
      </c>
      <c r="D1096"/>
      <c r="E1096"/>
      <c r="F1096"/>
      <c r="G1096" s="37">
        <v>3451000</v>
      </c>
    </row>
    <row r="1097" spans="1:7" ht="30" x14ac:dyDescent="0.25">
      <c r="A1097" s="43"/>
      <c r="B1097" s="43"/>
      <c r="D1097" s="43" t="s">
        <v>304</v>
      </c>
      <c r="E1097"/>
      <c r="F1097"/>
      <c r="G1097" s="37">
        <v>3451000</v>
      </c>
    </row>
    <row r="1098" spans="1:7" x14ac:dyDescent="0.25">
      <c r="A1098" s="43"/>
      <c r="B1098" s="43"/>
      <c r="E1098" s="43">
        <v>2211</v>
      </c>
      <c r="F1098"/>
      <c r="G1098" s="37">
        <v>0</v>
      </c>
    </row>
    <row r="1099" spans="1:7" x14ac:dyDescent="0.25">
      <c r="A1099" s="43"/>
      <c r="B1099" s="43"/>
      <c r="E1099" s="43"/>
      <c r="F1099" s="17" t="s">
        <v>55</v>
      </c>
      <c r="G1099" s="37">
        <v>0</v>
      </c>
    </row>
    <row r="1100" spans="1:7" x14ac:dyDescent="0.25">
      <c r="A1100" s="43"/>
      <c r="B1100" s="43"/>
      <c r="E1100" s="43">
        <v>3711</v>
      </c>
      <c r="F1100"/>
      <c r="G1100" s="37">
        <v>0</v>
      </c>
    </row>
    <row r="1101" spans="1:7" x14ac:dyDescent="0.25">
      <c r="A1101" s="43"/>
      <c r="B1101" s="43"/>
      <c r="E1101" s="43"/>
      <c r="F1101" s="17" t="s">
        <v>138</v>
      </c>
      <c r="G1101" s="37">
        <v>0</v>
      </c>
    </row>
    <row r="1102" spans="1:7" x14ac:dyDescent="0.25">
      <c r="A1102" s="43"/>
      <c r="B1102" s="43"/>
      <c r="E1102" s="43">
        <v>3751</v>
      </c>
      <c r="F1102"/>
      <c r="G1102" s="37">
        <v>0</v>
      </c>
    </row>
    <row r="1103" spans="1:7" x14ac:dyDescent="0.25">
      <c r="A1103" s="43"/>
      <c r="B1103" s="43"/>
      <c r="E1103" s="43"/>
      <c r="F1103" s="17" t="s">
        <v>139</v>
      </c>
      <c r="G1103" s="37">
        <v>0</v>
      </c>
    </row>
    <row r="1104" spans="1:7" x14ac:dyDescent="0.25">
      <c r="A1104" s="43"/>
      <c r="B1104" s="43"/>
      <c r="E1104" s="43">
        <v>4411</v>
      </c>
      <c r="F1104"/>
      <c r="G1104" s="37">
        <v>1452400</v>
      </c>
    </row>
    <row r="1105" spans="1:7" x14ac:dyDescent="0.25">
      <c r="A1105" s="43"/>
      <c r="B1105" s="43"/>
      <c r="E1105" s="43"/>
      <c r="F1105" s="17" t="s">
        <v>76</v>
      </c>
      <c r="G1105" s="37">
        <v>1452400</v>
      </c>
    </row>
    <row r="1106" spans="1:7" x14ac:dyDescent="0.25">
      <c r="A1106" s="43"/>
      <c r="B1106" s="43"/>
      <c r="E1106" s="43">
        <v>4451</v>
      </c>
      <c r="F1106"/>
      <c r="G1106" s="37">
        <v>1998600</v>
      </c>
    </row>
    <row r="1107" spans="1:7" x14ac:dyDescent="0.25">
      <c r="A1107" s="43"/>
      <c r="B1107" s="43"/>
      <c r="E1107" s="43"/>
      <c r="F1107" s="17" t="s">
        <v>188</v>
      </c>
      <c r="G1107" s="37">
        <v>1998600</v>
      </c>
    </row>
    <row r="1108" spans="1:7" x14ac:dyDescent="0.25">
      <c r="A1108" s="43" t="s">
        <v>101</v>
      </c>
      <c r="C1108"/>
      <c r="D1108"/>
      <c r="E1108"/>
      <c r="F1108"/>
      <c r="G1108" s="37">
        <v>58761466.579999991</v>
      </c>
    </row>
    <row r="1109" spans="1:7" x14ac:dyDescent="0.25">
      <c r="A1109" s="43"/>
      <c r="B1109" s="43" t="s">
        <v>270</v>
      </c>
      <c r="C1109"/>
      <c r="D1109"/>
      <c r="E1109"/>
      <c r="F1109"/>
      <c r="G1109" s="37">
        <v>41396464.379999995</v>
      </c>
    </row>
    <row r="1110" spans="1:7" x14ac:dyDescent="0.25">
      <c r="A1110" s="43"/>
      <c r="B1110" s="43"/>
      <c r="C1110" s="43" t="s">
        <v>212</v>
      </c>
      <c r="D1110"/>
      <c r="E1110"/>
      <c r="F1110"/>
      <c r="G1110" s="37">
        <v>41396464.379999995</v>
      </c>
    </row>
    <row r="1111" spans="1:7" x14ac:dyDescent="0.25">
      <c r="A1111" s="43"/>
      <c r="B1111" s="43"/>
      <c r="D1111" s="43" t="s">
        <v>269</v>
      </c>
      <c r="E1111"/>
      <c r="F1111"/>
      <c r="G1111" s="37">
        <v>41396464.379999995</v>
      </c>
    </row>
    <row r="1112" spans="1:7" x14ac:dyDescent="0.25">
      <c r="A1112" s="43"/>
      <c r="B1112" s="43"/>
      <c r="E1112" s="43">
        <v>3571</v>
      </c>
      <c r="F1112"/>
      <c r="G1112" s="37">
        <v>1681456.16</v>
      </c>
    </row>
    <row r="1113" spans="1:7" x14ac:dyDescent="0.25">
      <c r="A1113" s="43"/>
      <c r="B1113" s="43"/>
      <c r="E1113" s="43"/>
      <c r="F1113" s="17" t="s">
        <v>177</v>
      </c>
      <c r="G1113" s="37">
        <v>1681456.16</v>
      </c>
    </row>
    <row r="1114" spans="1:7" x14ac:dyDescent="0.25">
      <c r="A1114" s="43"/>
      <c r="B1114" s="43"/>
      <c r="E1114" s="43">
        <v>3821</v>
      </c>
      <c r="F1114"/>
      <c r="G1114" s="37">
        <v>25000</v>
      </c>
    </row>
    <row r="1115" spans="1:7" x14ac:dyDescent="0.25">
      <c r="A1115" s="43"/>
      <c r="B1115" s="43"/>
      <c r="E1115" s="43"/>
      <c r="F1115" s="17" t="s">
        <v>70</v>
      </c>
      <c r="G1115" s="37">
        <v>25000</v>
      </c>
    </row>
    <row r="1116" spans="1:7" x14ac:dyDescent="0.25">
      <c r="A1116" s="43"/>
      <c r="B1116" s="43"/>
      <c r="E1116" s="43">
        <v>3831</v>
      </c>
      <c r="F1116"/>
      <c r="G1116" s="37">
        <v>0</v>
      </c>
    </row>
    <row r="1117" spans="1:7" x14ac:dyDescent="0.25">
      <c r="A1117" s="43"/>
      <c r="B1117" s="43"/>
      <c r="E1117" s="43"/>
      <c r="F1117" s="17" t="s">
        <v>108</v>
      </c>
      <c r="G1117" s="37">
        <v>0</v>
      </c>
    </row>
    <row r="1118" spans="1:7" x14ac:dyDescent="0.25">
      <c r="A1118" s="43"/>
      <c r="B1118" s="43"/>
      <c r="E1118" s="43">
        <v>5811</v>
      </c>
      <c r="F1118"/>
      <c r="G1118" s="37">
        <v>39690008.219999999</v>
      </c>
    </row>
    <row r="1119" spans="1:7" x14ac:dyDescent="0.25">
      <c r="A1119" s="43"/>
      <c r="B1119" s="43"/>
      <c r="E1119" s="43"/>
      <c r="F1119" s="17" t="s">
        <v>271</v>
      </c>
      <c r="G1119" s="37">
        <v>39690008.219999999</v>
      </c>
    </row>
    <row r="1120" spans="1:7" x14ac:dyDescent="0.25">
      <c r="A1120" s="43"/>
      <c r="B1120" s="43" t="s">
        <v>274</v>
      </c>
      <c r="C1120"/>
      <c r="D1120"/>
      <c r="E1120"/>
      <c r="F1120"/>
      <c r="G1120" s="37">
        <v>1862111.54</v>
      </c>
    </row>
    <row r="1121" spans="1:7" x14ac:dyDescent="0.25">
      <c r="A1121" s="43"/>
      <c r="B1121" s="43"/>
      <c r="C1121" s="43" t="s">
        <v>212</v>
      </c>
      <c r="D1121"/>
      <c r="E1121"/>
      <c r="F1121"/>
      <c r="G1121" s="37">
        <v>1862111.54</v>
      </c>
    </row>
    <row r="1122" spans="1:7" x14ac:dyDescent="0.25">
      <c r="A1122" s="43"/>
      <c r="B1122" s="43"/>
      <c r="D1122" s="43" t="s">
        <v>273</v>
      </c>
      <c r="E1122"/>
      <c r="F1122"/>
      <c r="G1122" s="37">
        <v>1862111.54</v>
      </c>
    </row>
    <row r="1123" spans="1:7" x14ac:dyDescent="0.25">
      <c r="A1123" s="43"/>
      <c r="B1123" s="43"/>
      <c r="E1123" s="43">
        <v>3351</v>
      </c>
      <c r="F1123"/>
      <c r="G1123" s="37">
        <v>1686.71</v>
      </c>
    </row>
    <row r="1124" spans="1:7" x14ac:dyDescent="0.25">
      <c r="A1124" s="43"/>
      <c r="B1124" s="43"/>
      <c r="E1124" s="43"/>
      <c r="F1124" s="17" t="s">
        <v>175</v>
      </c>
      <c r="G1124" s="37">
        <v>1686.71</v>
      </c>
    </row>
    <row r="1125" spans="1:7" x14ac:dyDescent="0.25">
      <c r="A1125" s="43"/>
      <c r="B1125" s="43"/>
      <c r="E1125" s="43">
        <v>3391</v>
      </c>
      <c r="F1125"/>
      <c r="G1125" s="37">
        <v>424.83</v>
      </c>
    </row>
    <row r="1126" spans="1:7" x14ac:dyDescent="0.25">
      <c r="A1126" s="43"/>
      <c r="B1126" s="43"/>
      <c r="E1126" s="43"/>
      <c r="F1126" s="17" t="s">
        <v>137</v>
      </c>
      <c r="G1126" s="37">
        <v>424.83</v>
      </c>
    </row>
    <row r="1127" spans="1:7" x14ac:dyDescent="0.25">
      <c r="A1127" s="43"/>
      <c r="B1127" s="43"/>
      <c r="E1127" s="43">
        <v>3811</v>
      </c>
      <c r="F1127"/>
      <c r="G1127" s="37">
        <v>0</v>
      </c>
    </row>
    <row r="1128" spans="1:7" x14ac:dyDescent="0.25">
      <c r="A1128" s="43"/>
      <c r="B1128" s="43"/>
      <c r="E1128" s="43"/>
      <c r="F1128" s="17" t="s">
        <v>230</v>
      </c>
      <c r="G1128" s="37">
        <v>0</v>
      </c>
    </row>
    <row r="1129" spans="1:7" x14ac:dyDescent="0.25">
      <c r="A1129" s="43"/>
      <c r="B1129" s="43"/>
      <c r="E1129" s="43">
        <v>3821</v>
      </c>
      <c r="F1129"/>
      <c r="G1129" s="37">
        <v>10000</v>
      </c>
    </row>
    <row r="1130" spans="1:7" x14ac:dyDescent="0.25">
      <c r="A1130" s="43"/>
      <c r="B1130" s="43"/>
      <c r="E1130" s="43"/>
      <c r="F1130" s="17" t="s">
        <v>70</v>
      </c>
      <c r="G1130" s="37">
        <v>10000</v>
      </c>
    </row>
    <row r="1131" spans="1:7" x14ac:dyDescent="0.25">
      <c r="A1131" s="43"/>
      <c r="B1131" s="43"/>
      <c r="E1131" s="43">
        <v>3831</v>
      </c>
      <c r="F1131"/>
      <c r="G1131" s="37">
        <v>0</v>
      </c>
    </row>
    <row r="1132" spans="1:7" x14ac:dyDescent="0.25">
      <c r="A1132" s="43"/>
      <c r="B1132" s="43"/>
      <c r="E1132" s="43"/>
      <c r="F1132" s="17" t="s">
        <v>108</v>
      </c>
      <c r="G1132" s="37">
        <v>0</v>
      </c>
    </row>
    <row r="1133" spans="1:7" x14ac:dyDescent="0.25">
      <c r="A1133" s="43"/>
      <c r="B1133" s="43"/>
      <c r="E1133" s="43">
        <v>3841</v>
      </c>
      <c r="F1133"/>
      <c r="G1133" s="37">
        <v>0</v>
      </c>
    </row>
    <row r="1134" spans="1:7" x14ac:dyDescent="0.25">
      <c r="A1134" s="43"/>
      <c r="B1134" s="43"/>
      <c r="E1134" s="43"/>
      <c r="F1134" s="17" t="s">
        <v>275</v>
      </c>
      <c r="G1134" s="37">
        <v>0</v>
      </c>
    </row>
    <row r="1135" spans="1:7" x14ac:dyDescent="0.25">
      <c r="A1135" s="43"/>
      <c r="B1135" s="43"/>
      <c r="E1135" s="43">
        <v>4411</v>
      </c>
      <c r="F1135"/>
      <c r="G1135" s="37">
        <v>1500000</v>
      </c>
    </row>
    <row r="1136" spans="1:7" x14ac:dyDescent="0.25">
      <c r="A1136" s="43"/>
      <c r="B1136" s="43"/>
      <c r="E1136" s="43"/>
      <c r="F1136" s="17" t="s">
        <v>76</v>
      </c>
      <c r="G1136" s="37">
        <v>1500000</v>
      </c>
    </row>
    <row r="1137" spans="1:7" x14ac:dyDescent="0.25">
      <c r="A1137" s="43"/>
      <c r="B1137" s="43"/>
      <c r="E1137" s="43">
        <v>4431</v>
      </c>
      <c r="F1137"/>
      <c r="G1137" s="37">
        <v>50000</v>
      </c>
    </row>
    <row r="1138" spans="1:7" x14ac:dyDescent="0.25">
      <c r="A1138" s="43"/>
      <c r="B1138" s="43"/>
      <c r="E1138" s="43"/>
      <c r="F1138" s="17" t="s">
        <v>276</v>
      </c>
      <c r="G1138" s="37">
        <v>50000</v>
      </c>
    </row>
    <row r="1139" spans="1:7" x14ac:dyDescent="0.25">
      <c r="A1139" s="43"/>
      <c r="B1139" s="43"/>
      <c r="E1139" s="43">
        <v>4451</v>
      </c>
      <c r="F1139"/>
      <c r="G1139" s="37">
        <v>250000</v>
      </c>
    </row>
    <row r="1140" spans="1:7" x14ac:dyDescent="0.25">
      <c r="A1140" s="43"/>
      <c r="B1140" s="43"/>
      <c r="E1140" s="43"/>
      <c r="F1140" s="17" t="s">
        <v>188</v>
      </c>
      <c r="G1140" s="37">
        <v>250000</v>
      </c>
    </row>
    <row r="1141" spans="1:7" x14ac:dyDescent="0.25">
      <c r="A1141" s="43"/>
      <c r="B1141" s="43"/>
      <c r="E1141" s="43">
        <v>5291</v>
      </c>
      <c r="F1141"/>
      <c r="G1141" s="37">
        <v>50000</v>
      </c>
    </row>
    <row r="1142" spans="1:7" x14ac:dyDescent="0.25">
      <c r="A1142" s="43"/>
      <c r="B1142" s="43"/>
      <c r="E1142" s="43"/>
      <c r="F1142" s="17" t="s">
        <v>415</v>
      </c>
      <c r="G1142" s="37">
        <v>50000</v>
      </c>
    </row>
    <row r="1143" spans="1:7" x14ac:dyDescent="0.25">
      <c r="A1143" s="43"/>
      <c r="B1143" s="43"/>
      <c r="E1143" s="43">
        <v>5911</v>
      </c>
      <c r="F1143"/>
      <c r="G1143" s="37">
        <v>0</v>
      </c>
    </row>
    <row r="1144" spans="1:7" x14ac:dyDescent="0.25">
      <c r="A1144" s="43"/>
      <c r="B1144" s="43"/>
      <c r="E1144" s="43"/>
      <c r="F1144" s="17" t="s">
        <v>157</v>
      </c>
      <c r="G1144" s="37">
        <v>0</v>
      </c>
    </row>
    <row r="1145" spans="1:7" ht="30" x14ac:dyDescent="0.25">
      <c r="A1145" s="43"/>
      <c r="B1145" s="43"/>
      <c r="D1145" s="43" t="s">
        <v>277</v>
      </c>
      <c r="E1145"/>
      <c r="F1145"/>
      <c r="G1145" s="37">
        <v>0</v>
      </c>
    </row>
    <row r="1146" spans="1:7" x14ac:dyDescent="0.25">
      <c r="A1146" s="43"/>
      <c r="B1146" s="43"/>
      <c r="E1146" s="43">
        <v>3331</v>
      </c>
      <c r="F1146"/>
      <c r="G1146" s="37">
        <v>0</v>
      </c>
    </row>
    <row r="1147" spans="1:7" x14ac:dyDescent="0.25">
      <c r="A1147" s="43"/>
      <c r="B1147" s="43"/>
      <c r="E1147" s="43"/>
      <c r="F1147" s="17" t="s">
        <v>148</v>
      </c>
      <c r="G1147" s="37">
        <v>0</v>
      </c>
    </row>
    <row r="1148" spans="1:7" x14ac:dyDescent="0.25">
      <c r="A1148" s="43"/>
      <c r="B1148" s="43"/>
      <c r="E1148" s="43">
        <v>5151</v>
      </c>
      <c r="F1148"/>
      <c r="G1148" s="37">
        <v>0</v>
      </c>
    </row>
    <row r="1149" spans="1:7" x14ac:dyDescent="0.25">
      <c r="A1149" s="43"/>
      <c r="B1149" s="43"/>
      <c r="E1149" s="43"/>
      <c r="F1149" s="17" t="s">
        <v>112</v>
      </c>
      <c r="G1149" s="37">
        <v>0</v>
      </c>
    </row>
    <row r="1150" spans="1:7" x14ac:dyDescent="0.25">
      <c r="A1150" s="43"/>
      <c r="B1150" s="43" t="s">
        <v>104</v>
      </c>
      <c r="C1150"/>
      <c r="D1150"/>
      <c r="E1150"/>
      <c r="F1150"/>
      <c r="G1150" s="37">
        <v>14554629.210000001</v>
      </c>
    </row>
    <row r="1151" spans="1:7" x14ac:dyDescent="0.25">
      <c r="A1151" s="43"/>
      <c r="B1151" s="43"/>
      <c r="C1151" s="43" t="s">
        <v>102</v>
      </c>
      <c r="D1151"/>
      <c r="E1151"/>
      <c r="F1151"/>
      <c r="G1151" s="37">
        <v>14554629.210000001</v>
      </c>
    </row>
    <row r="1152" spans="1:7" x14ac:dyDescent="0.25">
      <c r="A1152" s="43"/>
      <c r="B1152" s="43"/>
      <c r="D1152" s="43" t="s">
        <v>103</v>
      </c>
      <c r="E1152"/>
      <c r="F1152"/>
      <c r="G1152" s="37">
        <v>1848035.41</v>
      </c>
    </row>
    <row r="1153" spans="1:7" x14ac:dyDescent="0.25">
      <c r="A1153" s="43"/>
      <c r="B1153" s="43"/>
      <c r="E1153" s="43">
        <v>2111</v>
      </c>
      <c r="F1153"/>
      <c r="G1153" s="37">
        <v>50000</v>
      </c>
    </row>
    <row r="1154" spans="1:7" x14ac:dyDescent="0.25">
      <c r="A1154" s="43"/>
      <c r="B1154" s="43"/>
      <c r="E1154" s="43"/>
      <c r="F1154" s="17" t="s">
        <v>100</v>
      </c>
      <c r="G1154" s="37">
        <v>50000</v>
      </c>
    </row>
    <row r="1155" spans="1:7" x14ac:dyDescent="0.25">
      <c r="A1155" s="43"/>
      <c r="B1155" s="43"/>
      <c r="E1155" s="43">
        <v>2131</v>
      </c>
      <c r="F1155"/>
      <c r="G1155" s="37">
        <v>100000</v>
      </c>
    </row>
    <row r="1156" spans="1:7" x14ac:dyDescent="0.25">
      <c r="A1156" s="43"/>
      <c r="B1156" s="43"/>
      <c r="E1156" s="43"/>
      <c r="F1156" s="17" t="s">
        <v>105</v>
      </c>
      <c r="G1156" s="37">
        <v>100000</v>
      </c>
    </row>
    <row r="1157" spans="1:7" x14ac:dyDescent="0.25">
      <c r="A1157" s="43"/>
      <c r="B1157" s="43"/>
      <c r="E1157" s="43">
        <v>2141</v>
      </c>
      <c r="F1157"/>
      <c r="G1157" s="37">
        <v>40000</v>
      </c>
    </row>
    <row r="1158" spans="1:7" x14ac:dyDescent="0.25">
      <c r="A1158" s="43"/>
      <c r="B1158" s="43"/>
      <c r="E1158" s="43"/>
      <c r="F1158" s="17" t="s">
        <v>106</v>
      </c>
      <c r="G1158" s="37">
        <v>40000</v>
      </c>
    </row>
    <row r="1159" spans="1:7" x14ac:dyDescent="0.25">
      <c r="A1159" s="43"/>
      <c r="B1159" s="43"/>
      <c r="E1159" s="43">
        <v>2211</v>
      </c>
      <c r="F1159"/>
      <c r="G1159" s="37">
        <v>950000</v>
      </c>
    </row>
    <row r="1160" spans="1:7" x14ac:dyDescent="0.25">
      <c r="A1160" s="43"/>
      <c r="B1160" s="43"/>
      <c r="E1160" s="43"/>
      <c r="F1160" s="17" t="s">
        <v>55</v>
      </c>
      <c r="G1160" s="37">
        <v>950000</v>
      </c>
    </row>
    <row r="1161" spans="1:7" x14ac:dyDescent="0.25">
      <c r="A1161" s="43"/>
      <c r="B1161" s="43"/>
      <c r="E1161" s="43">
        <v>2441</v>
      </c>
      <c r="F1161"/>
      <c r="G1161" s="37">
        <v>5000</v>
      </c>
    </row>
    <row r="1162" spans="1:7" x14ac:dyDescent="0.25">
      <c r="A1162" s="43"/>
      <c r="B1162" s="43"/>
      <c r="E1162" s="43"/>
      <c r="F1162" s="17" t="s">
        <v>167</v>
      </c>
      <c r="G1162" s="37">
        <v>5000</v>
      </c>
    </row>
    <row r="1163" spans="1:7" x14ac:dyDescent="0.25">
      <c r="A1163" s="43"/>
      <c r="B1163" s="43"/>
      <c r="E1163" s="43">
        <v>2471</v>
      </c>
      <c r="F1163"/>
      <c r="G1163" s="37">
        <v>5000</v>
      </c>
    </row>
    <row r="1164" spans="1:7" x14ac:dyDescent="0.25">
      <c r="A1164" s="43"/>
      <c r="B1164" s="43"/>
      <c r="E1164" s="43"/>
      <c r="F1164" s="17" t="s">
        <v>169</v>
      </c>
      <c r="G1164" s="37">
        <v>5000</v>
      </c>
    </row>
    <row r="1165" spans="1:7" x14ac:dyDescent="0.25">
      <c r="A1165" s="43"/>
      <c r="B1165" s="43"/>
      <c r="E1165" s="43">
        <v>2561</v>
      </c>
      <c r="F1165"/>
      <c r="G1165" s="37">
        <v>5000</v>
      </c>
    </row>
    <row r="1166" spans="1:7" x14ac:dyDescent="0.25">
      <c r="A1166" s="43"/>
      <c r="B1166" s="43"/>
      <c r="E1166" s="43"/>
      <c r="F1166" s="17" t="s">
        <v>64</v>
      </c>
      <c r="G1166" s="37">
        <v>5000</v>
      </c>
    </row>
    <row r="1167" spans="1:7" x14ac:dyDescent="0.25">
      <c r="A1167" s="43"/>
      <c r="B1167" s="43"/>
      <c r="E1167" s="43">
        <v>2961</v>
      </c>
      <c r="F1167"/>
      <c r="G1167" s="37">
        <v>100000</v>
      </c>
    </row>
    <row r="1168" spans="1:7" x14ac:dyDescent="0.25">
      <c r="A1168" s="43"/>
      <c r="B1168" s="43"/>
      <c r="E1168" s="43"/>
      <c r="F1168" s="17" t="s">
        <v>107</v>
      </c>
      <c r="G1168" s="37">
        <v>100000</v>
      </c>
    </row>
    <row r="1169" spans="1:7" x14ac:dyDescent="0.25">
      <c r="A1169" s="43"/>
      <c r="B1169" s="43"/>
      <c r="E1169" s="43">
        <v>3571</v>
      </c>
      <c r="F1169"/>
      <c r="G1169" s="37">
        <v>55000</v>
      </c>
    </row>
    <row r="1170" spans="1:7" x14ac:dyDescent="0.25">
      <c r="A1170" s="43"/>
      <c r="B1170" s="43"/>
      <c r="E1170" s="43"/>
      <c r="F1170" s="17" t="s">
        <v>177</v>
      </c>
      <c r="G1170" s="37">
        <v>55000</v>
      </c>
    </row>
    <row r="1171" spans="1:7" x14ac:dyDescent="0.25">
      <c r="A1171" s="43"/>
      <c r="B1171" s="43"/>
      <c r="E1171" s="43">
        <v>3711</v>
      </c>
      <c r="F1171"/>
      <c r="G1171" s="37">
        <v>0</v>
      </c>
    </row>
    <row r="1172" spans="1:7" x14ac:dyDescent="0.25">
      <c r="A1172" s="43"/>
      <c r="B1172" s="43"/>
      <c r="E1172" s="43"/>
      <c r="F1172" s="17" t="s">
        <v>138</v>
      </c>
      <c r="G1172" s="37">
        <v>0</v>
      </c>
    </row>
    <row r="1173" spans="1:7" x14ac:dyDescent="0.25">
      <c r="A1173" s="43"/>
      <c r="B1173" s="43"/>
      <c r="E1173" s="43">
        <v>3721</v>
      </c>
      <c r="F1173"/>
      <c r="G1173" s="37">
        <v>0</v>
      </c>
    </row>
    <row r="1174" spans="1:7" x14ac:dyDescent="0.25">
      <c r="A1174" s="43"/>
      <c r="B1174" s="43"/>
      <c r="E1174" s="43"/>
      <c r="F1174" s="17" t="s">
        <v>228</v>
      </c>
      <c r="G1174" s="37">
        <v>0</v>
      </c>
    </row>
    <row r="1175" spans="1:7" x14ac:dyDescent="0.25">
      <c r="A1175" s="43"/>
      <c r="B1175" s="43"/>
      <c r="E1175" s="43">
        <v>3751</v>
      </c>
      <c r="F1175"/>
      <c r="G1175" s="37">
        <v>87191.41</v>
      </c>
    </row>
    <row r="1176" spans="1:7" x14ac:dyDescent="0.25">
      <c r="A1176" s="43"/>
      <c r="B1176" s="43"/>
      <c r="E1176" s="43"/>
      <c r="F1176" s="43" t="s">
        <v>139</v>
      </c>
      <c r="G1176" s="37">
        <v>87191.41</v>
      </c>
    </row>
    <row r="1177" spans="1:7" x14ac:dyDescent="0.25">
      <c r="A1177" s="43"/>
      <c r="B1177" s="43"/>
      <c r="E1177" s="43">
        <v>3831</v>
      </c>
      <c r="F1177"/>
      <c r="G1177" s="37">
        <v>5000</v>
      </c>
    </row>
    <row r="1178" spans="1:7" x14ac:dyDescent="0.25">
      <c r="A1178" s="43"/>
      <c r="B1178" s="43"/>
      <c r="E1178" s="43"/>
      <c r="F1178" s="17" t="s">
        <v>108</v>
      </c>
      <c r="G1178" s="37">
        <v>5000</v>
      </c>
    </row>
    <row r="1179" spans="1:7" x14ac:dyDescent="0.25">
      <c r="A1179" s="43"/>
      <c r="B1179" s="43"/>
      <c r="E1179" s="43">
        <v>4481</v>
      </c>
      <c r="F1179"/>
      <c r="G1179" s="37">
        <v>250000</v>
      </c>
    </row>
    <row r="1180" spans="1:7" x14ac:dyDescent="0.25">
      <c r="A1180" s="43"/>
      <c r="B1180" s="43"/>
      <c r="E1180" s="43"/>
      <c r="F1180" s="17" t="s">
        <v>109</v>
      </c>
      <c r="G1180" s="37">
        <v>250000</v>
      </c>
    </row>
    <row r="1181" spans="1:7" x14ac:dyDescent="0.25">
      <c r="A1181" s="43"/>
      <c r="B1181" s="43"/>
      <c r="E1181" s="43">
        <v>5111</v>
      </c>
      <c r="F1181"/>
      <c r="G1181" s="37">
        <v>35844</v>
      </c>
    </row>
    <row r="1182" spans="1:7" x14ac:dyDescent="0.25">
      <c r="A1182" s="43"/>
      <c r="B1182" s="43"/>
      <c r="E1182" s="43"/>
      <c r="F1182" s="17" t="s">
        <v>110</v>
      </c>
      <c r="G1182" s="37">
        <v>35844</v>
      </c>
    </row>
    <row r="1183" spans="1:7" x14ac:dyDescent="0.25">
      <c r="A1183" s="43"/>
      <c r="B1183" s="43"/>
      <c r="E1183" s="43">
        <v>5121</v>
      </c>
      <c r="F1183"/>
      <c r="G1183" s="37">
        <v>60000</v>
      </c>
    </row>
    <row r="1184" spans="1:7" x14ac:dyDescent="0.25">
      <c r="A1184" s="43"/>
      <c r="B1184" s="43"/>
      <c r="E1184" s="43"/>
      <c r="F1184" s="17" t="s">
        <v>111</v>
      </c>
      <c r="G1184" s="37">
        <v>60000</v>
      </c>
    </row>
    <row r="1185" spans="1:7" x14ac:dyDescent="0.25">
      <c r="A1185" s="43"/>
      <c r="B1185" s="43"/>
      <c r="E1185" s="43">
        <v>5151</v>
      </c>
      <c r="F1185"/>
      <c r="G1185" s="37">
        <v>0</v>
      </c>
    </row>
    <row r="1186" spans="1:7" x14ac:dyDescent="0.25">
      <c r="A1186" s="43"/>
      <c r="B1186" s="43"/>
      <c r="E1186" s="43"/>
      <c r="F1186" s="17" t="s">
        <v>112</v>
      </c>
      <c r="G1186" s="37">
        <v>0</v>
      </c>
    </row>
    <row r="1187" spans="1:7" x14ac:dyDescent="0.25">
      <c r="A1187" s="43"/>
      <c r="B1187" s="43"/>
      <c r="E1187" s="43">
        <v>5321</v>
      </c>
      <c r="F1187"/>
      <c r="G1187" s="37">
        <v>100000</v>
      </c>
    </row>
    <row r="1188" spans="1:7" x14ac:dyDescent="0.25">
      <c r="A1188" s="43"/>
      <c r="B1188" s="43"/>
      <c r="E1188" s="43"/>
      <c r="F1188" s="17" t="s">
        <v>113</v>
      </c>
      <c r="G1188" s="37">
        <v>100000</v>
      </c>
    </row>
    <row r="1189" spans="1:7" x14ac:dyDescent="0.25">
      <c r="A1189" s="43"/>
      <c r="B1189" s="43"/>
      <c r="D1189" s="43" t="s">
        <v>115</v>
      </c>
      <c r="E1189"/>
      <c r="F1189"/>
      <c r="G1189" s="37">
        <v>3554108.56</v>
      </c>
    </row>
    <row r="1190" spans="1:7" x14ac:dyDescent="0.25">
      <c r="A1190" s="43"/>
      <c r="B1190" s="43"/>
      <c r="E1190" s="43">
        <v>2531</v>
      </c>
      <c r="F1190"/>
      <c r="G1190" s="37">
        <v>50000</v>
      </c>
    </row>
    <row r="1191" spans="1:7" x14ac:dyDescent="0.25">
      <c r="A1191" s="43"/>
      <c r="B1191" s="43"/>
      <c r="E1191" s="43"/>
      <c r="F1191" s="17" t="s">
        <v>114</v>
      </c>
      <c r="G1191" s="37">
        <v>50000</v>
      </c>
    </row>
    <row r="1192" spans="1:7" x14ac:dyDescent="0.25">
      <c r="A1192" s="43"/>
      <c r="B1192" s="43"/>
      <c r="E1192" s="43">
        <v>2541</v>
      </c>
      <c r="F1192"/>
      <c r="G1192" s="37">
        <v>50000</v>
      </c>
    </row>
    <row r="1193" spans="1:7" x14ac:dyDescent="0.25">
      <c r="A1193" s="43"/>
      <c r="B1193" s="43"/>
      <c r="E1193" s="43"/>
      <c r="F1193" s="17" t="s">
        <v>116</v>
      </c>
      <c r="G1193" s="37">
        <v>50000</v>
      </c>
    </row>
    <row r="1194" spans="1:7" x14ac:dyDescent="0.25">
      <c r="A1194" s="43"/>
      <c r="B1194" s="43"/>
      <c r="E1194" s="43">
        <v>2591</v>
      </c>
      <c r="F1194"/>
      <c r="G1194" s="37">
        <v>395000</v>
      </c>
    </row>
    <row r="1195" spans="1:7" x14ac:dyDescent="0.25">
      <c r="A1195" s="43"/>
      <c r="B1195" s="43"/>
      <c r="E1195" s="43"/>
      <c r="F1195" s="17" t="s">
        <v>117</v>
      </c>
      <c r="G1195" s="37">
        <v>395000</v>
      </c>
    </row>
    <row r="1196" spans="1:7" x14ac:dyDescent="0.25">
      <c r="A1196" s="43"/>
      <c r="B1196" s="43"/>
      <c r="E1196" s="43">
        <v>2911</v>
      </c>
      <c r="F1196"/>
      <c r="G1196" s="37">
        <v>250000</v>
      </c>
    </row>
    <row r="1197" spans="1:7" x14ac:dyDescent="0.25">
      <c r="A1197" s="43"/>
      <c r="B1197" s="43"/>
      <c r="E1197" s="43"/>
      <c r="F1197" s="17" t="s">
        <v>118</v>
      </c>
      <c r="G1197" s="37">
        <v>250000</v>
      </c>
    </row>
    <row r="1198" spans="1:7" x14ac:dyDescent="0.25">
      <c r="A1198" s="43"/>
      <c r="B1198" s="43"/>
      <c r="E1198" s="43">
        <v>5621</v>
      </c>
      <c r="F1198"/>
      <c r="G1198" s="37">
        <v>0</v>
      </c>
    </row>
    <row r="1199" spans="1:7" x14ac:dyDescent="0.25">
      <c r="A1199" s="43"/>
      <c r="B1199" s="43"/>
      <c r="E1199" s="43"/>
      <c r="F1199" s="17" t="s">
        <v>119</v>
      </c>
      <c r="G1199" s="37">
        <v>0</v>
      </c>
    </row>
    <row r="1200" spans="1:7" x14ac:dyDescent="0.25">
      <c r="A1200" s="43"/>
      <c r="B1200" s="43"/>
      <c r="E1200" s="43">
        <v>5651</v>
      </c>
      <c r="F1200"/>
      <c r="G1200" s="37">
        <v>0</v>
      </c>
    </row>
    <row r="1201" spans="1:7" x14ac:dyDescent="0.25">
      <c r="A1201" s="43"/>
      <c r="B1201" s="43"/>
      <c r="E1201" s="43"/>
      <c r="F1201" s="17" t="s">
        <v>120</v>
      </c>
      <c r="G1201" s="37">
        <v>0</v>
      </c>
    </row>
    <row r="1202" spans="1:7" x14ac:dyDescent="0.25">
      <c r="A1202" s="43"/>
      <c r="B1202" s="43"/>
      <c r="E1202" s="43">
        <v>5661</v>
      </c>
      <c r="F1202"/>
      <c r="G1202" s="37">
        <v>191400</v>
      </c>
    </row>
    <row r="1203" spans="1:7" x14ac:dyDescent="0.25">
      <c r="A1203" s="43"/>
      <c r="B1203" s="43"/>
      <c r="E1203" s="43"/>
      <c r="F1203" s="17" t="s">
        <v>121</v>
      </c>
      <c r="G1203" s="37">
        <v>191400</v>
      </c>
    </row>
    <row r="1204" spans="1:7" x14ac:dyDescent="0.25">
      <c r="A1204" s="43"/>
      <c r="B1204" s="43"/>
      <c r="E1204" s="43">
        <v>5671</v>
      </c>
      <c r="F1204"/>
      <c r="G1204" s="37">
        <v>313635.36</v>
      </c>
    </row>
    <row r="1205" spans="1:7" x14ac:dyDescent="0.25">
      <c r="A1205" s="43"/>
      <c r="B1205" s="43"/>
      <c r="E1205" s="43"/>
      <c r="F1205" s="17" t="s">
        <v>122</v>
      </c>
      <c r="G1205" s="37">
        <v>313635.36</v>
      </c>
    </row>
    <row r="1206" spans="1:7" x14ac:dyDescent="0.25">
      <c r="A1206" s="43"/>
      <c r="B1206" s="43"/>
      <c r="E1206" s="43">
        <v>5691</v>
      </c>
      <c r="F1206"/>
      <c r="G1206" s="37">
        <v>2304073.2000000002</v>
      </c>
    </row>
    <row r="1207" spans="1:7" x14ac:dyDescent="0.25">
      <c r="A1207" s="43"/>
      <c r="B1207" s="43"/>
      <c r="E1207" s="43"/>
      <c r="F1207" s="17" t="s">
        <v>123</v>
      </c>
      <c r="G1207" s="37">
        <v>2304073.2000000002</v>
      </c>
    </row>
    <row r="1208" spans="1:7" x14ac:dyDescent="0.25">
      <c r="A1208" s="43"/>
      <c r="B1208" s="43"/>
      <c r="D1208" s="43" t="s">
        <v>125</v>
      </c>
      <c r="E1208"/>
      <c r="F1208"/>
      <c r="G1208" s="37">
        <v>2500000</v>
      </c>
    </row>
    <row r="1209" spans="1:7" x14ac:dyDescent="0.25">
      <c r="A1209" s="43"/>
      <c r="B1209" s="43"/>
      <c r="E1209" s="43">
        <v>2721</v>
      </c>
      <c r="F1209"/>
      <c r="G1209" s="37">
        <v>2500000</v>
      </c>
    </row>
    <row r="1210" spans="1:7" x14ac:dyDescent="0.25">
      <c r="A1210" s="43"/>
      <c r="B1210" s="43"/>
      <c r="E1210" s="43"/>
      <c r="F1210" s="17" t="s">
        <v>124</v>
      </c>
      <c r="G1210" s="37">
        <v>2500000</v>
      </c>
    </row>
    <row r="1211" spans="1:7" x14ac:dyDescent="0.25">
      <c r="A1211" s="43"/>
      <c r="B1211" s="43"/>
      <c r="D1211" s="43" t="s">
        <v>126</v>
      </c>
      <c r="E1211"/>
      <c r="F1211"/>
      <c r="G1211" s="37">
        <v>6652485.2400000002</v>
      </c>
    </row>
    <row r="1212" spans="1:7" x14ac:dyDescent="0.25">
      <c r="A1212" s="43"/>
      <c r="B1212" s="43"/>
      <c r="E1212" s="43">
        <v>3251</v>
      </c>
      <c r="F1212"/>
      <c r="G1212" s="37">
        <v>6602534.4000000004</v>
      </c>
    </row>
    <row r="1213" spans="1:7" x14ac:dyDescent="0.25">
      <c r="A1213" s="43"/>
      <c r="B1213" s="43"/>
      <c r="E1213" s="43"/>
      <c r="F1213" s="17" t="s">
        <v>65</v>
      </c>
      <c r="G1213" s="37">
        <v>6602534.4000000004</v>
      </c>
    </row>
    <row r="1214" spans="1:7" x14ac:dyDescent="0.25">
      <c r="A1214" s="43"/>
      <c r="B1214" s="43"/>
      <c r="E1214" s="43">
        <v>3291</v>
      </c>
      <c r="F1214"/>
      <c r="G1214" s="37">
        <v>19950.84</v>
      </c>
    </row>
    <row r="1215" spans="1:7" x14ac:dyDescent="0.25">
      <c r="A1215" s="43"/>
      <c r="B1215" s="43"/>
      <c r="E1215" s="43"/>
      <c r="F1215" s="17" t="s">
        <v>127</v>
      </c>
      <c r="G1215" s="37">
        <v>19950.84</v>
      </c>
    </row>
    <row r="1216" spans="1:7" x14ac:dyDescent="0.25">
      <c r="A1216" s="43"/>
      <c r="B1216" s="43"/>
      <c r="E1216" s="43">
        <v>3521</v>
      </c>
      <c r="F1216"/>
      <c r="G1216" s="37">
        <v>30000</v>
      </c>
    </row>
    <row r="1217" spans="1:7" x14ac:dyDescent="0.25">
      <c r="A1217" s="43"/>
      <c r="B1217" s="43"/>
      <c r="E1217" s="43"/>
      <c r="F1217" s="17" t="s">
        <v>128</v>
      </c>
      <c r="G1217" s="37">
        <v>30000</v>
      </c>
    </row>
    <row r="1218" spans="1:7" x14ac:dyDescent="0.25">
      <c r="A1218" s="43"/>
      <c r="B1218" s="43" t="s">
        <v>280</v>
      </c>
      <c r="C1218"/>
      <c r="D1218"/>
      <c r="E1218"/>
      <c r="F1218"/>
      <c r="G1218" s="37">
        <v>948261.45000000007</v>
      </c>
    </row>
    <row r="1219" spans="1:7" x14ac:dyDescent="0.25">
      <c r="A1219" s="43"/>
      <c r="B1219" s="43"/>
      <c r="C1219" s="43" t="s">
        <v>212</v>
      </c>
      <c r="D1219"/>
      <c r="E1219"/>
      <c r="F1219"/>
      <c r="G1219" s="37">
        <v>948261.45000000007</v>
      </c>
    </row>
    <row r="1220" spans="1:7" x14ac:dyDescent="0.25">
      <c r="A1220" s="43"/>
      <c r="B1220" s="43"/>
      <c r="D1220" s="43" t="s">
        <v>279</v>
      </c>
      <c r="E1220"/>
      <c r="F1220"/>
      <c r="G1220" s="37">
        <v>948261.45000000007</v>
      </c>
    </row>
    <row r="1221" spans="1:7" x14ac:dyDescent="0.25">
      <c r="A1221" s="43"/>
      <c r="B1221" s="43"/>
      <c r="E1221" s="43">
        <v>3311</v>
      </c>
      <c r="F1221"/>
      <c r="G1221" s="37">
        <v>6323</v>
      </c>
    </row>
    <row r="1222" spans="1:7" x14ac:dyDescent="0.25">
      <c r="A1222" s="43"/>
      <c r="B1222" s="43"/>
      <c r="E1222" s="43"/>
      <c r="F1222" s="17" t="s">
        <v>216</v>
      </c>
      <c r="G1222" s="37">
        <v>6323</v>
      </c>
    </row>
    <row r="1223" spans="1:7" x14ac:dyDescent="0.25">
      <c r="A1223" s="43"/>
      <c r="B1223" s="43"/>
      <c r="E1223" s="43">
        <v>3411</v>
      </c>
      <c r="F1223"/>
      <c r="G1223" s="37">
        <v>773770.54</v>
      </c>
    </row>
    <row r="1224" spans="1:7" x14ac:dyDescent="0.25">
      <c r="A1224" s="43"/>
      <c r="B1224" s="43"/>
      <c r="E1224" s="43"/>
      <c r="F1224" s="17" t="s">
        <v>281</v>
      </c>
      <c r="G1224" s="37">
        <v>773770.54</v>
      </c>
    </row>
    <row r="1225" spans="1:7" x14ac:dyDescent="0.25">
      <c r="A1225" s="43"/>
      <c r="B1225" s="43"/>
      <c r="E1225" s="43">
        <v>3922</v>
      </c>
      <c r="F1225"/>
      <c r="G1225" s="37">
        <v>168167.91</v>
      </c>
    </row>
    <row r="1226" spans="1:7" x14ac:dyDescent="0.25">
      <c r="A1226" s="43"/>
      <c r="B1226" s="43"/>
      <c r="E1226" s="43"/>
      <c r="F1226" s="17" t="s">
        <v>179</v>
      </c>
      <c r="G1226" s="37">
        <v>168167.91</v>
      </c>
    </row>
    <row r="1227" spans="1:7" x14ac:dyDescent="0.25">
      <c r="A1227" s="43"/>
      <c r="B1227" s="43"/>
      <c r="E1227" s="43">
        <v>5811</v>
      </c>
      <c r="F1227"/>
      <c r="G1227" s="37">
        <v>0</v>
      </c>
    </row>
    <row r="1228" spans="1:7" x14ac:dyDescent="0.25">
      <c r="A1228" s="43"/>
      <c r="B1228" s="43"/>
      <c r="E1228" s="43"/>
      <c r="F1228" s="17" t="s">
        <v>271</v>
      </c>
      <c r="G1228" s="37">
        <v>0</v>
      </c>
    </row>
    <row r="1229" spans="1:7" x14ac:dyDescent="0.25">
      <c r="A1229" s="43" t="s">
        <v>211</v>
      </c>
      <c r="C1229"/>
      <c r="D1229"/>
      <c r="E1229"/>
      <c r="F1229"/>
      <c r="G1229" s="37">
        <v>2620972.4</v>
      </c>
    </row>
    <row r="1230" spans="1:7" x14ac:dyDescent="0.25">
      <c r="A1230" s="43"/>
      <c r="B1230" s="43" t="s">
        <v>214</v>
      </c>
      <c r="C1230"/>
      <c r="D1230"/>
      <c r="E1230"/>
      <c r="F1230"/>
      <c r="G1230" s="37">
        <v>2620972.4</v>
      </c>
    </row>
    <row r="1231" spans="1:7" x14ac:dyDescent="0.25">
      <c r="A1231" s="43"/>
      <c r="B1231" s="43"/>
      <c r="C1231" s="43" t="s">
        <v>212</v>
      </c>
      <c r="D1231"/>
      <c r="E1231"/>
      <c r="F1231"/>
      <c r="G1231" s="37">
        <v>2620972.4</v>
      </c>
    </row>
    <row r="1232" spans="1:7" x14ac:dyDescent="0.25">
      <c r="A1232" s="43"/>
      <c r="B1232" s="43"/>
      <c r="D1232" s="43" t="s">
        <v>213</v>
      </c>
      <c r="E1232"/>
      <c r="F1232"/>
      <c r="G1232" s="37">
        <v>2620972.4</v>
      </c>
    </row>
    <row r="1233" spans="1:7" x14ac:dyDescent="0.25">
      <c r="A1233" s="43"/>
      <c r="B1233" s="43"/>
      <c r="E1233" s="43">
        <v>2181</v>
      </c>
      <c r="F1233"/>
      <c r="G1233" s="37">
        <v>174000</v>
      </c>
    </row>
    <row r="1234" spans="1:7" x14ac:dyDescent="0.25">
      <c r="A1234" s="43"/>
      <c r="B1234" s="43"/>
      <c r="E1234" s="43"/>
      <c r="F1234" s="17" t="s">
        <v>210</v>
      </c>
      <c r="G1234" s="37">
        <v>174000</v>
      </c>
    </row>
    <row r="1235" spans="1:7" x14ac:dyDescent="0.25">
      <c r="A1235" s="43"/>
      <c r="B1235" s="43"/>
      <c r="E1235" s="43">
        <v>2211</v>
      </c>
      <c r="F1235"/>
      <c r="G1235" s="37">
        <v>8572.3999999999942</v>
      </c>
    </row>
    <row r="1236" spans="1:7" x14ac:dyDescent="0.25">
      <c r="A1236" s="43"/>
      <c r="B1236" s="43"/>
      <c r="E1236" s="43"/>
      <c r="F1236" s="17" t="s">
        <v>55</v>
      </c>
      <c r="G1236" s="37">
        <v>8572.3999999999942</v>
      </c>
    </row>
    <row r="1237" spans="1:7" x14ac:dyDescent="0.25">
      <c r="A1237" s="43"/>
      <c r="B1237" s="43"/>
      <c r="E1237" s="43">
        <v>2231</v>
      </c>
      <c r="F1237"/>
      <c r="G1237" s="37">
        <v>0</v>
      </c>
    </row>
    <row r="1238" spans="1:7" x14ac:dyDescent="0.25">
      <c r="A1238" s="43"/>
      <c r="B1238" s="43"/>
      <c r="E1238" s="43"/>
      <c r="F1238" s="17" t="s">
        <v>215</v>
      </c>
      <c r="G1238" s="37">
        <v>0</v>
      </c>
    </row>
    <row r="1239" spans="1:7" x14ac:dyDescent="0.25">
      <c r="A1239" s="43"/>
      <c r="B1239" s="43"/>
      <c r="E1239" s="43">
        <v>2491</v>
      </c>
      <c r="F1239"/>
      <c r="G1239" s="37">
        <v>0</v>
      </c>
    </row>
    <row r="1240" spans="1:7" x14ac:dyDescent="0.25">
      <c r="A1240" s="43"/>
      <c r="B1240" s="43"/>
      <c r="E1240" s="43"/>
      <c r="F1240" s="17" t="s">
        <v>62</v>
      </c>
      <c r="G1240" s="37">
        <v>0</v>
      </c>
    </row>
    <row r="1241" spans="1:7" x14ac:dyDescent="0.25">
      <c r="A1241" s="43"/>
      <c r="B1241" s="43"/>
      <c r="E1241" s="43">
        <v>2541</v>
      </c>
      <c r="F1241"/>
      <c r="G1241" s="37">
        <v>0</v>
      </c>
    </row>
    <row r="1242" spans="1:7" x14ac:dyDescent="0.25">
      <c r="A1242" s="43"/>
      <c r="B1242" s="43"/>
      <c r="E1242" s="43"/>
      <c r="F1242" s="17" t="s">
        <v>116</v>
      </c>
      <c r="G1242" s="37">
        <v>0</v>
      </c>
    </row>
    <row r="1243" spans="1:7" x14ac:dyDescent="0.25">
      <c r="A1243" s="43"/>
      <c r="B1243" s="43"/>
      <c r="E1243" s="43">
        <v>2721</v>
      </c>
      <c r="F1243"/>
      <c r="G1243" s="37">
        <v>0</v>
      </c>
    </row>
    <row r="1244" spans="1:7" x14ac:dyDescent="0.25">
      <c r="A1244" s="43"/>
      <c r="B1244" s="43"/>
      <c r="E1244" s="43"/>
      <c r="F1244" s="17" t="s">
        <v>124</v>
      </c>
      <c r="G1244" s="37">
        <v>0</v>
      </c>
    </row>
    <row r="1245" spans="1:7" x14ac:dyDescent="0.25">
      <c r="A1245" s="43"/>
      <c r="B1245" s="43"/>
      <c r="E1245" s="43">
        <v>2911</v>
      </c>
      <c r="F1245"/>
      <c r="G1245" s="37">
        <v>0</v>
      </c>
    </row>
    <row r="1246" spans="1:7" x14ac:dyDescent="0.25">
      <c r="A1246" s="43"/>
      <c r="B1246" s="43"/>
      <c r="E1246" s="43"/>
      <c r="F1246" s="17" t="s">
        <v>118</v>
      </c>
      <c r="G1246" s="37">
        <v>0</v>
      </c>
    </row>
    <row r="1247" spans="1:7" x14ac:dyDescent="0.25">
      <c r="A1247" s="43"/>
      <c r="B1247" s="43"/>
      <c r="E1247" s="43">
        <v>3181</v>
      </c>
      <c r="F1247"/>
      <c r="G1247" s="37">
        <v>0</v>
      </c>
    </row>
    <row r="1248" spans="1:7" x14ac:dyDescent="0.25">
      <c r="A1248" s="43"/>
      <c r="B1248" s="43"/>
      <c r="E1248" s="43"/>
      <c r="F1248" s="17" t="s">
        <v>132</v>
      </c>
      <c r="G1248" s="37">
        <v>0</v>
      </c>
    </row>
    <row r="1249" spans="1:7" x14ac:dyDescent="0.25">
      <c r="A1249" s="43"/>
      <c r="B1249" s="43"/>
      <c r="E1249" s="43">
        <v>3311</v>
      </c>
      <c r="F1249"/>
      <c r="G1249" s="37">
        <v>2438400</v>
      </c>
    </row>
    <row r="1250" spans="1:7" x14ac:dyDescent="0.25">
      <c r="A1250" s="43"/>
      <c r="B1250" s="43"/>
      <c r="E1250" s="43"/>
      <c r="F1250" s="17" t="s">
        <v>216</v>
      </c>
      <c r="G1250" s="37">
        <v>2438400</v>
      </c>
    </row>
    <row r="1251" spans="1:7" x14ac:dyDescent="0.25">
      <c r="A1251" s="43"/>
      <c r="B1251" s="43"/>
      <c r="E1251" s="43">
        <v>3391</v>
      </c>
      <c r="F1251"/>
      <c r="G1251" s="37">
        <v>0</v>
      </c>
    </row>
    <row r="1252" spans="1:7" x14ac:dyDescent="0.25">
      <c r="A1252" s="43"/>
      <c r="B1252" s="43"/>
      <c r="E1252" s="43"/>
      <c r="F1252" s="17" t="s">
        <v>137</v>
      </c>
      <c r="G1252" s="37">
        <v>0</v>
      </c>
    </row>
    <row r="1253" spans="1:7" x14ac:dyDescent="0.25">
      <c r="A1253" s="43"/>
      <c r="B1253" s="43"/>
      <c r="E1253" s="43">
        <v>3831</v>
      </c>
      <c r="F1253"/>
      <c r="G1253" s="37">
        <v>0</v>
      </c>
    </row>
    <row r="1254" spans="1:7" x14ac:dyDescent="0.25">
      <c r="A1254" s="43"/>
      <c r="B1254" s="43"/>
      <c r="E1254" s="43"/>
      <c r="F1254" s="17" t="s">
        <v>108</v>
      </c>
      <c r="G1254" s="37">
        <v>0</v>
      </c>
    </row>
    <row r="1255" spans="1:7" x14ac:dyDescent="0.25">
      <c r="A1255" s="43"/>
      <c r="B1255" s="43"/>
      <c r="E1255" s="43">
        <v>3921</v>
      </c>
      <c r="F1255"/>
      <c r="G1255" s="37">
        <v>0</v>
      </c>
    </row>
    <row r="1256" spans="1:7" x14ac:dyDescent="0.25">
      <c r="A1256" s="43"/>
      <c r="B1256" s="43"/>
      <c r="E1256" s="43"/>
      <c r="F1256" s="17" t="s">
        <v>35</v>
      </c>
      <c r="G1256" s="37">
        <v>0</v>
      </c>
    </row>
    <row r="1257" spans="1:7" x14ac:dyDescent="0.25">
      <c r="A1257" s="43"/>
      <c r="B1257" s="43"/>
      <c r="E1257" s="43">
        <v>5661</v>
      </c>
      <c r="F1257"/>
      <c r="G1257" s="37">
        <v>0</v>
      </c>
    </row>
    <row r="1258" spans="1:7" x14ac:dyDescent="0.25">
      <c r="A1258" s="43"/>
      <c r="B1258" s="43"/>
      <c r="E1258" s="43"/>
      <c r="F1258" s="17" t="s">
        <v>121</v>
      </c>
      <c r="G1258" s="37">
        <v>0</v>
      </c>
    </row>
    <row r="1259" spans="1:7" x14ac:dyDescent="0.25">
      <c r="A1259" s="43" t="s">
        <v>385</v>
      </c>
      <c r="C1259"/>
      <c r="D1259"/>
      <c r="E1259"/>
      <c r="F1259"/>
      <c r="G1259" s="37">
        <v>59615914</v>
      </c>
    </row>
    <row r="1260" spans="1:7" x14ac:dyDescent="0.25">
      <c r="A1260" s="43"/>
      <c r="B1260" s="43" t="s">
        <v>386</v>
      </c>
      <c r="C1260"/>
      <c r="D1260"/>
      <c r="E1260"/>
      <c r="F1260"/>
      <c r="G1260" s="37">
        <v>59615914</v>
      </c>
    </row>
    <row r="1261" spans="1:7" x14ac:dyDescent="0.25">
      <c r="A1261" s="43"/>
      <c r="B1261" s="43"/>
      <c r="C1261" s="43" t="s">
        <v>212</v>
      </c>
      <c r="D1261"/>
      <c r="E1261"/>
      <c r="F1261"/>
      <c r="G1261" s="37">
        <v>59615914</v>
      </c>
    </row>
    <row r="1262" spans="1:7" x14ac:dyDescent="0.25">
      <c r="A1262" s="43"/>
      <c r="B1262" s="43"/>
      <c r="D1262" s="43" t="s">
        <v>385</v>
      </c>
      <c r="E1262"/>
      <c r="F1262"/>
      <c r="G1262" s="37">
        <v>59615914</v>
      </c>
    </row>
    <row r="1263" spans="1:7" x14ac:dyDescent="0.25">
      <c r="A1263" s="43"/>
      <c r="B1263" s="43"/>
      <c r="E1263" s="43">
        <v>4211</v>
      </c>
      <c r="F1263"/>
      <c r="G1263" s="37">
        <v>59615914</v>
      </c>
    </row>
    <row r="1264" spans="1:7" x14ac:dyDescent="0.25">
      <c r="A1264" s="43"/>
      <c r="B1264" s="43"/>
      <c r="E1264" s="43"/>
      <c r="F1264" s="17" t="s">
        <v>219</v>
      </c>
      <c r="G1264" s="37">
        <v>59615914</v>
      </c>
    </row>
    <row r="1265" spans="1:7" x14ac:dyDescent="0.25">
      <c r="A1265" s="43" t="s">
        <v>38</v>
      </c>
      <c r="C1265"/>
      <c r="D1265"/>
      <c r="E1265"/>
      <c r="F1265"/>
      <c r="G1265" s="37">
        <v>189369817.38682646</v>
      </c>
    </row>
    <row r="1266" spans="1:7" x14ac:dyDescent="0.25">
      <c r="A1266" s="43"/>
      <c r="B1266" s="43" t="s">
        <v>41</v>
      </c>
      <c r="C1266"/>
      <c r="D1266"/>
      <c r="E1266"/>
      <c r="F1266"/>
      <c r="G1266" s="37">
        <v>189369817.38682646</v>
      </c>
    </row>
    <row r="1267" spans="1:7" x14ac:dyDescent="0.25">
      <c r="A1267" s="43"/>
      <c r="B1267" s="43"/>
      <c r="C1267" s="43" t="s">
        <v>39</v>
      </c>
      <c r="D1267"/>
      <c r="E1267"/>
      <c r="F1267"/>
      <c r="G1267" s="37">
        <v>189369817.38682646</v>
      </c>
    </row>
    <row r="1268" spans="1:7" x14ac:dyDescent="0.25">
      <c r="A1268" s="43"/>
      <c r="B1268" s="43"/>
      <c r="D1268" s="43" t="s">
        <v>306</v>
      </c>
      <c r="E1268"/>
      <c r="F1268"/>
      <c r="G1268" s="37">
        <v>2280152.17</v>
      </c>
    </row>
    <row r="1269" spans="1:7" x14ac:dyDescent="0.25">
      <c r="A1269" s="43"/>
      <c r="B1269" s="43"/>
      <c r="E1269" s="43">
        <v>2181</v>
      </c>
      <c r="F1269"/>
      <c r="G1269" s="37">
        <v>2274152</v>
      </c>
    </row>
    <row r="1270" spans="1:7" x14ac:dyDescent="0.25">
      <c r="A1270" s="43"/>
      <c r="B1270" s="43"/>
      <c r="E1270" s="43"/>
      <c r="F1270" s="17" t="s">
        <v>210</v>
      </c>
      <c r="G1270" s="37">
        <v>2274152</v>
      </c>
    </row>
    <row r="1271" spans="1:7" x14ac:dyDescent="0.25">
      <c r="A1271" s="43"/>
      <c r="B1271" s="43"/>
      <c r="E1271" s="43">
        <v>2461</v>
      </c>
      <c r="F1271"/>
      <c r="G1271" s="37">
        <v>1000.17</v>
      </c>
    </row>
    <row r="1272" spans="1:7" x14ac:dyDescent="0.25">
      <c r="A1272" s="43"/>
      <c r="B1272" s="43"/>
      <c r="E1272" s="43"/>
      <c r="F1272" s="17" t="s">
        <v>168</v>
      </c>
      <c r="G1272" s="37">
        <v>1000.17</v>
      </c>
    </row>
    <row r="1273" spans="1:7" x14ac:dyDescent="0.25">
      <c r="A1273" s="43"/>
      <c r="B1273" s="43"/>
      <c r="E1273" s="43">
        <v>2721</v>
      </c>
      <c r="F1273"/>
      <c r="G1273" s="37">
        <v>5000</v>
      </c>
    </row>
    <row r="1274" spans="1:7" x14ac:dyDescent="0.25">
      <c r="A1274" s="43"/>
      <c r="B1274" s="43"/>
      <c r="E1274" s="43"/>
      <c r="F1274" s="17" t="s">
        <v>124</v>
      </c>
      <c r="G1274" s="37">
        <v>5000</v>
      </c>
    </row>
    <row r="1275" spans="1:7" x14ac:dyDescent="0.25">
      <c r="A1275" s="43"/>
      <c r="B1275" s="43"/>
      <c r="D1275" s="43" t="s">
        <v>40</v>
      </c>
      <c r="E1275"/>
      <c r="F1275"/>
      <c r="G1275" s="37">
        <v>4277758.6500000004</v>
      </c>
    </row>
    <row r="1276" spans="1:7" x14ac:dyDescent="0.25">
      <c r="A1276" s="43"/>
      <c r="B1276" s="43"/>
      <c r="E1276" s="43">
        <v>3181</v>
      </c>
      <c r="F1276"/>
      <c r="G1276" s="37">
        <v>5000</v>
      </c>
    </row>
    <row r="1277" spans="1:7" x14ac:dyDescent="0.25">
      <c r="A1277" s="43"/>
      <c r="B1277" s="43"/>
      <c r="E1277" s="43"/>
      <c r="F1277" s="17" t="s">
        <v>132</v>
      </c>
      <c r="G1277" s="37">
        <v>5000</v>
      </c>
    </row>
    <row r="1278" spans="1:7" x14ac:dyDescent="0.25">
      <c r="A1278" s="43"/>
      <c r="B1278" s="43"/>
      <c r="E1278" s="43">
        <v>3311</v>
      </c>
      <c r="F1278"/>
      <c r="G1278" s="37">
        <v>2000000</v>
      </c>
    </row>
    <row r="1279" spans="1:7" x14ac:dyDescent="0.25">
      <c r="A1279" s="43"/>
      <c r="B1279" s="43"/>
      <c r="E1279" s="43"/>
      <c r="F1279" s="17" t="s">
        <v>216</v>
      </c>
      <c r="G1279" s="37">
        <v>2000000</v>
      </c>
    </row>
    <row r="1280" spans="1:7" x14ac:dyDescent="0.25">
      <c r="A1280" s="43"/>
      <c r="B1280" s="43"/>
      <c r="E1280" s="43">
        <v>3331</v>
      </c>
      <c r="F1280"/>
      <c r="G1280" s="37">
        <v>469568</v>
      </c>
    </row>
    <row r="1281" spans="1:7" x14ac:dyDescent="0.25">
      <c r="A1281" s="43"/>
      <c r="B1281" s="43"/>
      <c r="E1281" s="43"/>
      <c r="F1281" s="17" t="s">
        <v>148</v>
      </c>
      <c r="G1281" s="37">
        <v>469568</v>
      </c>
    </row>
    <row r="1282" spans="1:7" x14ac:dyDescent="0.25">
      <c r="A1282" s="43"/>
      <c r="B1282" s="43"/>
      <c r="E1282" s="43">
        <v>3921</v>
      </c>
      <c r="F1282"/>
      <c r="G1282" s="37">
        <v>1803190.65</v>
      </c>
    </row>
    <row r="1283" spans="1:7" x14ac:dyDescent="0.25">
      <c r="A1283" s="43"/>
      <c r="B1283" s="43"/>
      <c r="E1283" s="43"/>
      <c r="F1283" s="17" t="s">
        <v>35</v>
      </c>
      <c r="G1283" s="37">
        <v>1803190.65</v>
      </c>
    </row>
    <row r="1284" spans="1:7" x14ac:dyDescent="0.25">
      <c r="A1284" s="43"/>
      <c r="B1284" s="43"/>
      <c r="D1284" s="43" t="s">
        <v>307</v>
      </c>
      <c r="E1284"/>
      <c r="F1284"/>
      <c r="G1284" s="37">
        <v>182811906.56682646</v>
      </c>
    </row>
    <row r="1285" spans="1:7" x14ac:dyDescent="0.25">
      <c r="A1285" s="43"/>
      <c r="B1285" s="43"/>
      <c r="E1285" s="43">
        <v>3111</v>
      </c>
      <c r="F1285"/>
      <c r="G1285" s="37">
        <v>0</v>
      </c>
    </row>
    <row r="1286" spans="1:7" x14ac:dyDescent="0.25">
      <c r="A1286" s="43"/>
      <c r="B1286" s="43"/>
      <c r="E1286" s="43"/>
      <c r="F1286" s="17" t="s">
        <v>173</v>
      </c>
      <c r="G1286" s="37">
        <v>0</v>
      </c>
    </row>
    <row r="1287" spans="1:7" x14ac:dyDescent="0.25">
      <c r="A1287" s="43"/>
      <c r="B1287" s="43"/>
      <c r="E1287" s="43">
        <v>3291</v>
      </c>
      <c r="F1287"/>
      <c r="G1287" s="37">
        <v>103676.16</v>
      </c>
    </row>
    <row r="1288" spans="1:7" x14ac:dyDescent="0.25">
      <c r="A1288" s="43"/>
      <c r="B1288" s="43"/>
      <c r="E1288" s="43"/>
      <c r="F1288" s="17" t="s">
        <v>127</v>
      </c>
      <c r="G1288" s="37">
        <v>103676.16</v>
      </c>
    </row>
    <row r="1289" spans="1:7" x14ac:dyDescent="0.25">
      <c r="A1289" s="43"/>
      <c r="B1289" s="43"/>
      <c r="E1289" s="43">
        <v>3411</v>
      </c>
      <c r="F1289"/>
      <c r="G1289" s="37">
        <v>3345129.3</v>
      </c>
    </row>
    <row r="1290" spans="1:7" x14ac:dyDescent="0.25">
      <c r="A1290" s="43"/>
      <c r="B1290" s="43"/>
      <c r="E1290" s="43"/>
      <c r="F1290" s="17" t="s">
        <v>281</v>
      </c>
      <c r="G1290" s="37">
        <v>3345129.3</v>
      </c>
    </row>
    <row r="1291" spans="1:7" x14ac:dyDescent="0.25">
      <c r="A1291" s="43"/>
      <c r="B1291" s="43"/>
      <c r="E1291" s="43">
        <v>3421</v>
      </c>
      <c r="F1291"/>
      <c r="G1291" s="37">
        <v>28797303.34</v>
      </c>
    </row>
    <row r="1292" spans="1:7" x14ac:dyDescent="0.25">
      <c r="A1292" s="43"/>
      <c r="B1292" s="43"/>
      <c r="E1292" s="43"/>
      <c r="F1292" s="17" t="s">
        <v>308</v>
      </c>
      <c r="G1292" s="37">
        <v>28797303.34</v>
      </c>
    </row>
    <row r="1293" spans="1:7" x14ac:dyDescent="0.25">
      <c r="A1293" s="43"/>
      <c r="B1293" s="43"/>
      <c r="E1293" s="43">
        <v>3511</v>
      </c>
      <c r="F1293"/>
      <c r="G1293" s="37">
        <v>16000000</v>
      </c>
    </row>
    <row r="1294" spans="1:7" x14ac:dyDescent="0.25">
      <c r="A1294" s="43"/>
      <c r="B1294" s="43"/>
      <c r="E1294" s="43"/>
      <c r="F1294" s="17" t="s">
        <v>68</v>
      </c>
      <c r="G1294" s="37">
        <v>16000000</v>
      </c>
    </row>
    <row r="1295" spans="1:7" x14ac:dyDescent="0.25">
      <c r="A1295" s="43"/>
      <c r="B1295" s="43"/>
      <c r="E1295" s="43">
        <v>3531</v>
      </c>
      <c r="F1295"/>
      <c r="G1295" s="37">
        <v>10000</v>
      </c>
    </row>
    <row r="1296" spans="1:7" x14ac:dyDescent="0.25">
      <c r="A1296" s="43"/>
      <c r="B1296" s="43"/>
      <c r="E1296" s="43"/>
      <c r="F1296" s="43" t="s">
        <v>154</v>
      </c>
      <c r="G1296" s="37">
        <v>10000</v>
      </c>
    </row>
    <row r="1297" spans="1:7" x14ac:dyDescent="0.25">
      <c r="A1297" s="43"/>
      <c r="B1297" s="43"/>
      <c r="E1297" s="43">
        <v>3821</v>
      </c>
      <c r="F1297"/>
      <c r="G1297" s="37">
        <v>500000</v>
      </c>
    </row>
    <row r="1298" spans="1:7" x14ac:dyDescent="0.25">
      <c r="A1298" s="43"/>
      <c r="B1298" s="43"/>
      <c r="E1298" s="43"/>
      <c r="F1298" s="17" t="s">
        <v>70</v>
      </c>
      <c r="G1298" s="37">
        <v>500000</v>
      </c>
    </row>
    <row r="1299" spans="1:7" x14ac:dyDescent="0.25">
      <c r="A1299" s="43"/>
      <c r="B1299" s="43"/>
      <c r="E1299" s="43">
        <v>3942</v>
      </c>
      <c r="F1299"/>
      <c r="G1299" s="37">
        <v>147799.42999999993</v>
      </c>
    </row>
    <row r="1300" spans="1:7" x14ac:dyDescent="0.25">
      <c r="A1300" s="43"/>
      <c r="B1300" s="43"/>
      <c r="E1300" s="43"/>
      <c r="F1300" s="17" t="s">
        <v>309</v>
      </c>
      <c r="G1300" s="37">
        <v>147799.42999999993</v>
      </c>
    </row>
    <row r="1301" spans="1:7" x14ac:dyDescent="0.25">
      <c r="A1301" s="43"/>
      <c r="B1301" s="43"/>
      <c r="E1301" s="43">
        <v>3951</v>
      </c>
      <c r="F1301"/>
      <c r="G1301" s="37">
        <v>0</v>
      </c>
    </row>
    <row r="1302" spans="1:7" x14ac:dyDescent="0.25">
      <c r="A1302" s="43"/>
      <c r="B1302" s="43"/>
      <c r="E1302" s="43"/>
      <c r="F1302" s="17" t="s">
        <v>310</v>
      </c>
      <c r="G1302" s="37">
        <v>0</v>
      </c>
    </row>
    <row r="1303" spans="1:7" x14ac:dyDescent="0.25">
      <c r="A1303" s="43"/>
      <c r="B1303" s="43"/>
      <c r="E1303" s="43">
        <v>3961</v>
      </c>
      <c r="F1303"/>
      <c r="G1303" s="37">
        <v>0</v>
      </c>
    </row>
    <row r="1304" spans="1:7" x14ac:dyDescent="0.25">
      <c r="A1304" s="43"/>
      <c r="B1304" s="43"/>
      <c r="E1304" s="43"/>
      <c r="F1304" s="17" t="s">
        <v>311</v>
      </c>
      <c r="G1304" s="37">
        <v>0</v>
      </c>
    </row>
    <row r="1305" spans="1:7" x14ac:dyDescent="0.25">
      <c r="A1305" s="43"/>
      <c r="B1305" s="43"/>
      <c r="E1305" s="43">
        <v>3963</v>
      </c>
      <c r="F1305"/>
      <c r="G1305" s="37">
        <v>16000</v>
      </c>
    </row>
    <row r="1306" spans="1:7" x14ac:dyDescent="0.25">
      <c r="A1306" s="43"/>
      <c r="B1306" s="43"/>
      <c r="E1306" s="43"/>
      <c r="F1306" s="17" t="s">
        <v>312</v>
      </c>
      <c r="G1306" s="37">
        <v>16000</v>
      </c>
    </row>
    <row r="1307" spans="1:7" x14ac:dyDescent="0.25">
      <c r="A1307" s="43"/>
      <c r="B1307" s="43"/>
      <c r="E1307" s="43">
        <v>4211</v>
      </c>
      <c r="F1307"/>
      <c r="G1307" s="37">
        <v>2200000</v>
      </c>
    </row>
    <row r="1308" spans="1:7" x14ac:dyDescent="0.25">
      <c r="A1308" s="43"/>
      <c r="B1308" s="43"/>
      <c r="E1308" s="43"/>
      <c r="F1308" s="17" t="s">
        <v>219</v>
      </c>
      <c r="G1308" s="37">
        <v>2200000</v>
      </c>
    </row>
    <row r="1309" spans="1:7" x14ac:dyDescent="0.25">
      <c r="A1309" s="43"/>
      <c r="B1309" s="43"/>
      <c r="E1309" s="43">
        <v>4251</v>
      </c>
      <c r="F1309"/>
      <c r="G1309" s="37">
        <v>14121895.560000001</v>
      </c>
    </row>
    <row r="1310" spans="1:7" x14ac:dyDescent="0.25">
      <c r="A1310" s="43"/>
      <c r="B1310" s="43"/>
      <c r="E1310" s="43"/>
      <c r="F1310" s="17" t="s">
        <v>313</v>
      </c>
      <c r="G1310" s="37">
        <v>14121895.560000001</v>
      </c>
    </row>
    <row r="1311" spans="1:7" x14ac:dyDescent="0.25">
      <c r="A1311" s="43"/>
      <c r="B1311" s="43"/>
      <c r="E1311" s="43">
        <v>5121</v>
      </c>
      <c r="F1311"/>
      <c r="G1311" s="37">
        <v>0</v>
      </c>
    </row>
    <row r="1312" spans="1:7" x14ac:dyDescent="0.25">
      <c r="A1312" s="43"/>
      <c r="B1312" s="43"/>
      <c r="E1312" s="43"/>
      <c r="F1312" s="17" t="s">
        <v>111</v>
      </c>
      <c r="G1312" s="37">
        <v>0</v>
      </c>
    </row>
    <row r="1313" spans="1:7" x14ac:dyDescent="0.25">
      <c r="A1313" s="43"/>
      <c r="B1313" s="43"/>
      <c r="E1313" s="43">
        <v>6151</v>
      </c>
      <c r="F1313"/>
      <c r="G1313" s="37">
        <v>5000000</v>
      </c>
    </row>
    <row r="1314" spans="1:7" x14ac:dyDescent="0.25">
      <c r="A1314" s="43"/>
      <c r="B1314" s="43"/>
      <c r="E1314" s="43"/>
      <c r="F1314" s="17" t="s">
        <v>302</v>
      </c>
      <c r="G1314" s="37">
        <v>5000000</v>
      </c>
    </row>
    <row r="1315" spans="1:7" x14ac:dyDescent="0.25">
      <c r="A1315" s="43"/>
      <c r="B1315" s="43"/>
      <c r="E1315" s="43">
        <v>6321</v>
      </c>
      <c r="F1315"/>
      <c r="G1315" s="37">
        <v>62708658.756826453</v>
      </c>
    </row>
    <row r="1316" spans="1:7" x14ac:dyDescent="0.25">
      <c r="A1316" s="43"/>
      <c r="B1316" s="43"/>
      <c r="E1316" s="43"/>
      <c r="F1316" s="17" t="s">
        <v>314</v>
      </c>
      <c r="G1316" s="37">
        <v>62708658.756826453</v>
      </c>
    </row>
    <row r="1317" spans="1:7" x14ac:dyDescent="0.25">
      <c r="A1317" s="43"/>
      <c r="B1317" s="43"/>
      <c r="E1317" s="43">
        <v>9111</v>
      </c>
      <c r="F1317"/>
      <c r="G1317" s="37">
        <v>29861444.02</v>
      </c>
    </row>
    <row r="1318" spans="1:7" x14ac:dyDescent="0.25">
      <c r="A1318" s="43"/>
      <c r="B1318" s="43"/>
      <c r="E1318" s="43"/>
      <c r="F1318" s="17" t="s">
        <v>449</v>
      </c>
      <c r="G1318" s="37">
        <v>29861444.02</v>
      </c>
    </row>
    <row r="1319" spans="1:7" x14ac:dyDescent="0.25">
      <c r="A1319" s="43"/>
      <c r="B1319" s="43"/>
      <c r="E1319" s="43">
        <v>9211</v>
      </c>
      <c r="F1319"/>
      <c r="G1319" s="37">
        <v>20000000</v>
      </c>
    </row>
    <row r="1320" spans="1:7" x14ac:dyDescent="0.25">
      <c r="A1320" s="43"/>
      <c r="B1320" s="43"/>
      <c r="E1320" s="43"/>
      <c r="F1320" s="17" t="s">
        <v>450</v>
      </c>
      <c r="G1320" s="37">
        <v>20000000</v>
      </c>
    </row>
    <row r="1321" spans="1:7" x14ac:dyDescent="0.25">
      <c r="A1321" s="42" t="s">
        <v>696</v>
      </c>
      <c r="B1321" s="42"/>
      <c r="C1321" s="42"/>
      <c r="D1321" s="42"/>
      <c r="E1321" s="42"/>
      <c r="F1321" s="42"/>
      <c r="G1321" s="39">
        <v>2878252011.3199983</v>
      </c>
    </row>
  </sheetData>
  <pageMargins left="0.70866141732283472" right="0.70866141732283472" top="0.56223958333333335" bottom="0.74803149606299213" header="0.31496062992125984" footer="0.31496062992125984"/>
  <pageSetup scale="30" fitToHeight="0" orientation="landscape" r:id="rId2"/>
  <headerFooter>
    <oddHeader>&amp;C&amp;"-,Negrita"&amp;12Municipio de Tlajomulco de Zúñiga, Jalisco
Primera Modificación Presupuestal 2020
Estado del Presupuesto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25"/>
  <sheetViews>
    <sheetView tabSelected="1" view="pageLayout" zoomScaleNormal="80" workbookViewId="0">
      <selection activeCell="B13" sqref="B13"/>
    </sheetView>
  </sheetViews>
  <sheetFormatPr baseColWidth="10" defaultRowHeight="15" x14ac:dyDescent="0.25"/>
  <cols>
    <col min="1" max="1" width="170.28515625" customWidth="1"/>
    <col min="2" max="2" width="32.85546875" style="37" customWidth="1"/>
  </cols>
  <sheetData>
    <row r="3" spans="1:2" x14ac:dyDescent="0.25">
      <c r="A3" s="46" t="s">
        <v>709</v>
      </c>
      <c r="B3" s="46" t="s">
        <v>1171</v>
      </c>
    </row>
    <row r="4" spans="1:2" x14ac:dyDescent="0.25">
      <c r="A4" s="47" t="s">
        <v>490</v>
      </c>
      <c r="B4" s="48">
        <v>158417199.58000001</v>
      </c>
    </row>
    <row r="5" spans="1:2" x14ac:dyDescent="0.25">
      <c r="A5" s="47" t="s">
        <v>469</v>
      </c>
      <c r="B5" s="48">
        <v>35.22</v>
      </c>
    </row>
    <row r="6" spans="1:2" x14ac:dyDescent="0.25">
      <c r="A6" s="47" t="s">
        <v>37</v>
      </c>
      <c r="B6" s="48">
        <v>391285.68</v>
      </c>
    </row>
    <row r="7" spans="1:2" x14ac:dyDescent="0.25">
      <c r="A7" s="47" t="s">
        <v>446</v>
      </c>
      <c r="B7" s="48">
        <v>394615328.48000002</v>
      </c>
    </row>
    <row r="8" spans="1:2" x14ac:dyDescent="0.25">
      <c r="A8" s="47" t="s">
        <v>462</v>
      </c>
      <c r="B8" s="48">
        <v>319675.15999999997</v>
      </c>
    </row>
    <row r="9" spans="1:2" x14ac:dyDescent="0.25">
      <c r="A9" s="47" t="s">
        <v>493</v>
      </c>
      <c r="B9" s="48">
        <v>57315349</v>
      </c>
    </row>
    <row r="10" spans="1:2" x14ac:dyDescent="0.25">
      <c r="A10" s="47" t="s">
        <v>475</v>
      </c>
      <c r="B10" s="48">
        <v>7408.18</v>
      </c>
    </row>
    <row r="11" spans="1:2" x14ac:dyDescent="0.25">
      <c r="A11" s="47" t="s">
        <v>484</v>
      </c>
      <c r="B11" s="48">
        <v>21043099.609999999</v>
      </c>
    </row>
    <row r="12" spans="1:2" x14ac:dyDescent="0.25">
      <c r="A12" s="47" t="s">
        <v>458</v>
      </c>
      <c r="B12" s="48">
        <v>1369949.56</v>
      </c>
    </row>
    <row r="13" spans="1:2" x14ac:dyDescent="0.25">
      <c r="A13" s="47" t="s">
        <v>444</v>
      </c>
      <c r="B13" s="48">
        <v>17124693</v>
      </c>
    </row>
    <row r="14" spans="1:2" x14ac:dyDescent="0.25">
      <c r="A14" s="47" t="s">
        <v>479</v>
      </c>
      <c r="B14" s="48">
        <v>3364938.6</v>
      </c>
    </row>
    <row r="15" spans="1:2" x14ac:dyDescent="0.25">
      <c r="A15" s="47" t="s">
        <v>465</v>
      </c>
      <c r="B15" s="48">
        <v>107178584.98</v>
      </c>
    </row>
    <row r="16" spans="1:2" x14ac:dyDescent="0.25">
      <c r="A16" s="47" t="s">
        <v>46</v>
      </c>
      <c r="B16" s="48">
        <v>623086173.03999996</v>
      </c>
    </row>
    <row r="17" spans="1:2" x14ac:dyDescent="0.25">
      <c r="A17" s="47" t="s">
        <v>460</v>
      </c>
      <c r="B17" s="48">
        <v>10.42</v>
      </c>
    </row>
    <row r="18" spans="1:2" x14ac:dyDescent="0.25">
      <c r="A18" s="47" t="s">
        <v>477</v>
      </c>
      <c r="B18" s="48">
        <v>22</v>
      </c>
    </row>
    <row r="19" spans="1:2" x14ac:dyDescent="0.25">
      <c r="A19" s="47" t="s">
        <v>471</v>
      </c>
      <c r="B19" s="48">
        <v>289.60000000000002</v>
      </c>
    </row>
    <row r="20" spans="1:2" x14ac:dyDescent="0.25">
      <c r="A20" s="47" t="s">
        <v>394</v>
      </c>
      <c r="B20" s="48">
        <v>1468193048.3800001</v>
      </c>
    </row>
    <row r="21" spans="1:2" x14ac:dyDescent="0.25">
      <c r="A21" s="47" t="s">
        <v>473</v>
      </c>
      <c r="B21" s="48">
        <v>824920.83</v>
      </c>
    </row>
    <row r="22" spans="1:2" x14ac:dyDescent="0.25">
      <c r="A22" s="47" t="s">
        <v>442</v>
      </c>
      <c r="B22" s="48">
        <v>25000000</v>
      </c>
    </row>
    <row r="23" spans="1:2" x14ac:dyDescent="0.25">
      <c r="A23" s="49" t="s">
        <v>696</v>
      </c>
      <c r="B23" s="46">
        <v>2878252011.3199997</v>
      </c>
    </row>
    <row r="24" spans="1:2" x14ac:dyDescent="0.25">
      <c r="B24"/>
    </row>
    <row r="25" spans="1:2" x14ac:dyDescent="0.25">
      <c r="B25"/>
    </row>
  </sheetData>
  <pageMargins left="0.70866141732283472" right="0.70866141732283472" top="0.98425196850393704" bottom="0.74803149606299213" header="0.31496062992125984" footer="0.31496062992125984"/>
  <pageSetup scale="60" fitToHeight="0" orientation="landscape" r:id="rId2"/>
  <headerFooter>
    <oddHeader xml:space="preserve">&amp;C&amp;"-,Negrita"&amp;12Municipio de Tlajomulco de Zúñiga, Jalisco
Primera Modificación Presupuestal 2020
Fuente de Financiamiento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</vt:i4>
      </vt:variant>
    </vt:vector>
  </HeadingPairs>
  <TitlesOfParts>
    <vt:vector size="26" baseType="lpstr">
      <vt:lpstr>Transferir</vt:lpstr>
      <vt:lpstr>Base</vt:lpstr>
      <vt:lpstr>INGRESOS</vt:lpstr>
      <vt:lpstr>ADMINISTRATIVA</vt:lpstr>
      <vt:lpstr>CAPÍTULO</vt:lpstr>
      <vt:lpstr>DEUDA</vt:lpstr>
      <vt:lpstr>ECONÓMICA</vt:lpstr>
      <vt:lpstr>ESTADO PRESUPUESTO</vt:lpstr>
      <vt:lpstr>FUENTE FINANCIAMIENTO</vt:lpstr>
      <vt:lpstr>OBJETO GASTO</vt:lpstr>
      <vt:lpstr>PROGRAMAS PROYECTOS</vt:lpstr>
      <vt:lpstr>SUBSIDIOS</vt:lpstr>
      <vt:lpstr>TIPO DE GASTO</vt:lpstr>
      <vt:lpstr>ARCHIVO DE TRABAJO</vt:lpstr>
      <vt:lpstr>PRECARGADOS</vt:lpstr>
      <vt:lpstr>ADMINISTRATIVA!Área_de_impresión</vt:lpstr>
      <vt:lpstr>CAPÍTULO!Área_de_impresión</vt:lpstr>
      <vt:lpstr>DEUDA!Área_de_impresión</vt:lpstr>
      <vt:lpstr>ECONÓMICA!Área_de_impresión</vt:lpstr>
      <vt:lpstr>'ESTADO PRESUPUESTO'!Área_de_impresión</vt:lpstr>
      <vt:lpstr>'FUENTE FINANCIAMIENTO'!Área_de_impresión</vt:lpstr>
      <vt:lpstr>INGRESOS!Área_de_impresión</vt:lpstr>
      <vt:lpstr>'OBJETO GASTO'!Área_de_impresión</vt:lpstr>
      <vt:lpstr>'PROGRAMAS PROYECTOS'!Área_de_impresión</vt:lpstr>
      <vt:lpstr>SUBSIDIOS!Área_de_impresión</vt:lpstr>
      <vt:lpstr>'TIPO DE GASTO'!Área_de_impresión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cp:lastPrinted>2020-12-08T16:29:01Z</cp:lastPrinted>
  <dcterms:created xsi:type="dcterms:W3CDTF">2020-09-03T16:35:11Z</dcterms:created>
  <dcterms:modified xsi:type="dcterms:W3CDTF">2020-12-08T16:29:12Z</dcterms:modified>
</cp:coreProperties>
</file>