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LJ0543\Desktop\"/>
    </mc:Choice>
  </mc:AlternateContent>
  <xr:revisionPtr revIDLastSave="0" documentId="8_{8EBCCC16-FC82-4024-93EF-A54B985A0DDA}" xr6:coauthVersionLast="47" xr6:coauthVersionMax="47" xr10:uidLastSave="{00000000-0000-0000-0000-000000000000}"/>
  <workbookProtection workbookAlgorithmName="SHA-512" workbookHashValue="OweQwhXyn0j9+cNKAL6NUrxqXqdrQFDeNUAxRgSue8FuYpzL/cz99pxWoI2UDwmR5uVdUjUnixTS2v428rzkZg==" workbookSaltValue="IQ6r2OWS7yMEZAxv6CFyyg==" workbookSpinCount="100000" lockStructure="1"/>
  <bookViews>
    <workbookView xWindow="28680" yWindow="-120" windowWidth="29040" windowHeight="15840" tabRatio="907" firstSheet="2" activeTab="2" xr2:uid="{55BF5A1A-1D59-4D45-8FB2-030FE1E24714}"/>
  </bookViews>
  <sheets>
    <sheet name="Hoja1" sheetId="16" state="hidden" r:id="rId1"/>
    <sheet name="Base" sheetId="1" state="hidden" r:id="rId2"/>
    <sheet name="Fuente" sheetId="2" r:id="rId3"/>
    <sheet name="Administrativa" sheetId="3" r:id="rId4"/>
    <sheet name="Capitulo" sheetId="15" r:id="rId5"/>
    <sheet name="Economica" sheetId="4" r:id="rId6"/>
    <sheet name="Finalidad" sheetId="5" r:id="rId7"/>
    <sheet name="Objeto" sheetId="6" r:id="rId8"/>
    <sheet name="Programa Proyecto" sheetId="7" r:id="rId9"/>
    <sheet name="Tipo de gasto" sheetId="8" r:id="rId10"/>
    <sheet name="6000" sheetId="11" r:id="rId11"/>
    <sheet name="9000" sheetId="12" r:id="rId12"/>
    <sheet name="Apoyo" sheetId="13" r:id="rId13"/>
    <sheet name="Estado del presupuesto" sheetId="10" r:id="rId14"/>
    <sheet name="Ley de ingresos" sheetId="14" r:id="rId15"/>
  </sheets>
  <definedNames>
    <definedName name="_xlnm._FilterDatabase" localSheetId="1" hidden="1">Base!$A$1:$AT$542</definedName>
    <definedName name="_xlnm._FilterDatabase" localSheetId="14" hidden="1">'Ley de ingresos'!$A$3:$E$300</definedName>
  </definedNames>
  <calcPr calcId="191029"/>
  <pivotCaches>
    <pivotCache cacheId="18" r:id="rId16"/>
    <pivotCache cacheId="19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43" i="1" l="1"/>
  <c r="AM232" i="1"/>
  <c r="AN2" i="1"/>
  <c r="AG543" i="1"/>
  <c r="AH543" i="1"/>
  <c r="AI543" i="1"/>
  <c r="AJ543" i="1"/>
  <c r="AK543" i="1"/>
  <c r="AN28" i="1"/>
  <c r="AO28" i="1" s="1"/>
  <c r="AN29" i="1"/>
  <c r="AO29" i="1" s="1"/>
  <c r="E298" i="14" l="1"/>
  <c r="E297" i="14"/>
  <c r="E296" i="14"/>
  <c r="E295" i="14"/>
  <c r="E294" i="14"/>
  <c r="D294" i="14"/>
  <c r="E293" i="14"/>
  <c r="D293" i="14"/>
  <c r="E292" i="14"/>
  <c r="D292" i="14"/>
  <c r="E289" i="14"/>
  <c r="E287" i="14"/>
  <c r="E286" i="14"/>
  <c r="D286" i="14"/>
  <c r="E285" i="14"/>
  <c r="D285" i="14"/>
  <c r="E284" i="14"/>
  <c r="E283" i="14"/>
  <c r="D283" i="14"/>
  <c r="E282" i="14"/>
  <c r="D282" i="14"/>
  <c r="E281" i="14"/>
  <c r="D281" i="14"/>
  <c r="E279" i="14"/>
  <c r="E278" i="14"/>
  <c r="E277" i="14"/>
  <c r="E276" i="14"/>
  <c r="E275" i="14"/>
  <c r="D275" i="14"/>
  <c r="E274" i="14"/>
  <c r="D274" i="14"/>
  <c r="E273" i="14"/>
  <c r="E272" i="14"/>
  <c r="E271" i="14"/>
  <c r="E270" i="14"/>
  <c r="D270" i="14"/>
  <c r="E269" i="14"/>
  <c r="D269" i="14"/>
  <c r="E268" i="14"/>
  <c r="E267" i="14"/>
  <c r="E266" i="14"/>
  <c r="E265" i="14"/>
  <c r="E264" i="14"/>
  <c r="D264" i="14"/>
  <c r="E263" i="14"/>
  <c r="D263" i="14"/>
  <c r="E262" i="14"/>
  <c r="E261" i="14"/>
  <c r="D261" i="14"/>
  <c r="E260" i="14"/>
  <c r="E259" i="14"/>
  <c r="E258" i="14"/>
  <c r="E257" i="14"/>
  <c r="E256" i="14"/>
  <c r="E255" i="14"/>
  <c r="E254" i="14"/>
  <c r="E253" i="14"/>
  <c r="D253" i="14"/>
  <c r="E252" i="14"/>
  <c r="D252" i="14"/>
  <c r="E251" i="14"/>
  <c r="D251" i="14"/>
  <c r="E250" i="14"/>
  <c r="E249" i="14"/>
  <c r="D249" i="14"/>
  <c r="E248" i="14"/>
  <c r="D248" i="14"/>
  <c r="E239" i="14"/>
  <c r="D239" i="14"/>
  <c r="E238" i="14"/>
  <c r="E237" i="14"/>
  <c r="D237" i="14"/>
  <c r="E236" i="14"/>
  <c r="D236" i="14"/>
  <c r="E235" i="14"/>
  <c r="E234" i="14"/>
  <c r="D234" i="14"/>
  <c r="E233" i="14"/>
  <c r="D233" i="14"/>
  <c r="E231" i="14"/>
  <c r="E230" i="14"/>
  <c r="D230" i="14"/>
  <c r="E229" i="14"/>
  <c r="E228" i="14"/>
  <c r="D228" i="14"/>
  <c r="E227" i="14"/>
  <c r="E226" i="14"/>
  <c r="D226" i="14"/>
  <c r="E225" i="14"/>
  <c r="E224" i="14"/>
  <c r="D224" i="14"/>
  <c r="E223" i="14"/>
  <c r="E222" i="14"/>
  <c r="D222" i="14"/>
  <c r="E221" i="14"/>
  <c r="E220" i="14"/>
  <c r="D220" i="14"/>
  <c r="E219" i="14"/>
  <c r="E218" i="14"/>
  <c r="D218" i="14"/>
  <c r="E217" i="14"/>
  <c r="D217" i="14"/>
  <c r="E216" i="14"/>
  <c r="D216" i="14"/>
  <c r="E214" i="14"/>
  <c r="E213" i="14"/>
  <c r="E212" i="14"/>
  <c r="E211" i="14"/>
  <c r="E210" i="14"/>
  <c r="E209" i="14"/>
  <c r="E208" i="14"/>
  <c r="E207" i="14"/>
  <c r="E206" i="14"/>
  <c r="E205" i="14"/>
  <c r="D205" i="14"/>
  <c r="E204" i="14"/>
  <c r="E203" i="14"/>
  <c r="E202" i="14"/>
  <c r="E201" i="14"/>
  <c r="E200" i="14"/>
  <c r="D200" i="14"/>
  <c r="E199" i="14"/>
  <c r="E198" i="14"/>
  <c r="E197" i="14"/>
  <c r="E196" i="14"/>
  <c r="E195" i="14"/>
  <c r="E194" i="14"/>
  <c r="D194" i="14"/>
  <c r="E193" i="14"/>
  <c r="D193" i="14"/>
  <c r="E192" i="14"/>
  <c r="D192" i="14"/>
  <c r="E191" i="14"/>
  <c r="E190" i="14"/>
  <c r="D190" i="14"/>
  <c r="E189" i="14"/>
  <c r="D189" i="14"/>
  <c r="E188" i="14"/>
  <c r="E187" i="14"/>
  <c r="D187" i="14"/>
  <c r="E186" i="14"/>
  <c r="E185" i="14"/>
  <c r="D185" i="14"/>
  <c r="E184" i="14"/>
  <c r="E183" i="14"/>
  <c r="E182" i="14"/>
  <c r="E181" i="14"/>
  <c r="D181" i="14"/>
  <c r="E180" i="14"/>
  <c r="E179" i="14"/>
  <c r="D179" i="14"/>
  <c r="E178" i="14"/>
  <c r="E177" i="14"/>
  <c r="D177" i="14"/>
  <c r="E176" i="14"/>
  <c r="E175" i="14"/>
  <c r="D175" i="14"/>
  <c r="E174" i="14"/>
  <c r="D174" i="14"/>
  <c r="E173" i="14"/>
  <c r="E172" i="14"/>
  <c r="E171" i="14"/>
  <c r="E170" i="14"/>
  <c r="E169" i="14"/>
  <c r="E168" i="14"/>
  <c r="D168" i="14"/>
  <c r="E167" i="14"/>
  <c r="D167" i="14"/>
  <c r="E166" i="14"/>
  <c r="E165" i="14"/>
  <c r="E164" i="14"/>
  <c r="E163" i="14"/>
  <c r="E162" i="14"/>
  <c r="E161" i="14"/>
  <c r="E160" i="14"/>
  <c r="D160" i="14"/>
  <c r="E159" i="14"/>
  <c r="E158" i="14"/>
  <c r="E157" i="14"/>
  <c r="E156" i="14"/>
  <c r="E155" i="14"/>
  <c r="D155" i="14"/>
  <c r="E154" i="14"/>
  <c r="E153" i="14"/>
  <c r="E152" i="14"/>
  <c r="E151" i="14"/>
  <c r="D151" i="14"/>
  <c r="E150" i="14"/>
  <c r="E149" i="14"/>
  <c r="E148" i="14"/>
  <c r="E147" i="14"/>
  <c r="E146" i="14"/>
  <c r="E145" i="14"/>
  <c r="E144" i="14"/>
  <c r="E143" i="14"/>
  <c r="E142" i="14"/>
  <c r="D142" i="14"/>
  <c r="E141" i="14"/>
  <c r="E140" i="14"/>
  <c r="E139" i="14"/>
  <c r="E138" i="14"/>
  <c r="E137" i="14"/>
  <c r="E136" i="14"/>
  <c r="E135" i="14"/>
  <c r="E134" i="14"/>
  <c r="E133" i="14"/>
  <c r="E132" i="14"/>
  <c r="D132" i="14"/>
  <c r="E131" i="14"/>
  <c r="E130" i="14"/>
  <c r="E129" i="14"/>
  <c r="E128" i="14"/>
  <c r="E127" i="14"/>
  <c r="E126" i="14"/>
  <c r="E125" i="14"/>
  <c r="D125" i="14"/>
  <c r="E124" i="14"/>
  <c r="E123" i="14"/>
  <c r="E122" i="14"/>
  <c r="E121" i="14"/>
  <c r="E120" i="14"/>
  <c r="D120" i="14"/>
  <c r="E119" i="14"/>
  <c r="E118" i="14"/>
  <c r="E117" i="14"/>
  <c r="E116" i="14"/>
  <c r="D116" i="14"/>
  <c r="E115" i="14"/>
  <c r="E114" i="14"/>
  <c r="E113" i="14"/>
  <c r="E112" i="14"/>
  <c r="D112" i="14"/>
  <c r="E111" i="14"/>
  <c r="E110" i="14"/>
  <c r="E109" i="14"/>
  <c r="E108" i="14"/>
  <c r="E107" i="14"/>
  <c r="E106" i="14"/>
  <c r="D106" i="14"/>
  <c r="E105" i="14"/>
  <c r="E104" i="14"/>
  <c r="E103" i="14"/>
  <c r="E102" i="14"/>
  <c r="E101" i="14"/>
  <c r="D101" i="14"/>
  <c r="E100" i="14"/>
  <c r="E99" i="14"/>
  <c r="E98" i="14"/>
  <c r="E97" i="14"/>
  <c r="E96" i="14"/>
  <c r="E95" i="14"/>
  <c r="E94" i="14"/>
  <c r="E93" i="14"/>
  <c r="D93" i="14"/>
  <c r="E92" i="14"/>
  <c r="E91" i="14"/>
  <c r="E90" i="14"/>
  <c r="E89" i="14"/>
  <c r="D89" i="14"/>
  <c r="E88" i="14"/>
  <c r="E87" i="14"/>
  <c r="E86" i="14"/>
  <c r="E85" i="14"/>
  <c r="E84" i="14"/>
  <c r="D84" i="14"/>
  <c r="E83" i="14"/>
  <c r="D83" i="14"/>
  <c r="E82" i="14"/>
  <c r="E81" i="14"/>
  <c r="E80" i="14"/>
  <c r="E79" i="14"/>
  <c r="E78" i="14"/>
  <c r="E77" i="14"/>
  <c r="D77" i="14"/>
  <c r="E76" i="14"/>
  <c r="E75" i="14"/>
  <c r="E74" i="14"/>
  <c r="E73" i="14"/>
  <c r="E72" i="14"/>
  <c r="D72" i="14"/>
  <c r="E71" i="14"/>
  <c r="E70" i="14"/>
  <c r="D70" i="14"/>
  <c r="E69" i="14"/>
  <c r="E68" i="14"/>
  <c r="E67" i="14"/>
  <c r="E66" i="14"/>
  <c r="E65" i="14"/>
  <c r="E64" i="14"/>
  <c r="D64" i="14"/>
  <c r="E63" i="14"/>
  <c r="D63" i="14"/>
  <c r="E62" i="14"/>
  <c r="D62" i="14"/>
  <c r="E60" i="14"/>
  <c r="E59" i="14"/>
  <c r="D59" i="14"/>
  <c r="E58" i="14"/>
  <c r="D58" i="14"/>
  <c r="E57" i="14"/>
  <c r="D57" i="14"/>
  <c r="E51" i="14"/>
  <c r="D51" i="14"/>
  <c r="E49" i="14"/>
  <c r="E48" i="14"/>
  <c r="E47" i="14"/>
  <c r="D47" i="14"/>
  <c r="E46" i="14"/>
  <c r="D46" i="14"/>
  <c r="E45" i="14"/>
  <c r="E44" i="14"/>
  <c r="D44" i="14"/>
  <c r="E43" i="14"/>
  <c r="E42" i="14"/>
  <c r="D42" i="14"/>
  <c r="E41" i="14"/>
  <c r="E40" i="14"/>
  <c r="E39" i="14"/>
  <c r="E38" i="14"/>
  <c r="D38" i="14"/>
  <c r="E37" i="14"/>
  <c r="E36" i="14"/>
  <c r="D36" i="14"/>
  <c r="E35" i="14"/>
  <c r="E34" i="14"/>
  <c r="D34" i="14"/>
  <c r="E33" i="14"/>
  <c r="E32" i="14"/>
  <c r="D32" i="14"/>
  <c r="E31" i="14"/>
  <c r="D31" i="14"/>
  <c r="E26" i="14"/>
  <c r="E25" i="14"/>
  <c r="E24" i="14"/>
  <c r="E23" i="14"/>
  <c r="D23" i="14"/>
  <c r="E22" i="14"/>
  <c r="E21" i="14"/>
  <c r="E20" i="14"/>
  <c r="D20" i="14"/>
  <c r="E19" i="14"/>
  <c r="E18" i="14"/>
  <c r="E17" i="14"/>
  <c r="D17" i="14"/>
  <c r="E16" i="14"/>
  <c r="D16" i="14"/>
  <c r="E15" i="14"/>
  <c r="E14" i="14"/>
  <c r="E13" i="14"/>
  <c r="E12" i="14"/>
  <c r="E11" i="14"/>
  <c r="E10" i="14"/>
  <c r="E9" i="14"/>
  <c r="E8" i="14"/>
  <c r="D8" i="14"/>
  <c r="E7" i="14"/>
  <c r="D7" i="14"/>
  <c r="E6" i="14"/>
  <c r="D6" i="14"/>
  <c r="E5" i="14"/>
  <c r="D5" i="14"/>
  <c r="AN542" i="1"/>
  <c r="AO542" i="1" s="1"/>
  <c r="AL542" i="1"/>
  <c r="AN541" i="1"/>
  <c r="AO541" i="1" s="1"/>
  <c r="AL541" i="1"/>
  <c r="AN540" i="1"/>
  <c r="AO540" i="1" s="1"/>
  <c r="AL540" i="1"/>
  <c r="AN539" i="1"/>
  <c r="AO539" i="1" s="1"/>
  <c r="AL539" i="1"/>
  <c r="AN538" i="1"/>
  <c r="AO538" i="1" s="1"/>
  <c r="AL538" i="1"/>
  <c r="AN537" i="1"/>
  <c r="AO537" i="1" s="1"/>
  <c r="AL537" i="1"/>
  <c r="AN536" i="1"/>
  <c r="AO536" i="1" s="1"/>
  <c r="AL536" i="1"/>
  <c r="AN535" i="1"/>
  <c r="AO535" i="1" s="1"/>
  <c r="AL535" i="1"/>
  <c r="AN534" i="1"/>
  <c r="AO534" i="1" s="1"/>
  <c r="AL534" i="1"/>
  <c r="AN533" i="1"/>
  <c r="AO533" i="1" s="1"/>
  <c r="AL533" i="1"/>
  <c r="AN532" i="1"/>
  <c r="AO532" i="1" s="1"/>
  <c r="AL532" i="1"/>
  <c r="AN531" i="1"/>
  <c r="AO531" i="1" s="1"/>
  <c r="AL531" i="1"/>
  <c r="AN530" i="1"/>
  <c r="AO530" i="1" s="1"/>
  <c r="AL530" i="1"/>
  <c r="AN529" i="1"/>
  <c r="AO529" i="1" s="1"/>
  <c r="AL529" i="1"/>
  <c r="AN528" i="1"/>
  <c r="AO528" i="1" s="1"/>
  <c r="AL528" i="1"/>
  <c r="AN527" i="1"/>
  <c r="AO527" i="1" s="1"/>
  <c r="AL527" i="1"/>
  <c r="AN526" i="1"/>
  <c r="AO526" i="1" s="1"/>
  <c r="AL526" i="1"/>
  <c r="AN525" i="1"/>
  <c r="AO525" i="1" s="1"/>
  <c r="AL525" i="1"/>
  <c r="AN524" i="1"/>
  <c r="AO524" i="1" s="1"/>
  <c r="AL524" i="1"/>
  <c r="AN523" i="1"/>
  <c r="AO523" i="1" s="1"/>
  <c r="AL523" i="1"/>
  <c r="AN522" i="1"/>
  <c r="AO522" i="1" s="1"/>
  <c r="AL522" i="1"/>
  <c r="AN521" i="1"/>
  <c r="AO521" i="1" s="1"/>
  <c r="AL521" i="1"/>
  <c r="AN520" i="1"/>
  <c r="AO520" i="1" s="1"/>
  <c r="AL520" i="1"/>
  <c r="AN519" i="1"/>
  <c r="AO519" i="1" s="1"/>
  <c r="AL519" i="1"/>
  <c r="AN518" i="1"/>
  <c r="AO518" i="1" s="1"/>
  <c r="AL518" i="1"/>
  <c r="AN517" i="1"/>
  <c r="AO517" i="1" s="1"/>
  <c r="AL517" i="1"/>
  <c r="AN516" i="1"/>
  <c r="AO516" i="1" s="1"/>
  <c r="AL516" i="1"/>
  <c r="AN515" i="1"/>
  <c r="AO515" i="1" s="1"/>
  <c r="AL515" i="1"/>
  <c r="AN514" i="1"/>
  <c r="AO514" i="1" s="1"/>
  <c r="AL514" i="1"/>
  <c r="AN513" i="1"/>
  <c r="AO513" i="1" s="1"/>
  <c r="AL513" i="1"/>
  <c r="AN512" i="1"/>
  <c r="AO512" i="1" s="1"/>
  <c r="AL512" i="1"/>
  <c r="AN511" i="1"/>
  <c r="AO511" i="1" s="1"/>
  <c r="AL511" i="1"/>
  <c r="AN510" i="1"/>
  <c r="AO510" i="1" s="1"/>
  <c r="AL510" i="1"/>
  <c r="AN509" i="1"/>
  <c r="AO509" i="1" s="1"/>
  <c r="AL509" i="1"/>
  <c r="AN508" i="1"/>
  <c r="AO508" i="1" s="1"/>
  <c r="AL508" i="1"/>
  <c r="AN507" i="1"/>
  <c r="AO507" i="1" s="1"/>
  <c r="AL507" i="1"/>
  <c r="AN506" i="1"/>
  <c r="AO506" i="1" s="1"/>
  <c r="AL506" i="1"/>
  <c r="AN505" i="1"/>
  <c r="AO505" i="1" s="1"/>
  <c r="AL505" i="1"/>
  <c r="AN504" i="1"/>
  <c r="AO504" i="1" s="1"/>
  <c r="AL504" i="1"/>
  <c r="AN503" i="1"/>
  <c r="AO503" i="1" s="1"/>
  <c r="AL503" i="1"/>
  <c r="AN502" i="1"/>
  <c r="AO502" i="1" s="1"/>
  <c r="AL502" i="1"/>
  <c r="AN501" i="1"/>
  <c r="AO501" i="1" s="1"/>
  <c r="AL501" i="1"/>
  <c r="AN500" i="1"/>
  <c r="AO500" i="1" s="1"/>
  <c r="AL500" i="1"/>
  <c r="AN499" i="1"/>
  <c r="AO499" i="1" s="1"/>
  <c r="AL499" i="1"/>
  <c r="AN498" i="1"/>
  <c r="AO498" i="1" s="1"/>
  <c r="AL498" i="1"/>
  <c r="AN497" i="1"/>
  <c r="AO497" i="1" s="1"/>
  <c r="AL497" i="1"/>
  <c r="AN496" i="1"/>
  <c r="AO496" i="1" s="1"/>
  <c r="AL496" i="1"/>
  <c r="AN495" i="1"/>
  <c r="AO495" i="1" s="1"/>
  <c r="AL495" i="1"/>
  <c r="AN494" i="1"/>
  <c r="AO494" i="1" s="1"/>
  <c r="AL494" i="1"/>
  <c r="AN493" i="1"/>
  <c r="AO493" i="1" s="1"/>
  <c r="AL493" i="1"/>
  <c r="AN492" i="1"/>
  <c r="AO492" i="1" s="1"/>
  <c r="AL492" i="1"/>
  <c r="AN491" i="1"/>
  <c r="AO491" i="1" s="1"/>
  <c r="AL491" i="1"/>
  <c r="AN490" i="1"/>
  <c r="AO490" i="1" s="1"/>
  <c r="AL490" i="1"/>
  <c r="AN489" i="1"/>
  <c r="AO489" i="1" s="1"/>
  <c r="AL489" i="1"/>
  <c r="AN488" i="1"/>
  <c r="AO488" i="1" s="1"/>
  <c r="AL488" i="1"/>
  <c r="AN487" i="1"/>
  <c r="AO487" i="1" s="1"/>
  <c r="AL487" i="1"/>
  <c r="AN486" i="1"/>
  <c r="AO486" i="1" s="1"/>
  <c r="AL486" i="1"/>
  <c r="AN485" i="1"/>
  <c r="AO485" i="1" s="1"/>
  <c r="AL485" i="1"/>
  <c r="AN484" i="1"/>
  <c r="AO484" i="1" s="1"/>
  <c r="AL484" i="1"/>
  <c r="AN483" i="1"/>
  <c r="AO483" i="1" s="1"/>
  <c r="AL483" i="1"/>
  <c r="AN482" i="1"/>
  <c r="AO482" i="1" s="1"/>
  <c r="AL482" i="1"/>
  <c r="AN481" i="1"/>
  <c r="AO481" i="1" s="1"/>
  <c r="AL481" i="1"/>
  <c r="AN480" i="1"/>
  <c r="AO480" i="1" s="1"/>
  <c r="AL480" i="1"/>
  <c r="AN479" i="1"/>
  <c r="AO479" i="1" s="1"/>
  <c r="AL479" i="1"/>
  <c r="AN478" i="1"/>
  <c r="AO478" i="1" s="1"/>
  <c r="AL478" i="1"/>
  <c r="AN477" i="1"/>
  <c r="AO477" i="1" s="1"/>
  <c r="AL477" i="1"/>
  <c r="AN476" i="1"/>
  <c r="AO476" i="1" s="1"/>
  <c r="AL476" i="1"/>
  <c r="AN475" i="1"/>
  <c r="AO475" i="1" s="1"/>
  <c r="AL475" i="1"/>
  <c r="AN474" i="1"/>
  <c r="AO474" i="1" s="1"/>
  <c r="AL474" i="1"/>
  <c r="AN473" i="1"/>
  <c r="AO473" i="1" s="1"/>
  <c r="AL473" i="1"/>
  <c r="AN472" i="1"/>
  <c r="AO472" i="1" s="1"/>
  <c r="AL472" i="1"/>
  <c r="AN471" i="1"/>
  <c r="AO471" i="1" s="1"/>
  <c r="AL471" i="1"/>
  <c r="AN470" i="1"/>
  <c r="AO470" i="1" s="1"/>
  <c r="AL470" i="1"/>
  <c r="AN469" i="1"/>
  <c r="AO469" i="1" s="1"/>
  <c r="AL469" i="1"/>
  <c r="AN468" i="1"/>
  <c r="AO468" i="1" s="1"/>
  <c r="AL468" i="1"/>
  <c r="AN467" i="1"/>
  <c r="AO467" i="1" s="1"/>
  <c r="AL467" i="1"/>
  <c r="AN466" i="1"/>
  <c r="AO466" i="1" s="1"/>
  <c r="AL466" i="1"/>
  <c r="AN465" i="1"/>
  <c r="AO465" i="1" s="1"/>
  <c r="AL465" i="1"/>
  <c r="AN464" i="1"/>
  <c r="AO464" i="1" s="1"/>
  <c r="AL464" i="1"/>
  <c r="AN463" i="1"/>
  <c r="AO463" i="1" s="1"/>
  <c r="AL463" i="1"/>
  <c r="AN462" i="1"/>
  <c r="AO462" i="1" s="1"/>
  <c r="AL462" i="1"/>
  <c r="AN461" i="1"/>
  <c r="AO461" i="1" s="1"/>
  <c r="AL461" i="1"/>
  <c r="AN460" i="1"/>
  <c r="AO460" i="1" s="1"/>
  <c r="AL460" i="1"/>
  <c r="AN459" i="1"/>
  <c r="AO459" i="1" s="1"/>
  <c r="AL459" i="1"/>
  <c r="AN458" i="1"/>
  <c r="AO458" i="1" s="1"/>
  <c r="AL458" i="1"/>
  <c r="AN457" i="1"/>
  <c r="AO457" i="1" s="1"/>
  <c r="AL457" i="1"/>
  <c r="AN456" i="1"/>
  <c r="AO456" i="1" s="1"/>
  <c r="AL456" i="1"/>
  <c r="AN455" i="1"/>
  <c r="AO455" i="1" s="1"/>
  <c r="AL455" i="1"/>
  <c r="AN454" i="1"/>
  <c r="AO454" i="1" s="1"/>
  <c r="AL454" i="1"/>
  <c r="AN453" i="1"/>
  <c r="AO453" i="1" s="1"/>
  <c r="AL453" i="1"/>
  <c r="AN452" i="1"/>
  <c r="AO452" i="1" s="1"/>
  <c r="AL452" i="1"/>
  <c r="AN451" i="1"/>
  <c r="AO451" i="1" s="1"/>
  <c r="AL451" i="1"/>
  <c r="AN450" i="1"/>
  <c r="AO450" i="1" s="1"/>
  <c r="AL450" i="1"/>
  <c r="AN449" i="1"/>
  <c r="AO449" i="1" s="1"/>
  <c r="AL449" i="1"/>
  <c r="AN448" i="1"/>
  <c r="AO448" i="1" s="1"/>
  <c r="AL448" i="1"/>
  <c r="AN447" i="1"/>
  <c r="AO447" i="1" s="1"/>
  <c r="AL447" i="1"/>
  <c r="AN446" i="1"/>
  <c r="AO446" i="1" s="1"/>
  <c r="AL446" i="1"/>
  <c r="AN445" i="1"/>
  <c r="AO445" i="1" s="1"/>
  <c r="AL445" i="1"/>
  <c r="AN444" i="1"/>
  <c r="AO444" i="1" s="1"/>
  <c r="AL444" i="1"/>
  <c r="AN443" i="1"/>
  <c r="AO443" i="1" s="1"/>
  <c r="AL443" i="1"/>
  <c r="AN442" i="1"/>
  <c r="AO442" i="1" s="1"/>
  <c r="AL442" i="1"/>
  <c r="AN441" i="1"/>
  <c r="AO441" i="1" s="1"/>
  <c r="AL441" i="1"/>
  <c r="AN440" i="1"/>
  <c r="AO440" i="1" s="1"/>
  <c r="AL440" i="1"/>
  <c r="AN439" i="1"/>
  <c r="AO439" i="1" s="1"/>
  <c r="AL439" i="1"/>
  <c r="AN438" i="1"/>
  <c r="AO438" i="1" s="1"/>
  <c r="AL438" i="1"/>
  <c r="AN437" i="1"/>
  <c r="AO437" i="1" s="1"/>
  <c r="AL437" i="1"/>
  <c r="AN436" i="1"/>
  <c r="AO436" i="1" s="1"/>
  <c r="AL436" i="1"/>
  <c r="AN435" i="1"/>
  <c r="AO435" i="1" s="1"/>
  <c r="AL435" i="1"/>
  <c r="AN434" i="1"/>
  <c r="AO434" i="1" s="1"/>
  <c r="AL434" i="1"/>
  <c r="AN433" i="1"/>
  <c r="AO433" i="1" s="1"/>
  <c r="AL433" i="1"/>
  <c r="AN432" i="1"/>
  <c r="AO432" i="1" s="1"/>
  <c r="AL432" i="1"/>
  <c r="AN431" i="1"/>
  <c r="AO431" i="1" s="1"/>
  <c r="AL431" i="1"/>
  <c r="AN430" i="1"/>
  <c r="AO430" i="1" s="1"/>
  <c r="AL430" i="1"/>
  <c r="AN429" i="1"/>
  <c r="AO429" i="1" s="1"/>
  <c r="AL429" i="1"/>
  <c r="AN428" i="1"/>
  <c r="AO428" i="1" s="1"/>
  <c r="AL428" i="1"/>
  <c r="AN427" i="1"/>
  <c r="AO427" i="1" s="1"/>
  <c r="AL427" i="1"/>
  <c r="AN426" i="1"/>
  <c r="AO426" i="1" s="1"/>
  <c r="AL426" i="1"/>
  <c r="AN425" i="1"/>
  <c r="AO425" i="1" s="1"/>
  <c r="AL425" i="1"/>
  <c r="AN424" i="1"/>
  <c r="AO424" i="1" s="1"/>
  <c r="AL424" i="1"/>
  <c r="AN423" i="1"/>
  <c r="AO423" i="1" s="1"/>
  <c r="AL423" i="1"/>
  <c r="AN422" i="1"/>
  <c r="AO422" i="1" s="1"/>
  <c r="AL422" i="1"/>
  <c r="AN421" i="1"/>
  <c r="AO421" i="1" s="1"/>
  <c r="AL421" i="1"/>
  <c r="AN420" i="1"/>
  <c r="AO420" i="1" s="1"/>
  <c r="AL420" i="1"/>
  <c r="AN419" i="1"/>
  <c r="AO419" i="1" s="1"/>
  <c r="AL419" i="1"/>
  <c r="AN418" i="1"/>
  <c r="AO418" i="1" s="1"/>
  <c r="AL418" i="1"/>
  <c r="AN417" i="1"/>
  <c r="AO417" i="1" s="1"/>
  <c r="AL417" i="1"/>
  <c r="AN416" i="1"/>
  <c r="AO416" i="1" s="1"/>
  <c r="AL416" i="1"/>
  <c r="AN415" i="1"/>
  <c r="AO415" i="1" s="1"/>
  <c r="AL415" i="1"/>
  <c r="AN414" i="1"/>
  <c r="AO414" i="1" s="1"/>
  <c r="AL414" i="1"/>
  <c r="AN413" i="1"/>
  <c r="AO413" i="1" s="1"/>
  <c r="AL413" i="1"/>
  <c r="AN412" i="1"/>
  <c r="AO412" i="1" s="1"/>
  <c r="AL412" i="1"/>
  <c r="AN411" i="1"/>
  <c r="AO411" i="1" s="1"/>
  <c r="AL411" i="1"/>
  <c r="AN410" i="1"/>
  <c r="AO410" i="1" s="1"/>
  <c r="AL410" i="1"/>
  <c r="AN409" i="1"/>
  <c r="AO409" i="1" s="1"/>
  <c r="AL409" i="1"/>
  <c r="AN408" i="1"/>
  <c r="AO408" i="1" s="1"/>
  <c r="AL408" i="1"/>
  <c r="AN407" i="1"/>
  <c r="AO407" i="1" s="1"/>
  <c r="AL407" i="1"/>
  <c r="AN406" i="1"/>
  <c r="AO406" i="1" s="1"/>
  <c r="AL406" i="1"/>
  <c r="AN405" i="1"/>
  <c r="AO405" i="1" s="1"/>
  <c r="AL405" i="1"/>
  <c r="AN404" i="1"/>
  <c r="AO404" i="1" s="1"/>
  <c r="AL404" i="1"/>
  <c r="AN403" i="1"/>
  <c r="AO403" i="1" s="1"/>
  <c r="AL403" i="1"/>
  <c r="AN402" i="1"/>
  <c r="AO402" i="1" s="1"/>
  <c r="AL402" i="1"/>
  <c r="AN401" i="1"/>
  <c r="AO401" i="1" s="1"/>
  <c r="AL401" i="1"/>
  <c r="AN400" i="1"/>
  <c r="AO400" i="1" s="1"/>
  <c r="AL400" i="1"/>
  <c r="AN399" i="1"/>
  <c r="AO399" i="1" s="1"/>
  <c r="AL399" i="1"/>
  <c r="AN398" i="1"/>
  <c r="AO398" i="1" s="1"/>
  <c r="AL398" i="1"/>
  <c r="AN397" i="1"/>
  <c r="AO397" i="1" s="1"/>
  <c r="AL397" i="1"/>
  <c r="AN396" i="1"/>
  <c r="AO396" i="1" s="1"/>
  <c r="AL396" i="1"/>
  <c r="AN395" i="1"/>
  <c r="AO395" i="1" s="1"/>
  <c r="AL395" i="1"/>
  <c r="AN394" i="1"/>
  <c r="AO394" i="1" s="1"/>
  <c r="AL394" i="1"/>
  <c r="AN393" i="1"/>
  <c r="AO393" i="1" s="1"/>
  <c r="AL393" i="1"/>
  <c r="AN392" i="1"/>
  <c r="AO392" i="1" s="1"/>
  <c r="AL392" i="1"/>
  <c r="AN391" i="1"/>
  <c r="AO391" i="1" s="1"/>
  <c r="AL391" i="1"/>
  <c r="AN390" i="1"/>
  <c r="AO390" i="1" s="1"/>
  <c r="AL390" i="1"/>
  <c r="AN389" i="1"/>
  <c r="AO389" i="1" s="1"/>
  <c r="AL389" i="1"/>
  <c r="AN388" i="1"/>
  <c r="AO388" i="1" s="1"/>
  <c r="AL388" i="1"/>
  <c r="AN387" i="1"/>
  <c r="AO387" i="1" s="1"/>
  <c r="AL387" i="1"/>
  <c r="AN386" i="1"/>
  <c r="AO386" i="1" s="1"/>
  <c r="AL386" i="1"/>
  <c r="AN385" i="1"/>
  <c r="AO385" i="1" s="1"/>
  <c r="AL385" i="1"/>
  <c r="AN384" i="1"/>
  <c r="AO384" i="1" s="1"/>
  <c r="AL384" i="1"/>
  <c r="AN383" i="1"/>
  <c r="AO383" i="1" s="1"/>
  <c r="AL383" i="1"/>
  <c r="AN382" i="1"/>
  <c r="AO382" i="1" s="1"/>
  <c r="AL382" i="1"/>
  <c r="AN381" i="1"/>
  <c r="AO381" i="1" s="1"/>
  <c r="AL381" i="1"/>
  <c r="AN380" i="1"/>
  <c r="AO380" i="1" s="1"/>
  <c r="AL380" i="1"/>
  <c r="AN379" i="1"/>
  <c r="AO379" i="1" s="1"/>
  <c r="AL379" i="1"/>
  <c r="AN378" i="1"/>
  <c r="AO378" i="1" s="1"/>
  <c r="AL378" i="1"/>
  <c r="AN377" i="1"/>
  <c r="AO377" i="1" s="1"/>
  <c r="AL377" i="1"/>
  <c r="AN376" i="1"/>
  <c r="AO376" i="1" s="1"/>
  <c r="AL376" i="1"/>
  <c r="AN375" i="1"/>
  <c r="AO375" i="1" s="1"/>
  <c r="AL375" i="1"/>
  <c r="AN374" i="1"/>
  <c r="AO374" i="1" s="1"/>
  <c r="AL374" i="1"/>
  <c r="AN373" i="1"/>
  <c r="AO373" i="1" s="1"/>
  <c r="AL373" i="1"/>
  <c r="AN372" i="1"/>
  <c r="AO372" i="1" s="1"/>
  <c r="AL372" i="1"/>
  <c r="AN371" i="1"/>
  <c r="AO371" i="1" s="1"/>
  <c r="AL371" i="1"/>
  <c r="AN370" i="1"/>
  <c r="AO370" i="1" s="1"/>
  <c r="AL370" i="1"/>
  <c r="AN369" i="1"/>
  <c r="AO369" i="1" s="1"/>
  <c r="AL369" i="1"/>
  <c r="AN368" i="1"/>
  <c r="AO368" i="1" s="1"/>
  <c r="AL368" i="1"/>
  <c r="AN367" i="1"/>
  <c r="AO367" i="1" s="1"/>
  <c r="AL367" i="1"/>
  <c r="AN366" i="1"/>
  <c r="AO366" i="1" s="1"/>
  <c r="AL366" i="1"/>
  <c r="AN365" i="1"/>
  <c r="AO365" i="1" s="1"/>
  <c r="AL365" i="1"/>
  <c r="AN364" i="1"/>
  <c r="AO364" i="1" s="1"/>
  <c r="AL364" i="1"/>
  <c r="AN363" i="1"/>
  <c r="AO363" i="1" s="1"/>
  <c r="AL363" i="1"/>
  <c r="AN362" i="1"/>
  <c r="AO362" i="1" s="1"/>
  <c r="AL362" i="1"/>
  <c r="AN361" i="1"/>
  <c r="AO361" i="1" s="1"/>
  <c r="AL361" i="1"/>
  <c r="AN360" i="1"/>
  <c r="AO360" i="1" s="1"/>
  <c r="AL360" i="1"/>
  <c r="AN359" i="1"/>
  <c r="AO359" i="1" s="1"/>
  <c r="AL359" i="1"/>
  <c r="AN358" i="1"/>
  <c r="AO358" i="1" s="1"/>
  <c r="AL358" i="1"/>
  <c r="AN357" i="1"/>
  <c r="AO357" i="1" s="1"/>
  <c r="AL357" i="1"/>
  <c r="AN356" i="1"/>
  <c r="AO356" i="1" s="1"/>
  <c r="AL356" i="1"/>
  <c r="AN355" i="1"/>
  <c r="AO355" i="1" s="1"/>
  <c r="AL355" i="1"/>
  <c r="AN354" i="1"/>
  <c r="AO354" i="1" s="1"/>
  <c r="AL354" i="1"/>
  <c r="AN353" i="1"/>
  <c r="AO353" i="1" s="1"/>
  <c r="AL353" i="1"/>
  <c r="AN352" i="1"/>
  <c r="AO352" i="1" s="1"/>
  <c r="AL352" i="1"/>
  <c r="AN351" i="1"/>
  <c r="AO351" i="1" s="1"/>
  <c r="AL351" i="1"/>
  <c r="AN350" i="1"/>
  <c r="AO350" i="1" s="1"/>
  <c r="AL350" i="1"/>
  <c r="AN349" i="1"/>
  <c r="AO349" i="1" s="1"/>
  <c r="AL349" i="1"/>
  <c r="AN348" i="1"/>
  <c r="AO348" i="1" s="1"/>
  <c r="AL348" i="1"/>
  <c r="AN347" i="1"/>
  <c r="AO347" i="1" s="1"/>
  <c r="AL347" i="1"/>
  <c r="AN346" i="1"/>
  <c r="AO346" i="1" s="1"/>
  <c r="AL346" i="1"/>
  <c r="AN345" i="1"/>
  <c r="AO345" i="1" s="1"/>
  <c r="AL345" i="1"/>
  <c r="AN344" i="1"/>
  <c r="AO344" i="1" s="1"/>
  <c r="AL344" i="1"/>
  <c r="AN343" i="1"/>
  <c r="AO343" i="1" s="1"/>
  <c r="AL343" i="1"/>
  <c r="AN342" i="1"/>
  <c r="AO342" i="1" s="1"/>
  <c r="AL342" i="1"/>
  <c r="AN341" i="1"/>
  <c r="AO341" i="1" s="1"/>
  <c r="AL341" i="1"/>
  <c r="AN340" i="1"/>
  <c r="AO340" i="1" s="1"/>
  <c r="AL340" i="1"/>
  <c r="AN339" i="1"/>
  <c r="AO339" i="1" s="1"/>
  <c r="AL339" i="1"/>
  <c r="AN338" i="1"/>
  <c r="AO338" i="1" s="1"/>
  <c r="AL338" i="1"/>
  <c r="AN337" i="1"/>
  <c r="AO337" i="1" s="1"/>
  <c r="AL337" i="1"/>
  <c r="AN336" i="1"/>
  <c r="AO336" i="1" s="1"/>
  <c r="AL336" i="1"/>
  <c r="AN335" i="1"/>
  <c r="AO335" i="1" s="1"/>
  <c r="AL335" i="1"/>
  <c r="AN334" i="1"/>
  <c r="AO334" i="1" s="1"/>
  <c r="AL334" i="1"/>
  <c r="AN333" i="1"/>
  <c r="AO333" i="1" s="1"/>
  <c r="AL333" i="1"/>
  <c r="AN332" i="1"/>
  <c r="AO332" i="1" s="1"/>
  <c r="AL332" i="1"/>
  <c r="AN331" i="1"/>
  <c r="AO331" i="1" s="1"/>
  <c r="AL331" i="1"/>
  <c r="AN330" i="1"/>
  <c r="AO330" i="1" s="1"/>
  <c r="AL330" i="1"/>
  <c r="AN329" i="1"/>
  <c r="AO329" i="1" s="1"/>
  <c r="AL329" i="1"/>
  <c r="AN328" i="1"/>
  <c r="AO328" i="1" s="1"/>
  <c r="AL328" i="1"/>
  <c r="AN327" i="1"/>
  <c r="AO327" i="1" s="1"/>
  <c r="AL327" i="1"/>
  <c r="AN326" i="1"/>
  <c r="AO326" i="1" s="1"/>
  <c r="AL326" i="1"/>
  <c r="AN325" i="1"/>
  <c r="AO325" i="1" s="1"/>
  <c r="AL325" i="1"/>
  <c r="AN324" i="1"/>
  <c r="AO324" i="1" s="1"/>
  <c r="AL324" i="1"/>
  <c r="AN323" i="1"/>
  <c r="AO323" i="1" s="1"/>
  <c r="AL323" i="1"/>
  <c r="AN322" i="1"/>
  <c r="AO322" i="1" s="1"/>
  <c r="AL322" i="1"/>
  <c r="AN321" i="1"/>
  <c r="AO321" i="1" s="1"/>
  <c r="AL321" i="1"/>
  <c r="AN320" i="1"/>
  <c r="AO320" i="1" s="1"/>
  <c r="AL320" i="1"/>
  <c r="AN319" i="1"/>
  <c r="AO319" i="1" s="1"/>
  <c r="AL319" i="1"/>
  <c r="AN318" i="1"/>
  <c r="AO318" i="1" s="1"/>
  <c r="AL318" i="1"/>
  <c r="AN317" i="1"/>
  <c r="AO317" i="1" s="1"/>
  <c r="AL317" i="1"/>
  <c r="AN316" i="1"/>
  <c r="AO316" i="1" s="1"/>
  <c r="AL316" i="1"/>
  <c r="AN315" i="1"/>
  <c r="AO315" i="1" s="1"/>
  <c r="AL315" i="1"/>
  <c r="AN314" i="1"/>
  <c r="AO314" i="1" s="1"/>
  <c r="AL314" i="1"/>
  <c r="AN313" i="1"/>
  <c r="AO313" i="1" s="1"/>
  <c r="AL313" i="1"/>
  <c r="AN312" i="1"/>
  <c r="AO312" i="1" s="1"/>
  <c r="AL312" i="1"/>
  <c r="AN311" i="1"/>
  <c r="AO311" i="1" s="1"/>
  <c r="AL311" i="1"/>
  <c r="AN310" i="1"/>
  <c r="AO310" i="1" s="1"/>
  <c r="AL310" i="1"/>
  <c r="AN309" i="1"/>
  <c r="AO309" i="1" s="1"/>
  <c r="AL309" i="1"/>
  <c r="AN308" i="1"/>
  <c r="AO308" i="1" s="1"/>
  <c r="AL308" i="1"/>
  <c r="AN307" i="1"/>
  <c r="AO307" i="1" s="1"/>
  <c r="AL307" i="1"/>
  <c r="AN306" i="1"/>
  <c r="AO306" i="1" s="1"/>
  <c r="AL306" i="1"/>
  <c r="AN305" i="1"/>
  <c r="AO305" i="1" s="1"/>
  <c r="AL305" i="1"/>
  <c r="AN304" i="1"/>
  <c r="AO304" i="1" s="1"/>
  <c r="AL304" i="1"/>
  <c r="AN303" i="1"/>
  <c r="AO303" i="1" s="1"/>
  <c r="AL303" i="1"/>
  <c r="AN302" i="1"/>
  <c r="AO302" i="1" s="1"/>
  <c r="AL302" i="1"/>
  <c r="AN301" i="1"/>
  <c r="AO301" i="1" s="1"/>
  <c r="AL301" i="1"/>
  <c r="AN300" i="1"/>
  <c r="AO300" i="1" s="1"/>
  <c r="AL300" i="1"/>
  <c r="AN299" i="1"/>
  <c r="AO299" i="1" s="1"/>
  <c r="AL299" i="1"/>
  <c r="AN298" i="1"/>
  <c r="AO298" i="1" s="1"/>
  <c r="AL298" i="1"/>
  <c r="AN297" i="1"/>
  <c r="AO297" i="1" s="1"/>
  <c r="AL297" i="1"/>
  <c r="AN296" i="1"/>
  <c r="AO296" i="1" s="1"/>
  <c r="AL296" i="1"/>
  <c r="AN295" i="1"/>
  <c r="AO295" i="1" s="1"/>
  <c r="AL295" i="1"/>
  <c r="AN294" i="1"/>
  <c r="AO294" i="1" s="1"/>
  <c r="AL294" i="1"/>
  <c r="AN293" i="1"/>
  <c r="AO293" i="1" s="1"/>
  <c r="AL293" i="1"/>
  <c r="AN292" i="1"/>
  <c r="AO292" i="1" s="1"/>
  <c r="AL292" i="1"/>
  <c r="AN291" i="1"/>
  <c r="AO291" i="1" s="1"/>
  <c r="AL291" i="1"/>
  <c r="AN290" i="1"/>
  <c r="AO290" i="1" s="1"/>
  <c r="AL290" i="1"/>
  <c r="AN289" i="1"/>
  <c r="AO289" i="1" s="1"/>
  <c r="AL289" i="1"/>
  <c r="AN288" i="1"/>
  <c r="AO288" i="1" s="1"/>
  <c r="AL288" i="1"/>
  <c r="AN287" i="1"/>
  <c r="AO287" i="1" s="1"/>
  <c r="AL287" i="1"/>
  <c r="AN286" i="1"/>
  <c r="AO286" i="1" s="1"/>
  <c r="AL286" i="1"/>
  <c r="AN285" i="1"/>
  <c r="AO285" i="1" s="1"/>
  <c r="AL285" i="1"/>
  <c r="AN284" i="1"/>
  <c r="AO284" i="1" s="1"/>
  <c r="AL284" i="1"/>
  <c r="AN283" i="1"/>
  <c r="AO283" i="1" s="1"/>
  <c r="AL283" i="1"/>
  <c r="AN282" i="1"/>
  <c r="AO282" i="1" s="1"/>
  <c r="AL282" i="1"/>
  <c r="AN281" i="1"/>
  <c r="AO281" i="1" s="1"/>
  <c r="AL281" i="1"/>
  <c r="AN280" i="1"/>
  <c r="AO280" i="1" s="1"/>
  <c r="AL280" i="1"/>
  <c r="AN279" i="1"/>
  <c r="AO279" i="1" s="1"/>
  <c r="AL279" i="1"/>
  <c r="AN278" i="1"/>
  <c r="AO278" i="1" s="1"/>
  <c r="AL278" i="1"/>
  <c r="AN277" i="1"/>
  <c r="AO277" i="1" s="1"/>
  <c r="AL277" i="1"/>
  <c r="AN276" i="1"/>
  <c r="AO276" i="1" s="1"/>
  <c r="AL276" i="1"/>
  <c r="AN275" i="1"/>
  <c r="AO275" i="1" s="1"/>
  <c r="AL275" i="1"/>
  <c r="AN274" i="1"/>
  <c r="AO274" i="1" s="1"/>
  <c r="AL274" i="1"/>
  <c r="AN273" i="1"/>
  <c r="AO273" i="1" s="1"/>
  <c r="AL273" i="1"/>
  <c r="AN272" i="1"/>
  <c r="AO272" i="1" s="1"/>
  <c r="AL272" i="1"/>
  <c r="AN271" i="1"/>
  <c r="AO271" i="1" s="1"/>
  <c r="AL271" i="1"/>
  <c r="AN270" i="1"/>
  <c r="AO270" i="1" s="1"/>
  <c r="AL270" i="1"/>
  <c r="AN269" i="1"/>
  <c r="AO269" i="1" s="1"/>
  <c r="AL269" i="1"/>
  <c r="AN268" i="1"/>
  <c r="AO268" i="1" s="1"/>
  <c r="AL268" i="1"/>
  <c r="AN267" i="1"/>
  <c r="AO267" i="1" s="1"/>
  <c r="AL267" i="1"/>
  <c r="AN266" i="1"/>
  <c r="AO266" i="1" s="1"/>
  <c r="AL266" i="1"/>
  <c r="AN265" i="1"/>
  <c r="AO265" i="1" s="1"/>
  <c r="AL265" i="1"/>
  <c r="AN264" i="1"/>
  <c r="AO264" i="1" s="1"/>
  <c r="AL264" i="1"/>
  <c r="AN263" i="1"/>
  <c r="AO263" i="1" s="1"/>
  <c r="AL263" i="1"/>
  <c r="AN262" i="1"/>
  <c r="AO262" i="1" s="1"/>
  <c r="AL262" i="1"/>
  <c r="AN261" i="1"/>
  <c r="AO261" i="1" s="1"/>
  <c r="AL261" i="1"/>
  <c r="AN260" i="1"/>
  <c r="AO260" i="1" s="1"/>
  <c r="AL260" i="1"/>
  <c r="AN259" i="1"/>
  <c r="AO259" i="1" s="1"/>
  <c r="AL259" i="1"/>
  <c r="AN258" i="1"/>
  <c r="AO258" i="1" s="1"/>
  <c r="AL258" i="1"/>
  <c r="AN257" i="1"/>
  <c r="AO257" i="1" s="1"/>
  <c r="AL257" i="1"/>
  <c r="AN256" i="1"/>
  <c r="AO256" i="1" s="1"/>
  <c r="AL256" i="1"/>
  <c r="AN255" i="1"/>
  <c r="AO255" i="1" s="1"/>
  <c r="AL255" i="1"/>
  <c r="AN254" i="1"/>
  <c r="AO254" i="1" s="1"/>
  <c r="AL254" i="1"/>
  <c r="AN253" i="1"/>
  <c r="AO253" i="1" s="1"/>
  <c r="AL253" i="1"/>
  <c r="AN252" i="1"/>
  <c r="AO252" i="1" s="1"/>
  <c r="AL252" i="1"/>
  <c r="AN251" i="1"/>
  <c r="AO251" i="1" s="1"/>
  <c r="AL251" i="1"/>
  <c r="AN250" i="1"/>
  <c r="AO250" i="1" s="1"/>
  <c r="AL250" i="1"/>
  <c r="AN249" i="1"/>
  <c r="AO249" i="1" s="1"/>
  <c r="AL249" i="1"/>
  <c r="AN248" i="1"/>
  <c r="AO248" i="1" s="1"/>
  <c r="AL248" i="1"/>
  <c r="AN247" i="1"/>
  <c r="AO247" i="1" s="1"/>
  <c r="AL247" i="1"/>
  <c r="AN246" i="1"/>
  <c r="AO246" i="1" s="1"/>
  <c r="AL246" i="1"/>
  <c r="AN245" i="1"/>
  <c r="AO245" i="1" s="1"/>
  <c r="AL245" i="1"/>
  <c r="AN244" i="1"/>
  <c r="AO244" i="1" s="1"/>
  <c r="AL244" i="1"/>
  <c r="AN243" i="1"/>
  <c r="AO243" i="1" s="1"/>
  <c r="AL243" i="1"/>
  <c r="AN242" i="1"/>
  <c r="AO242" i="1" s="1"/>
  <c r="AL242" i="1"/>
  <c r="AN241" i="1"/>
  <c r="AO241" i="1" s="1"/>
  <c r="AL241" i="1"/>
  <c r="AN240" i="1"/>
  <c r="AO240" i="1" s="1"/>
  <c r="AL240" i="1"/>
  <c r="AN239" i="1"/>
  <c r="AO239" i="1" s="1"/>
  <c r="AL239" i="1"/>
  <c r="AN238" i="1"/>
  <c r="AO238" i="1" s="1"/>
  <c r="AL238" i="1"/>
  <c r="AN237" i="1"/>
  <c r="AO237" i="1" s="1"/>
  <c r="AL237" i="1"/>
  <c r="AL236" i="1"/>
  <c r="AN235" i="1"/>
  <c r="AO235" i="1" s="1"/>
  <c r="AL235" i="1"/>
  <c r="AN234" i="1"/>
  <c r="AO234" i="1" s="1"/>
  <c r="AL234" i="1"/>
  <c r="AN233" i="1"/>
  <c r="AO233" i="1" s="1"/>
  <c r="AL233" i="1"/>
  <c r="AN232" i="1"/>
  <c r="AO232" i="1" s="1"/>
  <c r="AL232" i="1"/>
  <c r="AN231" i="1"/>
  <c r="AO231" i="1" s="1"/>
  <c r="AL231" i="1"/>
  <c r="AN230" i="1"/>
  <c r="AO230" i="1" s="1"/>
  <c r="AL230" i="1"/>
  <c r="AN227" i="1"/>
  <c r="AO227" i="1" s="1"/>
  <c r="AL227" i="1"/>
  <c r="AN226" i="1"/>
  <c r="AO226" i="1" s="1"/>
  <c r="AL226" i="1"/>
  <c r="AN225" i="1"/>
  <c r="AO225" i="1" s="1"/>
  <c r="AL225" i="1"/>
  <c r="AN224" i="1"/>
  <c r="AO224" i="1" s="1"/>
  <c r="AL224" i="1"/>
  <c r="AN223" i="1"/>
  <c r="AO223" i="1" s="1"/>
  <c r="AL223" i="1"/>
  <c r="AN222" i="1"/>
  <c r="AO222" i="1" s="1"/>
  <c r="AL222" i="1"/>
  <c r="AN221" i="1"/>
  <c r="AO221" i="1" s="1"/>
  <c r="AL221" i="1"/>
  <c r="AN220" i="1"/>
  <c r="AO220" i="1" s="1"/>
  <c r="AL220" i="1"/>
  <c r="AN219" i="1"/>
  <c r="AO219" i="1" s="1"/>
  <c r="AL219" i="1"/>
  <c r="AN218" i="1"/>
  <c r="AO218" i="1" s="1"/>
  <c r="AL218" i="1"/>
  <c r="AN217" i="1"/>
  <c r="AO217" i="1" s="1"/>
  <c r="AL217" i="1"/>
  <c r="AN216" i="1"/>
  <c r="AO216" i="1" s="1"/>
  <c r="AL216" i="1"/>
  <c r="AN215" i="1"/>
  <c r="AO215" i="1" s="1"/>
  <c r="AL215" i="1"/>
  <c r="AN214" i="1"/>
  <c r="AO214" i="1" s="1"/>
  <c r="AL214" i="1"/>
  <c r="AN213" i="1"/>
  <c r="AO213" i="1" s="1"/>
  <c r="AL213" i="1"/>
  <c r="AN212" i="1"/>
  <c r="AO212" i="1" s="1"/>
  <c r="AL212" i="1"/>
  <c r="AN211" i="1"/>
  <c r="AO211" i="1" s="1"/>
  <c r="AL211" i="1"/>
  <c r="AN210" i="1"/>
  <c r="AO210" i="1" s="1"/>
  <c r="AL210" i="1"/>
  <c r="AN209" i="1"/>
  <c r="AO209" i="1" s="1"/>
  <c r="AL209" i="1"/>
  <c r="AN208" i="1"/>
  <c r="AO208" i="1" s="1"/>
  <c r="AL208" i="1"/>
  <c r="AN207" i="1"/>
  <c r="AO207" i="1" s="1"/>
  <c r="AL207" i="1"/>
  <c r="AN206" i="1"/>
  <c r="AO206" i="1" s="1"/>
  <c r="AL206" i="1"/>
  <c r="AN205" i="1"/>
  <c r="AO205" i="1" s="1"/>
  <c r="AL205" i="1"/>
  <c r="AN204" i="1"/>
  <c r="AO204" i="1" s="1"/>
  <c r="AL204" i="1"/>
  <c r="AN203" i="1"/>
  <c r="AO203" i="1" s="1"/>
  <c r="AL203" i="1"/>
  <c r="AN202" i="1"/>
  <c r="AO202" i="1" s="1"/>
  <c r="AL202" i="1"/>
  <c r="AN201" i="1"/>
  <c r="AO201" i="1" s="1"/>
  <c r="AL201" i="1"/>
  <c r="AN200" i="1"/>
  <c r="AO200" i="1" s="1"/>
  <c r="AL200" i="1"/>
  <c r="AN199" i="1"/>
  <c r="AO199" i="1" s="1"/>
  <c r="AL199" i="1"/>
  <c r="AN198" i="1"/>
  <c r="AO198" i="1" s="1"/>
  <c r="AL198" i="1"/>
  <c r="AN197" i="1"/>
  <c r="AO197" i="1" s="1"/>
  <c r="AL197" i="1"/>
  <c r="AN196" i="1"/>
  <c r="AO196" i="1" s="1"/>
  <c r="AL196" i="1"/>
  <c r="AN195" i="1"/>
  <c r="AO195" i="1" s="1"/>
  <c r="AL195" i="1"/>
  <c r="AN194" i="1"/>
  <c r="AO194" i="1" s="1"/>
  <c r="AL194" i="1"/>
  <c r="AN193" i="1"/>
  <c r="AO193" i="1" s="1"/>
  <c r="AL193" i="1"/>
  <c r="AN192" i="1"/>
  <c r="AO192" i="1" s="1"/>
  <c r="AL192" i="1"/>
  <c r="AN191" i="1"/>
  <c r="AO191" i="1" s="1"/>
  <c r="AL191" i="1"/>
  <c r="AN190" i="1"/>
  <c r="AO190" i="1" s="1"/>
  <c r="AL190" i="1"/>
  <c r="AN189" i="1"/>
  <c r="AO189" i="1" s="1"/>
  <c r="AL189" i="1"/>
  <c r="AN188" i="1"/>
  <c r="AO188" i="1" s="1"/>
  <c r="AL188" i="1"/>
  <c r="AN187" i="1"/>
  <c r="AO187" i="1" s="1"/>
  <c r="AL187" i="1"/>
  <c r="AN186" i="1"/>
  <c r="AO186" i="1" s="1"/>
  <c r="AL186" i="1"/>
  <c r="AN185" i="1"/>
  <c r="AO185" i="1" s="1"/>
  <c r="AL185" i="1"/>
  <c r="AN184" i="1"/>
  <c r="AO184" i="1" s="1"/>
  <c r="AL184" i="1"/>
  <c r="AN183" i="1"/>
  <c r="AO183" i="1" s="1"/>
  <c r="AL183" i="1"/>
  <c r="AN182" i="1"/>
  <c r="AO182" i="1" s="1"/>
  <c r="AL182" i="1"/>
  <c r="AN181" i="1"/>
  <c r="AO181" i="1" s="1"/>
  <c r="AL181" i="1"/>
  <c r="AN180" i="1"/>
  <c r="AO180" i="1" s="1"/>
  <c r="AL180" i="1"/>
  <c r="AN179" i="1"/>
  <c r="AO179" i="1" s="1"/>
  <c r="AL179" i="1"/>
  <c r="AN178" i="1"/>
  <c r="AO178" i="1" s="1"/>
  <c r="AL178" i="1"/>
  <c r="AN177" i="1"/>
  <c r="AO177" i="1" s="1"/>
  <c r="AL177" i="1"/>
  <c r="AN176" i="1"/>
  <c r="AO176" i="1" s="1"/>
  <c r="AL176" i="1"/>
  <c r="AN175" i="1"/>
  <c r="AO175" i="1" s="1"/>
  <c r="AL175" i="1"/>
  <c r="AN174" i="1"/>
  <c r="AO174" i="1" s="1"/>
  <c r="AL174" i="1"/>
  <c r="AN173" i="1"/>
  <c r="AO173" i="1" s="1"/>
  <c r="AL173" i="1"/>
  <c r="AN172" i="1"/>
  <c r="AO172" i="1" s="1"/>
  <c r="AL172" i="1"/>
  <c r="AN171" i="1"/>
  <c r="AO171" i="1" s="1"/>
  <c r="AL171" i="1"/>
  <c r="AN170" i="1"/>
  <c r="AO170" i="1" s="1"/>
  <c r="AL170" i="1"/>
  <c r="AN169" i="1"/>
  <c r="AO169" i="1" s="1"/>
  <c r="AL169" i="1"/>
  <c r="AN168" i="1"/>
  <c r="AO168" i="1" s="1"/>
  <c r="AL168" i="1"/>
  <c r="AN167" i="1"/>
  <c r="AO167" i="1" s="1"/>
  <c r="AL167" i="1"/>
  <c r="AN166" i="1"/>
  <c r="AL166" i="1"/>
  <c r="AN165" i="1"/>
  <c r="AO165" i="1" s="1"/>
  <c r="AL165" i="1"/>
  <c r="AN164" i="1"/>
  <c r="AO164" i="1" s="1"/>
  <c r="AL164" i="1"/>
  <c r="AN163" i="1"/>
  <c r="AO163" i="1" s="1"/>
  <c r="AL163" i="1"/>
  <c r="AN162" i="1"/>
  <c r="AO162" i="1" s="1"/>
  <c r="AL162" i="1"/>
  <c r="AN161" i="1"/>
  <c r="AO161" i="1" s="1"/>
  <c r="AL161" i="1"/>
  <c r="AN160" i="1"/>
  <c r="AO160" i="1" s="1"/>
  <c r="AL160" i="1"/>
  <c r="AN159" i="1"/>
  <c r="AO159" i="1" s="1"/>
  <c r="AL159" i="1"/>
  <c r="AN158" i="1"/>
  <c r="AO158" i="1" s="1"/>
  <c r="AL158" i="1"/>
  <c r="AN157" i="1"/>
  <c r="AO157" i="1" s="1"/>
  <c r="AL157" i="1"/>
  <c r="AN156" i="1"/>
  <c r="AO156" i="1" s="1"/>
  <c r="AL156" i="1"/>
  <c r="AN155" i="1"/>
  <c r="AO155" i="1" s="1"/>
  <c r="AL155" i="1"/>
  <c r="AN154" i="1"/>
  <c r="AO154" i="1" s="1"/>
  <c r="AL154" i="1"/>
  <c r="AN153" i="1"/>
  <c r="AO153" i="1" s="1"/>
  <c r="AL153" i="1"/>
  <c r="AN152" i="1"/>
  <c r="AO152" i="1" s="1"/>
  <c r="AL152" i="1"/>
  <c r="AN151" i="1"/>
  <c r="AO151" i="1" s="1"/>
  <c r="AL151" i="1"/>
  <c r="AN150" i="1"/>
  <c r="AO150" i="1" s="1"/>
  <c r="AL150" i="1"/>
  <c r="AN149" i="1"/>
  <c r="AO149" i="1" s="1"/>
  <c r="AL149" i="1"/>
  <c r="AN148" i="1"/>
  <c r="AO148" i="1" s="1"/>
  <c r="AL148" i="1"/>
  <c r="AN147" i="1"/>
  <c r="AO147" i="1" s="1"/>
  <c r="AL147" i="1"/>
  <c r="AN146" i="1"/>
  <c r="AO146" i="1" s="1"/>
  <c r="AL146" i="1"/>
  <c r="AN145" i="1"/>
  <c r="AO145" i="1" s="1"/>
  <c r="AL145" i="1"/>
  <c r="AN144" i="1"/>
  <c r="AO144" i="1" s="1"/>
  <c r="AL144" i="1"/>
  <c r="AN143" i="1"/>
  <c r="AO143" i="1" s="1"/>
  <c r="AL143" i="1"/>
  <c r="AN142" i="1"/>
  <c r="AO142" i="1" s="1"/>
  <c r="AL142" i="1"/>
  <c r="AN141" i="1"/>
  <c r="AO141" i="1" s="1"/>
  <c r="AL141" i="1"/>
  <c r="AN140" i="1"/>
  <c r="AO140" i="1" s="1"/>
  <c r="AL140" i="1"/>
  <c r="AN139" i="1"/>
  <c r="AO139" i="1" s="1"/>
  <c r="AL139" i="1"/>
  <c r="AN138" i="1"/>
  <c r="AO138" i="1" s="1"/>
  <c r="AL138" i="1"/>
  <c r="AN137" i="1"/>
  <c r="AO137" i="1" s="1"/>
  <c r="AL137" i="1"/>
  <c r="AN136" i="1"/>
  <c r="AO136" i="1" s="1"/>
  <c r="AL136" i="1"/>
  <c r="AN135" i="1"/>
  <c r="AO135" i="1" s="1"/>
  <c r="AL135" i="1"/>
  <c r="AN134" i="1"/>
  <c r="AO134" i="1" s="1"/>
  <c r="AL134" i="1"/>
  <c r="AN133" i="1"/>
  <c r="AO133" i="1" s="1"/>
  <c r="AL133" i="1"/>
  <c r="AN132" i="1"/>
  <c r="AO132" i="1" s="1"/>
  <c r="AL132" i="1"/>
  <c r="AN131" i="1"/>
  <c r="AO131" i="1" s="1"/>
  <c r="AL131" i="1"/>
  <c r="AN130" i="1"/>
  <c r="AO130" i="1" s="1"/>
  <c r="AL130" i="1"/>
  <c r="AN129" i="1"/>
  <c r="AO129" i="1" s="1"/>
  <c r="AL129" i="1"/>
  <c r="AN128" i="1"/>
  <c r="AO128" i="1" s="1"/>
  <c r="AL128" i="1"/>
  <c r="AN127" i="1"/>
  <c r="AO127" i="1" s="1"/>
  <c r="AL127" i="1"/>
  <c r="AN126" i="1"/>
  <c r="AO126" i="1" s="1"/>
  <c r="AL126" i="1"/>
  <c r="AN125" i="1"/>
  <c r="AO125" i="1" s="1"/>
  <c r="AL125" i="1"/>
  <c r="AN124" i="1"/>
  <c r="AO124" i="1" s="1"/>
  <c r="AL124" i="1"/>
  <c r="AN123" i="1"/>
  <c r="AO123" i="1" s="1"/>
  <c r="AL123" i="1"/>
  <c r="AN122" i="1"/>
  <c r="AO122" i="1" s="1"/>
  <c r="AL122" i="1"/>
  <c r="AN121" i="1"/>
  <c r="AO121" i="1" s="1"/>
  <c r="AL121" i="1"/>
  <c r="AN120" i="1"/>
  <c r="AO120" i="1" s="1"/>
  <c r="AL120" i="1"/>
  <c r="AN119" i="1"/>
  <c r="AO119" i="1" s="1"/>
  <c r="AL119" i="1"/>
  <c r="AN118" i="1"/>
  <c r="AO118" i="1" s="1"/>
  <c r="AL118" i="1"/>
  <c r="AN117" i="1"/>
  <c r="AO117" i="1" s="1"/>
  <c r="AL117" i="1"/>
  <c r="AN116" i="1"/>
  <c r="AO116" i="1" s="1"/>
  <c r="AL116" i="1"/>
  <c r="AN115" i="1"/>
  <c r="AO115" i="1" s="1"/>
  <c r="AL115" i="1"/>
  <c r="AN114" i="1"/>
  <c r="AO114" i="1" s="1"/>
  <c r="AL114" i="1"/>
  <c r="AN113" i="1"/>
  <c r="AO113" i="1" s="1"/>
  <c r="AL113" i="1"/>
  <c r="AN112" i="1"/>
  <c r="AO112" i="1" s="1"/>
  <c r="AL112" i="1"/>
  <c r="AN111" i="1"/>
  <c r="AO111" i="1" s="1"/>
  <c r="AL111" i="1"/>
  <c r="AN110" i="1"/>
  <c r="AO110" i="1" s="1"/>
  <c r="AL110" i="1"/>
  <c r="AN109" i="1"/>
  <c r="AO109" i="1" s="1"/>
  <c r="AL109" i="1"/>
  <c r="AN108" i="1"/>
  <c r="AO108" i="1" s="1"/>
  <c r="AL108" i="1"/>
  <c r="AN107" i="1"/>
  <c r="AO107" i="1" s="1"/>
  <c r="AL107" i="1"/>
  <c r="AN106" i="1"/>
  <c r="AO106" i="1" s="1"/>
  <c r="AL106" i="1"/>
  <c r="AN105" i="1"/>
  <c r="AO105" i="1" s="1"/>
  <c r="AL105" i="1"/>
  <c r="AN104" i="1"/>
  <c r="AO104" i="1" s="1"/>
  <c r="AL104" i="1"/>
  <c r="AN103" i="1"/>
  <c r="AO103" i="1" s="1"/>
  <c r="AL103" i="1"/>
  <c r="AN102" i="1"/>
  <c r="AO102" i="1" s="1"/>
  <c r="AL102" i="1"/>
  <c r="AN101" i="1"/>
  <c r="AO101" i="1" s="1"/>
  <c r="AL101" i="1"/>
  <c r="AN100" i="1"/>
  <c r="AO100" i="1" s="1"/>
  <c r="AL100" i="1"/>
  <c r="AN99" i="1"/>
  <c r="AO99" i="1" s="1"/>
  <c r="AL99" i="1"/>
  <c r="AN98" i="1"/>
  <c r="AO98" i="1" s="1"/>
  <c r="AL98" i="1"/>
  <c r="AN97" i="1"/>
  <c r="AO97" i="1" s="1"/>
  <c r="AL97" i="1"/>
  <c r="AN96" i="1"/>
  <c r="AO96" i="1" s="1"/>
  <c r="AL96" i="1"/>
  <c r="AN95" i="1"/>
  <c r="AO95" i="1" s="1"/>
  <c r="AL95" i="1"/>
  <c r="AN94" i="1"/>
  <c r="AO94" i="1" s="1"/>
  <c r="AL94" i="1"/>
  <c r="AN93" i="1"/>
  <c r="AO93" i="1" s="1"/>
  <c r="AL93" i="1"/>
  <c r="AN92" i="1"/>
  <c r="AO92" i="1" s="1"/>
  <c r="AL92" i="1"/>
  <c r="AN91" i="1"/>
  <c r="AO91" i="1" s="1"/>
  <c r="AL91" i="1"/>
  <c r="AN90" i="1"/>
  <c r="AO90" i="1" s="1"/>
  <c r="AL90" i="1"/>
  <c r="AN89" i="1"/>
  <c r="AO89" i="1" s="1"/>
  <c r="AL89" i="1"/>
  <c r="AN88" i="1"/>
  <c r="AO88" i="1" s="1"/>
  <c r="AL88" i="1"/>
  <c r="AN87" i="1"/>
  <c r="AO87" i="1" s="1"/>
  <c r="AL87" i="1"/>
  <c r="AN86" i="1"/>
  <c r="AO86" i="1" s="1"/>
  <c r="AL86" i="1"/>
  <c r="AN85" i="1"/>
  <c r="AO85" i="1" s="1"/>
  <c r="AL85" i="1"/>
  <c r="AN84" i="1"/>
  <c r="AO84" i="1" s="1"/>
  <c r="AL84" i="1"/>
  <c r="AN83" i="1"/>
  <c r="AO83" i="1" s="1"/>
  <c r="AL83" i="1"/>
  <c r="AN82" i="1"/>
  <c r="AO82" i="1" s="1"/>
  <c r="AL82" i="1"/>
  <c r="AN81" i="1"/>
  <c r="AO81" i="1" s="1"/>
  <c r="AL81" i="1"/>
  <c r="AN80" i="1"/>
  <c r="AO80" i="1" s="1"/>
  <c r="AL80" i="1"/>
  <c r="AN79" i="1"/>
  <c r="AO79" i="1" s="1"/>
  <c r="AL79" i="1"/>
  <c r="AN78" i="1"/>
  <c r="AO78" i="1" s="1"/>
  <c r="AL78" i="1"/>
  <c r="AN77" i="1"/>
  <c r="AO77" i="1" s="1"/>
  <c r="AL77" i="1"/>
  <c r="AN76" i="1"/>
  <c r="AO76" i="1" s="1"/>
  <c r="AL76" i="1"/>
  <c r="AN75" i="1"/>
  <c r="AO75" i="1" s="1"/>
  <c r="AL75" i="1"/>
  <c r="AN74" i="1"/>
  <c r="AO74" i="1" s="1"/>
  <c r="AL74" i="1"/>
  <c r="AN73" i="1"/>
  <c r="AO73" i="1" s="1"/>
  <c r="AL73" i="1"/>
  <c r="AN72" i="1"/>
  <c r="AO72" i="1" s="1"/>
  <c r="AL72" i="1"/>
  <c r="AN71" i="1"/>
  <c r="AO71" i="1" s="1"/>
  <c r="AL71" i="1"/>
  <c r="AN70" i="1"/>
  <c r="AO70" i="1" s="1"/>
  <c r="AL70" i="1"/>
  <c r="AN69" i="1"/>
  <c r="AO69" i="1" s="1"/>
  <c r="AL69" i="1"/>
  <c r="AN68" i="1"/>
  <c r="AO68" i="1" s="1"/>
  <c r="AL68" i="1"/>
  <c r="AN67" i="1"/>
  <c r="AO67" i="1" s="1"/>
  <c r="AL67" i="1"/>
  <c r="AN66" i="1"/>
  <c r="AO66" i="1" s="1"/>
  <c r="AL66" i="1"/>
  <c r="AN65" i="1"/>
  <c r="AO65" i="1" s="1"/>
  <c r="AL65" i="1"/>
  <c r="AN64" i="1"/>
  <c r="AO64" i="1" s="1"/>
  <c r="AL64" i="1"/>
  <c r="AN63" i="1"/>
  <c r="AO63" i="1" s="1"/>
  <c r="AL63" i="1"/>
  <c r="AN62" i="1"/>
  <c r="AO62" i="1" s="1"/>
  <c r="AL62" i="1"/>
  <c r="AN61" i="1"/>
  <c r="AO61" i="1" s="1"/>
  <c r="AL61" i="1"/>
  <c r="AN60" i="1"/>
  <c r="AO60" i="1" s="1"/>
  <c r="AL60" i="1"/>
  <c r="AN59" i="1"/>
  <c r="AO59" i="1" s="1"/>
  <c r="AL59" i="1"/>
  <c r="AN58" i="1"/>
  <c r="AO58" i="1" s="1"/>
  <c r="AL58" i="1"/>
  <c r="AN57" i="1"/>
  <c r="AO57" i="1" s="1"/>
  <c r="AL57" i="1"/>
  <c r="AN56" i="1"/>
  <c r="AO56" i="1" s="1"/>
  <c r="AL56" i="1"/>
  <c r="AN55" i="1"/>
  <c r="AO55" i="1" s="1"/>
  <c r="AL55" i="1"/>
  <c r="AN54" i="1"/>
  <c r="AO54" i="1" s="1"/>
  <c r="AL54" i="1"/>
  <c r="AN53" i="1"/>
  <c r="AO53" i="1" s="1"/>
  <c r="AL53" i="1"/>
  <c r="AN51" i="1"/>
  <c r="AO51" i="1" s="1"/>
  <c r="AL51" i="1"/>
  <c r="AN50" i="1"/>
  <c r="AO50" i="1" s="1"/>
  <c r="AL50" i="1"/>
  <c r="AN49" i="1"/>
  <c r="AO49" i="1" s="1"/>
  <c r="AL49" i="1"/>
  <c r="AN48" i="1"/>
  <c r="AO48" i="1" s="1"/>
  <c r="AL48" i="1"/>
  <c r="AN47" i="1"/>
  <c r="AO47" i="1" s="1"/>
  <c r="AL47" i="1"/>
  <c r="AN46" i="1"/>
  <c r="AO46" i="1" s="1"/>
  <c r="AL46" i="1"/>
  <c r="AN45" i="1"/>
  <c r="AO45" i="1" s="1"/>
  <c r="AL45" i="1"/>
  <c r="AN44" i="1"/>
  <c r="AO44" i="1" s="1"/>
  <c r="AL44" i="1"/>
  <c r="AN43" i="1"/>
  <c r="AO43" i="1" s="1"/>
  <c r="AL43" i="1"/>
  <c r="AN42" i="1"/>
  <c r="AO42" i="1" s="1"/>
  <c r="AL42" i="1"/>
  <c r="AN41" i="1"/>
  <c r="AO41" i="1" s="1"/>
  <c r="AL41" i="1"/>
  <c r="AN40" i="1"/>
  <c r="AO40" i="1" s="1"/>
  <c r="AL40" i="1"/>
  <c r="AN39" i="1"/>
  <c r="AO39" i="1" s="1"/>
  <c r="AL39" i="1"/>
  <c r="AN38" i="1"/>
  <c r="AO38" i="1" s="1"/>
  <c r="AL38" i="1"/>
  <c r="AN37" i="1"/>
  <c r="AO37" i="1" s="1"/>
  <c r="AL37" i="1"/>
  <c r="AN36" i="1"/>
  <c r="AO36" i="1" s="1"/>
  <c r="AL36" i="1"/>
  <c r="AN35" i="1"/>
  <c r="AO35" i="1" s="1"/>
  <c r="AL35" i="1"/>
  <c r="AN34" i="1"/>
  <c r="AO34" i="1" s="1"/>
  <c r="AL34" i="1"/>
  <c r="AN33" i="1"/>
  <c r="AO33" i="1" s="1"/>
  <c r="AL33" i="1"/>
  <c r="AN32" i="1"/>
  <c r="AO32" i="1" s="1"/>
  <c r="AL32" i="1"/>
  <c r="AN31" i="1"/>
  <c r="AO31" i="1" s="1"/>
  <c r="AL31" i="1"/>
  <c r="AN30" i="1"/>
  <c r="AO30" i="1" s="1"/>
  <c r="AL30" i="1"/>
  <c r="AL29" i="1"/>
  <c r="AL28" i="1"/>
  <c r="AN27" i="1"/>
  <c r="AO27" i="1" s="1"/>
  <c r="AL27" i="1"/>
  <c r="AN26" i="1"/>
  <c r="AO26" i="1" s="1"/>
  <c r="AL26" i="1"/>
  <c r="AN25" i="1"/>
  <c r="AO25" i="1" s="1"/>
  <c r="AL25" i="1"/>
  <c r="AN24" i="1"/>
  <c r="AO24" i="1" s="1"/>
  <c r="AL24" i="1"/>
  <c r="AN23" i="1"/>
  <c r="AO23" i="1" s="1"/>
  <c r="AL23" i="1"/>
  <c r="AN22" i="1"/>
  <c r="AO22" i="1" s="1"/>
  <c r="AL22" i="1"/>
  <c r="AN21" i="1"/>
  <c r="AO21" i="1" s="1"/>
  <c r="AL21" i="1"/>
  <c r="AN20" i="1"/>
  <c r="AO20" i="1" s="1"/>
  <c r="AL20" i="1"/>
  <c r="AN19" i="1"/>
  <c r="AO19" i="1" s="1"/>
  <c r="AL19" i="1"/>
  <c r="AN18" i="1"/>
  <c r="AO18" i="1" s="1"/>
  <c r="AL18" i="1"/>
  <c r="AN17" i="1"/>
  <c r="AO17" i="1" s="1"/>
  <c r="AL17" i="1"/>
  <c r="AN16" i="1"/>
  <c r="AO16" i="1" s="1"/>
  <c r="AL16" i="1"/>
  <c r="AN15" i="1"/>
  <c r="AO15" i="1" s="1"/>
  <c r="AL15" i="1"/>
  <c r="AN14" i="1"/>
  <c r="AO14" i="1" s="1"/>
  <c r="AL14" i="1"/>
  <c r="AN13" i="1"/>
  <c r="AO13" i="1" s="1"/>
  <c r="AL13" i="1"/>
  <c r="AN12" i="1"/>
  <c r="AO12" i="1" s="1"/>
  <c r="AL12" i="1"/>
  <c r="AN11" i="1"/>
  <c r="AO11" i="1" s="1"/>
  <c r="AL11" i="1"/>
  <c r="AN10" i="1"/>
  <c r="AO10" i="1" s="1"/>
  <c r="AL10" i="1"/>
  <c r="AN9" i="1"/>
  <c r="AO9" i="1" s="1"/>
  <c r="AL9" i="1"/>
  <c r="AN8" i="1"/>
  <c r="AO8" i="1" s="1"/>
  <c r="AL8" i="1"/>
  <c r="AN7" i="1"/>
  <c r="AO7" i="1" s="1"/>
  <c r="AL7" i="1"/>
  <c r="AN6" i="1"/>
  <c r="AO6" i="1" s="1"/>
  <c r="AL6" i="1"/>
  <c r="AN5" i="1"/>
  <c r="AO5" i="1" s="1"/>
  <c r="AL5" i="1"/>
  <c r="AN4" i="1"/>
  <c r="AO4" i="1" s="1"/>
  <c r="AL4" i="1"/>
  <c r="AN3" i="1"/>
  <c r="AL3" i="1"/>
  <c r="AL2" i="1"/>
  <c r="AN236" i="1" l="1"/>
  <c r="AO236" i="1" s="1"/>
  <c r="AL543" i="1"/>
  <c r="AO3" i="1"/>
  <c r="AO2" i="1"/>
  <c r="AO166" i="1"/>
</calcChain>
</file>

<file path=xl/sharedStrings.xml><?xml version="1.0" encoding="utf-8"?>
<sst xmlns="http://schemas.openxmlformats.org/spreadsheetml/2006/main" count="12999" uniqueCount="1100">
  <si>
    <t>Codigo Origen</t>
  </si>
  <si>
    <t>Etiquetado</t>
  </si>
  <si>
    <t>Codigo Finalidad</t>
  </si>
  <si>
    <t>Nombre finalidad</t>
  </si>
  <si>
    <t>Codigo Funcion</t>
  </si>
  <si>
    <t>Nombre Funcion</t>
  </si>
  <si>
    <t>Codigo Subfuncion</t>
  </si>
  <si>
    <t>Nombre Subfuncion</t>
  </si>
  <si>
    <t>Codigo Clasifi. Prog</t>
  </si>
  <si>
    <t>Detalle Clasifi Prog</t>
  </si>
  <si>
    <t>Cod. Dependencia</t>
  </si>
  <si>
    <t>Codigo Programa</t>
  </si>
  <si>
    <t>Codigo Proyecto</t>
  </si>
  <si>
    <t>Cod. Unidad Ejectura</t>
  </si>
  <si>
    <t>Tipo Gasto Nombre</t>
  </si>
  <si>
    <t>Concepto codigo</t>
  </si>
  <si>
    <t>Concepto nombre</t>
  </si>
  <si>
    <t>Partida generica codigo</t>
  </si>
  <si>
    <t>Partida generica nombre</t>
  </si>
  <si>
    <t>Partida</t>
  </si>
  <si>
    <t>Descripción</t>
  </si>
  <si>
    <t>Codigo Destino</t>
  </si>
  <si>
    <t>Concepto Destino</t>
  </si>
  <si>
    <t>Capitulo codigo</t>
  </si>
  <si>
    <t>Capitulo nombre</t>
  </si>
  <si>
    <t>Origen (FF)</t>
  </si>
  <si>
    <t>Dependencia</t>
  </si>
  <si>
    <t>Nombre programa</t>
  </si>
  <si>
    <t>Proyecto</t>
  </si>
  <si>
    <t>Centro costos</t>
  </si>
  <si>
    <t>Importe Ajustado</t>
  </si>
  <si>
    <t>Presupuestado</t>
  </si>
  <si>
    <t>Pre-Comprometido</t>
  </si>
  <si>
    <t>Comprometido</t>
  </si>
  <si>
    <t>Devengado</t>
  </si>
  <si>
    <t>Ejercido</t>
  </si>
  <si>
    <t>Pagado</t>
  </si>
  <si>
    <t>Disponible/Subejercicio</t>
  </si>
  <si>
    <t>Ampliación</t>
  </si>
  <si>
    <t>Ampliación por transferencia</t>
  </si>
  <si>
    <t>Disminución</t>
  </si>
  <si>
    <t>Disminución por transferencia</t>
  </si>
  <si>
    <t>Ajuste por</t>
  </si>
  <si>
    <t>2.5-03-1-23</t>
  </si>
  <si>
    <t>Si</t>
  </si>
  <si>
    <t>GOBIERNO</t>
  </si>
  <si>
    <t>COORDINACIÓN DE LA POLÍTICA DE GOBIERNO</t>
  </si>
  <si>
    <t>1.3.4</t>
  </si>
  <si>
    <t>FUNCIÓN PÚBLICA</t>
  </si>
  <si>
    <t>M</t>
  </si>
  <si>
    <t xml:space="preserve">Actividades de apoyo administrativo desarrolladas </t>
  </si>
  <si>
    <t>04_24</t>
  </si>
  <si>
    <t>013_24</t>
  </si>
  <si>
    <t>(GCORR) GASTO CORRIENTE</t>
  </si>
  <si>
    <t>OTROS SERVICIOS GENERALES</t>
  </si>
  <si>
    <t>SERVICIOS GENERALES</t>
  </si>
  <si>
    <t>Reintegro de Remanentes de Recursos Federales y Estatales</t>
  </si>
  <si>
    <t>SIN DESCRIPCIÓN PARA DESTINOS 00</t>
  </si>
  <si>
    <t>PRODDER 2023</t>
  </si>
  <si>
    <t>TESORERÍA MUNICIPAL</t>
  </si>
  <si>
    <t>GOBIERNO EFECTIVO</t>
  </si>
  <si>
    <t>PROYECTO DE PRESUPUESTO</t>
  </si>
  <si>
    <t>DIRECCIÓN GENERAL DE FINANZAS</t>
  </si>
  <si>
    <t>1.1-00-24</t>
  </si>
  <si>
    <t>No</t>
  </si>
  <si>
    <t>1.3.5</t>
  </si>
  <si>
    <t>ASUNTOS JURÍDICOS</t>
  </si>
  <si>
    <t>O</t>
  </si>
  <si>
    <t>Actividades que realizan la función pública o cont</t>
  </si>
  <si>
    <t>03_24</t>
  </si>
  <si>
    <t>011_24</t>
  </si>
  <si>
    <t>ALIMENTOS Y UTENSILIOS</t>
  </si>
  <si>
    <t>MATERIALES Y SUMINISTROS</t>
  </si>
  <si>
    <t>PRODUCTOS ALIMENTICIOS PARA PERSONAS</t>
  </si>
  <si>
    <t>RECURSOS FISCALES 2024</t>
  </si>
  <si>
    <t>SINDICATURA MUNICIPAL</t>
  </si>
  <si>
    <t>CORRESPONSABILIDAD SOCIAL (TRANSVERSAL)</t>
  </si>
  <si>
    <t>DEFENSORÍA LEGAL</t>
  </si>
  <si>
    <t>DIRECCIÓN GENERAL JURIDÍCA</t>
  </si>
  <si>
    <t>MATERIALES Y ARTÍCULOS DE CONSTRUCCIÓN Y DE REPARACIÓN.</t>
  </si>
  <si>
    <t>OTROS MATERIALES Y ARTÍCULOS DE CONSTRUCCIÓN Y REPARACIÓN</t>
  </si>
  <si>
    <t>VESTUARIO, BLANCOS, PRENDAS DE PROTECCION Y ARTICULOS DEPORTIVOS</t>
  </si>
  <si>
    <t>PRENDAS DE SEGURIDAD Y PROTECCIÓN PERSONAL</t>
  </si>
  <si>
    <t>SERVICIOS PROFESIONALES, CIENTIFICOS, TECNICOS Y OTROS SERVICIOS</t>
  </si>
  <si>
    <t>SERVICIOS LEGALES, DE CONTABILIDAD, AUDITORÍA Y RELACIONADOS</t>
  </si>
  <si>
    <t>SERVICIOS DE INSTALACION, REPARACION, MANTENIMIENTO Y CONSERVACION</t>
  </si>
  <si>
    <t>INSTALACIÓN, REPARACIÓN Y MANTENIMIENTO DE MOBILIARIO Y EQUIPO DE ADMINISTRACIÓN, EDUCACIONAL Y RECREATIVO</t>
  </si>
  <si>
    <t>R</t>
  </si>
  <si>
    <t>Solamente actividades específicas, distintas a las</t>
  </si>
  <si>
    <t>02_24</t>
  </si>
  <si>
    <t>007_24</t>
  </si>
  <si>
    <t>AYUDAS SOCIALES</t>
  </si>
  <si>
    <t>TRANSFERENCIAS, ASIGNACIONES, SUBSIDIOS Y OTRAS  AYUDAS</t>
  </si>
  <si>
    <t>AYUDAS SOCIALES A INSTITUCIONES SIN FINES DE LUCRO</t>
  </si>
  <si>
    <t>FIL</t>
  </si>
  <si>
    <t>TRANSFERENCIAS, ASIGNACIONES, SUBSIDIOS Y OTRAS AYUDAS</t>
  </si>
  <si>
    <t>SECRETARÍA GENERAL DEL AYUNTAMIENTO</t>
  </si>
  <si>
    <t>APOYO A INSTITUCIONES</t>
  </si>
  <si>
    <t>DIRECCIÓN DE LA SECRETARÍA GENERAL</t>
  </si>
  <si>
    <t>CLAD</t>
  </si>
  <si>
    <t>012_24</t>
  </si>
  <si>
    <t>(GCAP) GASTO CAPITAL</t>
  </si>
  <si>
    <t>MOBILIARIO Y EQUIPO DE ADMINISTRACION</t>
  </si>
  <si>
    <t>BIENES MUEBLES, INMUEBLES E INTANGIBLES</t>
  </si>
  <si>
    <t>MUEBLES DE OFICINA Y ESTANTERÍA</t>
  </si>
  <si>
    <t>DESPACHO DE LA TESORERÍA MUNICIPAL</t>
  </si>
  <si>
    <t>DIRECCIÓN DE PROCESOS ADMINISTRATIVOS Y</t>
  </si>
  <si>
    <t>PROYECTOS PRODUCTIVOS Y ACCIONES DE FOMENTO</t>
  </si>
  <si>
    <t>INVERSIÓN PÚBLICA</t>
  </si>
  <si>
    <t>EJECUCIÓN DE PROYECTOS PRODUCTIVOS NO INCLUIDOS EN CONCEPTOS ANTERIORES DE ESTE CAPÍTULO</t>
  </si>
  <si>
    <t>PLANTAS DE TRATAMIENTO</t>
  </si>
  <si>
    <t>INVERSION PUBLICA</t>
  </si>
  <si>
    <t>CAT</t>
  </si>
  <si>
    <t>MATERIALES DE ADMINISTRACION, EMISION DE DOCUMENTOS Y ARTICULOS OFICIALES</t>
  </si>
  <si>
    <t>MATERIALES, ÚTILES Y EQUIPOS MENORES DE OFICINA</t>
  </si>
  <si>
    <t>MATERIALES, ÚTILES Y EQUIPOS MENORES DE TECNOLOGÍAS DE LA INFORMACIÓN Y COMUNICACIONES</t>
  </si>
  <si>
    <t>PRODUCTOS QUIMICOS, FARMACEUTICOS Y DE LABORATORIO</t>
  </si>
  <si>
    <t>MEDICINAS Y PRODUCTOS FARMACÉUTICOS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</si>
  <si>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</si>
  <si>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</si>
  <si>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</si>
  <si>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 EDUCACIONAL Y RECREATIVO</t>
  </si>
  <si>
    <t>REFACCIONES Y ACCESORIOS MENORES DE EQUIPO DE CÓMPUTO Y TECNOLOGÍAS DE LA INFORMACIÓN</t>
  </si>
  <si>
    <t>REFACCIONES Y ACCESORIOS MENORES DE EQUIPO DE TRANSPORTE</t>
  </si>
  <si>
    <t>SERVICIOS BASICOS</t>
  </si>
  <si>
    <t>SERVICIOS POSTALES Y TELEGRÁFICOS</t>
  </si>
  <si>
    <t>SERVICIOS DE ARRENDAMIENTO</t>
  </si>
  <si>
    <t>ARRENDAMIENTO DE TERRENOS</t>
  </si>
  <si>
    <t>PA/442/2021-2024</t>
  </si>
  <si>
    <t>PA/466/2021-2024</t>
  </si>
  <si>
    <t>ARRENDAMIENTO DE ACTIVOS INTANGIBLES</t>
  </si>
  <si>
    <t>OTROS ARRENDAMIENTOS</t>
  </si>
  <si>
    <t>SERVICIOS DE CONSULTORÍA ADMINISTRATIVA, PROCESOS, TÉCNICA Y EN TECNOLOGÍAS DE LA INFORMACIÓN</t>
  </si>
  <si>
    <t>SERVICIOS DE APOYO ADMINISTRATIVO, FOTOCOPIADO E IMPRESIÓN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</si>
  <si>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</si>
  <si>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</si>
  <si>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</si>
  <si>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</si>
  <si>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CONSERVACIÓN Y MANTENIMIENTO MENOR DE INMUEBLES</t>
  </si>
  <si>
    <t>SERVICIOS DE TRASLADO Y VIATICOS</t>
  </si>
  <si>
    <t>PASAJES AÉREOS</t>
  </si>
  <si>
    <t>PASAJES TERRESTRES</t>
  </si>
  <si>
    <t>OTROS SERVICIOS DE TRASLADO Y HOSPEDAJE</t>
  </si>
  <si>
    <t>SERVICIOS OFICIALES</t>
  </si>
  <si>
    <t>GASTOS DE ORDEN  SOCIAL Y CULTURAL</t>
  </si>
  <si>
    <t>OTROS GASTOS POR RESPONSABILIDADES</t>
  </si>
  <si>
    <t>EQUIPO DE CÓMPUTO DE TECNOLOGÍAS DE LA INFORMACIÓN</t>
  </si>
  <si>
    <t>BIENES INMUEBLES</t>
  </si>
  <si>
    <t>TERRENOS</t>
  </si>
  <si>
    <t>RECONOCIMIENTO CONTRA DERECHOS</t>
  </si>
  <si>
    <t>SERVICIOS FINANCIEROS, BANCARIOS Y COMERCIALES INTEGRALES</t>
  </si>
  <si>
    <t>SENTENCIAS Y RESOLUCIONES POR AUTORIDAD COMPETENTE</t>
  </si>
  <si>
    <t>TRANSFERENCIAS AL RESTO DEL SECTOR PUBLICO</t>
  </si>
  <si>
    <t>TRANSFERENCIAS OTORGADAS A ENTIDADES PARAESTATALES NO EMPRESARIALES Y NO FINANCIERAS</t>
  </si>
  <si>
    <t>TRANSFERENCIAS A FIDEICOMISOS DE ENTIDADES FEDERATIVAS Y MUNICIPIOS</t>
  </si>
  <si>
    <t>014_24</t>
  </si>
  <si>
    <t>MATERIALES PARA EL REGISTRO E IDENTIFICACIÓN DE BIENES Y PERSONAS</t>
  </si>
  <si>
    <t>RECURSOS RECAUDADOS DE MANERA EFICIENTE PROGRAMADOS</t>
  </si>
  <si>
    <t>DIRECCIÓN GENERAL DE INGRESOS</t>
  </si>
  <si>
    <t>DIVERSAS DEVOLUCIONES</t>
  </si>
  <si>
    <t>PENAS, MULTAS, ACCESORIOS Y ACTUALIZACIONES</t>
  </si>
  <si>
    <t>S</t>
  </si>
  <si>
    <t>Definidos en el Presupuesto de Egresos y los que s</t>
  </si>
  <si>
    <t>010_24</t>
  </si>
  <si>
    <t>OTROS MOBILIARIOS Y EQUIPOS DE ADMINISTRACIÓN</t>
  </si>
  <si>
    <t>RED DE BASES</t>
  </si>
  <si>
    <t>DIRECCIÓN GENERAL DE CULTURA DE LA PAZ Y</t>
  </si>
  <si>
    <t>MOBILIARIO Y EQUIPO EDUCACIONAL Y RECREATIVO</t>
  </si>
  <si>
    <t>CÁMARAS FOTOGRÁFICAS Y DE VIDEO</t>
  </si>
  <si>
    <t>MAQUINARIA, OTROS EQUIPOS Y HERRAMIENTAS</t>
  </si>
  <si>
    <t>EQUIPO DE COMUNICACIÓN Y TELECOMUNICACIÓN</t>
  </si>
  <si>
    <t>HERRAMIENTAS Y MÁQUINAS-HERRAMIENTA</t>
  </si>
  <si>
    <t>MATERIALES Y ÚTILES DE IMPRESIÓN Y REPRODUCCIÓN</t>
  </si>
  <si>
    <t>MATERIAL DE LIMPIEZA</t>
  </si>
  <si>
    <t>ARTÍCULOS DEPORTIVOS</t>
  </si>
  <si>
    <t>SERVICIOS DE VIGILANCIA</t>
  </si>
  <si>
    <t>SERVICIOS PROFESIONALES, CIENTÍFICOS Y TÉCNICOS INTEGRALES</t>
  </si>
  <si>
    <t>F</t>
  </si>
  <si>
    <t>Actividades destinadas a la promoción y fomento de</t>
  </si>
  <si>
    <t>MATERIALES Y ÚTILES DE ENSEÑANZA</t>
  </si>
  <si>
    <t>ESPACIOS DE PAZ</t>
  </si>
  <si>
    <t>PRODUCTOS MINERALES NO METÁLICOS</t>
  </si>
  <si>
    <t>CEMENTO Y PRODUCTOS DE CONCRETO</t>
  </si>
  <si>
    <t>MADERA Y PRODUCTOS DE MADERA</t>
  </si>
  <si>
    <t>ARTÍCULOS METÁLICOS PARA LA CONSTRUCCIÓN</t>
  </si>
  <si>
    <t>COMBUSTIBLES, LUBRICANTES Y ADITIVOS</t>
  </si>
  <si>
    <t>ARRENDAMIENTO DE EQUIPO DE TRANSPORTE</t>
  </si>
  <si>
    <t>E</t>
  </si>
  <si>
    <t>Actividades del sector público, que realiza en for</t>
  </si>
  <si>
    <t>01_24</t>
  </si>
  <si>
    <t>001_24</t>
  </si>
  <si>
    <t>AYUDAS SOCIALES A PERSONAS</t>
  </si>
  <si>
    <t>PRESIDENCIA</t>
  </si>
  <si>
    <t>APOYO ECONÓMICO A PERSONAS FÍSICAS, ASOCIACIONES E INSTITUCIONES SIN FINES DE LUCRO</t>
  </si>
  <si>
    <t>SECRETARÍA PARTICULAR</t>
  </si>
  <si>
    <t>LAS CORONELAS</t>
  </si>
  <si>
    <t>COMUNIDAD SOGUEROS DE SAN MIGUEL CUYUTLAN</t>
  </si>
  <si>
    <t>ALDEA PASITOS</t>
  </si>
  <si>
    <t>FESTIVAL DEL CINE EN GUADALAJARA</t>
  </si>
  <si>
    <t>TELETON</t>
  </si>
  <si>
    <t>MÉXICO DANZA</t>
  </si>
  <si>
    <t>002_24</t>
  </si>
  <si>
    <t>SOCIEDAD COHESIVA Y RESILENTE</t>
  </si>
  <si>
    <t>ATENCIÓN A EVENTOS DEL GOBIERNO MUNICIPAL  Y AGENDA GUBERNAMENTAL</t>
  </si>
  <si>
    <t>DIRECCIÓN GENERAL DE RELACIONES PÚBLICAS</t>
  </si>
  <si>
    <t>UTENSILIOS PARA EL SERVICIO DE ALIMENTACIÓN</t>
  </si>
  <si>
    <t>MATERIAL ELÉCTRICO Y ELECTRÓNICO</t>
  </si>
  <si>
    <t>SERVICIOS DE LIMPIEZA Y MANEJO DE DESECHOS</t>
  </si>
  <si>
    <t>POSADA GENERAL</t>
  </si>
  <si>
    <t>005_24</t>
  </si>
  <si>
    <t>RELACIONES GUBERNAMENTALES</t>
  </si>
  <si>
    <t>DIRECCIÓN GENERAL DE RELACIONES GUBERNAM</t>
  </si>
  <si>
    <t>INFORME DE GOBIERNO</t>
  </si>
  <si>
    <t>003_24</t>
  </si>
  <si>
    <t>VESTUARIO Y UNIFORMES</t>
  </si>
  <si>
    <t>DESPACHO DE LA JEFATURA DE GABINETE</t>
  </si>
  <si>
    <t>JEFATURA DE GABINETE</t>
  </si>
  <si>
    <t>VIÁTICOS EN EL PAÍS</t>
  </si>
  <si>
    <t>004_24</t>
  </si>
  <si>
    <t>COMUNICACIÓN ESTRATÉGICA DEL GOBIERNO</t>
  </si>
  <si>
    <t>DIRECCIÓN DE COMUNICACIÓN</t>
  </si>
  <si>
    <t>SERVICIOS DE COMUNICACION SOCIAL Y PUBLICIDAD</t>
  </si>
  <si>
    <t>DIFUSIÓN POR RADIO, TELEVISIÓN Y OTROS MEDIOS DE MENSAJES SOBRE PROGRAMAS Y ACTIVIDADES GUBERNAMENTALES</t>
  </si>
  <si>
    <t>TRAILER CONCERT</t>
  </si>
  <si>
    <t>SERVICIOS DE LA INDUSTRIA FÍLMICA, DEL SONIDO Y DEL VIDEO</t>
  </si>
  <si>
    <t>SERVICIO DE CREACIÓN Y DIFUSIÓN DE CONTENIDO EXCLUSIVAMENTE A  TRAVÉS DE INTERNET</t>
  </si>
  <si>
    <t>05_24</t>
  </si>
  <si>
    <t>015_24</t>
  </si>
  <si>
    <t>OFICIALÍA MAYOR</t>
  </si>
  <si>
    <t>BIENES ADQUIRIDOS</t>
  </si>
  <si>
    <t>DIRECCIÓN GENERAL DE ADMINISTRACIÓN</t>
  </si>
  <si>
    <t>MUEBLES, EXCEPTO DE OFICINA Y ESTANTERÍA</t>
  </si>
  <si>
    <t>EQUIPOS Y APARATOS AUDIOVISUALES</t>
  </si>
  <si>
    <t>VEHICULOS Y EQUIPO DE TRANSPORTE</t>
  </si>
  <si>
    <t>SISTEMAS DE AIRE ACONDICIONADO, CALEFACCIÓN Y DE REFRIGERACIÓN INDUSTRIAL Y COMERCIAL</t>
  </si>
  <si>
    <t>ACTIVOS INTANGIBLES</t>
  </si>
  <si>
    <t>SOFTWARE</t>
  </si>
  <si>
    <t>MATERIAL IMPRESO E INFORMACIÓN DIGITAL</t>
  </si>
  <si>
    <t>VIDRIO Y PRODUCTOS DE VIDRIO</t>
  </si>
  <si>
    <t>FERTILIZANTES, PESTICIDAS Y OTROS AGROQUÍMICOS</t>
  </si>
  <si>
    <t>FIBRAS SINTÉTICAS, HULES PLÁSTICOS Y DERIVADOS</t>
  </si>
  <si>
    <t>REFACCIONES Y ACCESORIOS MENORES DE MAQUINARIA Y OTROS EQUIPOS</t>
  </si>
  <si>
    <t>ENERGÍA ELÉCTRICA</t>
  </si>
  <si>
    <t>TELEFONÍA TRADICIONAL</t>
  </si>
  <si>
    <t>SERVICIOS DE TELECOMUNICACIONES Y SATÉLITES</t>
  </si>
  <si>
    <t>ARRENDAMIENTO DE EDIFICIOS</t>
  </si>
  <si>
    <t>ARRENDAMIENTO DE MOBILIARIO Y EQUIPO DE ADMINISTRACIÓN, EDUCACIONAL Y RECREATIVO</t>
  </si>
  <si>
    <t>SERVICIOS DE DISEÑO, ARQUITECTURA, INGENIERÍA Y ACTIVIDADES RELACIONADAS</t>
  </si>
  <si>
    <t>SERVICIOS DE CAPACITACIÓN</t>
  </si>
  <si>
    <t>SERVICIOS DE PROTECCIÓN Y SEGURIDAD</t>
  </si>
  <si>
    <t>SEGUROS DE RESPONSABILIDAD PATRIMONIAL Y FIANZAS</t>
  </si>
  <si>
    <t>SEGURO DE BIENES PATRIMONIALES</t>
  </si>
  <si>
    <t>COMISIONES POR VENTAS</t>
  </si>
  <si>
    <t>REPARACIÓN Y MANTENIMIENTO DE EQUIPO DE TRANSPORTE</t>
  </si>
  <si>
    <t>INSTALACIÓN, REPARACIÓN Y MANTENIMIENTO DE MAQUINARIA, OTROS EQUIPOS Y HERRAMIENTA</t>
  </si>
  <si>
    <t>SERVICIOS DE CREATIVIDAD, PREPRODUCCIÓN Y PRODUCCIÓN DE PUBLICIDAD, EXCEPTO INTERNET</t>
  </si>
  <si>
    <t>SERVICIOS FUNERARIOS Y DE CEMENTERIOS</t>
  </si>
  <si>
    <t>IMPUESTOS Y DERECHOS</t>
  </si>
  <si>
    <t>DIVERSOS GASTOS POR INCIDENTE VIAL</t>
  </si>
  <si>
    <t>REMUNERACIONES AL PERSONAL DE CARACTER PERMANENTE</t>
  </si>
  <si>
    <t>SERVICIOS PERSONALES</t>
  </si>
  <si>
    <t>DIETAS</t>
  </si>
  <si>
    <t>SUELDO BASE AL PERSONAL PERMANENTE</t>
  </si>
  <si>
    <t>PLANTILLA</t>
  </si>
  <si>
    <t>REMUNERACIONES AL PERSONAL DE CARACTER TRANSITORIO</t>
  </si>
  <si>
    <t>HONORARIOS ASIMILABLES A SALARIOS</t>
  </si>
  <si>
    <t>SUELDOS BASE AL PERSONAL EVENTUAL</t>
  </si>
  <si>
    <t>EVENTUAL</t>
  </si>
  <si>
    <t>RETRIBUCIONES POR SERVICIOS DE CARÁCTER SOCIAL</t>
  </si>
  <si>
    <t>REMUNERACIONES ADICIONALES Y ESPECIALES</t>
  </si>
  <si>
    <t>PRIMAS VACACIONALES</t>
  </si>
  <si>
    <t>GRATIFICACIÓN DE FIN DE AÑO</t>
  </si>
  <si>
    <t>HORAS EXTRAORDINARIAS</t>
  </si>
  <si>
    <t>COMPENSACIONES</t>
  </si>
  <si>
    <t>SEGURIDAD SOCIAL</t>
  </si>
  <si>
    <t>CUOTAS AL IMSS POR ENFERMEDADES Y MATERNIDAD (Modalidad 38)</t>
  </si>
  <si>
    <t>APORTACIONES A FONDOS DE VIVIENDA</t>
  </si>
  <si>
    <t>CUOTAS PARA LA VIVIENDA (IPEJAL 3%)</t>
  </si>
  <si>
    <t>APORTACIONES AL SISTEMA DE RETIRO SEDAR</t>
  </si>
  <si>
    <t>APORTACIONES AL SISTEMA DE RETIRO DE PENSIONES</t>
  </si>
  <si>
    <t>APORTACIONES PARA SEGUROS</t>
  </si>
  <si>
    <t>OTRAS PRESTACIONES SOCIALES Y ECONOMICAS</t>
  </si>
  <si>
    <t>INDEMNIZACIONES</t>
  </si>
  <si>
    <t>OTRAS PRESTACIONES SOCIALES Y ECONÓMICAS</t>
  </si>
  <si>
    <t>07_24</t>
  </si>
  <si>
    <t>019_24</t>
  </si>
  <si>
    <t>MAQUINARIA Y EQUIPO AGROPECUARIO</t>
  </si>
  <si>
    <t>GABINETE INTEGRAL DE INFRAESTRUCTURA Y SERVICIOS PÚBLICOS</t>
  </si>
  <si>
    <t>INFRAESTRUCTURA Y SERVICIOS PÚBLICOS</t>
  </si>
  <si>
    <t>SERVICIO DE MANTENIMIENTO EN LOS ESPACIOS PÚBLICOS</t>
  </si>
  <si>
    <t>DIRECCIÓN ADMINISTRATIVA DE INFRAESTRUCT</t>
  </si>
  <si>
    <t>MAQUINARIA Y EQUIPO DE CONSTRUCCIÓN</t>
  </si>
  <si>
    <t>ARRENDAMIENTO DE MAQUINARIA, OTROS EQUIPOS Y HERRAMIENTAS</t>
  </si>
  <si>
    <t>09_24</t>
  </si>
  <si>
    <t>027_24</t>
  </si>
  <si>
    <t>PRODUCTOS ALIMENTICIOS PARA ANIMALES</t>
  </si>
  <si>
    <t>COORDINACIÓN GENERAL DE DESARROLLO ECONÓMICO</t>
  </si>
  <si>
    <t>SACRIFICIO DE BOVINOS Y PORCINOS EN EL RASTRO MUNICIPAL</t>
  </si>
  <si>
    <t>DIRECCIÓN DE RASTRO MUNICIPAL</t>
  </si>
  <si>
    <t>DESPACHO DE LA SECRETARÍA GENERAL</t>
  </si>
  <si>
    <t>P</t>
  </si>
  <si>
    <t xml:space="preserve">Actividades destinadas al desarrollo de programas </t>
  </si>
  <si>
    <t>006_24</t>
  </si>
  <si>
    <t>PROCESOS ESTADISTICOS DEL MUNICIPIO</t>
  </si>
  <si>
    <t>DIRECCIÓN GENERAL DE CENSOS Y ESTADISTIC</t>
  </si>
  <si>
    <t>K</t>
  </si>
  <si>
    <t>Proyectos de inversión sujetos a registro en la Ca</t>
  </si>
  <si>
    <t>023_24</t>
  </si>
  <si>
    <t>OBRA PUBLICA EN BIENES DE DOMINIO PUBLICO</t>
  </si>
  <si>
    <t>EDIFICACIÓN NO  HABITACIONAL</t>
  </si>
  <si>
    <t>OBRAS DE INFRAESTRUCTURA MUNICIPAL</t>
  </si>
  <si>
    <t>DIRECCIÓN GENERAL DE OBRAS PÚBLICAS</t>
  </si>
  <si>
    <t>CONSTRUCCIÓN DE OBRAS PARA EL ABASTECIMIENTO DE AGUA, PETRÓLEO, GAS, ELECTRICIDAD Y TELECOMUNICACIONES</t>
  </si>
  <si>
    <t>PLANTA POTABILIZADORA</t>
  </si>
  <si>
    <t>ROMPEDORA</t>
  </si>
  <si>
    <t>CONSTRUCCIÓN DE VÍAS DE COMUNICACIÓN</t>
  </si>
  <si>
    <t>PRESUPUESTO PARTICIPATIVO</t>
  </si>
  <si>
    <t>N</t>
  </si>
  <si>
    <t xml:space="preserve"> </t>
  </si>
  <si>
    <t>AYUDAS POR DESASTRES NATURALES Y OTROS SINIESTROS</t>
  </si>
  <si>
    <t>FOEDEN</t>
  </si>
  <si>
    <t>ASUNTOS DE ORDEN PÚBLICO Y DE SEGURIDAD INTERIOR</t>
  </si>
  <si>
    <t>1.7.2</t>
  </si>
  <si>
    <t>PROTECCIÓN CIVIL</t>
  </si>
  <si>
    <t>009_24</t>
  </si>
  <si>
    <t>MATERIAL ESTADÍSTICO Y GEOGRÁFICO</t>
  </si>
  <si>
    <t>ADMINISTRACIÓN CENTRAL DE PROTECCIÓN CIVIL Y BOMBEROS</t>
  </si>
  <si>
    <t>DIRECCIÓN GENERAL ADJUNTA DE PROTECCIÓN</t>
  </si>
  <si>
    <t>VIÁTICOS EN EL EXTRANJERO</t>
  </si>
  <si>
    <t>EQUIPOS DE PROTECCIÓN  Y HERRAMIENTA MANUAL</t>
  </si>
  <si>
    <t>OTROS EQUIPOS</t>
  </si>
  <si>
    <t>MATERIALES, ACCESORIOS Y SUMINISTROS MÉDICOS</t>
  </si>
  <si>
    <t>DESPLIEGUE OPERATIVO PROTECCIÓN CIVIL Y SERVICIOS MEDICOS</t>
  </si>
  <si>
    <t>1.7.1</t>
  </si>
  <si>
    <t>POLICÍA</t>
  </si>
  <si>
    <t>08_24</t>
  </si>
  <si>
    <t>025_24</t>
  </si>
  <si>
    <t>COMISARÍA DE LA POLICÍA PREVENTIVA MUNICIPAL</t>
  </si>
  <si>
    <t>SEGURIDAD CIUDADANA</t>
  </si>
  <si>
    <t>CAPACITACIÓN</t>
  </si>
  <si>
    <t>DESPACHO DE LA COMISARÍA DE LA POLICÍA P</t>
  </si>
  <si>
    <t>EQUIPAMIENTO</t>
  </si>
  <si>
    <t>BLANCOS Y OTROS PRODUCTOS TEXTILES, EXCEPTO PRENDAS DE VESTIR</t>
  </si>
  <si>
    <t>MATERIALES Y SUMINISTROS PARA SEGURIDAD</t>
  </si>
  <si>
    <t>MATERIALES DE SEGURIDAD PÚBLICA</t>
  </si>
  <si>
    <t>MATRIALES Y SUMINISTROS PARA SEGURIDAD</t>
  </si>
  <si>
    <t>PRENDAS DE PROTECCIÓN PARA SEGURIDAD PÚBLICA Y NACIONAL</t>
  </si>
  <si>
    <t>REFACCIONES Y ACCESORIOS MENORES DE EQUIPO DE DEFE</t>
  </si>
  <si>
    <t>FORMATOS IPH</t>
  </si>
  <si>
    <t>CONGRESOS Y CONVENCIONES</t>
  </si>
  <si>
    <t>DESPLIEGUE OPERATIVO COMISARIA DE LA POLICIA</t>
  </si>
  <si>
    <t>DESARROLLO SOCIAL</t>
  </si>
  <si>
    <t>PROTECCIÓN AMBIENTAL</t>
  </si>
  <si>
    <t>2.1.5</t>
  </si>
  <si>
    <t>PROTECCIÓN DE LA DIVERSIDAD BIOLÓGICA Y DEL PAISAJE</t>
  </si>
  <si>
    <t>17_24</t>
  </si>
  <si>
    <t>037_24</t>
  </si>
  <si>
    <t>UNIDAD DE ACOPIO Y SALUD ANIMAL MUNICIPAL (UNASAM)</t>
  </si>
  <si>
    <t>CIUDAD SUSTENTABLE</t>
  </si>
  <si>
    <t>CONTROL DE FELINOS, CANINOS Y VIDA SILVESTRE EN EL MUNICIPIO</t>
  </si>
  <si>
    <t>UNIDAD DE ACOPIO Y SALUD ANIMAL MUNICIPA</t>
  </si>
  <si>
    <t>EQUIPO E INSTRUMENTAL MEDICO Y DE LABORATORIO</t>
  </si>
  <si>
    <t>EQUIPO MÉDICO Y DE LABORATORIO</t>
  </si>
  <si>
    <t>INSTRUMENTAL MÉDICO Y DE LABORATORIO</t>
  </si>
  <si>
    <t>MAQUINARIA Y EQUIPO INDUSTRIAL</t>
  </si>
  <si>
    <t>2.1.1</t>
  </si>
  <si>
    <t>ORDENACIÓN DE DESECHOS</t>
  </si>
  <si>
    <t>021_24</t>
  </si>
  <si>
    <t>RECOLECCION DE RESIDUOS SOLIDOS  URBANOS</t>
  </si>
  <si>
    <t>DIRECCIÓN DE ASEO PÚBLICO</t>
  </si>
  <si>
    <t>VIVIENDA Y SERVICIOS A LA COMUNIDAD</t>
  </si>
  <si>
    <t>2.2.7</t>
  </si>
  <si>
    <t>DESARROLLO REGIONAL</t>
  </si>
  <si>
    <t>008_24</t>
  </si>
  <si>
    <t>POLÍTICA DE VIVIENDA</t>
  </si>
  <si>
    <t>DIRECCIÓN DE VIVIENDA</t>
  </si>
  <si>
    <t>RENTA TU CASA</t>
  </si>
  <si>
    <t>VIVIENDA PROTEGIDA</t>
  </si>
  <si>
    <t>PROGRAMA DE ECONOMÍA SOLIDARIA TLAJOMULCO "CHAMBA PARA TODOS"</t>
  </si>
  <si>
    <t>TLAJOMULCO CUIDA A QUIEN CUIDA</t>
  </si>
  <si>
    <t>022_24</t>
  </si>
  <si>
    <t>GESTIÓN INTEGRAL DEL AGUA</t>
  </si>
  <si>
    <t>SUMINISTRO DE AGUA</t>
  </si>
  <si>
    <t>DIRECCIÓN GENERAL DE AGUA POTABLE Y SANE</t>
  </si>
  <si>
    <t>PRODUCTOS QUÍMICOS BÁSICOS</t>
  </si>
  <si>
    <t>MATERIALES, ACCESORIOS Y SUMINISTROS DE LABORATORIO</t>
  </si>
  <si>
    <t>2.2.4</t>
  </si>
  <si>
    <t>ALUMBRADO PÚBLICO</t>
  </si>
  <si>
    <t>020_24</t>
  </si>
  <si>
    <t>SERVICIO DE MANTENIMIENTO DE ALUMBRADO PÚBLICO</t>
  </si>
  <si>
    <t>DIRECCIÓN DE ALUMBRADO PÚBLICO</t>
  </si>
  <si>
    <t>SALUD</t>
  </si>
  <si>
    <t>2.3.1</t>
  </si>
  <si>
    <t>PRESTACIÓN DE SERVICIOS DE SALUD A LA COMUNIDAD</t>
  </si>
  <si>
    <t>024_24</t>
  </si>
  <si>
    <t>SERVICIOS MÉDICOS DE CALIDAD</t>
  </si>
  <si>
    <t>DIRECCIÓN GENERAL DE SALUD PÚBLICA</t>
  </si>
  <si>
    <t>EQUIPO DE GENERACIÓN ELÉCTRICA, APARATOS Y ACCESORIOS ELÉCTRICOS</t>
  </si>
  <si>
    <t>MATERIALES COMPLEMENTARIOS</t>
  </si>
  <si>
    <t>INSTALACIÓN, REPARACIÓN Y MANTENIMIENTO DE EQUIPO E INSTRUMENTAL MÉDICO Y DE LABORATORIO</t>
  </si>
  <si>
    <t>REPARACIÓN Y MANTENIMIENTO DE EQUIPO DE DEFENSA Y SEGURIDAD</t>
  </si>
  <si>
    <t>RECREACIÓN, CULTURA Y OTRAS MANIFESTACIONES SOCIALES</t>
  </si>
  <si>
    <t>2.4.2</t>
  </si>
  <si>
    <t>CULTURA</t>
  </si>
  <si>
    <t>06_24</t>
  </si>
  <si>
    <t>017_24</t>
  </si>
  <si>
    <t>COORDINACIÓN GENERAL DE CONSTRUCCIÓN DE COMUNIDAD</t>
  </si>
  <si>
    <t>POLITICA CULTURAL DE TLAJOMULCO DE ZUÑIGA</t>
  </si>
  <si>
    <t>DIRECCIÓN GENERAL DE CULTURA</t>
  </si>
  <si>
    <t>FESTIVAL MAROMETA</t>
  </si>
  <si>
    <t>DIA DEL MAESTRO</t>
  </si>
  <si>
    <t>2.4.1</t>
  </si>
  <si>
    <t>DEPORTE Y RECREACIÓN</t>
  </si>
  <si>
    <t>16_24</t>
  </si>
  <si>
    <t>036_24</t>
  </si>
  <si>
    <t>CONSEJO MUNICIPAL DEL DEPORTE (COMUDE)</t>
  </si>
  <si>
    <t>ACTIVIDADES DEPORTIVAS Y RECREATIVAS EN EL MUNICIPIO</t>
  </si>
  <si>
    <t>EDUCACIÓN</t>
  </si>
  <si>
    <t>2.5.6</t>
  </si>
  <si>
    <t>OTRO SERVICIOS EDUCATIVOS Y ACTIVIDADES INHERENTES</t>
  </si>
  <si>
    <t>016_24</t>
  </si>
  <si>
    <t>APOYO A INSTITUCIONES EDUCATIVAS</t>
  </si>
  <si>
    <t>DESPACHO DE LA COORDINACIÓN GENERAL DE C</t>
  </si>
  <si>
    <t>AYUDAS SOCIALES A INSTITUCIONES DE ENSEÑANZA</t>
  </si>
  <si>
    <t>RENOVANDO TU ESCUELA EN COMUNIDAD</t>
  </si>
  <si>
    <t>BECAS Y OTRAS AYUDAS PARA PROGRAMAS DE CAPACITACIÓN</t>
  </si>
  <si>
    <t>PROGRAMA ABC Y REZAGO EDUCATIVO</t>
  </si>
  <si>
    <t>PROTECCIÓN SOCIAL</t>
  </si>
  <si>
    <t>2.6.8</t>
  </si>
  <si>
    <t>OTROS GRUPOS VULNERABLES</t>
  </si>
  <si>
    <t>13_24</t>
  </si>
  <si>
    <t>033_24</t>
  </si>
  <si>
    <t>INSTITUTO MUNICIPAL DE LA MUJER TLAJOMULQUENSE (IMMT)</t>
  </si>
  <si>
    <t>ATENCION A MUJERES DEL MUNICIPIO</t>
  </si>
  <si>
    <t>INSTITUTO MUNICIPAL DE LA MUJER TLAJOMUL</t>
  </si>
  <si>
    <t>14_24</t>
  </si>
  <si>
    <t>034_24</t>
  </si>
  <si>
    <t>CENTRO DE ESTIMULACIÓN PARA PERSONAS CON DISCAPACIDAD INTELECTUAL (CENDI)</t>
  </si>
  <si>
    <t>ATENCIÓN PARA PERSONAS CON DISCAPACIDAD INTELECTUAL</t>
  </si>
  <si>
    <t>CENTRO DE ESTIMULACIÓN PARA PERSONAS CON</t>
  </si>
  <si>
    <t>2.6.3</t>
  </si>
  <si>
    <t>FAMILIA E HIJOS</t>
  </si>
  <si>
    <t>12_24</t>
  </si>
  <si>
    <t>032_24</t>
  </si>
  <si>
    <t>SISTEMA INTEGRAL PARA EL DESARROLLO DE LA FAMILIA (DIF)</t>
  </si>
  <si>
    <t>SISTEMA INTEGRAL PARA EL DESARROLLO DE LA FAMILIA</t>
  </si>
  <si>
    <t>SISTEMA INTEGRAL PARA EL DESARROLLO DE L</t>
  </si>
  <si>
    <t>OTROS ASUNTOS SOCIALES</t>
  </si>
  <si>
    <t>2.7.1</t>
  </si>
  <si>
    <t>15_24</t>
  </si>
  <si>
    <t>035_24</t>
  </si>
  <si>
    <t>INSTITUTO DE ALTERNATIVAS PARA LOS JÓVENES (INDAJO)</t>
  </si>
  <si>
    <t>PROGRAMAS Y ACCIONES CULTURALES, RECREATIVOS Y DEPORTIVAS</t>
  </si>
  <si>
    <t>INSTITUTO DE ALTERNATIVAS PARA LOS JÓVEN</t>
  </si>
  <si>
    <t>APOYO A LAS AGENCIAS Y DELEGACIONES DEL MUNICIPIO</t>
  </si>
  <si>
    <t>RECONSTRUCCIÓN DEL TEJIDO SOCIAL</t>
  </si>
  <si>
    <t>APOYO A LAS ESTANCIAS INFANTILES</t>
  </si>
  <si>
    <t>018_24</t>
  </si>
  <si>
    <t>SERVICIOS DE INVESTIGACION CIENTIFICA Y DESARROLLO</t>
  </si>
  <si>
    <t>BECAS  A ESTUDIANTES</t>
  </si>
  <si>
    <t>DIRECCIÓN GENERAL DE POLÍTICA SOCIAL</t>
  </si>
  <si>
    <t>MOCHILAS Y ÚTILES ESCOLARES</t>
  </si>
  <si>
    <t>UNIFORMES ESCOLARES</t>
  </si>
  <si>
    <t>10_24</t>
  </si>
  <si>
    <t>030_24</t>
  </si>
  <si>
    <t>COORDINACIÓN GENERAL DE GESTIÓN INTEGRAL DE LA CIUDAD</t>
  </si>
  <si>
    <t>POLITICA DE INTEGRAL DE LA CIUDAD</t>
  </si>
  <si>
    <t>DIRECCIÓN DE PROYECTOS ESTRATEGICOS</t>
  </si>
  <si>
    <t>ACTIVOS BIOLOGICOS</t>
  </si>
  <si>
    <t>ÁRBOLES Y PLANTAS</t>
  </si>
  <si>
    <t>OTROS PRODUCTOS QUÍMICOS</t>
  </si>
  <si>
    <t>PROGRAMA DE APOYO A LADRILLEROS</t>
  </si>
  <si>
    <t>DESARROLLO ECONÓMICO</t>
  </si>
  <si>
    <t>ASUNTOS ECONÓMICOS, COMERCIALES Y LABORALES EN GENERAL</t>
  </si>
  <si>
    <t>3.1.1</t>
  </si>
  <si>
    <t>ASUNTOS ECONÓMICOS Y COMERCIALES EN GENERAL</t>
  </si>
  <si>
    <t>028_24</t>
  </si>
  <si>
    <t>SUBSIDIOS Y SUBVENCIONES</t>
  </si>
  <si>
    <t>SUBSIDIOS A LA PRODUCCIÓN</t>
  </si>
  <si>
    <t>DESARROLLO ECONÓMICO Y EMPLEO</t>
  </si>
  <si>
    <t>CAL AGRÍCOLA</t>
  </si>
  <si>
    <t>DIRECCÍON GENERAL DE DESARROLLO RURAL</t>
  </si>
  <si>
    <t>INDEMINIZACIÓN AL PRODUCTOR GANADERO</t>
  </si>
  <si>
    <t>026_24</t>
  </si>
  <si>
    <t>ADMINISTRACIÓN CENTRAL DE LA COORDINACIÓN GENERAL DE DESARROLLO ECONÓMICO</t>
  </si>
  <si>
    <t>DESPACHO DE LA COORDINACIÓN GENERAL DE D</t>
  </si>
  <si>
    <t>EMBARCACIONES</t>
  </si>
  <si>
    <t>MATERIAS PRIMAS Y MATERIALES DE PRODUCCION Y COMERCIALIZACION</t>
  </si>
  <si>
    <t>PRODUCTOS QUÍMICOS, FARMACÉUTICOS Y DE LABORATORIO ADQUIRIDOS COMO MATERIA PRIMA</t>
  </si>
  <si>
    <t>OTROS PRODUCTOS ADQUIRIDOS COMO MATERIA PRIMA</t>
  </si>
  <si>
    <t>CAL, YESO Y PRODUCTOS DE YESO</t>
  </si>
  <si>
    <t>LIMPIEZA DE MINAS DE BASALTO</t>
  </si>
  <si>
    <t>CABALGATA</t>
  </si>
  <si>
    <t>EXPO AGROPECUARIA</t>
  </si>
  <si>
    <t>CHARRERIA</t>
  </si>
  <si>
    <t>MICTLAN</t>
  </si>
  <si>
    <t>ARBOL NAVIDEÑO</t>
  </si>
  <si>
    <t>ROSCA DE REYES</t>
  </si>
  <si>
    <t>PAQUETE AGROECOLÓGICO</t>
  </si>
  <si>
    <t>TURISMO</t>
  </si>
  <si>
    <t>3.7.1</t>
  </si>
  <si>
    <t>029_24</t>
  </si>
  <si>
    <t>APOYO A TRADICIONES</t>
  </si>
  <si>
    <t>DIRECCIÓN GENERAL DE TURISMO Y PROMOCIÓN</t>
  </si>
  <si>
    <t>ESCUELA DE CHARRERIA</t>
  </si>
  <si>
    <t>APOYO A LAS TRADICIONES (XAYACATES)</t>
  </si>
  <si>
    <t>CIENCIA, TECNOLOGÍA E INNOVACIÓN</t>
  </si>
  <si>
    <t>3.8.4</t>
  </si>
  <si>
    <t>INNOVACIÓN</t>
  </si>
  <si>
    <t>11_24</t>
  </si>
  <si>
    <t>031_24</t>
  </si>
  <si>
    <t>EXPEDICION DE PASAPORTES</t>
  </si>
  <si>
    <t>COORDINACIÓN GENERAL DE GOBIERNO INTELIGENTE E INNOVACIÓN GUBERNAMENTAL</t>
  </si>
  <si>
    <t>INFRAESTRUCTURA TECNOLOGICA ENTREGADA</t>
  </si>
  <si>
    <t>DESPACHO DE LA COORDINACIÓN GENERAL DE G</t>
  </si>
  <si>
    <t>TELEFONÍA CELULAR</t>
  </si>
  <si>
    <t>SERVICIOS DE ACCESO DE INTERNET, REDES Y PROCESAMIENTO DE INFORMACIÓN</t>
  </si>
  <si>
    <t>FLETES Y MANIOBRAS</t>
  </si>
  <si>
    <t>INSTALACIÓN, REPARACIÓN Y MANTENIMIENTO DE EQUIPO DE CÓMPUTO Y TECNOLOGÍA DE LA INFORMACIÓN</t>
  </si>
  <si>
    <t>SISTEMAS INFORMATICOS MODERNIZADOS RECIBIDOS</t>
  </si>
  <si>
    <t>LICENCIAS INFORMÁTICAS E INTELECTUALES</t>
  </si>
  <si>
    <t>1.5-01-24</t>
  </si>
  <si>
    <t>(ADDP) AMORTIZACIÓN DE LA DEUDA Y DISMINUCIÓN DE PASIVOS</t>
  </si>
  <si>
    <t>AMORTIZACION DE LA DEUDA PUBLICA</t>
  </si>
  <si>
    <t>DEUDA  PÚBLICA</t>
  </si>
  <si>
    <t>AMORTIZACIÓN DE LA DEUDA INTERNA CON INSTITUCIONES DE CRÉDITO</t>
  </si>
  <si>
    <t>DEUDA PUBLICA</t>
  </si>
  <si>
    <t>PARTICIPACIONES FEDERALES 2024</t>
  </si>
  <si>
    <t>INTERESES DE LA DEUDA PUBLICA</t>
  </si>
  <si>
    <t>INTERESES DE LA DEUDA INTERNA CON INSTITUCIONES  DE CRÉDITO</t>
  </si>
  <si>
    <t>2.6-01-24</t>
  </si>
  <si>
    <t>PAGO DE ESTIMULOS A SERVIDORES PUBLICOS</t>
  </si>
  <si>
    <t>ESTÍMULOS</t>
  </si>
  <si>
    <t>SUBSIDIO POLICÍA METROPOLITANA 2024 (APORTACIÓN ESTATAL)</t>
  </si>
  <si>
    <t>2.5-02-24</t>
  </si>
  <si>
    <t>FONDO DE APORTACIÓN AL FORTALECIMIENTO MUNICIPAL 2024 (FORTAMUN)</t>
  </si>
  <si>
    <t>OBRAS MULTIANUALES</t>
  </si>
  <si>
    <t>SERVICIO DE UNIDADES MOVILES ARRENDADAS</t>
  </si>
  <si>
    <t>2.6-05-24</t>
  </si>
  <si>
    <t>PROGRAMA ESTRATEGIA ALE 2024 (APORTACIÓN ESTATAL)</t>
  </si>
  <si>
    <t>2.6-05-23</t>
  </si>
  <si>
    <t>PROGRAMA ESTRATEGIA ALE 2023 (APORTACIÓN ESTATAL)</t>
  </si>
  <si>
    <t>2.5-02-23</t>
  </si>
  <si>
    <t>FONDO DE APORTACIÓN AL FORTALECIMIENTO MUNICIPAL 2023 (FORTAMUN)</t>
  </si>
  <si>
    <t>2.6-06-23</t>
  </si>
  <si>
    <t>BARRIOS DE PAZ 2023 (APORTACIÓN ESTATAL)</t>
  </si>
  <si>
    <t>2.6-12-23</t>
  </si>
  <si>
    <t>FONDO PARA INVERSIONES METROPOLITANAS 2023 (APORTACIÓN ESTATAL)</t>
  </si>
  <si>
    <t>2.6-11-23</t>
  </si>
  <si>
    <t>ESTRATEGIA DE SEGURIDAD "PUNTOS PURPURA" 2023 (APORTACIÓN ESTATAL)</t>
  </si>
  <si>
    <t>1.6-01-24</t>
  </si>
  <si>
    <t>PARTICIPACIONES ESTATALES 2024</t>
  </si>
  <si>
    <t>212-4</t>
  </si>
  <si>
    <t>FAIS 2012 (APORTACIÓN FEDERAL)</t>
  </si>
  <si>
    <t>2.6-01-23</t>
  </si>
  <si>
    <t>SUBSIDIO POLICÍA METROPOLITANA 2023 (APORTACIÓN ESTATAL)</t>
  </si>
  <si>
    <t>502.1-11</t>
  </si>
  <si>
    <t>FONDO DE FORTALECIMIENTO MUNICIPAL 2011 (FORTAMUN)</t>
  </si>
  <si>
    <t>2.5-01-23</t>
  </si>
  <si>
    <t>FONDO DE APORTACIÓN A LA INFRAESTRUCTURA SOCIAL MUNICIPAL 2023 (FAISM)</t>
  </si>
  <si>
    <t>2.6-14-23</t>
  </si>
  <si>
    <t>CONSTRUCCIÓN DE PLANTA DE SEPARACIÓN, CLASIFICACIÓN Y RECICLAJE DE RESIDUOS SÓLIDOS URBANOS DE TLAJOMULCO DE ZUÑIGA, JALISCO 2023 (APORTACIÓN ESTATAL)</t>
  </si>
  <si>
    <t>1.1-14-24</t>
  </si>
  <si>
    <t>RECURSOS FISCALES (RESERVAS TERRITORIALES) 2024</t>
  </si>
  <si>
    <t>2.5-01-24</t>
  </si>
  <si>
    <t>FONDO DE APORTACIÓN A LA INFRAESTRUCTURA SOCIAL MUNICIPAL 2024 (FAISM-DF)</t>
  </si>
  <si>
    <t>INTERESES</t>
  </si>
  <si>
    <t>1.1-01-24</t>
  </si>
  <si>
    <t>FONDO MUNICIPAL EXCLUSIVO PARA LA RECAUDACIÓN DE RECURSOS DESTINADOS PARA LA CREACIÓN O MEJORAMIENTO DE INFRAESTRUCTURA Y EQUIPAMIENTOS URBANOS EN ESPACIOS PUBLICOS</t>
  </si>
  <si>
    <t>1.1-15-24</t>
  </si>
  <si>
    <t>CONSEJO DE COLABORACIÓN DEL MUNICIPIO DE TLAJOMULCO DE ZÚÑIGA</t>
  </si>
  <si>
    <t>1.5-03-24</t>
  </si>
  <si>
    <t>PRODDER 2024 (APORTACIÓN MUNICIPAL)</t>
  </si>
  <si>
    <t>2.5-03-24</t>
  </si>
  <si>
    <t>PRODDER 2024 (APORTACIÓN FEDERAL)</t>
  </si>
  <si>
    <t>2.5-06-24</t>
  </si>
  <si>
    <t>REGULARIZACIÓN DE VEHICULOS USADOS DE PROCEDENCIA EXTRANJERA 2023 (APORTACIÓN FEDERAL)</t>
  </si>
  <si>
    <t>4ta Modificación</t>
  </si>
  <si>
    <t>Incremento / disminución</t>
  </si>
  <si>
    <t>Total general</t>
  </si>
  <si>
    <t xml:space="preserve"> 4ta Modificación </t>
  </si>
  <si>
    <t>Fuente de Financiamiento</t>
  </si>
  <si>
    <t xml:space="preserve"> GASTO CAPITAL </t>
  </si>
  <si>
    <t xml:space="preserve">GASTO CORRIENTE </t>
  </si>
  <si>
    <t xml:space="preserve"> AMORTIZACIÓN DE LA DEUDA Y DISMINUCIÓN DE PASIVOS </t>
  </si>
  <si>
    <t xml:space="preserve">Capitulo </t>
  </si>
  <si>
    <t xml:space="preserve">Finalidad / Función / Subfunción </t>
  </si>
  <si>
    <t>Programa y Proyecto</t>
  </si>
  <si>
    <t>Nuevo Saldo</t>
  </si>
  <si>
    <t>Tipo de gasto</t>
  </si>
  <si>
    <t>Estado del presupuesto</t>
  </si>
  <si>
    <t>Inversión Publica</t>
  </si>
  <si>
    <t>Deuda pública</t>
  </si>
  <si>
    <t>Apoyos y Subsidios</t>
  </si>
  <si>
    <t>MUNICIPIO DE TLAJOMULCO DE ZÚÑIGA, JALISCO</t>
  </si>
  <si>
    <t>CRI/LI</t>
  </si>
  <si>
    <t>DESCRIPCIÓN</t>
  </si>
  <si>
    <t>TOTAL</t>
  </si>
  <si>
    <t>IMPUESTOS</t>
  </si>
  <si>
    <t>IMPUESTOS SOBRE LOS INGRESOS</t>
  </si>
  <si>
    <t>1.1.1</t>
  </si>
  <si>
    <t>Impuestos sobre espectáculos públicos</t>
  </si>
  <si>
    <t>1.1.1.1</t>
  </si>
  <si>
    <t>Función de circo y espectáculos de carpa</t>
  </si>
  <si>
    <t>1.1.1.2</t>
  </si>
  <si>
    <t>Conciertos, presentación de artistas, audiciones musicales, funciones de box, lucha libre, futbol, básquetbol, beisbol y otros espectáculos deportivos.</t>
  </si>
  <si>
    <t>1.1.1.3</t>
  </si>
  <si>
    <t>Peleas de gallos, palenques, carreras de caballos y similares</t>
  </si>
  <si>
    <t>1.1.1.4</t>
  </si>
  <si>
    <t>Eventos y espectáculos deportivos</t>
  </si>
  <si>
    <t>1.1.1.5</t>
  </si>
  <si>
    <t>Espectáculos culturales, teatrales, ballet, ópera y taurinos</t>
  </si>
  <si>
    <t>1.1.1.6</t>
  </si>
  <si>
    <t>Espectáculos taurinos y ecuestres</t>
  </si>
  <si>
    <t>1.1.1.7</t>
  </si>
  <si>
    <t>Otros espectáculos públicos</t>
  </si>
  <si>
    <t>IMPUESTOS SOBRE EL PATRIMONIO</t>
  </si>
  <si>
    <t>1.2.1</t>
  </si>
  <si>
    <t>Impuesto predial</t>
  </si>
  <si>
    <t>1.2.1.1</t>
  </si>
  <si>
    <t>Predios rústicos</t>
  </si>
  <si>
    <t>1.2.1.2</t>
  </si>
  <si>
    <t>Predios urbanos</t>
  </si>
  <si>
    <t>1.2.2</t>
  </si>
  <si>
    <t>Impuesto sobre transmisiones patrimoniales</t>
  </si>
  <si>
    <t>1.2.2.1</t>
  </si>
  <si>
    <t>Adquisición de departamentos, viviendas y casas para habitación</t>
  </si>
  <si>
    <t>1.2.2.2</t>
  </si>
  <si>
    <t>Regularización de terrenos</t>
  </si>
  <si>
    <t>1.2.3</t>
  </si>
  <si>
    <t>Impuestos sobre negocios jurídicos</t>
  </si>
  <si>
    <t>1.2.3.1</t>
  </si>
  <si>
    <t>Construcción de inmuebles</t>
  </si>
  <si>
    <t>1.2.3.2</t>
  </si>
  <si>
    <t>Reconstrucción de inmuebles</t>
  </si>
  <si>
    <t>1.2.3.3</t>
  </si>
  <si>
    <t>Ampliación de inmuebles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</si>
  <si>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</si>
  <si>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</si>
  <si>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</si>
  <si>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</si>
  <si>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LOS IMPUESTOS</t>
  </si>
  <si>
    <t>Recargos</t>
  </si>
  <si>
    <t>1.7.1.1</t>
  </si>
  <si>
    <t>Falta de pago</t>
  </si>
  <si>
    <t>Multas</t>
  </si>
  <si>
    <t>1.7.2.1</t>
  </si>
  <si>
    <t>Infracciones</t>
  </si>
  <si>
    <t>1.7.3</t>
  </si>
  <si>
    <t>Intereses</t>
  </si>
  <si>
    <t>1.7.3.1</t>
  </si>
  <si>
    <t>Plazo de créditos fiscales</t>
  </si>
  <si>
    <t>1.7.4</t>
  </si>
  <si>
    <t>Gastos de ejecución y de embargo</t>
  </si>
  <si>
    <t>1.7.4.1</t>
  </si>
  <si>
    <t>Gastos de notificación</t>
  </si>
  <si>
    <t>1.7.4.2</t>
  </si>
  <si>
    <t>Gastos de embargo</t>
  </si>
  <si>
    <t>1.7.4.3</t>
  </si>
  <si>
    <t>Otros gastos del procedimiento</t>
  </si>
  <si>
    <t>1.7.5</t>
  </si>
  <si>
    <t>Actualización</t>
  </si>
  <si>
    <t>1.7.5.1</t>
  </si>
  <si>
    <t>1.7.9</t>
  </si>
  <si>
    <t>Otros no especificados</t>
  </si>
  <si>
    <t>1.7.9.1</t>
  </si>
  <si>
    <t>Otros  accesorios</t>
  </si>
  <si>
    <t>OTROS IMPUESTOS</t>
  </si>
  <si>
    <t>1.8.1</t>
  </si>
  <si>
    <t>Impuestos extraordinarios</t>
  </si>
  <si>
    <t>1.8.1.1</t>
  </si>
  <si>
    <t>1.8.1.2</t>
  </si>
  <si>
    <t>Otros Impuestos</t>
  </si>
  <si>
    <t>IMPUESTOS NO COMPRENDIDOS EN LA LEY DE INGRESOS VIGENTE, CAUSADOS EN EJERCICIOS FISCALES ANTERIORES PENDIENTES DE LIQUIDACION O PAGO</t>
  </si>
  <si>
    <t>CUOTAS Y APORTACIONES DE SEGURIDAD SOCIAL</t>
  </si>
  <si>
    <t>APORTACIONES PARA FONDOS DE VIVIENDA</t>
  </si>
  <si>
    <t xml:space="preserve">CUOTAS PARA LA SEGURIDAD SOCIAL 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</si>
  <si>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</si>
  <si>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</si>
  <si>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</si>
  <si>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</si>
  <si>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</si>
  <si>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</t>
  </si>
  <si>
    <t>3.1.1.1</t>
  </si>
  <si>
    <t>Contribuciones de mejoras por obras públicas</t>
  </si>
  <si>
    <t>CONTRIBUCIONES DE MEJORAS NO COMPRENDIDAS EN LA LEY DE INGRESOS VIGENTE, CAUSADOS EN EJERCICIOS FISCALES ANTERIORES PENDIENTES DE LIQUIDACION O PAGO</t>
  </si>
  <si>
    <t>DERECHOS</t>
  </si>
  <si>
    <t>DERECHOS POR EL USO, GOCE, APROVECHAMIENTO O EXPLOTACIÓN DE BIENES DE DOMINIO PÚBLICO</t>
  </si>
  <si>
    <t>4.1.1</t>
  </si>
  <si>
    <t>Uso del piso</t>
  </si>
  <si>
    <t>4.1.1.1</t>
  </si>
  <si>
    <t>Estacionamientos exclusivos</t>
  </si>
  <si>
    <t>4.1.1.2</t>
  </si>
  <si>
    <t>Puestos permanentes y eventuales</t>
  </si>
  <si>
    <t>4.1.1.3</t>
  </si>
  <si>
    <t>Actividades comerciales e industriales</t>
  </si>
  <si>
    <t>4.1.1.4</t>
  </si>
  <si>
    <t>Espectáculos y diversiones públicas</t>
  </si>
  <si>
    <t>4.1.1.5</t>
  </si>
  <si>
    <t>Otros fines o actividades no previstas</t>
  </si>
  <si>
    <t>4.1.2</t>
  </si>
  <si>
    <t>Estacionamientos</t>
  </si>
  <si>
    <t>4.1.2.1</t>
  </si>
  <si>
    <t>Concesión de estacionamientos</t>
  </si>
  <si>
    <t>4.1.3</t>
  </si>
  <si>
    <t>De los Cementerios de dominio público</t>
  </si>
  <si>
    <t>4.1.3.1</t>
  </si>
  <si>
    <t>Lotes uso perpetuidad y temporal</t>
  </si>
  <si>
    <t>4.1.3.2</t>
  </si>
  <si>
    <t>Mantenimiento</t>
  </si>
  <si>
    <t>4.1.3.3</t>
  </si>
  <si>
    <t>Venta de gavetas a perpetuidad</t>
  </si>
  <si>
    <t>4.1.3.4</t>
  </si>
  <si>
    <t>Otros en cementerios</t>
  </si>
  <si>
    <t>4.1.4</t>
  </si>
  <si>
    <t>Uso, goce, aprovechamiento o explotación de otros bienes de dominio público</t>
  </si>
  <si>
    <t>4.1.4.1</t>
  </si>
  <si>
    <t>Arrendamiento o concesión de locales en mercados</t>
  </si>
  <si>
    <t>4.1.4.2</t>
  </si>
  <si>
    <t xml:space="preserve">Arrendamiento o concesión de kioscos en plazas y jardines </t>
  </si>
  <si>
    <t>4.1.4.3</t>
  </si>
  <si>
    <t>Arrendamiento o concesión de escusados y baños</t>
  </si>
  <si>
    <t>4.1.4.4</t>
  </si>
  <si>
    <t>Arrendamiento de inmuebles para anuncios</t>
  </si>
  <si>
    <t>4.1.4.5</t>
  </si>
  <si>
    <t>Otros arrendamientos o concesiones de bienes</t>
  </si>
  <si>
    <t>DERECHOS POR PRESTACIÓN DE SERVICIOS</t>
  </si>
  <si>
    <t>4.3.1</t>
  </si>
  <si>
    <t>Licencias y permisos de giros</t>
  </si>
  <si>
    <t>4.3.1.1</t>
  </si>
  <si>
    <t>Licencias, permisos o autorización de giros con venta de bebidas alcohólicas</t>
  </si>
  <si>
    <t>4.3.1.2</t>
  </si>
  <si>
    <t>Licencias, permisos o autorización de giros con servicios de bebidas alcohólicas</t>
  </si>
  <si>
    <t>4.3.1.3</t>
  </si>
  <si>
    <t>Licencias, permisos o autorización de otros conceptos distintos a los anteriores giros con bebidas alcohólicas</t>
  </si>
  <si>
    <t>4.3.1.4</t>
  </si>
  <si>
    <t>Permiso para el funcionamiento de horario extraordinario</t>
  </si>
  <si>
    <t>4.3.2</t>
  </si>
  <si>
    <t>Licencias y permisos para anuncios</t>
  </si>
  <si>
    <t>4.3.2.1</t>
  </si>
  <si>
    <t>Licencias y permisos de anuncios permanentes</t>
  </si>
  <si>
    <t>4.3.2.2</t>
  </si>
  <si>
    <t>Licencias y permisos de anuncios eventuales</t>
  </si>
  <si>
    <t>4.3.2.3</t>
  </si>
  <si>
    <t>Licencias y permisos de anuncios distintos a los anteriores</t>
  </si>
  <si>
    <t>4.3.3</t>
  </si>
  <si>
    <t>Licencias de construcción, reconstrucción, reparación o demolición de obras</t>
  </si>
  <si>
    <t>4.3.3.1</t>
  </si>
  <si>
    <t>Licencias de construcción</t>
  </si>
  <si>
    <t>4.3.3.2</t>
  </si>
  <si>
    <t>Licencias para demolición</t>
  </si>
  <si>
    <t>4.3.3.3</t>
  </si>
  <si>
    <t>Licencias para remodelación</t>
  </si>
  <si>
    <t>4.3.3.4</t>
  </si>
  <si>
    <t>Licencias para reconstrucción, reestructuración o adaptación</t>
  </si>
  <si>
    <t>4.3.3.5</t>
  </si>
  <si>
    <t>Licencias para ocupación provisional en la vía pública</t>
  </si>
  <si>
    <t>4.3.3.6</t>
  </si>
  <si>
    <t>Licencias para movimientos de tierras</t>
  </si>
  <si>
    <t>4.3.3.7</t>
  </si>
  <si>
    <t>Licencias similares no previstas en las anteriores</t>
  </si>
  <si>
    <t>4.3.4</t>
  </si>
  <si>
    <t>Alineamiento, designación de número oficial e inspección</t>
  </si>
  <si>
    <t>4.3.4.1</t>
  </si>
  <si>
    <t>Alineamiento</t>
  </si>
  <si>
    <t>4.3.4.2</t>
  </si>
  <si>
    <t>Designación de número oficial</t>
  </si>
  <si>
    <t>4.3.4.3</t>
  </si>
  <si>
    <t>Inspección de valor sobre inmuebles</t>
  </si>
  <si>
    <t>4.3.4.4</t>
  </si>
  <si>
    <t>Otros servicios similares</t>
  </si>
  <si>
    <t>4.3.5</t>
  </si>
  <si>
    <t>Licencias de cambio de régimen de propiedad y urbanización</t>
  </si>
  <si>
    <t>4.3.5.1</t>
  </si>
  <si>
    <t>Licencia de cambio de régimen de propiedad</t>
  </si>
  <si>
    <t>4.3.5.2</t>
  </si>
  <si>
    <t>Licencia de urbanización</t>
  </si>
  <si>
    <t>4.3.5.3</t>
  </si>
  <si>
    <t>Peritaje, dictamen e inspección de carácter extraordinario</t>
  </si>
  <si>
    <t>4.3.5.4</t>
  </si>
  <si>
    <t>Aprovechamiento de la infraestructura básica existente (vialidades)</t>
  </si>
  <si>
    <t>4.3.5.5</t>
  </si>
  <si>
    <t>Otros servicios en cambio de régimen de propiedad y urbanización</t>
  </si>
  <si>
    <t>4.3.6</t>
  </si>
  <si>
    <t>Servicios por obras</t>
  </si>
  <si>
    <t>4.3.6.1</t>
  </si>
  <si>
    <t>Medición de terrenos</t>
  </si>
  <si>
    <t>4.3.6.2</t>
  </si>
  <si>
    <t>Autorización para romper pavimento, banquetas o machuelos</t>
  </si>
  <si>
    <t>4.3.6.3</t>
  </si>
  <si>
    <t>Autorización para construcciones de infraestructura en la vía pública</t>
  </si>
  <si>
    <t>4.3.7</t>
  </si>
  <si>
    <t>Regularizaciones de los registros de obra</t>
  </si>
  <si>
    <t>4.3.7.1</t>
  </si>
  <si>
    <t>Regularización de predios en zonas de origen ejidal destinados al uso de casa habitación</t>
  </si>
  <si>
    <t>4.3.7.2</t>
  </si>
  <si>
    <t>Regularización de edificaciones existentes de uso no habitacional en zonas de origen ejidal con antigüedad mayor a los 5 años</t>
  </si>
  <si>
    <t>4.3.7.3</t>
  </si>
  <si>
    <t>Regularización de edificaciones existentes de uso no habitación en zonas de origen ejidal con antigüedad de hasta 5 años</t>
  </si>
  <si>
    <t>4.3.8</t>
  </si>
  <si>
    <t>Servicios de sanidad</t>
  </si>
  <si>
    <t>4.3.8.1</t>
  </si>
  <si>
    <t>Inhumaciones y reinhumaciones</t>
  </si>
  <si>
    <t>4.3.8.2</t>
  </si>
  <si>
    <t>Exhumaciones</t>
  </si>
  <si>
    <t>4.3.8.3</t>
  </si>
  <si>
    <t>Servicio de cremación</t>
  </si>
  <si>
    <t>4.3.8.4</t>
  </si>
  <si>
    <t>Traslado de cadáveres fuera del municipio</t>
  </si>
  <si>
    <t>4.3.9</t>
  </si>
  <si>
    <t>Servicio de limpieza, recolección, traslado, tratamiento y disposición final de residuos</t>
  </si>
  <si>
    <t>4.3.9.1</t>
  </si>
  <si>
    <t>Recolección y traslado de basura, desechos o desperdicios no peligrosos</t>
  </si>
  <si>
    <t>4.3.9.2</t>
  </si>
  <si>
    <t>Recolección y traslado de basura, desechos o desperdicios peligrosos</t>
  </si>
  <si>
    <t>4.3.9.3</t>
  </si>
  <si>
    <t>Limpieza de lotes baldíos, jardines, prados, banquetas y similares</t>
  </si>
  <si>
    <t>4.3.9.4</t>
  </si>
  <si>
    <t>Servicio exclusivo de camiones de aseo</t>
  </si>
  <si>
    <t>4.3.9.5</t>
  </si>
  <si>
    <t>Por utilizar tiraderos y rellenos sanitarios del municipio</t>
  </si>
  <si>
    <t>4.3.9.9</t>
  </si>
  <si>
    <t>4.3.10</t>
  </si>
  <si>
    <t>Agua potable y alcantarillado</t>
  </si>
  <si>
    <t>4.3.10.1</t>
  </si>
  <si>
    <t>Servicio doméstico</t>
  </si>
  <si>
    <t>4.3.10.2</t>
  </si>
  <si>
    <t>Servicio no doméstico</t>
  </si>
  <si>
    <t>4.3.10.3</t>
  </si>
  <si>
    <t>Predios baldíos</t>
  </si>
  <si>
    <t>4.3.10.4</t>
  </si>
  <si>
    <t>Servicios en localidades</t>
  </si>
  <si>
    <t>4.3.10.5</t>
  </si>
  <si>
    <t>20% para el saneamiento de las aguas residuales</t>
  </si>
  <si>
    <t>4.3.10.6</t>
  </si>
  <si>
    <t>3% para la infraestructura básica existente</t>
  </si>
  <si>
    <t>4.3.10.7</t>
  </si>
  <si>
    <t>Aprovechamiento de la infraestructura básica existente</t>
  </si>
  <si>
    <t>4.3.10.8</t>
  </si>
  <si>
    <t>Conexión o reconexión al servicio</t>
  </si>
  <si>
    <t>4.3.10.9</t>
  </si>
  <si>
    <t>Otros servicios de Agua Potable no previstos</t>
  </si>
  <si>
    <t>4.3.11</t>
  </si>
  <si>
    <t>Rastro</t>
  </si>
  <si>
    <t>4.3.11.1</t>
  </si>
  <si>
    <t>Autorización de matanza</t>
  </si>
  <si>
    <t>4.3.11.2</t>
  </si>
  <si>
    <t>Autorización de salida de animales del rastro para envíos fuera del municipio</t>
  </si>
  <si>
    <t>4.3.11.3</t>
  </si>
  <si>
    <t>Autorización de la introducción de ganado al rastro en horas extraordinarias</t>
  </si>
  <si>
    <t>4.3.11.4</t>
  </si>
  <si>
    <t>Sello de inspección sanitaria</t>
  </si>
  <si>
    <t>4.3.11.5</t>
  </si>
  <si>
    <t>Acarreo de carnes en camiones del municipio</t>
  </si>
  <si>
    <t>4.3.11.6</t>
  </si>
  <si>
    <t>Servicios de matanza en el rastro municipal</t>
  </si>
  <si>
    <t>4.3.11.7</t>
  </si>
  <si>
    <t>Venta de productos obtenidos en el rastro</t>
  </si>
  <si>
    <t>4.3.11.9</t>
  </si>
  <si>
    <t>Otros servicios prestados por el rastro municipal</t>
  </si>
  <si>
    <t>4.3.12</t>
  </si>
  <si>
    <t>Registro civil</t>
  </si>
  <si>
    <t>4.3.12.1</t>
  </si>
  <si>
    <t xml:space="preserve">Servicios en oficina fuera del horario </t>
  </si>
  <si>
    <t>4.3.12.2</t>
  </si>
  <si>
    <t>Servicios a domicilio</t>
  </si>
  <si>
    <t>4.3.12.3</t>
  </si>
  <si>
    <t>Anotaciones e inserciones en actas</t>
  </si>
  <si>
    <t>4.3.13</t>
  </si>
  <si>
    <t>Certificaciones</t>
  </si>
  <si>
    <t>4.3.13.1</t>
  </si>
  <si>
    <t>Expedición de certificados, certificaciones, constancias o copias certificadas</t>
  </si>
  <si>
    <t>4.3.13.2</t>
  </si>
  <si>
    <t>Extractos de actas</t>
  </si>
  <si>
    <t>4.3.13.3</t>
  </si>
  <si>
    <t>Dictámenes de trazo, uso y destino</t>
  </si>
  <si>
    <t>4.3.13.4</t>
  </si>
  <si>
    <t>Certificados o autorizaciones especiales</t>
  </si>
  <si>
    <t>4.3.14</t>
  </si>
  <si>
    <t>Servicios de catastro</t>
  </si>
  <si>
    <t>4.3.14.1</t>
  </si>
  <si>
    <t>Copias de planos</t>
  </si>
  <si>
    <t>4.3.14.2</t>
  </si>
  <si>
    <t>Certificaciones catastrales</t>
  </si>
  <si>
    <t>4.3.14.3</t>
  </si>
  <si>
    <t>Informes catastrales</t>
  </si>
  <si>
    <t>4.3.14.4</t>
  </si>
  <si>
    <t>Deslindes catastrales</t>
  </si>
  <si>
    <t>4.3.14.5</t>
  </si>
  <si>
    <t>Dictámenes catastrales</t>
  </si>
  <si>
    <t>4.3.14.6</t>
  </si>
  <si>
    <t>Revisión y autorización de avalúos</t>
  </si>
  <si>
    <t>OTROS DERECHOS</t>
  </si>
  <si>
    <t>4.4.1</t>
  </si>
  <si>
    <t>Derechos no especificados</t>
  </si>
  <si>
    <t>4.4.1.1</t>
  </si>
  <si>
    <t>Servicios prestados en horas hábiles</t>
  </si>
  <si>
    <t>4.4.1.2</t>
  </si>
  <si>
    <t>Servicios prestados en horas inhábiles</t>
  </si>
  <si>
    <t>4.4.1.3</t>
  </si>
  <si>
    <t>Solicitudes de información</t>
  </si>
  <si>
    <t>4.4.1.4</t>
  </si>
  <si>
    <t>Servicios médicos</t>
  </si>
  <si>
    <t>4.4.1.9</t>
  </si>
  <si>
    <t>Otros servicios no especificados</t>
  </si>
  <si>
    <t>ACCESORIOS DE DERECHOS</t>
  </si>
  <si>
    <t>4.5.1</t>
  </si>
  <si>
    <t>4.5.1.1</t>
  </si>
  <si>
    <t>4.5.2</t>
  </si>
  <si>
    <t>4.5.2.1</t>
  </si>
  <si>
    <t>4.5.3</t>
  </si>
  <si>
    <t>4.5.3.1</t>
  </si>
  <si>
    <t>4.5.4</t>
  </si>
  <si>
    <t>4.5.4.1</t>
  </si>
  <si>
    <t>4.5.4.2</t>
  </si>
  <si>
    <t>4.5.4.3</t>
  </si>
  <si>
    <t>4.5.5</t>
  </si>
  <si>
    <t>4.5.5.1</t>
  </si>
  <si>
    <t>4.5.9</t>
  </si>
  <si>
    <t>4.5.9.9</t>
  </si>
  <si>
    <t>DERECHOS NO COMPRENDIDOS EN LA LEY DE INGRESOS VIGENTE, CAUSADOS EN EJERCICIOS FISCALES ANTERIORES PENDIENTES DE LIQUIDACION O PAGO</t>
  </si>
  <si>
    <t>4.9.1</t>
  </si>
  <si>
    <t>DERECHOS NO COMPRENDIDOS EN LA LEY DE INGRESOS VIGENTE DE EJERCICIOS FISCALES ANTERIORES</t>
  </si>
  <si>
    <t>4.9.1.1</t>
  </si>
  <si>
    <t>Derechos no comprendidos en la ley de ingresos vigente causados en ejercicios fiscales anteriores</t>
  </si>
  <si>
    <t>PRODUCTOS</t>
  </si>
  <si>
    <t>5.1.1</t>
  </si>
  <si>
    <t>Uso, goce, aprovechamiento o explotación de  bienes de dominio privado</t>
  </si>
  <si>
    <t>5.1.1.1</t>
  </si>
  <si>
    <t>5.1.1.2</t>
  </si>
  <si>
    <t>5.1.1.3</t>
  </si>
  <si>
    <t>5.1.1.4</t>
  </si>
  <si>
    <t>5.1.1.9</t>
  </si>
  <si>
    <t>5.1.2</t>
  </si>
  <si>
    <t>Cementerios de dominio privado</t>
  </si>
  <si>
    <t>5.1.2.1</t>
  </si>
  <si>
    <t>5.1.2.2</t>
  </si>
  <si>
    <t>5.1.2.3</t>
  </si>
  <si>
    <t>5.1.2.9</t>
  </si>
  <si>
    <t>Otros</t>
  </si>
  <si>
    <t>5.1.9</t>
  </si>
  <si>
    <t>Productos diversos</t>
  </si>
  <si>
    <t>5.1.9.1</t>
  </si>
  <si>
    <t>Formas y ediciones impresas</t>
  </si>
  <si>
    <t>5.1.9.2</t>
  </si>
  <si>
    <t>Calcomanías, credenciales, placas, escudos y otros medios de identificación</t>
  </si>
  <si>
    <t>5.1.9.3</t>
  </si>
  <si>
    <t>Depósito de vehículos</t>
  </si>
  <si>
    <t>5.1.9.4</t>
  </si>
  <si>
    <t>Explotación de bienes municipales de dominio privado</t>
  </si>
  <si>
    <t>5.1.9.5</t>
  </si>
  <si>
    <t>Productos o utilidades de talleres y centros de trabajo</t>
  </si>
  <si>
    <t>5.1.9.6</t>
  </si>
  <si>
    <t>Venta de esquilmos, productos de aparcería, desechos y basuras</t>
  </si>
  <si>
    <t>5.1.9.7</t>
  </si>
  <si>
    <t>Venta de productos procedentes de viveros y jardines</t>
  </si>
  <si>
    <t>5.1.9.8</t>
  </si>
  <si>
    <t>Por proporcionar información en documentos o elementos técnicos</t>
  </si>
  <si>
    <t>5.1.9.9</t>
  </si>
  <si>
    <t>Otros productos no especificados</t>
  </si>
  <si>
    <t>PRODUCTOS NO COMPRENDIDOS EN LA LEY DE INGRESOS VIGENTE, CAUSADOS EN EJERCICIOS FISCALES ANTERIORES PENDIENTES DE LIQUIDACION O PAGO</t>
  </si>
  <si>
    <t>APROVECHAMIENTOS</t>
  </si>
  <si>
    <t>6.1.2</t>
  </si>
  <si>
    <t>6.1.2.1</t>
  </si>
  <si>
    <t>6.1.3</t>
  </si>
  <si>
    <t>Indemnizaciones</t>
  </si>
  <si>
    <t>6.1.3.1</t>
  </si>
  <si>
    <t>6.1.4</t>
  </si>
  <si>
    <t>Reintegros</t>
  </si>
  <si>
    <t>6.1.4.1</t>
  </si>
  <si>
    <t>6.1.5</t>
  </si>
  <si>
    <t>Aprovechamiento provenientes de obras públicas</t>
  </si>
  <si>
    <t>6.1.5.1</t>
  </si>
  <si>
    <t>Aprovechamientos provenientes de obras públicas</t>
  </si>
  <si>
    <t>6.1.6</t>
  </si>
  <si>
    <t>Aprovechamiento por participaciones derivadas de la aplicación de leyes</t>
  </si>
  <si>
    <t>6.1.6.1</t>
  </si>
  <si>
    <t>6.1.7</t>
  </si>
  <si>
    <t>Aprovechamientos por aportaciones y cooperaciones</t>
  </si>
  <si>
    <t>6.1.7.1</t>
  </si>
  <si>
    <t>6.1.8</t>
  </si>
  <si>
    <t>Otros aprovechamientos</t>
  </si>
  <si>
    <t>6.1.8.1</t>
  </si>
  <si>
    <t>Otros  aprovechamientos</t>
  </si>
  <si>
    <t>APROVECHAMIENTOS PATRIMONIALES</t>
  </si>
  <si>
    <t>ACCESORIOS DE APROVECHAMIENTOS</t>
  </si>
  <si>
    <t>6.3.1</t>
  </si>
  <si>
    <t>6.3.1.9</t>
  </si>
  <si>
    <t>Accesorios en aprovechamientos</t>
  </si>
  <si>
    <t>APROVECHAMIENTOS NO COMPRENDIDOS EN LA LEY DE INGRESOS VIGENTE, CAUSADOS EN EJERCICIOS FISCALES ANTERIORES PENDIENTES DE LIQUIDACION O PAGO</t>
  </si>
  <si>
    <t>6.9.1</t>
  </si>
  <si>
    <t>APROVECHAMIENTOS NO COMPRENDIDOS EN LA LEY DE INGRESOS VIGENTE</t>
  </si>
  <si>
    <t>6.9.1.1</t>
  </si>
  <si>
    <t>Aprovechamientos no comprendidos en la ley de ingresos vigente, ejercicios anteriores</t>
  </si>
  <si>
    <t>INGRESOS POR VENTA DE BIENES, PRESTACIÓN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</si>
  <si>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</si>
  <si>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</si>
  <si>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</si>
  <si>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</si>
  <si>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</si>
  <si>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</si>
  <si>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</si>
  <si>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</si>
  <si>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</si>
  <si>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7.9.1</t>
  </si>
  <si>
    <t>Otros ingresos y beneficios</t>
  </si>
  <si>
    <t>7.9.1.1</t>
  </si>
  <si>
    <t xml:space="preserve">Otros ingresos y beneficios varios </t>
  </si>
  <si>
    <t>PARTICIPACIONES, APORTACIONES, CONVENIOS, INCENTIVOS DERIVADOS DE LA COLABORACION FISCAL Y FONDOS DISTINTOS DE APORTACIONES</t>
  </si>
  <si>
    <t>PARTICIPACIONES</t>
  </si>
  <si>
    <t>8.1.1</t>
  </si>
  <si>
    <t>Participaciones Federales</t>
  </si>
  <si>
    <t>8.1.1.1</t>
  </si>
  <si>
    <t>Fondo General de Participaciones</t>
  </si>
  <si>
    <t>8.1.1.2</t>
  </si>
  <si>
    <t>Fondo de Fomento Municipal</t>
  </si>
  <si>
    <t>8.1.1.3</t>
  </si>
  <si>
    <t>Fondo de Fiscalizacion y Recaudacion</t>
  </si>
  <si>
    <t>8.1.1.4</t>
  </si>
  <si>
    <t>Impuesto Especial Sobre Produccion y Servicios</t>
  </si>
  <si>
    <t>8.1.1.5</t>
  </si>
  <si>
    <t>Gasolinas y Diesel</t>
  </si>
  <si>
    <t>8.1.1.6</t>
  </si>
  <si>
    <t>Fondo de Impuesto Sobre la Renta</t>
  </si>
  <si>
    <t>8.1.1.7</t>
  </si>
  <si>
    <t>Fondo de Estabilización de los Ingresos de las Entidades Federativas</t>
  </si>
  <si>
    <t>8.1.2</t>
  </si>
  <si>
    <t>Estatales</t>
  </si>
  <si>
    <t>8.1.2.1</t>
  </si>
  <si>
    <t>Participaciones Estatales</t>
  </si>
  <si>
    <t>APORTACIONES</t>
  </si>
  <si>
    <t>8.2.1</t>
  </si>
  <si>
    <t>Aportaciones federales</t>
  </si>
  <si>
    <t>8.2.1.1</t>
  </si>
  <si>
    <t>Del fondo de infraestructura social municipal</t>
  </si>
  <si>
    <t>8.2.1.2</t>
  </si>
  <si>
    <t>Rendimientos financieros del fondo de aportaciones para la infraestructura social</t>
  </si>
  <si>
    <t>8.2.1.3</t>
  </si>
  <si>
    <t>Del fondo para el fortalecimiento municipal</t>
  </si>
  <si>
    <t>8.2.1.4</t>
  </si>
  <si>
    <t>Rendimientos financieros del fondo de aportaciones para el fortalecimiento municipal</t>
  </si>
  <si>
    <t>CONVENIOS</t>
  </si>
  <si>
    <t>8.3.1</t>
  </si>
  <si>
    <t>Convenios</t>
  </si>
  <si>
    <t>8.3.1.1</t>
  </si>
  <si>
    <t>Derivados del Gobierno Federal</t>
  </si>
  <si>
    <t>8.3.1.2</t>
  </si>
  <si>
    <t>Derivados del Gobierno Estatal</t>
  </si>
  <si>
    <t>8.3.1.9</t>
  </si>
  <si>
    <t>Otros Convenios</t>
  </si>
  <si>
    <t>INCENTIVOS DERIVADOS DE LA COLABORACION FISCAL</t>
  </si>
  <si>
    <t>8.4.1</t>
  </si>
  <si>
    <t>INCENTIVOS DE LA COLABORACION FISCAL</t>
  </si>
  <si>
    <t>8.4.1.1</t>
  </si>
  <si>
    <t>Tenencia o Uso de Vehiculos</t>
  </si>
  <si>
    <t>8.4.1.2</t>
  </si>
  <si>
    <t>Fondo de Compensación ISAN</t>
  </si>
  <si>
    <t>8.4.1.3</t>
  </si>
  <si>
    <t>Impuesto Sobre Automoviles Nuevos</t>
  </si>
  <si>
    <t>8.4.1.4</t>
  </si>
  <si>
    <t>Otros Incentivos Economicos</t>
  </si>
  <si>
    <t>FONDOS DISTINTOS DE APORTACIONES</t>
  </si>
  <si>
    <t>TRANSFERENCIAS, ASIGNACIONES, SUBSIDIOS Y SUBVENCIONES, Y PENSIONES Y JUBILACIONES</t>
  </si>
  <si>
    <t>TRANSFERENCIAS Y ASIGNACIONES</t>
  </si>
  <si>
    <t>9.1.1</t>
  </si>
  <si>
    <t>Transferencias internas y asignaciones al sector público</t>
  </si>
  <si>
    <t>9.1.1.1</t>
  </si>
  <si>
    <t>9.3.1</t>
  </si>
  <si>
    <t>Subsidio</t>
  </si>
  <si>
    <t>9.3.1.1</t>
  </si>
  <si>
    <t>9.3.2</t>
  </si>
  <si>
    <t>Subvenciones</t>
  </si>
  <si>
    <t>9.3.2.1</t>
  </si>
  <si>
    <t>PENSIONES Y JUBILACIONES</t>
  </si>
  <si>
    <t>TRANSFERENCIAS DEL FONDO MEXICANO DEL PETROLEO PARA LA ESTABILIZACION Y EL DESARROLLO</t>
  </si>
  <si>
    <t>INGRESOS DERIVADOS DE FINANCIAMIENTO</t>
  </si>
  <si>
    <t>ENDEUDAMIENTO INTERNO</t>
  </si>
  <si>
    <t>10.1.0.1</t>
  </si>
  <si>
    <t>Financiamientos</t>
  </si>
  <si>
    <t>10.1.0.1.1</t>
  </si>
  <si>
    <t>Banca oficial</t>
  </si>
  <si>
    <t>10.1.0.1.2</t>
  </si>
  <si>
    <t>Banca comercial</t>
  </si>
  <si>
    <t>10.1.0.1.3</t>
  </si>
  <si>
    <t>Créditos financieros</t>
  </si>
  <si>
    <t>10.1.0.1.9</t>
  </si>
  <si>
    <t>Otros financiamientos no especificados</t>
  </si>
  <si>
    <t>ENDEUDAMIENTO EXTERNO</t>
  </si>
  <si>
    <t>FINANCIAMIENTO INTERNO</t>
  </si>
  <si>
    <t>4TA MODIFICACION A LA LEY DE INGRESOS PARA EL EJERCICIO FISCAL 2024</t>
  </si>
  <si>
    <t>4TA MODIFICACION</t>
  </si>
  <si>
    <t>3ERA MODIFICACION</t>
  </si>
  <si>
    <t>AMPLIACION O REDUCCION</t>
  </si>
  <si>
    <t>Suma de Importe Ajustado</t>
  </si>
  <si>
    <t>Suma de Incremento / disminución</t>
  </si>
  <si>
    <t xml:space="preserve"> Incremento</t>
  </si>
  <si>
    <t>3era Modificación</t>
  </si>
  <si>
    <t>(en blanco)</t>
  </si>
  <si>
    <t>(Todas)</t>
  </si>
  <si>
    <t>Suma de 4ta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</si>
</sst>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1" fillId="0" borderId="0" xfId="0" pivotButton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indent="2"/>
    </xf>
    <xf numFmtId="43" fontId="0" fillId="0" borderId="0" xfId="1" applyFont="1"/>
    <xf numFmtId="0" fontId="1" fillId="3" borderId="0" xfId="0" applyFont="1" applyFill="1"/>
    <xf numFmtId="4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164" fontId="4" fillId="7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4" fillId="7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164" fontId="5" fillId="8" borderId="11" xfId="0" applyNumberFormat="1" applyFont="1" applyFill="1" applyBorder="1" applyAlignment="1">
      <alignment horizontal="right" vertical="center" wrapText="1"/>
    </xf>
    <xf numFmtId="164" fontId="5" fillId="8" borderId="12" xfId="0" applyNumberFormat="1" applyFont="1" applyFill="1" applyBorder="1" applyAlignment="1">
      <alignment horizontal="right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vertical="center" wrapText="1"/>
    </xf>
    <xf numFmtId="164" fontId="3" fillId="8" borderId="11" xfId="0" applyNumberFormat="1" applyFont="1" applyFill="1" applyBorder="1" applyAlignment="1">
      <alignment horizontal="right" vertical="center" wrapText="1"/>
    </xf>
    <xf numFmtId="164" fontId="3" fillId="8" borderId="12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5" fillId="8" borderId="11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vertical="center" wrapText="1"/>
    </xf>
    <xf numFmtId="164" fontId="4" fillId="7" borderId="11" xfId="0" applyNumberFormat="1" applyFont="1" applyFill="1" applyBorder="1" applyAlignment="1">
      <alignment horizontal="right" vertical="center" wrapText="1"/>
    </xf>
    <xf numFmtId="164" fontId="4" fillId="7" borderId="12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justify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 wrapText="1"/>
    </xf>
    <xf numFmtId="164" fontId="5" fillId="8" borderId="14" xfId="0" applyNumberFormat="1" applyFont="1" applyFill="1" applyBorder="1" applyAlignment="1">
      <alignment horizontal="right" vertical="center" wrapText="1"/>
    </xf>
    <xf numFmtId="164" fontId="5" fillId="8" borderId="9" xfId="0" applyNumberFormat="1" applyFont="1" applyFill="1" applyBorder="1" applyAlignment="1">
      <alignment horizontal="right" vertical="center" wrapText="1"/>
    </xf>
    <xf numFmtId="43" fontId="1" fillId="2" borderId="0" xfId="1" applyFont="1" applyFill="1"/>
    <xf numFmtId="4" fontId="0" fillId="0" borderId="0" xfId="1" applyNumberFormat="1" applyFont="1"/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76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numFmt numFmtId="4" formatCode="#,##0.00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ill>
        <patternFill patternType="none">
          <bgColor auto="1"/>
        </patternFill>
      </fill>
    </dxf>
    <dxf>
      <font>
        <sz val="11"/>
      </font>
    </dxf>
    <dxf>
      <fill>
        <patternFill patternType="solid">
          <bgColor rgb="FFFFFF00"/>
        </patternFill>
      </fill>
    </dxf>
    <dxf>
      <font>
        <sz val="24"/>
      </font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ZABETH RODRIGUEZ RUBIO - PC-1074" refreshedDate="45640.366351273151" createdVersion="8" refreshedVersion="8" minRefreshableVersion="3" recordCount="554" xr:uid="{A5FFB678-2FCF-4A5F-AE21-DE74B360BACD}">
  <cacheSource type="worksheet">
    <worksheetSource ref="A1:AT1048576" sheet="Base"/>
  </cacheSource>
  <cacheFields count="46">
    <cacheField name="Codigo Origen" numFmtId="0">
      <sharedItems containsBlank="1"/>
    </cacheField>
    <cacheField name="Etiquetado" numFmtId="0">
      <sharedItems containsBlank="1"/>
    </cacheField>
    <cacheField name="Codigo Finalidad" numFmtId="0">
      <sharedItems containsString="0" containsBlank="1" containsNumber="1" containsInteger="1" minValue="1" maxValue="3"/>
    </cacheField>
    <cacheField name="Nombre finalidad" numFmtId="0">
      <sharedItems containsBlank="1"/>
    </cacheField>
    <cacheField name="Codigo Funcion" numFmtId="0">
      <sharedItems containsString="0" containsBlank="1" containsNumber="1" minValue="1.3" maxValue="3.8"/>
    </cacheField>
    <cacheField name="Nombre Funcion" numFmtId="0">
      <sharedItems containsBlank="1"/>
    </cacheField>
    <cacheField name="Codigo Subfuncion" numFmtId="0">
      <sharedItems containsBlank="1"/>
    </cacheField>
    <cacheField name="Nombre Subfuncion" numFmtId="0">
      <sharedItems containsBlank="1"/>
    </cacheField>
    <cacheField name="Codigo Clasifi. Prog" numFmtId="0">
      <sharedItems containsBlank="1"/>
    </cacheField>
    <cacheField name="Detalle Clasifi Prog" numFmtId="0">
      <sharedItems containsBlank="1"/>
    </cacheField>
    <cacheField name="Cod. Dependencia" numFmtId="0">
      <sharedItems containsBlank="1"/>
    </cacheField>
    <cacheField name="Codigo Programa" numFmtId="0">
      <sharedItems containsString="0" containsBlank="1" containsNumber="1" containsInteger="1" minValue="1" maxValue="8"/>
    </cacheField>
    <cacheField name="Codigo Proyecto" numFmtId="0">
      <sharedItems containsString="0" containsBlank="1" containsNumber="1" containsInteger="1" minValue="1" maxValue="57"/>
    </cacheField>
    <cacheField name="Cod. Unidad Ejectura" numFmtId="0">
      <sharedItems containsBlank="1"/>
    </cacheField>
    <cacheField name="Tipo Gasto Nombre" numFmtId="0">
      <sharedItems containsBlank="1"/>
    </cacheField>
    <cacheField name="Concepto codigo" numFmtId="0">
      <sharedItems containsString="0" containsBlank="1" containsNumber="1" containsInteger="1" minValue="1100" maxValue="9200" count="40">
        <n v="1100"/>
        <n v="1200"/>
        <n v="1300"/>
        <n v="1400"/>
        <n v="1500"/>
        <n v="1700"/>
        <n v="2100"/>
        <n v="2200"/>
        <n v="2300"/>
        <n v="2400"/>
        <n v="2500"/>
        <n v="2600"/>
        <n v="2700"/>
        <n v="2800"/>
        <n v="2900"/>
        <n v="3100"/>
        <n v="3200"/>
        <n v="3300"/>
        <n v="3400"/>
        <n v="3500"/>
        <n v="3600"/>
        <n v="3700"/>
        <n v="3800"/>
        <n v="3900"/>
        <n v="4200"/>
        <n v="4300"/>
        <n v="4400"/>
        <n v="5100"/>
        <n v="5200"/>
        <n v="5300"/>
        <n v="5400"/>
        <n v="5600"/>
        <n v="5700"/>
        <n v="5800"/>
        <n v="5900"/>
        <n v="6100"/>
        <n v="6300"/>
        <n v="9100"/>
        <n v="9200"/>
        <m/>
      </sharedItems>
    </cacheField>
    <cacheField name="Concepto nombre" numFmtId="0">
      <sharedItems containsBlank="1" count="40">
        <s v="REMUNERACIONES AL PERSONAL DE CARACTER PERMANENTE"/>
        <s v="REMUNERACIONES AL PERSONAL DE CARACTER TRANSITORIO"/>
        <s v="REMUNERACIONES ADICIONALES Y ESPECIALES"/>
        <s v="SEGURIDAD SOCIAL"/>
        <s v="OTRAS PRESTACIONES SOCIALES Y ECONOMICAS"/>
        <s v="PAGO DE ESTIMULOS A SERVIDORES PUBLICOS"/>
        <s v="MATERIALES DE ADMINISTRACION, EMISION DE DOCUMENTOS Y ARTICULOS OFICIALES"/>
        <s v="ALIMENTOS Y UTENSILIOS"/>
        <s v="MATERIAS PRIMAS Y MATERIALES DE PRODUCCION Y COMERCIALIZACION"/>
        <s v="MATERIALES Y ARTÍCULOS DE CONSTRUCCIÓN Y DE REPARACIÓN."/>
        <s v="PRODUCTOS QUIMICOS, FARMACEUTICOS Y DE LABORATORIO"/>
        <s v="COMBUSTIBLES, LUBRICANTES Y ADITIVOS"/>
        <s v="VESTUARIO, BLANCOS, PRENDAS DE PROTECCION Y ARTICULOS DEPORTIVOS"/>
        <s v="MATERIALES Y SUMINISTROS PARA SEGURIDAD"/>
        <s v="HERRAMIENTAS, REFACCIONES Y ACCESORIOS MENORES"/>
        <s v="SERVICIOS BASICOS"/>
        <s v="SERVICIOS DE ARRENDAMIENTO"/>
        <s v="SERVICIOS PROFESIONALES, CIENTIFICOS, TECNICOS Y OTROS SERVICIOS"/>
        <s v="SERVICIOS FINANCIEROS, BANCARIOS Y COMERCIALES"/>
        <s v="SERVICIOS DE INSTALACION, REPARACION, MANTENIMIENTO Y CONSERVACION"/>
        <s v="SERVICIOS DE COMUNICACION SOCIAL Y PUBLICIDAD"/>
        <s v="SERVICIOS DE TRASLADO Y VIATICOS"/>
        <s v="SERVICIOS OFICIALES"/>
        <s v="OTROS SERVICIOS GENERALES"/>
        <s v="TRANSFERENCIAS AL RESTO DEL SECTOR PUBLICO"/>
        <s v="SUBSIDIOS Y SUBVENCIONES"/>
        <s v="AYUDAS SOCIALES"/>
        <s v="MOBILIARIO Y EQUIPO DE ADMINISTRACION"/>
        <s v="MOBILIARIO Y EQUIPO EDUCACIONAL Y RECREATIVO"/>
        <s v="EQUIPO E INSTRUMENTAL MEDICO Y DE LABORATORIO"/>
        <s v="VEHICULOS Y EQUIPO DE TRANSPORTE"/>
        <s v="MAQUINARIA, OTROS EQUIPOS Y HERRAMIENTAS"/>
        <s v="ACTIVOS BIOLOGICOS"/>
        <s v="BIENES INMUEBLES"/>
        <s v="ACTIVOS INTANGIBLES"/>
        <s v="OBRA PUBLICA EN BIENES DE DOMINIO PUBLICO"/>
        <s v="PROYECTOS PRODUCTIVOS Y ACCIONES DE FOMENTO"/>
        <s v="AMORTIZACION DE LA DEUDA PUBLICA"/>
        <s v="INTERESES DE LA DEUDA PUBLICA"/>
        <m/>
      </sharedItems>
    </cacheField>
    <cacheField name="Partida generica codigo" numFmtId="0">
      <sharedItems containsString="0" containsBlank="1" containsNumber="1" containsInteger="1" minValue="134" maxValue="9210" count="153">
        <n v="1110"/>
        <n v="1130"/>
        <n v="1210"/>
        <n v="1220"/>
        <n v="1230"/>
        <n v="1321"/>
        <n v="1322"/>
        <n v="1330"/>
        <n v="134"/>
        <n v="1410"/>
        <n v="142"/>
        <n v="1431"/>
        <n v="1432"/>
        <n v="1440"/>
        <n v="1520"/>
        <n v="1590"/>
        <n v="171"/>
        <n v="2110"/>
        <n v="2120"/>
        <n v="2130"/>
        <n v="2140"/>
        <n v="2150"/>
        <n v="2160"/>
        <n v="2170"/>
        <n v="2180"/>
        <n v="2210"/>
        <n v="2220"/>
        <n v="2230"/>
        <n v="2350"/>
        <n v="2390"/>
        <n v="2410"/>
        <n v="2420"/>
        <n v="2430"/>
        <n v="2440"/>
        <n v="2450"/>
        <n v="2460"/>
        <n v="2470"/>
        <n v="2480"/>
        <n v="2490"/>
        <n v="2510"/>
        <n v="2520"/>
        <n v="2530"/>
        <n v="2540"/>
        <n v="2550"/>
        <n v="2560"/>
        <n v="2590"/>
        <n v="2610"/>
        <n v="2710"/>
        <n v="2720"/>
        <n v="2730"/>
        <n v="2750"/>
        <n v="282"/>
        <n v="2830"/>
        <n v="2910"/>
        <n v="2920"/>
        <n v="2930"/>
        <n v="2940"/>
        <n v="2960"/>
        <n v="2970"/>
        <n v="2980"/>
        <n v="2990"/>
        <n v="3110"/>
        <n v="3140"/>
        <n v="3150"/>
        <n v="316"/>
        <n v="3170"/>
        <n v="3180"/>
        <n v="3210"/>
        <n v="3220"/>
        <n v="3230"/>
        <n v="3250"/>
        <n v="3260"/>
        <n v="3270"/>
        <n v="3290"/>
        <n v="3310"/>
        <n v="3320"/>
        <n v="3330"/>
        <n v="3340"/>
        <n v="3350"/>
        <n v="3360"/>
        <n v="3370"/>
        <n v="338"/>
        <n v="3390"/>
        <n v="3410"/>
        <n v="3420"/>
        <n v="3430"/>
        <n v="3440"/>
        <n v="3450"/>
        <n v="3470"/>
        <n v="348"/>
        <n v="3490"/>
        <n v="3510"/>
        <n v="3520"/>
        <n v="3530"/>
        <n v="3540"/>
        <n v="3550"/>
        <n v="3560"/>
        <n v="3570"/>
        <n v="3580"/>
        <n v="3610"/>
        <n v="3630"/>
        <n v="3650"/>
        <n v="3660"/>
        <n v="3710"/>
        <n v="3720"/>
        <n v="3750"/>
        <n v="3760"/>
        <n v="3790"/>
        <n v="3820"/>
        <n v="3830"/>
        <n v="3910"/>
        <n v="3920"/>
        <n v="3940"/>
        <n v="3950"/>
        <n v="3960"/>
        <n v="396"/>
        <n v="4210"/>
        <n v="4250"/>
        <n v="4310"/>
        <n v="4410"/>
        <n v="4420"/>
        <n v="4430"/>
        <n v="4450"/>
        <n v="4480"/>
        <n v="5110"/>
        <n v="5120"/>
        <n v="5150"/>
        <n v="5190"/>
        <n v="5210"/>
        <n v="5230"/>
        <n v="5310"/>
        <n v="5320"/>
        <n v="5410"/>
        <n v="5450"/>
        <n v="5610"/>
        <n v="5620"/>
        <n v="5630"/>
        <n v="5640"/>
        <n v="5650"/>
        <n v="5660"/>
        <n v="5670"/>
        <n v="5690"/>
        <n v="5780"/>
        <n v="5810"/>
        <n v="5910"/>
        <n v="5970"/>
        <n v="6120"/>
        <n v="6130"/>
        <n v="6150"/>
        <n v="6320"/>
        <n v="9110"/>
        <n v="9210"/>
        <m/>
      </sharedItems>
    </cacheField>
    <cacheField name="Partida generica nombre" numFmtId="0">
      <sharedItems containsBlank="1" count="16">
        <s v="SERVICIOS PERSONALES"/>
        <s v="COMPENSACIONES"/>
        <s v="APORTACIONES A FONDOS DE VIVIENDA"/>
        <s v="ESTÍMULOS"/>
        <s v="MATERIALES Y SUMINISTROS"/>
        <s v="MATERIALES DE SEGURIDAD PÚBLICA"/>
        <s v="SERVICIOS GENERALES"/>
        <s v="SERVICIOS DE TELECOMUNICACIONES Y SATÉLITES"/>
        <s v="SERVICIOS DE VIGILANCIA"/>
        <s v="COMISIONES POR VENTAS"/>
        <s v="OTROS GASTOS POR RESPONSABILIDADES"/>
        <s v="TRANSFERENCIAS, ASIGNACIONES, SUBSIDIOS Y OTRAS  AYUDAS"/>
        <s v="BIENES MUEBLES, INMUEBLES E INTANGIBLES"/>
        <s v="INVERSIÓN PÚBLICA"/>
        <s v="DEUDA  PÚBLICA"/>
        <m/>
      </sharedItems>
    </cacheField>
    <cacheField name="Partida" numFmtId="0">
      <sharedItems containsString="0" containsBlank="1" containsNumber="1" containsInteger="1" minValue="1111" maxValue="9211"/>
    </cacheField>
    <cacheField name="Descripción" numFmtId="0">
      <sharedItems containsBlank="1"/>
    </cacheField>
    <cacheField name="Codigo Destino" numFmtId="0">
      <sharedItems containsString="0" containsBlank="1" containsNumber="1" containsInteger="1" minValue="0" maxValue="43"/>
    </cacheField>
    <cacheField name="Concepto Destino" numFmtId="0">
      <sharedItems containsBlank="1"/>
    </cacheField>
    <cacheField name="Capitulo codigo" numFmtId="0">
      <sharedItems containsString="0" containsBlank="1" containsNumber="1" containsInteger="1" minValue="1000" maxValue="9000" count="8">
        <n v="1000"/>
        <n v="2000"/>
        <n v="3000"/>
        <n v="4000"/>
        <n v="5000"/>
        <n v="6000"/>
        <n v="9000"/>
        <m/>
      </sharedItems>
    </cacheField>
    <cacheField name="Capitulo nombre" numFmtId="0">
      <sharedItems containsBlank="1"/>
    </cacheField>
    <cacheField name="Origen (FF)" numFmtId="0">
      <sharedItems containsBlank="1"/>
    </cacheField>
    <cacheField name="Dependencia" numFmtId="0">
      <sharedItems containsBlank="1"/>
    </cacheField>
    <cacheField name="Nombre programa" numFmtId="0">
      <sharedItems containsBlank="1"/>
    </cacheField>
    <cacheField name="Proyecto" numFmtId="0">
      <sharedItems containsBlank="1"/>
    </cacheField>
    <cacheField name="Centro costos" numFmtId="0">
      <sharedItems containsBlank="1"/>
    </cacheField>
    <cacheField name="Importe Ajustado" numFmtId="0">
      <sharedItems containsString="0" containsBlank="1" containsNumber="1" minValue="0" maxValue="708116760.38"/>
    </cacheField>
    <cacheField name="Presupuestado" numFmtId="0">
      <sharedItems containsString="0" containsBlank="1" containsNumber="1" minValue="0" maxValue="677552010.19000006"/>
    </cacheField>
    <cacheField name="Pre-Comprometido" numFmtId="0">
      <sharedItems containsString="0" containsBlank="1" containsNumber="1" minValue="0" maxValue="593224637.50999999"/>
    </cacheField>
    <cacheField name="Comprometido" numFmtId="0">
      <sharedItems containsString="0" containsBlank="1" containsNumber="1" minValue="0" maxValue="593224637.50999999"/>
    </cacheField>
    <cacheField name="Devengado" numFmtId="0">
      <sharedItems containsString="0" containsBlank="1" containsNumber="1" minValue="0" maxValue="593224637.50999999"/>
    </cacheField>
    <cacheField name="Ejercido" numFmtId="0">
      <sharedItems containsString="0" containsBlank="1" containsNumber="1" minValue="0" maxValue="593223687.50999999"/>
    </cacheField>
    <cacheField name="Pagado" numFmtId="0">
      <sharedItems containsString="0" containsBlank="1" containsNumber="1" minValue="0" maxValue="593223687.50999999"/>
    </cacheField>
    <cacheField name="Disponible/Subejercicio" numFmtId="0">
      <sharedItems containsString="0" containsBlank="1" containsNumber="1" minValue="-1709576.9900000002" maxValue="114892122.87"/>
    </cacheField>
    <cacheField name="Incremento / disminución" numFmtId="0">
      <sharedItems containsString="0" containsBlank="1" containsNumber="1" minValue="-16683282" maxValue="11000000"/>
    </cacheField>
    <cacheField name="4ta Modificación" numFmtId="0">
      <sharedItems containsString="0" containsBlank="1" containsNumber="1" minValue="0" maxValue="694125119.38"/>
    </cacheField>
    <cacheField name="Nuevo Saldo" numFmtId="0">
      <sharedItems containsString="0" containsBlank="1" containsNumber="1" minValue="-2740039.9300000016" maxValue="757914276.90999973"/>
    </cacheField>
    <cacheField name="Ampliación" numFmtId="0">
      <sharedItems containsString="0" containsBlank="1" containsNumber="1" minValue="0" maxValue="150278328.94999999"/>
    </cacheField>
    <cacheField name="Ampliación por transferencia" numFmtId="0">
      <sharedItems containsString="0" containsBlank="1" containsNumber="1" minValue="0" maxValue="91265586.430000007"/>
    </cacheField>
    <cacheField name="Disminución" numFmtId="0">
      <sharedItems containsString="0" containsBlank="1" containsNumber="1" containsInteger="1" minValue="0" maxValue="0"/>
    </cacheField>
    <cacheField name="Disminución por transferencia" numFmtId="0">
      <sharedItems containsString="0" containsBlank="1" containsNumber="1" minValue="0" maxValue="122892487.36"/>
    </cacheField>
    <cacheField name="Ajuste por" numFmtId="0">
      <sharedItems containsString="0" containsBlank="1" containsNumber="1" minValue="-122892473.06" maxValue="187818915.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ZABETH RODRIGUEZ RUBIO - PC-1074" refreshedDate="45645.636955787035" createdVersion="8" refreshedVersion="8" minRefreshableVersion="3" recordCount="541" xr:uid="{8E267B1F-3ABE-4791-B98E-4C924319A630}">
  <cacheSource type="worksheet">
    <worksheetSource ref="A1:AN542" sheet="Base"/>
  </cacheSource>
  <cacheFields count="40">
    <cacheField name="Codigo Origen" numFmtId="0">
      <sharedItems containsBlank="1"/>
    </cacheField>
    <cacheField name="Etiquetado" numFmtId="0">
      <sharedItems/>
    </cacheField>
    <cacheField name="Codigo Finalidad" numFmtId="0">
      <sharedItems containsSemiMixedTypes="0" containsString="0" containsNumber="1" containsInteger="1" minValue="1" maxValue="3"/>
    </cacheField>
    <cacheField name="Nombre finalidad" numFmtId="0">
      <sharedItems count="3">
        <s v="GOBIERNO"/>
        <s v="DESARROLLO SOCIAL"/>
        <s v="DESARROLLO ECONÓMICO"/>
      </sharedItems>
    </cacheField>
    <cacheField name="Codigo Funcion" numFmtId="0">
      <sharedItems containsSemiMixedTypes="0" containsString="0" containsNumber="1" minValue="1.3" maxValue="3.8"/>
    </cacheField>
    <cacheField name="Nombre Funcion" numFmtId="0">
      <sharedItems count="12">
        <s v="COORDINACIÓN DE LA POLÍTICA DE GOBIERNO"/>
        <s v="VIVIENDA Y SERVICIOS A LA COMUNIDAD"/>
        <s v="ASUNTOS DE ORDEN PÚBLICO Y DE SEGURIDAD INTERIOR"/>
        <s v="CIENCIA, TECNOLOGÍA E INNOVACIÓN"/>
        <s v="PROTECCIÓN AMBIENTAL"/>
        <s v="SALUD"/>
        <s v="OTROS ASUNTOS SOCIALES"/>
        <s v="ASUNTOS ECONÓMICOS, COMERCIALES Y LABORALES EN GENERAL"/>
        <s v="RECREACIÓN, CULTURA Y OTRAS MANIFESTACIONES SOCIALES"/>
        <s v="EDUCACIÓN"/>
        <s v="TURISMO"/>
        <s v="PROTECCIÓN SOCIAL"/>
      </sharedItems>
    </cacheField>
    <cacheField name="Codigo Subfuncion" numFmtId="0">
      <sharedItems/>
    </cacheField>
    <cacheField name="Nombre Subfuncion" numFmtId="0">
      <sharedItems count="18">
        <s v="FUNCIÓN PÚBLICA"/>
        <s v="DESARROLLO REGIONAL"/>
        <s v="PROTECCIÓN CIVIL"/>
        <s v="INNOVACIÓN"/>
        <s v="ORDENACIÓN DE DESECHOS"/>
        <s v="PRESTACIÓN DE SERVICIOS DE SALUD A LA COMUNIDAD"/>
        <s v="OTROS ASUNTOS SOCIALES"/>
        <s v="POLICÍA"/>
        <s v="ASUNTOS JURÍDICOS"/>
        <s v="PROTECCIÓN DE LA DIVERSIDAD BIOLÓGICA Y DEL PAISAJE"/>
        <s v="ASUNTOS ECONÓMICOS Y COMERCIALES EN GENERAL"/>
        <s v="ALUMBRADO PÚBLICO"/>
        <s v="CULTURA"/>
        <s v="OTRO SERVICIOS EDUCATIVOS Y ACTIVIDADES INHERENTES"/>
        <s v="TURISMO"/>
        <s v="DEPORTE Y RECREACIÓN"/>
        <s v="OTROS GRUPOS VULNERABLES"/>
        <s v="FAMILIA E HIJOS"/>
      </sharedItems>
    </cacheField>
    <cacheField name="Codigo Clasifi. Prog" numFmtId="0">
      <sharedItems/>
    </cacheField>
    <cacheField name="Detalle Clasifi Prog" numFmtId="0">
      <sharedItems/>
    </cacheField>
    <cacheField name="Cod. Dependencia" numFmtId="0">
      <sharedItems/>
    </cacheField>
    <cacheField name="Codigo Programa" numFmtId="0">
      <sharedItems containsSemiMixedTypes="0" containsString="0" containsNumber="1" containsInteger="1" minValue="1" maxValue="8"/>
    </cacheField>
    <cacheField name="Codigo Proyecto" numFmtId="0">
      <sharedItems containsSemiMixedTypes="0" containsString="0" containsNumber="1" containsInteger="1" minValue="1" maxValue="57"/>
    </cacheField>
    <cacheField name="Cod. Unidad Ejectura" numFmtId="0">
      <sharedItems/>
    </cacheField>
    <cacheField name="Tipo Gasto Nombre" numFmtId="0">
      <sharedItems count="3">
        <s v="(GCORR) GASTO CORRIENTE"/>
        <s v="(GCAP) GASTO CAPITAL"/>
        <s v="(ADDP) AMORTIZACIÓN DE LA DEUDA Y DISMINUCIÓN DE PASIVOS"/>
      </sharedItems>
    </cacheField>
    <cacheField name="Concepto codigo" numFmtId="0">
      <sharedItems containsSemiMixedTypes="0" containsString="0" containsNumber="1" containsInteger="1" minValue="1100" maxValue="9200"/>
    </cacheField>
    <cacheField name="Concepto nombre" numFmtId="0">
      <sharedItems/>
    </cacheField>
    <cacheField name="Partida generica codigo" numFmtId="0">
      <sharedItems containsSemiMixedTypes="0" containsString="0" containsNumber="1" containsInteger="1" minValue="134" maxValue="9210"/>
    </cacheField>
    <cacheField name="Partida generica nombre" numFmtId="0">
      <sharedItems/>
    </cacheField>
    <cacheField name="Partida" numFmtId="0">
      <sharedItems containsSemiMixedTypes="0" containsString="0" containsNumber="1" containsInteger="1" minValue="1111" maxValue="9211" count="154">
        <n v="1111"/>
        <n v="1131"/>
        <n v="1211"/>
        <n v="1221"/>
        <n v="1231"/>
        <n v="1321"/>
        <n v="1322"/>
        <n v="1331"/>
        <n v="1341"/>
        <n v="1411"/>
        <n v="1421"/>
        <n v="1431"/>
        <n v="1432"/>
        <n v="1441"/>
        <n v="1521"/>
        <n v="1591"/>
        <n v="1711"/>
        <n v="2111"/>
        <n v="2121"/>
        <n v="2131"/>
        <n v="2141"/>
        <n v="2151"/>
        <n v="2161"/>
        <n v="2171"/>
        <n v="2181"/>
        <n v="2211"/>
        <n v="2221"/>
        <n v="2231"/>
        <n v="2351"/>
        <n v="2391"/>
        <n v="2411"/>
        <n v="2421"/>
        <n v="2431"/>
        <n v="2441"/>
        <n v="2451"/>
        <n v="2461"/>
        <n v="2471"/>
        <n v="2481"/>
        <n v="2491"/>
        <n v="2511"/>
        <n v="2521"/>
        <n v="2531"/>
        <n v="2541"/>
        <n v="2551"/>
        <n v="2561"/>
        <n v="2591"/>
        <n v="2611"/>
        <n v="2711"/>
        <n v="2721"/>
        <n v="2731"/>
        <n v="2751"/>
        <n v="2821"/>
        <n v="2831"/>
        <n v="2911"/>
        <n v="2921"/>
        <n v="2931"/>
        <n v="2941"/>
        <n v="2961"/>
        <n v="2971"/>
        <n v="2981"/>
        <n v="2991"/>
        <n v="3111"/>
        <n v="3141"/>
        <n v="3151"/>
        <n v="3161"/>
        <n v="3171"/>
        <n v="3181"/>
        <n v="3211"/>
        <n v="3221"/>
        <n v="3231"/>
        <n v="3251"/>
        <n v="3261"/>
        <n v="3271"/>
        <n v="3291"/>
        <n v="3311"/>
        <n v="3321"/>
        <n v="3331"/>
        <n v="3341"/>
        <n v="3351"/>
        <n v="3361"/>
        <n v="3371"/>
        <n v="3381"/>
        <n v="3391"/>
        <n v="3411"/>
        <n v="3421"/>
        <n v="3431"/>
        <n v="3441"/>
        <n v="3451"/>
        <n v="3471"/>
        <n v="3481"/>
        <n v="3491"/>
        <n v="3511"/>
        <n v="3521"/>
        <n v="3531"/>
        <n v="3541"/>
        <n v="3551"/>
        <n v="3561"/>
        <n v="3571"/>
        <n v="3581"/>
        <n v="3611"/>
        <n v="3631"/>
        <n v="3651"/>
        <n v="3661"/>
        <n v="3711"/>
        <n v="3721"/>
        <n v="3751"/>
        <n v="3761"/>
        <n v="3791"/>
        <n v="3821"/>
        <n v="3831"/>
        <n v="3911"/>
        <n v="3921"/>
        <n v="3922"/>
        <n v="3941"/>
        <n v="3942"/>
        <n v="3951"/>
        <n v="3961"/>
        <n v="3962"/>
        <n v="4211"/>
        <n v="4251"/>
        <n v="4311"/>
        <n v="4411"/>
        <n v="4421"/>
        <n v="4431"/>
        <n v="4451"/>
        <n v="4481"/>
        <n v="5111"/>
        <n v="5121"/>
        <n v="5151"/>
        <n v="5191"/>
        <n v="5211"/>
        <n v="5231"/>
        <n v="5311"/>
        <n v="5321"/>
        <n v="5411"/>
        <n v="5451"/>
        <n v="5611"/>
        <n v="5621"/>
        <n v="5631"/>
        <n v="5641"/>
        <n v="5651"/>
        <n v="5661"/>
        <n v="5671"/>
        <n v="5691"/>
        <n v="5781"/>
        <n v="5811"/>
        <n v="5911"/>
        <n v="5971"/>
        <n v="6121"/>
        <n v="6131"/>
        <n v="6151"/>
        <n v="6321"/>
        <n v="9111"/>
        <n v="9211"/>
      </sharedItems>
    </cacheField>
    <cacheField name="Descripción" numFmtId="0">
      <sharedItems count="154">
        <s v="DIETAS"/>
        <s v="SUELDO BASE AL PERSONAL PERMANENTE"/>
        <s v="HONORARIOS ASIMILABLES A SALARIOS"/>
        <s v="SUELDOS BASE AL PERSONAL EVENTUAL"/>
        <s v="RETRIBUCIONES POR SERVICIOS DE CARÁCTER SOCIAL"/>
        <s v="PRIMAS VACACIONALES"/>
        <s v="GRATIFICACIÓN DE FIN DE AÑO"/>
        <s v="HORAS EXTRAORDINARIAS"/>
        <s v="COMPENSACIONES"/>
        <s v="CUOTAS AL IMSS POR ENFERMEDADES Y MATERNIDAD (Modalidad 38)"/>
        <s v="CUOTAS PARA LA VIVIENDA (IPEJAL 3%)"/>
        <s v="APORTACIONES AL SISTEMA DE RETIRO SEDAR"/>
        <s v="APORTACIONES AL SISTEMA DE RETIRO DE PENSIONES"/>
        <s v="APORTACIONES PARA SEGUROS"/>
        <s v="INDEMNIZACIONES"/>
        <s v="OTRAS PRESTACIONES SOCIALES Y ECONÓMICAS"/>
        <s v="ESTÍMULOS"/>
        <s v="MATERIALES, ÚTILES Y EQUIPOS MENORES DE OFICINA"/>
        <s v="MATERIALES Y ÚTILES DE IMPRESIÓN Y REPRODUCCIÓN"/>
        <s v="MATERIAL ESTADÍSTICO Y GEOGRÁFICO"/>
        <s v="MATERIALES, ÚTILES Y EQUIPOS MENORES DE TECNOLOGÍAS DE LA INFORMACIÓN Y COMUNICACIONES"/>
        <s v="MATERIAL IMPRESO E INFORMACIÓN DIGITAL"/>
        <s v="MATERIAL DE LIMPIEZA"/>
        <s v="MATERIALES Y ÚTILES DE ENSEÑANZA"/>
        <s v="MATERIALES PARA EL REGISTRO E IDENTIFICACIÓN DE BIENES Y PERSONAS"/>
        <s v="PRODUCTOS ALIMENTICIOS PARA PERSONAS"/>
        <s v="PRODUCTOS ALIMENTICIOS PARA ANIMALES"/>
        <s v="UTENSILIOS PARA EL SERVICIO DE ALIMENTACIÓN"/>
        <s v="PRODUCTOS QUÍMICOS, FARMACÉUTICOS Y DE LABORATORIO ADQUIRIDOS COMO MATERIA PRIMA"/>
        <s v="OTROS PRODUCTOS ADQUIRIDOS COMO MATERIA PRIMA"/>
        <s v="PRODUCTOS MINERALES NO METÁLICOS"/>
        <s v="CEMENTO Y PRODUCTOS DE CONCRETO"/>
        <s v="CAL, YESO Y PRODUCTOS DE YESO"/>
        <s v="MADERA Y PRODUCTOS DE MADERA"/>
        <s v="VIDRIO Y PRODUCTOS DE VIDRIO"/>
        <s v="MATERIAL ELÉCTRICO Y ELECTRÓNICO"/>
        <s v="ARTÍCULOS METÁLICOS PARA LA CONSTRUCCIÓN"/>
        <s v="MATERIALES COMPLEMENTARIOS"/>
        <s v="OTROS MATERIALES Y ARTÍCULOS DE CONSTRUCCIÓN Y REPARACIÓN"/>
        <s v="PRODUCTOS QUÍMICOS BÁSICOS"/>
        <s v="FERTILIZANTES, PESTICIDAS Y OTROS AGROQUÍMICOS"/>
        <s v="MEDICINAS Y PRODUCTOS FARMACÉUTICOS"/>
        <s v="MATERIALES, ACCESORIOS Y SUMINISTROS MÉDICOS"/>
        <s v="MATERIALES, ACCESORIOS Y SUMINISTROS DE LABORATORIO"/>
        <s v="FIBRAS SINTÉTICAS, HULES PLÁSTICOS Y DERIVADOS"/>
        <s v="OTROS PRODUCTOS QUÍMICOS"/>
        <s v="COMBUSTIBLES, LUBRICANTES Y ADITIVOS"/>
        <s v="VESTUARIO Y UNIFORMES"/>
        <s v="PRENDAS DE SEGURIDAD Y PROTECCIÓN PERSONAL"/>
        <s v="ARTÍCULOS DEPORTIVOS"/>
        <s v="BLANCOS Y OTROS PRODUCTOS TEXTILES, EXCEPTO PRENDAS DE VESTIR"/>
        <s v="MATRIALES Y SUMINISTROS PARA SEGURIDAD"/>
        <s v="PRENDAS DE PROTECCIÓN PARA SEGURIDAD PÚBLICA Y NACIONAL"/>
        <s v="HERRAMIENTAS MENORES"/>
        <s v="REFACCIONES Y ACCESORIOS MENORES DE EDIFICIOS"/>
        <s v="REFACCIONES Y ACCESORIOS MENORES DE MOBILIARIO Y EQUIPO DE ADMINISTRACIÓN EDUCACIONAL Y RECREATIVO"/>
        <s v="REFACCIONES Y ACCESORIOS MENORES DE EQUIPO DE CÓMPUTO Y TECNOLOGÍAS DE LA INFORMACIÓN"/>
        <s v="REFACCIONES Y ACCESORIOS MENORES DE EQUIPO DE TRANSPORTE"/>
        <s v="REFACCIONES Y ACCESORIOS MENORES DE EQUIPO DE DEFE"/>
        <s v="REFACCIONES Y ACCESORIOS MENORES DE MAQUINARIA Y OTROS EQUIPOS"/>
        <s v="HERRAMIENTAS, REFACCIONES Y ACCESORIOS MENORES"/>
        <s v="ENERGÍA ELÉCTRICA"/>
        <s v="TELEFONÍA TRADICIONAL"/>
        <s v="TELEFONÍA CELULAR"/>
        <s v="SERVICIOS DE TELECOMUNICACIONES Y SATÉLITES"/>
        <s v="SERVICIOS DE ACCESO DE INTERNET, REDES Y PROCESAMIENTO DE INFORMACIÓN"/>
        <s v="SERVICIOS POSTALES Y TELEGRÁFICOS"/>
        <s v="ARRENDAMIENTO DE TERRENOS"/>
        <s v="ARRENDAMIENTO DE EDIFICIOS"/>
        <s v="ARRENDAMIENTO DE MOBILIARIO Y EQUIPO DE ADMINISTRACIÓN, EDUCACIONAL Y RECREATIVO"/>
        <s v="ARRENDAMIENTO DE EQUIPO DE TRANSPORTE"/>
        <s v="ARRENDAMIENTO DE MAQUINARIA, OTROS EQUIPOS Y HERRAMIENTAS"/>
        <s v="ARRENDAMIENTO DE ACTIVOS INTANGIBLES"/>
        <s v="OTROS ARRENDAMIENTOS"/>
        <s v="SERVICIOS LEGALES, DE CONTABILIDAD, AUDITORÍA Y RELACIONADOS"/>
        <s v="SERVICIOS DE DISEÑO, ARQUITECTURA, INGENIERÍA Y ACTIVIDADES RELACIONADAS"/>
        <s v="SERVICIOS DE CONSULTORÍA ADMINISTRATIVA, PROCESOS, TÉCNICA Y EN TECNOLOGÍAS DE LA INFORMACIÓN"/>
        <s v="SERVICIOS DE CAPACITACIÓN"/>
        <s v="SERVICIOS DE INVESTIGACION CIENTIFICA Y DESARROLLO"/>
        <s v="SERVICIOS DE APOYO ADMINISTRATIVO, FOTOCOPIADO E IMPRESIÓN"/>
        <s v="SERVICIOS DE PROTECCIÓN Y SEGURIDAD"/>
        <s v="SERVICIOS DE VIGILANCIA"/>
        <s v="SERVICIOS PROFESIONALES, CIENTÍFICOS Y TÉCNICOS INTEGRALES"/>
        <s v="SERVICIOS FINANCIEROS Y BANCARIOS"/>
        <s v="SERVICIOS DE COBRANZA, INVESTIGACIÓN CREDITICIA Y SIMILAR"/>
        <s v="SERVICIOS DE RECAUDACIÓN, TRASLADO Y CUSTODIA DE VALORES"/>
        <s v="SEGUROS DE RESPONSABILIDAD PATRIMONIAL Y FIANZAS"/>
        <s v="SEGURO DE BIENES PATRIMONIALES"/>
        <s v="FLETES Y MANIOBRAS"/>
        <s v="COMISIONES POR VENTAS"/>
        <s v="SERVICIOS FINANCIEROS, BANCARIOS Y COMERCIALES INTEGRALES"/>
        <s v="CONSERVACIÓN Y MANTENIMIENTO MENOR DE INMUEBLES"/>
        <s v="INSTALACIÓN, REPARACIÓN Y MANTENIMIENTO DE MOBILIARIO Y EQUIPO DE ADMINISTRACIÓN, EDUCACIONAL Y RECREATIVO"/>
        <s v="INSTALACIÓN, REPARACIÓN Y MANTENIMIENTO DE EQUIPO DE CÓMPUTO Y TECNOLOGÍA DE LA INFORMACIÓN"/>
        <s v="INSTALACIÓN, REPARACIÓN Y MANTENIMIENTO DE EQUIPO E INSTRUMENTAL MÉDICO Y DE LABORATORIO"/>
        <s v="REPARACIÓN Y MANTENIMIENTO DE EQUIPO DE TRANSPORTE"/>
        <s v="REPARACIÓN Y MANTENIMIENTO DE EQUIPO DE DEFENSA Y SEGURIDAD"/>
        <s v="INSTALACIÓN, REPARACIÓN Y MANTENIMIENTO DE MAQUINARIA, OTROS EQUIPOS Y HERRAMIENTA"/>
        <s v="SERVICIOS DE LIMPIEZA Y MANEJO DE DESECHOS"/>
        <s v="DIFUSIÓN POR RADIO, TELEVISIÓN Y OTROS MEDIOS DE MENSAJES SOBRE PROGRAMAS Y ACTIVIDADES GUBERNAMENTALES"/>
        <s v="SERVICIOS DE CREATIVIDAD, PREPRODUCCIÓN Y PRODUCCIÓN DE PUBLICIDAD, EXCEPTO INTERNET"/>
        <s v="SERVICIOS DE LA INDUSTRIA FÍLMICA, DEL SONIDO Y DEL VIDEO"/>
        <s v="SERVICIO DE CREACIÓN Y DIFUSIÓN DE CONTENIDO EXCLUSIVAMENTE A  TRAVÉS DE INTERNET"/>
        <s v="PASAJES AÉREOS"/>
        <s v="PASAJES TERRESTRES"/>
        <s v="VIÁTICOS EN EL PAÍS"/>
        <s v="VIÁTICOS EN EL EXTRANJERO"/>
        <s v="OTROS SERVICIOS DE TRASLADO Y HOSPEDAJE"/>
        <s v="GASTOS DE ORDEN  SOCIAL Y CULTURAL"/>
        <s v="CONGRESOS Y CONVENCIONES"/>
        <s v="SERVICIOS FUNERARIOS Y DE CEMENTERIOS"/>
        <s v="Reintegro de Remanentes de Recursos Federales y Estatales"/>
        <s v="IMPUESTOS Y DERECHOS"/>
        <s v="SENTENCIAS Y RESOLUCIONES POR AUTORIDAD COMPETENTE"/>
        <s v="DIVERSAS DEVOLUCIONES"/>
        <s v="PENAS, MULTAS, ACCESORIOS Y ACTUALIZACIONES"/>
        <s v="OTROS GASTOS POR RESPONSABILIDADES"/>
        <s v="DIVERSOS GASTOS POR INCIDENTE VIAL"/>
        <s v="TRANSFERENCIAS OTORGADAS A ENTIDADES PARAESTATALES NO EMPRESARIALES Y NO FINANCIERAS"/>
        <s v="TRANSFERENCIAS A FIDEICOMISOS DE ENTIDADES FEDERATIVAS Y MUNICIPIOS"/>
        <s v="SUBSIDIOS A LA PRODUCCIÓN"/>
        <s v="AYUDAS SOCIALES A PERSONAS"/>
        <s v="BECAS Y OTRAS AYUDAS PARA PROGRAMAS DE CAPACITACIÓN"/>
        <s v="AYUDAS SOCIALES A INSTITUCIONES DE ENSEÑANZA"/>
        <s v="AYUDAS SOCIALES A INSTITUCIONES SIN FINES DE LUCRO"/>
        <s v="AYUDAS POR DESASTRES NATURALES Y OTROS SINIESTROS"/>
        <s v="MUEBLES DE OFICINA Y ESTANTERÍA"/>
        <s v="MUEBLES, EXCEPTO DE OFICINA Y ESTANTERÍA"/>
        <s v="EQUIPO DE CÓMPUTO DE TECNOLOGÍAS DE LA INFORMACIÓN"/>
        <s v="OTROS MOBILIARIOS Y EQUIPOS DE ADMINISTRACIÓN"/>
        <s v="EQUIPOS Y APARATOS AUDIOVISUALES"/>
        <s v="CÁMARAS FOTOGRÁFICAS Y DE VIDEO"/>
        <s v="EQUIPO MÉDICO Y DE LABORATORIO"/>
        <s v="INSTRUMENTAL MÉDICO Y DE LABORATORIO"/>
        <s v="VEHICULOS Y EQUIPO DE TRANSPORTE"/>
        <s v="EMBARCACIONES"/>
        <s v="MAQUINARIA Y EQUIPO AGROPECUARIO"/>
        <s v="MAQUINARIA Y EQUIPO INDUSTRIAL"/>
        <s v="MAQUINARIA Y EQUIPO DE CONSTRUCCIÓN"/>
        <s v="SISTEMAS DE AIRE ACONDICIONADO, CALEFACCIÓN Y DE REFRIGERACIÓN INDUSTRIAL Y COMERCIAL"/>
        <s v="EQUIPO DE COMUNICACIÓN Y TELECOMUNICACIÓN"/>
        <s v="EQUIPO DE GENERACIÓN ELÉCTRICA, APARATOS Y ACCESORIOS ELÉCTRICOS"/>
        <s v="HERRAMIENTAS Y MÁQUINAS-HERRAMIENTA"/>
        <s v="OTROS EQUIPOS"/>
        <s v="ÁRBOLES Y PLANTAS"/>
        <s v="TERRENOS"/>
        <s v="SOFTWARE"/>
        <s v="LICENCIAS INFORMÁTICAS E INTELECTUALES"/>
        <s v="EDIFICACIÓN NO  HABITACIONAL"/>
        <s v="CONSTRUCCIÓN DE OBRAS PARA EL ABASTECIMIENTO DE AGUA, PETRÓLEO, GAS, ELECTRICIDAD Y TELECOMUNICACIONES"/>
        <s v="CONSTRUCCIÓN DE VÍAS DE COMUNICACIÓN"/>
        <s v="EJECUCIÓN DE PROYECTOS PRODUCTIVOS NO INCLUIDOS EN CONCEPTOS ANTERIORES DE ESTE CAPÍTULO"/>
        <s v="AMORTIZACIÓN DE LA DEUDA INTERNA CON INSTITUCIONES DE CRÉDITO"/>
        <s v="INTERESES DE LA DEUDA INTERNA CON INSTITUCIONES  DE CRÉDITO"/>
      </sharedItems>
    </cacheField>
    <cacheField name="Codigo Destino" numFmtId="0">
      <sharedItems containsSemiMixedTypes="0" containsString="0" containsNumber="1" containsInteger="1" minValue="0" maxValue="43"/>
    </cacheField>
    <cacheField name="Concepto Destino" numFmtId="0">
      <sharedItems/>
    </cacheField>
    <cacheField name="Capitulo codigo" numFmtId="0">
      <sharedItems containsSemiMixedTypes="0" containsString="0" containsNumber="1" containsInteger="1" minValue="1000" maxValue="9000" count="7">
        <n v="1000"/>
        <n v="2000"/>
        <n v="3000"/>
        <n v="4000"/>
        <n v="5000"/>
        <n v="6000"/>
        <n v="9000"/>
      </sharedItems>
    </cacheField>
    <cacheField name="Capitulo nombre" numFmtId="0">
      <sharedItems count="7">
        <s v="SERVICIOS PERSONALES"/>
        <s v="MATERIALES Y SUMINISTROS"/>
        <s v="SERVICIOS GENERALES"/>
        <s v="TRANSFERENCIAS, ASIGNACIONES, SUBSIDIOS Y OTRAS AYUDAS"/>
        <s v="BIENES MUEBLES, INMUEBLES E INTANGIBLES"/>
        <s v="INVERSION PUBLICA"/>
        <s v="DEUDA PUBLICA"/>
      </sharedItems>
    </cacheField>
    <cacheField name="Origen (FF)" numFmtId="0">
      <sharedItems count="25">
        <s v="RECURSOS FISCALES 2024"/>
        <s v="PARTICIPACIONES FEDERALES 2024"/>
        <s v="PARTICIPACIONES ESTATALES 2024"/>
        <s v="SUBSIDIO POLICÍA METROPOLITANA 2024 (APORTACIÓN ESTATAL)"/>
        <s v="FONDO DE APORTACIÓN AL FORTALECIMIENTO MUNICIPAL 2024 (FORTAMUN)"/>
        <s v="PROGRAMA ESTRATEGIA ALE 2024 (APORTACIÓN ESTATAL)"/>
        <s v="PRODDER 2023"/>
        <s v="PROGRAMA ESTRATEGIA ALE 2023 (APORTACIÓN ESTATAL)"/>
        <s v="FONDO DE APORTACIÓN AL FORTALECIMIENTO MUNICIPAL 2023 (FORTAMUN)"/>
        <s v="BARRIOS DE PAZ 2023 (APORTACIÓN ESTATAL)"/>
        <s v="FONDO PARA INVERSIONES METROPOLITANAS 2023 (APORTACIÓN ESTATAL)"/>
        <s v="ESTRATEGIA DE SEGURIDAD &quot;PUNTOS PURPURA&quot; 2023 (APORTACIÓN ESTATAL)"/>
        <s v="FAIS 2012 (APORTACIÓN FEDERAL)"/>
        <s v="SUBSIDIO POLICÍA METROPOLITANA 2023 (APORTACIÓN ESTATAL)"/>
        <s v="FONDO DE FORTALECIMIENTO MUNICIPAL 2011 (FORTAMUN)"/>
        <s v="FONDO DE APORTACIÓN A LA INFRAESTRUCTURA SOCIAL MUNICIPAL 2023 (FAISM)"/>
        <s v="CONSTRUCCIÓN DE PLANTA DE SEPARACIÓN, CLASIFICACIÓN Y RECICLAJE DE RESIDUOS SÓLIDOS URBANOS DE TLAJOMULCO DE ZUÑIGA, JALISCO 2023 (APORTACIÓN ESTATAL)"/>
        <s v="RECURSOS FISCALES (RESERVAS TERRITORIALES) 2024"/>
        <s v="FONDO DE APORTACIÓN A LA INFRAESTRUCTURA SOCIAL MUNICIPAL 2024 (FAISM-DF)"/>
        <s v="FONDO MUNICIPAL EXCLUSIVO PARA LA RECAUDACIÓN DE RECURSOS DESTINADOS PARA LA CREACIÓN O MEJORAMIENTO DE INFRAESTRUCTURA Y EQUIPAMIENTOS URBANOS EN ESPACIOS PUBLICOS"/>
        <s v="CONSEJO DE COLABORACIÓN DEL MUNICIPIO DE TLAJOMULCO DE ZÚÑIGA"/>
        <s v="PRODDER 2024 (APORTACIÓN MUNICIPAL)"/>
        <s v="PRODDER 2024 (APORTACIÓN FEDERAL)"/>
        <s v="REGULARIZACIÓN DE VEHICULOS USADOS DE PROCEDENCIA EXTRANJERA 2023 (APORTACIÓN FEDERAL)"/>
        <s v="Fondo de Aportación para la Infraestructura Social Municipal ejercicio 2012 (aportación federal)" u="1"/>
      </sharedItems>
    </cacheField>
    <cacheField name="Dependencia" numFmtId="0">
      <sharedItems containsBlank="1" count="18">
        <s v="OFICIALÍA MAYOR"/>
        <s v="TESORERÍA MUNICIPAL"/>
        <s v="SECRETARÍA GENERAL DEL AYUNTAMIENTO"/>
        <s v="COORDINACIÓN GENERAL DE GOBIERNO INTELIGENTE E INNOVACIÓN GUBERNAMENTAL"/>
        <s v="GABINETE INTEGRAL DE INFRAESTRUCTURA Y SERVICIOS PÚBLICOS"/>
        <s v="COORDINACIÓN GENERAL DE GESTIÓN INTEGRAL DE LA CIUDAD"/>
        <s v="COMISARÍA DE LA POLICÍA PREVENTIVA MUNICIPAL"/>
        <s v="SINDICATURA MUNICIPAL"/>
        <s v="PRESIDENCIA"/>
        <s v="COORDINACIÓN GENERAL DE DESARROLLO ECONÓMICO"/>
        <s v="UNIDAD DE ACOPIO Y SALUD ANIMAL MUNICIPAL (UNASAM)"/>
        <s v="COORDINACIÓN GENERAL DE CONSTRUCCIÓN DE COMUNIDAD"/>
        <m/>
        <s v="CONSEJO MUNICIPAL DEL DEPORTE (COMUDE)"/>
        <s v="INSTITUTO MUNICIPAL DE LA MUJER TLAJOMULQUENSE (IMMT)"/>
        <s v="CENTRO DE ESTIMULACIÓN PARA PERSONAS CON DISCAPACIDAD INTELECTUAL (CENDI)"/>
        <s v="SISTEMA INTEGRAL PARA EL DESARROLLO DE LA FAMILIA (DIF)"/>
        <s v="INSTITUTO DE ALTERNATIVAS PARA LOS JÓVENES (INDAJO)"/>
      </sharedItems>
    </cacheField>
    <cacheField name="Nombre programa" numFmtId="0">
      <sharedItems containsBlank="1" count="10">
        <s v="GOBIERNO EFECTIVO"/>
        <s v="SERVICIOS PERSONALES"/>
        <s v="CORRESPONSABILIDAD SOCIAL (TRANSVERSAL)"/>
        <s v="INFRAESTRUCTURA Y SERVICIOS PÚBLICOS"/>
        <s v="CIUDAD SUSTENTABLE"/>
        <s v="SEGURIDAD CIUDADANA"/>
        <s v="SOCIEDAD COHESIVA Y RESILENTE"/>
        <s v="DESARROLLO ECONÓMICO Y EMPLEO"/>
        <s v="GESTIÓN INTEGRAL DEL AGUA"/>
        <m/>
      </sharedItems>
    </cacheField>
    <cacheField name="Proyecto" numFmtId="0">
      <sharedItems containsBlank="1" count="59">
        <s v="SERVICIOS PERSONALES"/>
        <s v="BIENES ADQUIRIDOS"/>
        <s v="DIRECCIÓN GENERAL DE ADMINISTRACIÓN"/>
        <s v="DESPACHO DE LA TESORERÍA MUNICIPAL"/>
        <s v="RED DE BASES"/>
        <s v="PROGRAMA DE ECONOMÍA SOLIDARIA TLAJOMULCO &quot;CHAMBA PARA TODOS&quot;"/>
        <s v="ADMINISTRACIÓN CENTRAL DE PROTECCIÓN CIVIL Y BOMBEROS"/>
        <s v="INFRAESTRUCTURA TECNOLOGICA ENTREGADA"/>
        <s v="SERVICIO DE MANTENIMIENTO EN LOS ESPACIOS PÚBLICOS"/>
        <s v="RECOLECCION DE RESIDUOS SOLIDOS  URBANOS"/>
        <s v="SERVICIOS MÉDICOS DE CALIDAD"/>
        <s v="ESPACIOS DE PAZ"/>
        <s v="POLITICA DE INTEGRAL DE LA CIUDAD"/>
        <s v="RECURSOS RECAUDADOS DE MANERA EFICIENTE PROGRAMADOS"/>
        <s v="EQUIPAMIENTO"/>
        <s v="DEFENSORÍA LEGAL"/>
        <s v="ATENCIÓN A EVENTOS DEL GOBIERNO MUNICIPAL  Y AGENDA GUBERNAMENTAL"/>
        <s v="RELACIONES GUBERNAMENTALES"/>
        <s v="PROCESOS ESTADISTICOS DEL MUNICIPIO"/>
        <s v="SACRIFICIO DE BOVINOS Y PORCINOS EN EL RASTRO MUNICIPAL"/>
        <s v="CONTROL DE FELINOS, CANINOS Y VIDA SILVESTRE EN EL MUNICIPIO"/>
        <s v="ADMINISTRACIÓN CENTRAL DE LA COORDINACIÓN GENERAL DE DESARROLLO ECONÓMICO"/>
        <s v="SUMINISTRO DE AGUA"/>
        <s v="SERVICIO DE MANTENIMIENTO DE ALUMBRADO PÚBLICO"/>
        <s v="POLITICA CULTURAL DE TLAJOMULCO DE ZUÑIGA"/>
        <s v="APOYO A INSTITUCIONES EDUCATIVAS"/>
        <s v="PAQUETE AGROECOLÓGICO"/>
        <s v="EQUIPOS DE PROTECCIÓN  Y HERRAMIENTA MANUAL"/>
        <s v="DESPLIEGUE OPERATIVO PROTECCIÓN CIVIL Y SERVICIOS MEDICOS"/>
        <s v="DESPLIEGUE OPERATIVO COMISARIA DE LA POLICIA"/>
        <s v="DESPACHO DE LA JEFATURA DE GABINETE"/>
        <s v="OBRAS DE INFRAESTRUCTURA MUNICIPAL"/>
        <m/>
        <s v="COMUNICACIÓN ESTRATÉGICA DEL GOBIERNO"/>
        <s v="CAPACITACIÓN"/>
        <s v="SISTEMAS INFORMATICOS MODERNIZADOS RECIBIDOS"/>
        <s v="SERVICIO DE UNIDADES MOVILES ARRENDADAS"/>
        <s v="DESPACHO DE LA SECRETARÍA GENERAL"/>
        <s v="BECAS  A ESTUDIANTES"/>
        <s v="POLÍTICA DE VIVIENDA"/>
        <s v="PROYECTO DE PRESUPUESTO"/>
        <s v="APOYO A LAS AGENCIAS Y DELEGACIONES DEL MUNICIPIO"/>
        <s v="APOYO A TRADICIONES"/>
        <s v="ACTIVIDADES DEPORTIVAS Y RECREATIVAS EN EL MUNICIPIO"/>
        <s v="ATENCION A MUJERES DEL MUNICIPIO"/>
        <s v="ATENCIÓN PARA PERSONAS CON DISCAPACIDAD INTELECTUAL"/>
        <s v="SISTEMA INTEGRAL PARA EL DESARROLLO DE LA FAMILIA"/>
        <s v="PROGRAMAS Y ACCIONES CULTURALES, RECREATIVOS Y DEPORTIVAS"/>
        <s v="CAL AGRÍCOLA"/>
        <s v="INDEMINIZACIÓN AL PRODUCTOR GANADERO"/>
        <s v="APOYO ECONÓMICO A PERSONAS FÍSICAS, ASOCIACIONES E INSTITUCIONES SIN FINES DE LUCRO"/>
        <s v="TLAJOMULCO CUIDA A QUIEN CUIDA"/>
        <s v="APOYO A LAS ESTANCIAS INFANTILES"/>
        <s v="MOCHILAS Y ÚTILES ESCOLARES"/>
        <s v="UNIFORMES ESCOLARES"/>
        <s v="PROGRAMA ABC Y REZAGO EDUCATIVO"/>
        <s v="APOYO A INSTITUCIONES"/>
        <s v="FOEDEN"/>
        <s v="PRESUPUESTO PARTICIPATIVO"/>
      </sharedItems>
    </cacheField>
    <cacheField name="Centro costos" numFmtId="0">
      <sharedItems containsBlank="1"/>
    </cacheField>
    <cacheField name="Importe Ajustado" numFmtId="0">
      <sharedItems containsString="0" containsBlank="1" containsNumber="1" minValue="0" maxValue="708116760.38"/>
    </cacheField>
    <cacheField name="Presupuestado" numFmtId="0">
      <sharedItems containsString="0" containsBlank="1" containsNumber="1" minValue="0" maxValue="677552010.19000006"/>
    </cacheField>
    <cacheField name="Pre-Comprometido" numFmtId="0">
      <sharedItems containsString="0" containsBlank="1" containsNumber="1" minValue="0" maxValue="593224637.50999999"/>
    </cacheField>
    <cacheField name="Comprometido" numFmtId="0">
      <sharedItems containsString="0" containsBlank="1" containsNumber="1" minValue="0" maxValue="593224637.50999999"/>
    </cacheField>
    <cacheField name="Devengado" numFmtId="0">
      <sharedItems containsString="0" containsBlank="1" containsNumber="1" minValue="0" maxValue="593224637.50999999"/>
    </cacheField>
    <cacheField name="Ejercido" numFmtId="0">
      <sharedItems containsString="0" containsBlank="1" containsNumber="1" minValue="0" maxValue="593223687.50999999"/>
    </cacheField>
    <cacheField name="Pagado" numFmtId="0">
      <sharedItems containsString="0" containsBlank="1" containsNumber="1" minValue="0" maxValue="593223687.50999999"/>
    </cacheField>
    <cacheField name="Disponible/Subejercicio" numFmtId="4">
      <sharedItems containsString="0" containsBlank="1" containsNumber="1" minValue="-1709576.9900000002" maxValue="114892122.87"/>
    </cacheField>
    <cacheField name="Incremento / disminución" numFmtId="0">
      <sharedItems containsString="0" containsBlank="1" containsNumber="1" minValue="-119128490.8" maxValue="109487946.76000001"/>
    </cacheField>
    <cacheField name="4ta Modificación" numFmtId="4">
      <sharedItems containsString="0" containsBlank="1" containsNumber="1" minValue="0" maxValue="622141959.33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4"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0"/>
    <x v="0"/>
    <x v="0"/>
    <x v="0"/>
    <n v="1111"/>
    <s v="DIETA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1986144.84"/>
    <n v="12975991.18"/>
    <n v="1986144.84"/>
    <n v="1986144.84"/>
    <n v="1986144.84"/>
    <n v="1986144.84"/>
    <n v="1986144.84"/>
    <n v="0"/>
    <m/>
    <n v="1986144.84"/>
    <n v="0"/>
    <n v="0"/>
    <n v="0"/>
    <n v="0"/>
    <n v="10989846.34"/>
    <n v="-10989846.34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0"/>
    <x v="0"/>
    <x v="0"/>
    <x v="0"/>
    <n v="1111"/>
    <s v="DIETAS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6997225.9000000004"/>
    <n v="0"/>
    <n v="5486392.75"/>
    <n v="5486392.75"/>
    <n v="5486392.75"/>
    <n v="5486392.75"/>
    <n v="5486392.75"/>
    <n v="1510833.1500000004"/>
    <m/>
    <n v="6997225.9000000004"/>
    <n v="1510833.1500000004"/>
    <n v="6997225.9000000004"/>
    <n v="0"/>
    <n v="0"/>
    <n v="0"/>
    <n v="6997225.9000000004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0"/>
    <x v="0"/>
    <x v="0"/>
    <x v="0"/>
    <n v="1111"/>
    <s v="DIETAS"/>
    <n v="0"/>
    <s v="SIN DESCRIPCIÓN PARA DESTINOS 00"/>
    <x v="0"/>
    <s v="SERVICIOS PERSONALES"/>
    <s v="PARTICIPACIONES ESTATALES 2024"/>
    <s v="OFICIALÍA MAYOR"/>
    <s v="GOBIERNO EFECTIVO"/>
    <s v="SERVICIOS PERSONALES"/>
    <s v="DIRECCIÓN GENERAL DE ADMINISTRACIÓN"/>
    <n v="3992620.44"/>
    <n v="0"/>
    <n v="3992620.44"/>
    <n v="3992620.44"/>
    <n v="3992620.44"/>
    <n v="3992620.44"/>
    <n v="3992620.44"/>
    <n v="0"/>
    <m/>
    <n v="3992620.44"/>
    <n v="0"/>
    <n v="0"/>
    <n v="3992620.44"/>
    <n v="0"/>
    <n v="0"/>
    <n v="3992620.44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0"/>
    <x v="0"/>
    <x v="1"/>
    <x v="0"/>
    <n v="1131"/>
    <s v="SUELDO BASE AL PERSONAL PERMANENTE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55136596.079999998"/>
    <n v="66640393.869999997"/>
    <n v="55136596.079999998"/>
    <n v="55136596.079999998"/>
    <n v="55136596.079999998"/>
    <n v="55136596.079999998"/>
    <n v="55136596.079999998"/>
    <n v="0"/>
    <n v="2691641"/>
    <n v="57828237.079999998"/>
    <n v="2691641"/>
    <n v="0"/>
    <n v="0"/>
    <n v="0"/>
    <n v="11503797.789999999"/>
    <n v="-11503797.789999999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0"/>
    <x v="0"/>
    <x v="1"/>
    <x v="0"/>
    <n v="1131"/>
    <s v="SUELDO BASE AL PERSONAL PERMANENTE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708116760.38"/>
    <n v="677552010.19000006"/>
    <n v="593224637.50999999"/>
    <n v="593224637.50999999"/>
    <n v="593224637.50999999"/>
    <n v="593223687.50999999"/>
    <n v="593223687.50999999"/>
    <n v="114892122.87"/>
    <n v="-13991641"/>
    <n v="694125119.38"/>
    <n v="100900481.87"/>
    <n v="30564745.93"/>
    <n v="4.26"/>
    <n v="0"/>
    <n v="0"/>
    <n v="30564750.19000000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"/>
    <x v="1"/>
    <x v="2"/>
    <x v="0"/>
    <n v="1211"/>
    <s v="HONORARIOS ASIMILABLES A SALARIO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1982226.16"/>
    <n v="0"/>
    <n v="1695613.4"/>
    <n v="1695613.4"/>
    <n v="1695613.4"/>
    <n v="1695613.4"/>
    <n v="1695613.4"/>
    <n v="286612.76"/>
    <m/>
    <n v="1982226.16"/>
    <n v="286612.76"/>
    <n v="0"/>
    <n v="1982226.16"/>
    <n v="0"/>
    <n v="0"/>
    <n v="1982226.1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"/>
    <x v="1"/>
    <x v="3"/>
    <x v="0"/>
    <n v="1221"/>
    <s v="SUELDOS BASE AL PERSONAL EVENTUAL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10136308.68"/>
    <n v="52109314.159999996"/>
    <n v="10136308.68"/>
    <n v="10136308.68"/>
    <n v="10136308.68"/>
    <n v="10136308.68"/>
    <n v="10136308.68"/>
    <n v="0"/>
    <m/>
    <n v="10136308.68"/>
    <n v="0"/>
    <n v="0"/>
    <n v="20286199.98"/>
    <n v="0"/>
    <n v="62259205.460000001"/>
    <n v="-41973005.479999997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"/>
    <x v="1"/>
    <x v="3"/>
    <x v="0"/>
    <n v="1221"/>
    <s v="SUELDOS BASE AL PERSONAL EVENTUAL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20651578.079999998"/>
    <n v="0"/>
    <n v="7586213.5300000003"/>
    <n v="7586213.5300000003"/>
    <n v="7586213.5300000003"/>
    <n v="7586213.5300000003"/>
    <n v="7586213.5300000003"/>
    <n v="13065364.549999997"/>
    <n v="-300000"/>
    <n v="20351578.079999998"/>
    <n v="12765364.549999997"/>
    <n v="25297697.030000001"/>
    <n v="0"/>
    <n v="0"/>
    <n v="4646118.95"/>
    <n v="20651578.079999998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"/>
    <x v="1"/>
    <x v="3"/>
    <x v="0"/>
    <n v="1221"/>
    <s v="SUELDOS BASE AL PERSONAL EVENTUAL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103784032.40000001"/>
    <n v="67987848.969999999"/>
    <n v="100862548.81"/>
    <n v="100862548.81"/>
    <n v="100862548.81"/>
    <n v="100807249.36"/>
    <n v="100783999.36"/>
    <n v="2921483.5900000036"/>
    <m/>
    <n v="103784032.40000001"/>
    <n v="2921483.5900000036"/>
    <n v="37388978.770000003"/>
    <n v="2.74"/>
    <n v="0"/>
    <n v="1592798.08"/>
    <n v="35796183.43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"/>
    <x v="1"/>
    <x v="3"/>
    <x v="0"/>
    <n v="1221"/>
    <s v="SUELDOS BASE AL PERSONAL EVENTUAL"/>
    <n v="14"/>
    <s v="EVENTUAL"/>
    <x v="0"/>
    <s v="SERVICIOS PERSONALES"/>
    <s v="PARTICIPACIONES ESTATALES 2024"/>
    <s v="OFICIALÍA MAYOR"/>
    <s v="GOBIERNO EFECTIVO"/>
    <s v="BIENES ADQUIRIDO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"/>
    <x v="1"/>
    <x v="4"/>
    <x v="0"/>
    <n v="1231"/>
    <s v="RETRIBUCIONES POR SERVICIOS DE CARÁCTER SOCIAL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0"/>
    <n v="26400"/>
    <n v="0"/>
    <n v="0"/>
    <n v="0"/>
    <n v="0"/>
    <n v="0"/>
    <n v="0"/>
    <m/>
    <n v="0"/>
    <n v="0"/>
    <n v="0"/>
    <n v="0"/>
    <n v="0"/>
    <n v="26400"/>
    <n v="-26400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"/>
    <x v="1"/>
    <x v="4"/>
    <x v="0"/>
    <n v="1231"/>
    <s v="RETRIBUCIONES POR SERVICIOS DE CARÁCTER SOCIAL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26400"/>
    <n v="0"/>
    <n v="0"/>
    <n v="0"/>
    <n v="0"/>
    <n v="0"/>
    <n v="0"/>
    <n v="26400"/>
    <m/>
    <n v="26400"/>
    <n v="26400"/>
    <n v="26400"/>
    <n v="0"/>
    <n v="0"/>
    <n v="0"/>
    <n v="264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5"/>
    <x v="0"/>
    <n v="1321"/>
    <s v="PRIMAS VACACIONALES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23260.11"/>
    <n v="10516224.880000001"/>
    <n v="23260.11"/>
    <n v="23260.11"/>
    <n v="23260.11"/>
    <n v="23260.11"/>
    <n v="23260.11"/>
    <n v="0"/>
    <m/>
    <n v="23260.11"/>
    <n v="0"/>
    <n v="0"/>
    <n v="2.83"/>
    <n v="0"/>
    <n v="10492967.6"/>
    <n v="-10492964.7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5"/>
    <x v="0"/>
    <n v="1321"/>
    <s v="PRIMAS VACACIONALES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20486.72"/>
    <n v="1512329.12"/>
    <n v="20486.72"/>
    <n v="20486.72"/>
    <n v="20486.72"/>
    <n v="20486.72"/>
    <n v="20486.72"/>
    <n v="0"/>
    <m/>
    <n v="20486.72"/>
    <n v="0"/>
    <n v="0"/>
    <n v="184513.6"/>
    <n v="0"/>
    <n v="1676356"/>
    <n v="-1491842.4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5"/>
    <x v="0"/>
    <n v="1321"/>
    <s v="PRIMAS VACACIONALES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1479595.2"/>
    <n v="0"/>
    <n v="1474030.21"/>
    <n v="1474030.21"/>
    <n v="1474030.21"/>
    <n v="1472993"/>
    <n v="1472993"/>
    <n v="5564.9899999999907"/>
    <n v="0"/>
    <n v="1479595.2"/>
    <n v="5564.9899999999907"/>
    <n v="1663121.59"/>
    <n v="0"/>
    <n v="0"/>
    <n v="183526.39"/>
    <n v="1479595.2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5"/>
    <x v="0"/>
    <n v="1321"/>
    <s v="PRIMAS VACACIONALES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12757703.050000001"/>
    <n v="0"/>
    <n v="11309945.67"/>
    <n v="11309945.67"/>
    <n v="11309945.67"/>
    <n v="11273935.34"/>
    <n v="11273935.34"/>
    <n v="1447757.3800000008"/>
    <m/>
    <n v="12757703.050000001"/>
    <n v="1447757.3800000008"/>
    <n v="10757703.050000001"/>
    <n v="2000000"/>
    <n v="0"/>
    <n v="0"/>
    <n v="12757703.050000001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5"/>
    <x v="0"/>
    <n v="1321"/>
    <s v="PRIMAS VACACIONALES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1496757.97"/>
    <n v="0"/>
    <n v="985074.21"/>
    <n v="985074.21"/>
    <n v="985074.21"/>
    <n v="975179.87"/>
    <n v="970989.82"/>
    <n v="511683.76"/>
    <m/>
    <n v="1496757.97"/>
    <n v="511683.76"/>
    <n v="1300000"/>
    <n v="196757.97"/>
    <n v="0"/>
    <n v="0"/>
    <n v="1496757.9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6"/>
    <x v="0"/>
    <n v="1322"/>
    <s v="GRATIFICACIÓN DE FIN DE AÑO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218306.17"/>
    <n v="105162275.34"/>
    <n v="218306.17"/>
    <n v="218306.17"/>
    <n v="218306.17"/>
    <n v="218306.17"/>
    <n v="218306.17"/>
    <n v="0"/>
    <n v="11000000"/>
    <n v="11218306.17"/>
    <n v="11000000"/>
    <n v="0"/>
    <n v="8306.08"/>
    <n v="0"/>
    <n v="104952275.25"/>
    <n v="-104943969.1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6"/>
    <x v="0"/>
    <n v="1322"/>
    <s v="GRATIFICACIÓN DE FIN DE AÑO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62676.46"/>
    <n v="15123264.68"/>
    <n v="62676.46"/>
    <n v="62676.46"/>
    <n v="62676.46"/>
    <n v="62676.46"/>
    <n v="62676.46"/>
    <n v="0"/>
    <m/>
    <n v="62676.46"/>
    <n v="0"/>
    <n v="0"/>
    <n v="0"/>
    <n v="0"/>
    <n v="15060588.220000001"/>
    <n v="-15060588.220000001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6"/>
    <x v="0"/>
    <n v="1322"/>
    <s v="GRATIFICACIÓN DE FIN DE AÑO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107591325.45"/>
    <n v="0"/>
    <n v="39026383.460000001"/>
    <n v="39026383.460000001"/>
    <n v="39026383.460000001"/>
    <n v="38573287.850000001"/>
    <n v="38573287.850000001"/>
    <n v="68564941.99000001"/>
    <n v="0"/>
    <n v="107591325.45"/>
    <n v="68564941.99000001"/>
    <n v="107599629.75"/>
    <n v="0"/>
    <n v="0"/>
    <n v="8304.2999999999993"/>
    <n v="107591325.45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6"/>
    <x v="0"/>
    <n v="1322"/>
    <s v="GRATIFICACIÓN DE FIN DE AÑO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6"/>
    <x v="0"/>
    <n v="1322"/>
    <s v="GRATIFICACIÓN DE FIN DE AÑO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16905722.420000002"/>
    <n v="0"/>
    <n v="13035353.550000001"/>
    <n v="13035353.550000001"/>
    <n v="13035353.550000001"/>
    <n v="12908581.34"/>
    <n v="12851194.76"/>
    <n v="3870368.870000001"/>
    <m/>
    <n v="16905722.420000002"/>
    <n v="3870368.870000001"/>
    <n v="20898342.859999999"/>
    <n v="0"/>
    <n v="0"/>
    <n v="3992620.44"/>
    <n v="16905722.420000002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7"/>
    <x v="0"/>
    <n v="1331"/>
    <s v="HORAS EXTRAORDINARIA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210546.86"/>
    <n v="700000"/>
    <n v="210546.86"/>
    <n v="210546.86"/>
    <n v="210546.86"/>
    <n v="210546.86"/>
    <n v="210546.86"/>
    <n v="0"/>
    <m/>
    <n v="210546.86"/>
    <n v="0"/>
    <n v="0"/>
    <n v="0"/>
    <n v="0"/>
    <n v="489453.14"/>
    <n v="-489453.14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7"/>
    <x v="0"/>
    <n v="1331"/>
    <s v="HORAS EXTRAORDINARIAS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228292.44"/>
    <n v="0"/>
    <n v="28206.54"/>
    <n v="28206.54"/>
    <n v="28206.54"/>
    <n v="28206.54"/>
    <n v="28206.54"/>
    <n v="200085.9"/>
    <m/>
    <n v="228292.44"/>
    <n v="200085.9"/>
    <n v="228292.44"/>
    <n v="0"/>
    <n v="0"/>
    <n v="0"/>
    <n v="228292.44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7"/>
    <x v="0"/>
    <n v="1331"/>
    <s v="HORAS EXTRAORDINARIAS"/>
    <n v="0"/>
    <s v="SIN DESCRIPCIÓN PARA DESTINOS 00"/>
    <x v="0"/>
    <s v="SERVICIOS PERSONALES"/>
    <s v="PARTICIPACIONES ESTATALES 2024"/>
    <s v="OFICIALÍA MAYOR"/>
    <s v="GOBIERNO EFECTIVO"/>
    <s v="SERVICIOS PERSONALES"/>
    <s v="DIRECCIÓN GENERAL DE ADMINISTRACIÓN"/>
    <n v="261160.7"/>
    <n v="0"/>
    <n v="261160.7"/>
    <n v="261160.7"/>
    <n v="261160.7"/>
    <n v="261160.7"/>
    <n v="261160.7"/>
    <n v="0"/>
    <m/>
    <n v="261160.7"/>
    <n v="0"/>
    <n v="0"/>
    <n v="261160.7"/>
    <n v="0"/>
    <n v="0"/>
    <n v="261160.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8"/>
    <x v="1"/>
    <n v="1341"/>
    <s v="COMPENSACIONE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124381.8"/>
    <n v="7500000"/>
    <n v="124381.8"/>
    <n v="124381.8"/>
    <n v="124381.8"/>
    <n v="124381.8"/>
    <n v="124381.8"/>
    <n v="0"/>
    <m/>
    <n v="124381.8"/>
    <n v="0"/>
    <n v="0"/>
    <n v="0"/>
    <n v="0"/>
    <n v="7375618.2000000002"/>
    <n v="-7375618.2000000002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8"/>
    <x v="1"/>
    <n v="1341"/>
    <s v="COMPENSACIONES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6920373.2000000002"/>
    <n v="0"/>
    <n v="649166"/>
    <n v="649166"/>
    <n v="649166"/>
    <n v="649166"/>
    <n v="649166"/>
    <n v="6271207.2000000002"/>
    <m/>
    <n v="6920373.2000000002"/>
    <n v="6271207.2000000002"/>
    <n v="6920373.2000000002"/>
    <n v="0"/>
    <n v="0"/>
    <n v="0"/>
    <n v="6920373.2000000002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2"/>
    <x v="2"/>
    <x v="8"/>
    <x v="1"/>
    <n v="1341"/>
    <s v="COMPENSACIONES"/>
    <n v="0"/>
    <s v="SIN DESCRIPCIÓN PARA DESTINOS 00"/>
    <x v="0"/>
    <s v="SERVICIOS PERSONALES"/>
    <s v="PARTICIPACIONES ESTATALES 2024"/>
    <s v="OFICIALÍA MAYOR"/>
    <s v="GOBIERNO EFECTIVO"/>
    <s v="SERVICIOS PERSONALES"/>
    <s v="DIRECCIÓN GENERAL DE ADMINISTRACIÓN"/>
    <n v="455245"/>
    <n v="0"/>
    <n v="455245"/>
    <n v="455245"/>
    <n v="455245"/>
    <n v="455245"/>
    <n v="455245"/>
    <n v="0"/>
    <m/>
    <n v="455245"/>
    <n v="0"/>
    <n v="0"/>
    <n v="455245"/>
    <n v="0"/>
    <n v="0"/>
    <n v="455245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9"/>
    <x v="0"/>
    <n v="1411"/>
    <s v="CUOTAS AL IMSS POR ENFERMEDADES Y MATERNIDAD (Modalidad 38)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3421977.46"/>
    <n v="45430103.369999997"/>
    <n v="3369105.78"/>
    <n v="3369105.78"/>
    <n v="3369105.78"/>
    <n v="3369105.78"/>
    <n v="3369105.78"/>
    <n v="52871.680000000168"/>
    <m/>
    <n v="3421977.46"/>
    <n v="52871.680000000168"/>
    <n v="0"/>
    <n v="42.74"/>
    <n v="0"/>
    <n v="42008168.649999999"/>
    <n v="-42008125.90999999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9"/>
    <x v="0"/>
    <n v="1411"/>
    <s v="CUOTAS AL IMSS POR ENFERMEDADES Y MATERNIDAD (Modalidad 38)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1264922.69"/>
    <n v="6533249.9100000001"/>
    <n v="1264922.69"/>
    <n v="1264922.69"/>
    <n v="1264922.69"/>
    <n v="1264922.69"/>
    <n v="1264922.69"/>
    <n v="0"/>
    <m/>
    <n v="1264922.69"/>
    <n v="0"/>
    <n v="0"/>
    <n v="797098.75"/>
    <n v="0"/>
    <n v="6065425.9699999997"/>
    <n v="-5268327.22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9"/>
    <x v="0"/>
    <n v="1411"/>
    <s v="CUOTAS AL IMSS POR ENFERMEDADES Y MATERNIDAD (Modalidad 38)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43081348.140000001"/>
    <n v="0"/>
    <n v="37262205.130000003"/>
    <n v="37262205.130000003"/>
    <n v="37262205.130000003"/>
    <n v="33871727.390000001"/>
    <n v="33871727.390000001"/>
    <n v="5819143.0099999979"/>
    <m/>
    <n v="43081348.140000001"/>
    <n v="5819143.0099999979"/>
    <n v="43081390.539999999"/>
    <n v="0"/>
    <n v="0"/>
    <n v="42.4"/>
    <n v="43081348.140000001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9"/>
    <x v="0"/>
    <n v="1411"/>
    <s v="CUOTAS AL IMSS POR ENFERMEDADES Y MATERNIDAD (Modalidad 38)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1959014.55"/>
    <n v="0"/>
    <n v="1959014.55"/>
    <n v="1959014.55"/>
    <n v="1959014.55"/>
    <n v="1959014.55"/>
    <n v="1959014.55"/>
    <n v="0"/>
    <m/>
    <n v="1959014.55"/>
    <n v="0"/>
    <n v="1959014.55"/>
    <n v="0"/>
    <n v="0"/>
    <n v="0"/>
    <n v="1959014.55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9"/>
    <x v="0"/>
    <n v="1411"/>
    <s v="CUOTAS AL IMSS POR ENFERMEDADES Y MATERNIDAD (Modalidad 38)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5226736.08"/>
    <n v="0"/>
    <n v="4626249.53"/>
    <n v="4626249.53"/>
    <n v="4626249.53"/>
    <n v="4271736.03"/>
    <n v="4271736.03"/>
    <n v="600486.54999999981"/>
    <m/>
    <n v="5226736.08"/>
    <n v="600486.54999999981"/>
    <n v="3350953.81"/>
    <n v="1875782.27"/>
    <n v="0"/>
    <n v="0"/>
    <n v="5226736.0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0"/>
    <x v="2"/>
    <n v="1421"/>
    <s v="CUOTAS PARA LA VIVIENDA (IPEJAL 3%)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1647769.43"/>
    <n v="22715052.239999998"/>
    <n v="1647769.43"/>
    <n v="1647769.43"/>
    <n v="1647769.43"/>
    <n v="1647769.43"/>
    <n v="1647769.43"/>
    <n v="0"/>
    <m/>
    <n v="1647769.43"/>
    <n v="0"/>
    <n v="0"/>
    <n v="0"/>
    <n v="0"/>
    <n v="21067282.809999999"/>
    <n v="-21067282.809999999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3"/>
    <x v="3"/>
    <x v="10"/>
    <x v="2"/>
    <n v="1421"/>
    <s v="CUOTAS PARA LA VIVIENDA (IPEJAL 3%)"/>
    <n v="13"/>
    <s v="PLANTILLA"/>
    <x v="0"/>
    <s v="SERVICIOS PERSONALES"/>
    <s v="PARTICIPACIONES FEDERALES 2024"/>
    <s v="OFICIALÍA MAYOR"/>
    <s v="GOBIERNO EFECTIVO"/>
    <s v="BIENES ADQUIRIDO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0"/>
    <x v="2"/>
    <n v="1421"/>
    <s v="CUOTAS PARA LA VIVIENDA (IPEJAL 3%)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21639111"/>
    <n v="0"/>
    <n v="18271241.07"/>
    <n v="18271241.07"/>
    <n v="18271241.07"/>
    <n v="18271241.07"/>
    <n v="18271241.07"/>
    <n v="3367869.9299999997"/>
    <m/>
    <n v="21639111"/>
    <n v="3367869.9299999997"/>
    <n v="21639111"/>
    <n v="0"/>
    <n v="0"/>
    <n v="0"/>
    <n v="21639111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0"/>
    <x v="2"/>
    <n v="1421"/>
    <s v="CUOTAS PARA LA VIVIENDA (IPEJAL 3%)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3"/>
    <x v="3"/>
    <x v="10"/>
    <x v="2"/>
    <n v="1421"/>
    <s v="CUOTAS PARA LA VIVIENDA (IPEJAL 3%)"/>
    <n v="14"/>
    <s v="EVENTUAL"/>
    <x v="0"/>
    <s v="SERVICIOS PERSONALES"/>
    <s v="PARTICIPACIONES ESTATALES 2024"/>
    <s v="OFICIALÍA MAYOR"/>
    <s v="GOBIERNO EFECTIVO"/>
    <s v="BIENES ADQUIRIDO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0"/>
    <x v="2"/>
    <n v="1421"/>
    <s v="CUOTAS PARA LA VIVIENDA (IPEJAL 3%)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462325.63"/>
    <n v="3266624.41"/>
    <n v="461419.27"/>
    <n v="461419.27"/>
    <n v="461419.27"/>
    <n v="461419.27"/>
    <n v="461419.27"/>
    <n v="906.35999999998603"/>
    <m/>
    <n v="462325.63"/>
    <n v="906.35999999998603"/>
    <n v="0"/>
    <n v="0.38"/>
    <n v="0"/>
    <n v="2804299.16"/>
    <n v="-2804298.78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0"/>
    <x v="2"/>
    <n v="1421"/>
    <s v="CUOTAS PARA LA VIVIENDA (IPEJAL 3%)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3652848.53"/>
    <n v="0"/>
    <n v="3281394.78"/>
    <n v="3281394.78"/>
    <n v="3281394.78"/>
    <n v="3281394.78"/>
    <n v="3281394.78"/>
    <n v="371453.75"/>
    <m/>
    <n v="3652848.53"/>
    <n v="371453.75"/>
    <n v="3202848.53"/>
    <n v="450000"/>
    <n v="0"/>
    <n v="0"/>
    <n v="3652848.53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1"/>
    <x v="0"/>
    <n v="1431"/>
    <s v="APORTACIONES AL SISTEMA DE RETIRO SEDAR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1693329.93"/>
    <n v="15143370.32"/>
    <n v="1693329.93"/>
    <n v="1693329.93"/>
    <n v="1693329.93"/>
    <n v="1693329.93"/>
    <n v="1693329.93"/>
    <n v="0"/>
    <m/>
    <n v="1693329.93"/>
    <n v="0"/>
    <n v="0"/>
    <n v="45.18"/>
    <n v="0"/>
    <n v="13450085.57"/>
    <n v="-13450040.39000000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1"/>
    <x v="0"/>
    <n v="1431"/>
    <s v="APORTACIONES AL SISTEMA DE RETIRO SEDAR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514513.31"/>
    <n v="2177747.44"/>
    <n v="514513.31"/>
    <n v="514513.31"/>
    <n v="514513.31"/>
    <n v="514513.31"/>
    <n v="514513.31"/>
    <n v="0"/>
    <m/>
    <n v="514513.31"/>
    <n v="0"/>
    <n v="0"/>
    <n v="265702"/>
    <n v="0"/>
    <n v="1928936.13"/>
    <n v="-1663234.13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1"/>
    <x v="0"/>
    <n v="1431"/>
    <s v="APORTACIONES AL SISTEMA DE RETIRO SEDAR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13831257.02"/>
    <n v="0"/>
    <n v="12109191.789999999"/>
    <n v="12109191.789999999"/>
    <n v="12109191.789999999"/>
    <n v="12109191.789999999"/>
    <n v="12109191.789999999"/>
    <n v="1722065.2300000004"/>
    <m/>
    <n v="13831257.02"/>
    <n v="1722065.2300000004"/>
    <n v="13831302.199999999"/>
    <n v="0"/>
    <n v="0"/>
    <n v="45.18"/>
    <n v="13831257.02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1"/>
    <x v="0"/>
    <n v="1431"/>
    <s v="APORTACIONES AL SISTEMA DE RETIRO SEDAR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697726.57"/>
    <n v="0"/>
    <n v="697726.57"/>
    <n v="697726.57"/>
    <n v="697726.57"/>
    <n v="697726.57"/>
    <n v="697726.57"/>
    <n v="0"/>
    <m/>
    <n v="697726.57"/>
    <n v="0"/>
    <n v="697726.57"/>
    <n v="0"/>
    <n v="0"/>
    <n v="0"/>
    <n v="697726.57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1"/>
    <x v="0"/>
    <n v="1431"/>
    <s v="APORTACIONES AL SISTEMA DE RETIRO SEDAR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1681209.56"/>
    <n v="0"/>
    <n v="1283043.58"/>
    <n v="1283043.58"/>
    <n v="1283043.58"/>
    <n v="1283043.58"/>
    <n v="1283043.58"/>
    <n v="398165.98"/>
    <m/>
    <n v="1681209.56"/>
    <n v="398165.98"/>
    <n v="980439.15"/>
    <n v="700770.41"/>
    <n v="0"/>
    <n v="0"/>
    <n v="1681209.5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2"/>
    <x v="0"/>
    <n v="1432"/>
    <s v="APORTACIONES AL SISTEMA DE RETIRO DE PENSIONES"/>
    <n v="13"/>
    <s v="PLANTILLA"/>
    <x v="0"/>
    <s v="SERVICIOS PERSONALES"/>
    <s v="RECURSOS FISCALES 2024"/>
    <s v="OFICIALÍA MAYOR"/>
    <s v="GOBIERNO EFECTIVO"/>
    <s v="SERVICIOS PERSONALES"/>
    <s v="DIRECCIÓN GENERAL DE ADMINISTRACIÓN"/>
    <n v="9611981.8100000005"/>
    <n v="132504454.87"/>
    <n v="9611981.8100000005"/>
    <n v="9611981.8100000005"/>
    <n v="9611981.8100000005"/>
    <n v="9611981.8100000005"/>
    <n v="9611981.8100000005"/>
    <n v="0"/>
    <m/>
    <n v="9611981.8100000005"/>
    <n v="0"/>
    <n v="0"/>
    <n v="14.3"/>
    <n v="0"/>
    <n v="122892487.36"/>
    <n v="-122892473.06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3"/>
    <x v="3"/>
    <x v="12"/>
    <x v="0"/>
    <n v="1432"/>
    <s v="APORTACIONES AL SISTEMA DE RETIRO DE PENSIONES"/>
    <n v="13"/>
    <s v="PLANTILLA"/>
    <x v="0"/>
    <s v="SERVICIOS PERSONALES"/>
    <s v="PARTICIPACIONES FEDERALES 2024"/>
    <s v="OFICIALÍA MAYOR"/>
    <s v="GOBIERNO EFECTIVO"/>
    <s v="BIENES ADQUIRIDO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2"/>
    <x v="0"/>
    <n v="1432"/>
    <s v="APORTACIONES AL SISTEMA DE RETIRO DE PENSIONES"/>
    <n v="13"/>
    <s v="PLANTILLA"/>
    <x v="0"/>
    <s v="SERVICIOS PERSONALES"/>
    <s v="PARTICIPACIONES FEDERALES 2024"/>
    <s v="OFICIALÍA MAYOR"/>
    <s v="GOBIERNO EFECTIVO"/>
    <s v="SERVICIOS PERSONALES"/>
    <s v="DIRECCIÓN GENERAL DE ADMINISTRACIÓN"/>
    <n v="124228154.03"/>
    <n v="0"/>
    <n v="107919100.83"/>
    <n v="107919100.83"/>
    <n v="107919100.83"/>
    <n v="107919100.83"/>
    <n v="107919100.83"/>
    <n v="16309053.200000003"/>
    <m/>
    <n v="124228154.03"/>
    <n v="16309053.200000003"/>
    <n v="126228154.03"/>
    <n v="0"/>
    <n v="0"/>
    <n v="2000000"/>
    <n v="124228154.03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3"/>
    <x v="3"/>
    <x v="12"/>
    <x v="0"/>
    <n v="1432"/>
    <s v="APORTACIONES AL SISTEMA DE RETIRO DE PENSIONES"/>
    <n v="14"/>
    <s v="EVENTUAL"/>
    <x v="0"/>
    <s v="SERVICIOS PERSONALES"/>
    <s v="PARTICIPACIONES ESTATALES 2024"/>
    <s v="OFICIALÍA MAYOR"/>
    <s v="GOBIERNO EFECTIVO"/>
    <s v="BIENES ADQUIRIDO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2"/>
    <x v="0"/>
    <n v="1432"/>
    <s v="APORTACIONES AL SISTEMA DE RETIRO DE PENSIONES"/>
    <n v="14"/>
    <s v="EVENTUAL"/>
    <x v="0"/>
    <s v="SERVICIOS PERSONALES"/>
    <s v="RECURSOS FISCALES 2024"/>
    <s v="OFICIALÍA MAYOR"/>
    <s v="GOBIERNO EFECTIVO"/>
    <s v="SERVICIOS PERSONALES"/>
    <s v="DIRECCIÓN GENERAL DE ADMINISTRACIÓN"/>
    <n v="4551856.1900000004"/>
    <n v="19055325.550000001"/>
    <n v="4546569.07"/>
    <n v="4546569.07"/>
    <n v="4546569.07"/>
    <n v="4546569.07"/>
    <n v="4546569.07"/>
    <n v="5287.1200000001118"/>
    <n v="300000"/>
    <n v="4851856.1900000004"/>
    <n v="305287.12000000011"/>
    <n v="0"/>
    <n v="0"/>
    <n v="0"/>
    <n v="14503469.359999999"/>
    <n v="-14503469.35999999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2"/>
    <x v="0"/>
    <n v="1432"/>
    <s v="APORTACIONES AL SISTEMA DE RETIRO DE PENSIONES"/>
    <n v="14"/>
    <s v="EVENTUAL"/>
    <x v="0"/>
    <s v="SERVICIOS PERSONALES"/>
    <s v="RECURSOS FISCALES 2024"/>
    <s v="OFICIALÍA MAYOR"/>
    <s v="SERVICIOS PERSONALES"/>
    <s v="DIRECCIÓN GENERAL DE ADMINISTRACIÓN"/>
    <m/>
    <m/>
    <m/>
    <m/>
    <m/>
    <m/>
    <m/>
    <m/>
    <m/>
    <n v="0"/>
    <m/>
    <m/>
    <m/>
    <m/>
    <m/>
    <m/>
    <m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2"/>
    <x v="0"/>
    <n v="1432"/>
    <s v="APORTACIONES AL SISTEMA DE RETIRO DE PENSIONES"/>
    <n v="14"/>
    <s v="EVENTUAL"/>
    <x v="0"/>
    <s v="SERVICIOS PERSONALES"/>
    <s v="PARTICIPACIONES FEDERALES 2024"/>
    <s v="OFICIALÍA MAYOR"/>
    <s v="GOBIERNO EFECTIVO"/>
    <s v="SERVICIOS PERSONALES"/>
    <s v="DIRECCIÓN GENERAL DE ADMINISTRACIÓN"/>
    <n v="2146118.9500000002"/>
    <n v="0"/>
    <n v="1727889.04"/>
    <n v="1727889.04"/>
    <n v="1727889.04"/>
    <n v="1727889.04"/>
    <n v="1727889.04"/>
    <n v="418229.91000000015"/>
    <n v="0"/>
    <n v="2146118.9500000002"/>
    <n v="418229.91000000015"/>
    <n v="0"/>
    <n v="2146118.9500000002"/>
    <n v="0"/>
    <n v="0"/>
    <n v="2146118.9500000002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2"/>
    <x v="0"/>
    <n v="1432"/>
    <s v="APORTACIONES AL SISTEMA DE RETIRO DE PENSIONES"/>
    <n v="14"/>
    <s v="EVENTUAL"/>
    <x v="0"/>
    <s v="SERVICIOS PERSONALES"/>
    <s v="PARTICIPACIONES ESTATALES 2024"/>
    <s v="OFICIALÍA MAYOR"/>
    <s v="GOBIERNO EFECTIVO"/>
    <s v="SERVICIOS PERSONALES"/>
    <s v="DIRECCIÓN GENERAL DE ADMINISTRACIÓN"/>
    <n v="17828326.399999999"/>
    <n v="0"/>
    <n v="17752945.640000001"/>
    <n v="17752945.640000001"/>
    <n v="17752945.640000001"/>
    <n v="17752945.640000001"/>
    <n v="17752945.640000001"/>
    <n v="75380.759999997914"/>
    <m/>
    <n v="17828326.399999999"/>
    <n v="75380.759999997914"/>
    <n v="16828326.399999999"/>
    <n v="1000000"/>
    <n v="0"/>
    <n v="0"/>
    <n v="17828326.39999999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3"/>
    <x v="0"/>
    <n v="1441"/>
    <s v="APORTACIONES PARA SEGURO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11088589.48"/>
    <n v="13616211"/>
    <n v="11088589.48"/>
    <n v="11088589.48"/>
    <n v="11088589.48"/>
    <n v="11088589.48"/>
    <n v="11088589.48"/>
    <n v="0"/>
    <m/>
    <n v="11088589.48"/>
    <n v="0"/>
    <n v="0"/>
    <n v="0"/>
    <n v="0"/>
    <n v="2527621.52"/>
    <n v="-2527621.52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3"/>
    <x v="3"/>
    <x v="13"/>
    <x v="0"/>
    <n v="1441"/>
    <s v="APORTACIONES PARA SEGUROS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2954321.52"/>
    <n v="0"/>
    <n v="2954254.92"/>
    <n v="2954254.92"/>
    <n v="2954254.92"/>
    <n v="0"/>
    <n v="0"/>
    <n v="66.600000000093132"/>
    <m/>
    <n v="2954321.52"/>
    <n v="66.600000000093132"/>
    <n v="2527621.52"/>
    <n v="426700"/>
    <n v="0"/>
    <n v="0"/>
    <n v="2954321.52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4"/>
    <x v="4"/>
    <x v="14"/>
    <x v="0"/>
    <n v="1521"/>
    <s v="INDEMNIZACIONE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407552.22"/>
    <n v="5373789"/>
    <n v="407552.22"/>
    <n v="407552.22"/>
    <n v="407552.22"/>
    <n v="407552.22"/>
    <n v="407552.22"/>
    <n v="0"/>
    <m/>
    <n v="407552.22"/>
    <n v="0"/>
    <n v="0"/>
    <n v="0"/>
    <n v="0"/>
    <n v="4966236.78"/>
    <n v="-4966236.78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4"/>
    <x v="4"/>
    <x v="14"/>
    <x v="0"/>
    <n v="1521"/>
    <s v="INDEMNIZACIONES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3827745.88"/>
    <n v="0"/>
    <n v="711790.9"/>
    <n v="711790.9"/>
    <n v="711790.9"/>
    <n v="711790.9"/>
    <n v="711790.9"/>
    <n v="3115954.98"/>
    <m/>
    <n v="3827745.88"/>
    <n v="3115954.98"/>
    <n v="4254445.88"/>
    <n v="0"/>
    <n v="0"/>
    <n v="426700"/>
    <n v="3827745.8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4"/>
    <x v="4"/>
    <x v="15"/>
    <x v="0"/>
    <n v="1591"/>
    <s v="OTRAS PRESTACIONES SOCIALES Y ECONÓMICAS"/>
    <n v="0"/>
    <s v="SIN DESCRIPCIÓN PARA DESTINOS 00"/>
    <x v="0"/>
    <s v="SERVICIOS PERSONALES"/>
    <s v="RECURSOS FISCALES 2024"/>
    <s v="OFICIALÍA MAYOR"/>
    <s v="GOBIERNO EFECTIVO"/>
    <s v="SERVICIOS PERSONALES"/>
    <s v="DIRECCIÓN GENERAL DE ADMINISTRACIÓN"/>
    <n v="7894713.7000000002"/>
    <n v="38357222.049999997"/>
    <n v="7894713.7000000002"/>
    <n v="7894713.7000000002"/>
    <n v="7894713.7000000002"/>
    <n v="7894713.7000000002"/>
    <n v="7894713.7000000002"/>
    <n v="0"/>
    <n v="300000"/>
    <n v="8194713.7000000002"/>
    <n v="300000"/>
    <n v="0"/>
    <n v="0.16"/>
    <n v="0"/>
    <n v="30462508.510000002"/>
    <n v="-30462508.350000001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4"/>
    <x v="4"/>
    <x v="15"/>
    <x v="0"/>
    <n v="1591"/>
    <s v="OTRAS PRESTACIONES SOCIALES Y ECONÓMICAS"/>
    <n v="0"/>
    <s v="SIN DESCRIPCIÓN PARA DESTINOS 00"/>
    <x v="0"/>
    <s v="SERVICIOS PERSONALES"/>
    <s v="PARTICIPACIONES FEDERALES 2024"/>
    <s v="OFICIALÍA MAYOR"/>
    <s v="GOBIERNO EFECTIVO"/>
    <s v="BIENES ADQUIRIDOS"/>
    <s v="DIRECCIÓN GENERAL DE ADMINISTRACIÓN"/>
    <n v="0"/>
    <n v="0"/>
    <n v="0"/>
    <n v="0"/>
    <n v="0"/>
    <n v="0"/>
    <n v="0"/>
    <n v="0"/>
    <m/>
    <n v="0"/>
    <n v="0"/>
    <n v="0"/>
    <n v="0"/>
    <n v="0"/>
    <n v="0"/>
    <n v="0"/>
  </r>
  <r>
    <s v="1.5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4"/>
    <x v="4"/>
    <x v="15"/>
    <x v="0"/>
    <n v="1591"/>
    <s v="OTRAS PRESTACIONES SOCIALES Y ECONÓMICAS"/>
    <n v="0"/>
    <s v="SIN DESCRIPCIÓN PARA DESTINOS 00"/>
    <x v="0"/>
    <s v="SERVICIOS PERSONALES"/>
    <s v="PARTICIPACIONES FEDERALES 2024"/>
    <s v="OFICIALÍA MAYOR"/>
    <s v="GOBIERNO EFECTIVO"/>
    <s v="SERVICIOS PERSONALES"/>
    <s v="DIRECCIÓN GENERAL DE ADMINISTRACIÓN"/>
    <n v="42784458.119999997"/>
    <n v="0"/>
    <n v="40079562.439999998"/>
    <n v="34079562.439999998"/>
    <n v="34079562.439999998"/>
    <n v="34079542.439999998"/>
    <n v="34079542.439999998"/>
    <n v="2704895.6799999997"/>
    <n v="0"/>
    <n v="42784458.119999997"/>
    <n v="2704895.6799999997"/>
    <n v="32784458.120000001"/>
    <n v="10000000"/>
    <n v="0"/>
    <n v="0"/>
    <n v="42784458.119999997"/>
  </r>
  <r>
    <s v="1.6-01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4"/>
    <x v="4"/>
    <x v="15"/>
    <x v="0"/>
    <n v="1591"/>
    <s v="OTRAS PRESTACIONES SOCIALES Y ECONÓMICAS"/>
    <n v="0"/>
    <s v="SIN DESCRIPCIÓN PARA DESTINOS 00"/>
    <x v="0"/>
    <s v="SERVICIOS PERSONALES"/>
    <s v="PARTICIPACIONES ESTATALES 2024"/>
    <s v="OFICIALÍA MAYOR"/>
    <s v="GOBIERNO EFECTIVO"/>
    <s v="SERVICIOS PERSONALES"/>
    <s v="DIRECCIÓN GENERAL DE ADMINISTRACIÓN"/>
    <n v="61901599.289999999"/>
    <n v="73756599.450000003"/>
    <n v="57949119.969999999"/>
    <n v="57949119.969999999"/>
    <n v="57242203.770000003"/>
    <n v="51430411.119999997"/>
    <n v="51430411.119999997"/>
    <n v="3952479.3200000003"/>
    <m/>
    <n v="61901599.289999999"/>
    <n v="3952479.3200000003"/>
    <n v="0"/>
    <n v="0"/>
    <n v="0"/>
    <n v="11855000.16"/>
    <n v="-11855000.16"/>
  </r>
  <r>
    <s v="2.6-01-24"/>
    <s v="Si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5"/>
    <x v="5"/>
    <x v="16"/>
    <x v="3"/>
    <n v="1711"/>
    <s v="ESTÍMULOS"/>
    <n v="0"/>
    <s v="SIN DESCRIPCIÓN PARA DESTINOS 00"/>
    <x v="0"/>
    <s v="SERVICIOS PERSONALES"/>
    <s v="SUBSIDIO POLICÍA METROPOLITANA 2024 (APORTACIÓN ESTATAL)"/>
    <s v="OFICIALÍA MAYOR"/>
    <s v="GOBIERNO EFECTIVO"/>
    <s v="SERVICIOS PERSONALES"/>
    <s v="DIRECCIÓN GENERAL DE ADMINISTRACIÓN"/>
    <n v="22000000"/>
    <n v="0"/>
    <n v="19419087.16"/>
    <n v="19419087.16"/>
    <n v="19419087.16"/>
    <n v="19419087.16"/>
    <n v="19419087.16"/>
    <n v="2580912.84"/>
    <m/>
    <n v="22000000"/>
    <n v="2580912.84"/>
    <n v="22000000"/>
    <n v="0"/>
    <n v="0"/>
    <n v="0"/>
    <n v="2200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6"/>
    <x v="6"/>
    <x v="17"/>
    <x v="4"/>
    <n v="2111"/>
    <s v="MATERIALES, ÚTILES Y EQUIPOS MENORES DE OFICINA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75914"/>
    <n v="0"/>
    <n v="74286.559999999998"/>
    <n v="74286.559999999998"/>
    <n v="74286.559999999998"/>
    <n v="74286.559999999998"/>
    <n v="74286.559999999998"/>
    <n v="1627.4400000000023"/>
    <m/>
    <n v="75914"/>
    <n v="1627.4400000000023"/>
    <n v="62000"/>
    <n v="15011"/>
    <n v="0"/>
    <n v="1097"/>
    <n v="75914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6"/>
    <x v="6"/>
    <x v="17"/>
    <x v="4"/>
    <n v="2111"/>
    <s v="MATERIALES, ÚTILES Y EQUIPOS MENORES DE OFICINA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50000"/>
    <n v="0"/>
    <n v="26953.54"/>
    <n v="23055.94"/>
    <n v="23055.94"/>
    <n v="23055.94"/>
    <n v="23055.94"/>
    <n v="23046.46"/>
    <m/>
    <n v="50000"/>
    <n v="23046.46"/>
    <n v="21000"/>
    <n v="29000"/>
    <n v="0"/>
    <n v="0"/>
    <n v="5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6"/>
    <x v="6"/>
    <x v="17"/>
    <x v="4"/>
    <n v="2111"/>
    <s v="MATERIALES, ÚTILES Y EQUIPOS MENORES DE OFICINA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3220913.18"/>
    <n v="3474000"/>
    <n v="2311740.11"/>
    <n v="2309710.11"/>
    <n v="2249710.1"/>
    <n v="2231882.06"/>
    <n v="2231882.06"/>
    <n v="909173.0700000003"/>
    <m/>
    <n v="3220913.18"/>
    <n v="909173.0700000003"/>
    <n v="0"/>
    <n v="11000"/>
    <n v="0"/>
    <n v="264086.82"/>
    <n v="-253086.82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6"/>
    <x v="6"/>
    <x v="17"/>
    <x v="4"/>
    <n v="2111"/>
    <s v="MATERIALES, ÚTILES Y EQUIPOS MENORES DE OFICINA"/>
    <n v="0"/>
    <s v="SIN DESCRIPCIÓN PARA DESTINOS 00"/>
    <x v="1"/>
    <s v="MATERIALES Y SUMINISTRO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27000"/>
    <n v="0"/>
    <n v="11226.93"/>
    <n v="11226.93"/>
    <n v="11226.93"/>
    <n v="11226.93"/>
    <n v="11226.93"/>
    <n v="15773.07"/>
    <m/>
    <n v="27000"/>
    <n v="15773.07"/>
    <n v="0"/>
    <n v="27000"/>
    <n v="0"/>
    <n v="0"/>
    <n v="2700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6"/>
    <x v="6"/>
    <x v="18"/>
    <x v="4"/>
    <n v="2121"/>
    <s v="MATERIALES Y ÚTILES DE IMPRESIÓN Y REPRODUCCIÓN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0"/>
    <n v="70000"/>
    <n v="0"/>
    <n v="0"/>
    <n v="0"/>
    <n v="0"/>
    <n v="0"/>
    <n v="0"/>
    <m/>
    <n v="0"/>
    <n v="0"/>
    <n v="0"/>
    <n v="0"/>
    <n v="0"/>
    <n v="70000"/>
    <n v="-7000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6"/>
    <x v="6"/>
    <x v="18"/>
    <x v="4"/>
    <n v="2121"/>
    <s v="MATERIALES Y ÚTILES DE IMPRESIÓN Y REPRODUCCIÓN"/>
    <n v="0"/>
    <s v="SIN DESCRIPCIÓN PARA DESTINOS 00"/>
    <x v="1"/>
    <s v="MATERIALES Y SUMINISTRO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0"/>
    <n v="0"/>
    <n v="0"/>
    <n v="0"/>
    <n v="0"/>
    <n v="0"/>
    <n v="0"/>
    <n v="0"/>
    <m/>
    <n v="0"/>
    <n v="0"/>
    <n v="0"/>
    <n v="13000"/>
    <n v="0"/>
    <n v="13000"/>
    <n v="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6"/>
    <x v="6"/>
    <x v="19"/>
    <x v="4"/>
    <n v="2131"/>
    <s v="MATERIAL ESTADÍSTICO Y GEOGRÁFICO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20000"/>
    <n v="1000000"/>
    <n v="20000"/>
    <n v="20000"/>
    <n v="0"/>
    <n v="0"/>
    <n v="0"/>
    <n v="0"/>
    <m/>
    <n v="20000"/>
    <n v="0"/>
    <n v="0"/>
    <n v="1000000"/>
    <n v="0"/>
    <n v="1980000"/>
    <n v="-98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6"/>
    <x v="6"/>
    <x v="20"/>
    <x v="4"/>
    <n v="2141"/>
    <s v="MATERIALES, ÚTILES Y EQUIPOS MENORES DE TECNOLOGÍAS DE LA INFORMACIÓN Y COMUNICACIONES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251"/>
    <n v="0"/>
    <n v="250.23"/>
    <n v="250.23"/>
    <n v="250.23"/>
    <n v="250.23"/>
    <n v="250.23"/>
    <n v="0.77000000000001023"/>
    <m/>
    <n v="251"/>
    <n v="0.77000000000001023"/>
    <n v="0"/>
    <n v="1000"/>
    <n v="0"/>
    <n v="749"/>
    <n v="25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6"/>
    <x v="6"/>
    <x v="20"/>
    <x v="4"/>
    <n v="2141"/>
    <s v="MATERIALES, ÚTILES Y EQUIPOS MENORES DE TECNOLOGÍAS DE LA INFORMACIÓN Y COMUNICACIONE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204194.1"/>
    <n v="23000"/>
    <n v="152658.32"/>
    <n v="152658.32"/>
    <n v="142896.92000000001"/>
    <n v="8942.7999999999993"/>
    <n v="8942.7999999999993"/>
    <n v="51535.78"/>
    <m/>
    <n v="204194.1"/>
    <n v="51535.78"/>
    <n v="0"/>
    <n v="181194.1"/>
    <n v="0"/>
    <n v="0"/>
    <n v="181194.1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6"/>
    <x v="6"/>
    <x v="20"/>
    <x v="4"/>
    <n v="2141"/>
    <s v="MATERIALES, ÚTILES Y EQUIPOS MENORES DE TECNOLOGÍAS DE LA INFORMACIÓN Y COMUNICACIONES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169000"/>
    <n v="0"/>
    <n v="25705.48"/>
    <n v="25705.48"/>
    <n v="25705.48"/>
    <n v="25705.48"/>
    <n v="25705.48"/>
    <n v="143294.51999999999"/>
    <m/>
    <n v="169000"/>
    <n v="143294.51999999999"/>
    <n v="0"/>
    <n v="180000"/>
    <n v="0"/>
    <n v="11000"/>
    <n v="169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6"/>
    <x v="6"/>
    <x v="21"/>
    <x v="4"/>
    <n v="2151"/>
    <s v="MATERIAL IMPRESO E INFORMACIÓN DIGITAL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20"/>
    <n v="420"/>
    <n v="0"/>
    <n v="0"/>
    <n v="0"/>
    <n v="0"/>
    <n v="0"/>
    <n v="420"/>
    <m/>
    <n v="420"/>
    <n v="42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6"/>
    <x v="6"/>
    <x v="22"/>
    <x v="4"/>
    <n v="2161"/>
    <s v="MATERIAL DE LIMPIEZA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31400"/>
    <n v="0"/>
    <n v="5588.88"/>
    <n v="5588.88"/>
    <n v="5588.88"/>
    <n v="5588.88"/>
    <n v="5588.88"/>
    <n v="25811.119999999999"/>
    <m/>
    <n v="31400"/>
    <n v="25811.119999999999"/>
    <n v="15700"/>
    <n v="15700"/>
    <n v="0"/>
    <n v="0"/>
    <n v="314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6"/>
    <x v="6"/>
    <x v="22"/>
    <x v="4"/>
    <n v="2161"/>
    <s v="MATERIAL DE LIMPIEZA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848656.1"/>
    <n v="1828856.1"/>
    <n v="545882.76"/>
    <n v="372686.64"/>
    <n v="335275.48"/>
    <n v="335275.48"/>
    <n v="335275.48"/>
    <n v="302773.33999999997"/>
    <m/>
    <n v="848656.1"/>
    <n v="302773.33999999997"/>
    <n v="0"/>
    <n v="0"/>
    <n v="0"/>
    <n v="980200"/>
    <n v="-9802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6"/>
    <x v="6"/>
    <x v="22"/>
    <x v="4"/>
    <n v="2161"/>
    <s v="MATERIAL DE LIMPIEZA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1472462.48"/>
    <n v="1250000"/>
    <n v="1458698.48"/>
    <n v="1220782.48"/>
    <n v="1220782.48"/>
    <n v="1220782.48"/>
    <n v="1220782.48"/>
    <n v="13764"/>
    <m/>
    <n v="1472462.48"/>
    <n v="13764"/>
    <n v="0"/>
    <n v="223300"/>
    <n v="0"/>
    <n v="837.52"/>
    <n v="222462.48"/>
  </r>
  <r>
    <s v="1.1-00-24"/>
    <s v="No"/>
    <n v="2"/>
    <s v="DESARROLLO SOCIAL"/>
    <n v="2.1"/>
    <s v="PROTECCIÓN AMBIENTAL"/>
    <s v="2.1.1"/>
    <s v="ORDENACIÓN DE DESECHOS"/>
    <s v="E"/>
    <s v="Actividades del sector público, que realiza en for"/>
    <s v="07_24"/>
    <n v="3"/>
    <n v="35"/>
    <s v="021_24"/>
    <s v="(GCORR) GASTO CORRIENTE"/>
    <x v="6"/>
    <x v="6"/>
    <x v="22"/>
    <x v="4"/>
    <n v="2161"/>
    <s v="MATERIAL DE LIMPIEZA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RECOLECCION DE RESIDUOS SOLIDOS  URBANOS"/>
    <s v="DIRECCIÓN DE ASEO PÚBLICO"/>
    <n v="175000"/>
    <n v="175000"/>
    <n v="122811.52"/>
    <n v="122811.52"/>
    <n v="122811.52"/>
    <n v="122811.52"/>
    <n v="122811.52"/>
    <n v="52188.479999999996"/>
    <m/>
    <n v="175000"/>
    <n v="52188.479999999996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6"/>
    <x v="6"/>
    <x v="22"/>
    <x v="4"/>
    <n v="2161"/>
    <s v="MATERIAL DE LIMPIEZA"/>
    <n v="0"/>
    <s v="SIN DESCRIPCIÓN PARA DESTINOS 00"/>
    <x v="1"/>
    <s v="MATERIALES Y SUMINISTRO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50900"/>
    <n v="0"/>
    <n v="49822"/>
    <n v="49822"/>
    <n v="49822"/>
    <n v="49822"/>
    <n v="49822"/>
    <n v="1078"/>
    <m/>
    <n v="50900"/>
    <n v="1078"/>
    <n v="0"/>
    <n v="73000"/>
    <n v="0"/>
    <n v="22100"/>
    <n v="509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6"/>
    <x v="6"/>
    <x v="22"/>
    <x v="4"/>
    <n v="2161"/>
    <s v="MATERIAL DE LIMPIEZA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450000"/>
    <n v="650000"/>
    <n v="398971.33"/>
    <n v="398971.33"/>
    <n v="326288.63"/>
    <n v="326288.63"/>
    <n v="326288.63"/>
    <n v="51028.669999999984"/>
    <m/>
    <n v="450000"/>
    <n v="51028.669999999984"/>
    <n v="0"/>
    <n v="100000"/>
    <n v="0"/>
    <n v="300000"/>
    <n v="-200000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6"/>
    <x v="6"/>
    <x v="23"/>
    <x v="4"/>
    <n v="2171"/>
    <s v="MATERIALES Y ÚTILES DE ENSEÑANZA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300000"/>
    <n v="300000"/>
    <n v="295800"/>
    <n v="295800"/>
    <n v="295800"/>
    <n v="295800"/>
    <n v="295800"/>
    <n v="4200"/>
    <m/>
    <n v="300000"/>
    <n v="420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6"/>
    <x v="6"/>
    <x v="23"/>
    <x v="4"/>
    <n v="2171"/>
    <s v="MATERIALES Y ÚTILES DE ENSEÑANZA"/>
    <n v="0"/>
    <s v="SIN DESCRIPCIÓN PARA DESTINOS 00"/>
    <x v="1"/>
    <s v="MATERIALES Y SUMINISTROS"/>
    <s v="RECURSOS FISCALES 2024"/>
    <s v="COORDINACIÓN GENERAL DE GESTIÓN INTEGRAL DE LA CIUDAD"/>
    <s v="CIUDAD SUSTENTABLE"/>
    <s v="POLITICA DE INTEGRAL DE LA CIUDAD"/>
    <s v="DIRECCIÓN DE PROYECTOS ESTRATEGICOS"/>
    <n v="30000"/>
    <n v="30000"/>
    <n v="0"/>
    <n v="0"/>
    <n v="0"/>
    <n v="0"/>
    <n v="0"/>
    <n v="30000"/>
    <m/>
    <n v="30000"/>
    <n v="30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20"/>
    <s v="014_24"/>
    <s v="(GCORR) GASTO CORRIENTE"/>
    <x v="6"/>
    <x v="6"/>
    <x v="24"/>
    <x v="4"/>
    <n v="2181"/>
    <s v="MATERIALES PARA EL REGISTRO E IDENTIFICACIÓN DE BIENES Y PERSONAS"/>
    <n v="0"/>
    <s v="SIN DESCRIPCIÓN PARA DESTINOS 00"/>
    <x v="1"/>
    <s v="MATERIALES Y SUMINISTROS"/>
    <s v="RECURSOS FISCALES 2024"/>
    <s v="TESORERÍA MUNICIPAL"/>
    <s v="GOBIERNO EFECTIVO"/>
    <s v="RECURSOS RECAUDADOS DE MANERA EFICIENTE PROGRAMADOS"/>
    <s v="DIRECCIÓN GENERAL DE INGRESOS"/>
    <n v="5695370"/>
    <n v="2000000"/>
    <n v="5859372"/>
    <n v="5859372"/>
    <n v="4746372"/>
    <n v="4746372"/>
    <n v="4702872"/>
    <n v="-164002"/>
    <n v="200000"/>
    <n v="5895370"/>
    <n v="35998"/>
    <n v="800000"/>
    <n v="4000000"/>
    <n v="0"/>
    <n v="1104630"/>
    <n v="369537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6"/>
    <x v="6"/>
    <x v="24"/>
    <x v="4"/>
    <n v="2181"/>
    <s v="MATERIALES PARA EL REGISTRO E IDENTIFICACIÓN DE BIENES Y PERSONAS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60000"/>
    <n v="0"/>
    <n v="56372.37"/>
    <n v="56372.37"/>
    <n v="56372.37"/>
    <n v="56372.37"/>
    <n v="56372.37"/>
    <n v="3627.6299999999974"/>
    <m/>
    <n v="60000"/>
    <n v="3627.6299999999974"/>
    <n v="0"/>
    <n v="60000"/>
    <n v="0"/>
    <n v="0"/>
    <n v="60000"/>
  </r>
  <r>
    <s v="1.1-00-24"/>
    <s v="No"/>
    <n v="1"/>
    <s v="GOBIERNO"/>
    <n v="1.3"/>
    <s v="COORDINACIÓN DE LA POLÍTICA DE GOBIERNO"/>
    <s v="1.3.5"/>
    <s v="ASUNTOS JURÍDICOS"/>
    <s v="O"/>
    <s v="Actividades que realizan la función pública o cont"/>
    <s v="03_24"/>
    <n v="1"/>
    <n v="17"/>
    <s v="011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SINDICATURA MUNICIPAL"/>
    <s v="CORRESPONSABILIDAD SOCIAL (TRANSVERSAL)"/>
    <s v="DEFENSORÍA LEGAL"/>
    <s v="DIRECCIÓN GENERAL JURIDÍCA"/>
    <n v="85000"/>
    <n v="25000"/>
    <n v="0"/>
    <n v="0"/>
    <n v="0"/>
    <n v="0"/>
    <n v="0"/>
    <n v="85000"/>
    <m/>
    <n v="85000"/>
    <n v="85000"/>
    <n v="60000"/>
    <n v="0"/>
    <n v="0"/>
    <n v="0"/>
    <n v="6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40636"/>
    <n v="2545"/>
    <n v="32322.78"/>
    <n v="32322.78"/>
    <n v="32322.78"/>
    <n v="32322.78"/>
    <n v="32322.78"/>
    <n v="8313.2200000000012"/>
    <m/>
    <n v="40636"/>
    <n v="8313.2200000000012"/>
    <n v="20000"/>
    <n v="18091"/>
    <n v="0"/>
    <n v="0"/>
    <n v="3809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PRESIDENCIA"/>
    <s v="SOCIEDAD COHESIVA Y RESILENTE"/>
    <s v="ATENCIÓN A EVENTOS DEL GOBIERNO MUNICIPAL  Y AGENDA GUBERNAMENTAL"/>
    <s v="DIRECCIÓN GENERAL DE RELACIONES PÚBLICAS"/>
    <n v="180000"/>
    <n v="100000"/>
    <n v="25638.22"/>
    <n v="25638.22"/>
    <n v="15638.22"/>
    <n v="15638.22"/>
    <n v="11226.5"/>
    <n v="154361.78"/>
    <m/>
    <n v="180000"/>
    <n v="154361.78"/>
    <n v="200000"/>
    <n v="0"/>
    <n v="0"/>
    <n v="120000"/>
    <n v="8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5"/>
    <s v="005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PRESIDENCIA"/>
    <s v="SOCIEDAD COHESIVA Y RESILENTE"/>
    <s v="RELACIONES GUBERNAMENTALES"/>
    <s v="DIRECCIÓN GENERAL DE RELACIONES GUBERNAM"/>
    <n v="100000"/>
    <n v="0"/>
    <n v="99878.66"/>
    <n v="99878.66"/>
    <n v="99878.66"/>
    <n v="88952.35"/>
    <n v="88952.35"/>
    <n v="121.33999999999651"/>
    <m/>
    <n v="100000"/>
    <n v="121.33999999999651"/>
    <n v="0"/>
    <n v="100000"/>
    <n v="0"/>
    <n v="0"/>
    <n v="1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24924"/>
    <n v="200000"/>
    <n v="423146.05"/>
    <n v="387396.05"/>
    <n v="281832.95"/>
    <n v="281832.95"/>
    <n v="281832.95"/>
    <n v="1777.9500000000116"/>
    <m/>
    <n v="424924"/>
    <n v="1777.9500000000116"/>
    <n v="0"/>
    <n v="224924"/>
    <n v="0"/>
    <n v="0"/>
    <n v="224924"/>
  </r>
  <r>
    <s v="1.1-00-24"/>
    <s v="No"/>
    <n v="1"/>
    <s v="GOBIERNO"/>
    <n v="1.3"/>
    <s v="COORDINACIÓN DE LA POLÍTICA DE GOBIERNO"/>
    <s v="1.3.4"/>
    <s v="FUNCIÓN PÚBLICA"/>
    <s v="P"/>
    <s v="Actividades destinadas al desarrollo de programas "/>
    <s v="01_24"/>
    <n v="6"/>
    <n v="6"/>
    <s v="006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PRESIDENCIA"/>
    <s v="GOBIERNO EFECTIVO"/>
    <s v="PROCESOS ESTADISTICOS DEL MUNICIPIO"/>
    <s v="DIRECCIÓN GENERAL DE CENSOS Y ESTADISTIC"/>
    <n v="100000"/>
    <n v="0"/>
    <n v="0"/>
    <n v="0"/>
    <n v="0"/>
    <n v="0"/>
    <n v="0"/>
    <n v="100000"/>
    <m/>
    <n v="100000"/>
    <n v="100000"/>
    <n v="100000"/>
    <n v="0"/>
    <n v="0"/>
    <n v="0"/>
    <n v="10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300000"/>
    <n v="150000"/>
    <n v="158833.54999999999"/>
    <n v="133777.54999999999"/>
    <n v="113777.55"/>
    <n v="113777.55"/>
    <n v="113777.55"/>
    <n v="141166.45000000001"/>
    <m/>
    <n v="300000"/>
    <n v="141166.45000000001"/>
    <n v="0"/>
    <n v="150000"/>
    <n v="0"/>
    <n v="0"/>
    <n v="150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450000"/>
    <n v="390000"/>
    <n v="447884.98"/>
    <n v="447884.98"/>
    <n v="335199.09999999998"/>
    <n v="335199.09999999998"/>
    <n v="335199.09999999998"/>
    <n v="2115.0200000000186"/>
    <m/>
    <n v="450000"/>
    <n v="2115.0200000000186"/>
    <n v="0"/>
    <n v="60000"/>
    <n v="0"/>
    <n v="0"/>
    <n v="6000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7"/>
    <x v="7"/>
    <x v="25"/>
    <x v="4"/>
    <n v="2211"/>
    <s v="PRODUCTOS ALIMENTICIOS PARA PERSONAS"/>
    <n v="0"/>
    <s v="SIN DESCRIPCIÓN PARA DESTINOS 00"/>
    <x v="1"/>
    <s v="MATERIALES Y SUMINISTROS"/>
    <s v="RECURSOS FISCALES 2024"/>
    <s v="COORDINACIÓN GENERAL DE GESTIÓN INTEGRAL DE LA CIUDAD"/>
    <s v="CIUDAD SUSTENTABLE"/>
    <s v="POLITICA DE INTEGRAL DE LA CIUDAD"/>
    <s v="DIRECCIÓN DE PROYECTOS ESTRATEGICOS"/>
    <n v="600000"/>
    <n v="0"/>
    <n v="599986.80000000005"/>
    <n v="599986.80000000005"/>
    <n v="599986.80000000005"/>
    <n v="599986.80000000005"/>
    <n v="599986.80000000005"/>
    <n v="13.199999999953434"/>
    <m/>
    <n v="600000"/>
    <n v="13.199999999953434"/>
    <n v="0"/>
    <n v="600000"/>
    <n v="0"/>
    <n v="0"/>
    <n v="6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9_24"/>
    <n v="3"/>
    <n v="43"/>
    <s v="027_24"/>
    <s v="(GCORR) GASTO CORRIENTE"/>
    <x v="7"/>
    <x v="7"/>
    <x v="26"/>
    <x v="4"/>
    <n v="2221"/>
    <s v="PRODUCTOS ALIMENTICIOS PARA ANIMALES"/>
    <n v="0"/>
    <s v="SIN DESCRIPCIÓN PARA DESTINOS 00"/>
    <x v="1"/>
    <s v="MATERIALES Y SUMINISTROS"/>
    <s v="RECURSOS FISCALES 2024"/>
    <s v="COORDINACIÓN GENERAL DE DESARROLLO ECONÓMICO"/>
    <s v="INFRAESTRUCTURA Y SERVICIOS PÚBLICOS"/>
    <s v="SACRIFICIO DE BOVINOS Y PORCINOS EN EL RASTRO MUNICIPAL"/>
    <s v="DIRECCIÓN DE RASTRO MUNICIPAL"/>
    <n v="100337.55"/>
    <n v="70000"/>
    <n v="98600"/>
    <n v="0"/>
    <n v="0"/>
    <n v="0"/>
    <n v="0"/>
    <n v="1737.5500000000029"/>
    <m/>
    <n v="100337.55"/>
    <n v="1737.5500000000029"/>
    <n v="0"/>
    <n v="80337.55"/>
    <n v="0"/>
    <n v="50000"/>
    <n v="30337.55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7"/>
    <x v="7"/>
    <x v="26"/>
    <x v="4"/>
    <n v="2221"/>
    <s v="PRODUCTOS ALIMENTICIOS PARA ANIMALES"/>
    <n v="0"/>
    <s v="SIN DESCRIPCIÓN PARA DESTINOS 00"/>
    <x v="1"/>
    <s v="MATERIALES Y SUMINISTROS"/>
    <s v="RECURSOS FISCALES 2024"/>
    <s v="UNIDAD DE ACOPIO Y SALUD ANIMAL MUNICIPAL (UNASAM)"/>
    <s v="CIUDAD SUSTENTABLE"/>
    <s v="CONTROL DE FELINOS, CANINOS Y VIDA SILVESTRE EN EL MUNICIPIO"/>
    <s v="UNIDAD DE ACOPIO Y SALUD ANIMAL MUNICIPA"/>
    <n v="558000"/>
    <n v="420000"/>
    <n v="556583"/>
    <n v="307023"/>
    <n v="307023"/>
    <n v="307023"/>
    <n v="307023"/>
    <n v="1417"/>
    <m/>
    <n v="558000"/>
    <n v="1417"/>
    <n v="0"/>
    <n v="138000"/>
    <n v="0"/>
    <n v="0"/>
    <n v="13800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7"/>
    <x v="7"/>
    <x v="26"/>
    <x v="4"/>
    <n v="2221"/>
    <s v="PRODUCTOS ALIMENTICIOS PARA ANIMALES"/>
    <n v="0"/>
    <s v="SIN DESCRIPCIÓN PARA DESTINOS 00"/>
    <x v="1"/>
    <s v="MATERIALES Y SUMINISTROS"/>
    <s v="RECURSOS FISCALES 2024"/>
    <s v="COORDINACIÓN GENERAL DE GESTIÓN INTEGRAL DE LA CIUDAD"/>
    <s v="CIUDAD SUSTENTABLE"/>
    <s v="POLITICA DE INTEGRAL DE LA CIUDAD"/>
    <s v="DIRECCIÓN DE PROYECTOS ESTRATEGICOS"/>
    <n v="40000"/>
    <n v="40000"/>
    <n v="0"/>
    <n v="0"/>
    <n v="0"/>
    <n v="0"/>
    <n v="0"/>
    <n v="40000"/>
    <m/>
    <n v="40000"/>
    <n v="400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7"/>
    <x v="7"/>
    <x v="26"/>
    <x v="4"/>
    <n v="2221"/>
    <s v="PRODUCTOS ALIMENTICIOS PARA ANIMALES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94500"/>
    <n v="96000"/>
    <n v="94500"/>
    <n v="94500"/>
    <n v="94500"/>
    <n v="94500"/>
    <n v="94500"/>
    <n v="0"/>
    <m/>
    <n v="94500"/>
    <n v="0"/>
    <n v="0"/>
    <n v="0"/>
    <n v="0"/>
    <n v="1500"/>
    <n v="-15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7"/>
    <x v="7"/>
    <x v="27"/>
    <x v="4"/>
    <n v="2231"/>
    <s v="UTENSILIOS PARA EL SERVICIO DE ALIMENTACIÓN"/>
    <n v="0"/>
    <s v="SIN DESCRIPCIÓN PARA DESTINOS 00"/>
    <x v="1"/>
    <s v="MATERIALES Y SUMINISTROS"/>
    <s v="RECURSOS FISCALES 2024"/>
    <s v="PRESIDENCIA"/>
    <s v="SOCIEDAD COHESIVA Y RESILENTE"/>
    <s v="ATENCIÓN A EVENTOS DEL GOBIERNO MUNICIPAL  Y AGENDA GUBERNAMENTAL"/>
    <s v="DIRECCIÓN GENERAL DE RELACIONES PÚBLICAS"/>
    <n v="10000"/>
    <n v="0"/>
    <n v="1139.3499999999999"/>
    <n v="1139.3499999999999"/>
    <n v="1139.3499999999999"/>
    <n v="1139.3499999999999"/>
    <n v="1139.3499999999999"/>
    <n v="8860.65"/>
    <m/>
    <n v="10000"/>
    <n v="8860.65"/>
    <n v="0"/>
    <n v="10000"/>
    <n v="0"/>
    <n v="0"/>
    <n v="1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7"/>
    <x v="7"/>
    <x v="27"/>
    <x v="4"/>
    <n v="2231"/>
    <s v="UTENSILIOS PARA EL SERVICIO DE ALIMENTACIÓN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5000"/>
    <n v="5000"/>
    <n v="4888.68"/>
    <n v="2742.68"/>
    <n v="2742.68"/>
    <n v="2742.68"/>
    <n v="2742.68"/>
    <n v="111.31999999999971"/>
    <m/>
    <n v="5000"/>
    <n v="111.31999999999971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8"/>
    <x v="8"/>
    <x v="28"/>
    <x v="4"/>
    <n v="2351"/>
    <s v="PRODUCTOS QUÍMICOS, FARMACÉUTICOS Y DE LABORATORIO ADQUIRIDOS COMO MATERIA PRIMA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583287.44999999995"/>
    <n v="500000"/>
    <n v="583067.44999999995"/>
    <n v="583067.44999999995"/>
    <n v="583067.44999999995"/>
    <n v="583067.44999999995"/>
    <n v="583067.44999999995"/>
    <n v="220"/>
    <m/>
    <n v="583287.44999999995"/>
    <n v="220"/>
    <n v="0"/>
    <n v="100000"/>
    <n v="0"/>
    <n v="16712.55"/>
    <n v="83287.45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8"/>
    <x v="8"/>
    <x v="29"/>
    <x v="4"/>
    <n v="2391"/>
    <s v="OTROS PRODUCTOS ADQUIRIDOS COMO MATERIA PRIMA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1322875"/>
    <n v="700000"/>
    <n v="1322875"/>
    <n v="1322875"/>
    <n v="1322875"/>
    <n v="1322875"/>
    <n v="1322875"/>
    <n v="0"/>
    <m/>
    <n v="1322875"/>
    <n v="0"/>
    <n v="0"/>
    <n v="650000"/>
    <n v="0"/>
    <n v="27125"/>
    <n v="622875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9"/>
    <x v="9"/>
    <x v="30"/>
    <x v="4"/>
    <n v="2411"/>
    <s v="PRODUCTOS MINERALES NO METÁLICOS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150000"/>
    <n v="150000"/>
    <n v="79369.289999999994"/>
    <n v="35869.29"/>
    <n v="35869.29"/>
    <n v="35869.29"/>
    <n v="35869.29"/>
    <n v="70630.710000000006"/>
    <m/>
    <n v="150000"/>
    <n v="70630.710000000006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0"/>
    <x v="4"/>
    <n v="2411"/>
    <s v="PRODUCTOS MINERALES NO METÁLICO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1449.82"/>
    <n v="2000"/>
    <n v="9449.82"/>
    <n v="9449.82"/>
    <n v="9449.82"/>
    <n v="9449.82"/>
    <n v="9449.82"/>
    <n v="2000"/>
    <m/>
    <n v="11449.82"/>
    <n v="2000"/>
    <n v="0"/>
    <n v="9449.82"/>
    <n v="0"/>
    <n v="0"/>
    <n v="9449.82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9"/>
    <x v="9"/>
    <x v="30"/>
    <x v="4"/>
    <n v="2411"/>
    <s v="PRODUCTOS MINERALES NO METÁLIC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773904"/>
    <n v="236389.6"/>
    <n v="753481.88"/>
    <n v="715967.48"/>
    <n v="235967.81"/>
    <n v="235967.81"/>
    <n v="235967.81"/>
    <n v="20422.119999999995"/>
    <m/>
    <n v="773904"/>
    <n v="20422.119999999995"/>
    <n v="0"/>
    <n v="537514.4"/>
    <n v="0"/>
    <n v="0"/>
    <n v="537514.4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9"/>
    <x v="9"/>
    <x v="30"/>
    <x v="4"/>
    <n v="2411"/>
    <s v="PRODUCTOS MINERALES NO METÁLICOS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100000"/>
    <n v="100000"/>
    <n v="97132.02"/>
    <n v="97132.02"/>
    <n v="97132.02"/>
    <n v="97132.02"/>
    <n v="97132.02"/>
    <n v="2867.9799999999959"/>
    <m/>
    <n v="100000"/>
    <n v="2867.9799999999959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9"/>
    <x v="9"/>
    <x v="31"/>
    <x v="4"/>
    <n v="2421"/>
    <s v="CEMENTO Y PRODUCTOS DE CONCRETO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100000"/>
    <n v="100000"/>
    <n v="72856.240000000005"/>
    <n v="72856.240000000005"/>
    <n v="72856.240000000005"/>
    <n v="72856.240000000005"/>
    <n v="72856.240000000005"/>
    <n v="27143.759999999995"/>
    <m/>
    <n v="100000"/>
    <n v="27143.759999999995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1"/>
    <x v="4"/>
    <n v="2421"/>
    <s v="CEMENTO Y PRODUCTOS DE CONCRETO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20000"/>
    <n v="20000"/>
    <n v="18655.52"/>
    <n v="18655.52"/>
    <n v="18655.52"/>
    <n v="18655.52"/>
    <n v="18655.52"/>
    <n v="1344.4799999999996"/>
    <m/>
    <n v="20000"/>
    <n v="1344.4799999999996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9"/>
    <x v="9"/>
    <x v="31"/>
    <x v="4"/>
    <n v="2421"/>
    <s v="CEMENTO Y PRODUCTOS DE CONCRETO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14064553.470000001"/>
    <n v="12100000"/>
    <n v="13924404.99"/>
    <n v="13750363.689999999"/>
    <n v="13728476.23"/>
    <n v="13704906.039999999"/>
    <n v="12460311.76"/>
    <n v="140148.48000000045"/>
    <m/>
    <n v="14064553.470000001"/>
    <n v="140148.48000000045"/>
    <n v="539822.56000000006"/>
    <n v="1797262.56"/>
    <n v="0"/>
    <n v="372531.65"/>
    <n v="1964553.47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9"/>
    <x v="9"/>
    <x v="31"/>
    <x v="4"/>
    <n v="2421"/>
    <s v="CEMENTO Y PRODUCTOS DE CONCRETO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750000"/>
    <n v="750000"/>
    <n v="687954.7"/>
    <n v="687954.7"/>
    <n v="687954.7"/>
    <n v="687954.7"/>
    <n v="687954.7"/>
    <n v="62045.300000000047"/>
    <m/>
    <n v="750000"/>
    <n v="62045.300000000047"/>
    <n v="0"/>
    <n v="0"/>
    <n v="0"/>
    <n v="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9"/>
    <x v="9"/>
    <x v="31"/>
    <x v="4"/>
    <n v="2421"/>
    <s v="CEMENTO Y PRODUCTOS DE CONCRETO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10000"/>
    <n v="10000"/>
    <n v="0"/>
    <n v="0"/>
    <n v="0"/>
    <n v="0"/>
    <n v="0"/>
    <n v="10000"/>
    <m/>
    <n v="10000"/>
    <n v="100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9"/>
    <x v="9"/>
    <x v="32"/>
    <x v="4"/>
    <n v="2431"/>
    <s v="CAL, YESO Y PRODUCTOS DE YESO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50000"/>
    <n v="0"/>
    <n v="0"/>
    <n v="0"/>
    <n v="0"/>
    <n v="0"/>
    <n v="0"/>
    <m/>
    <n v="0"/>
    <n v="0"/>
    <n v="0"/>
    <n v="0"/>
    <n v="0"/>
    <n v="50000"/>
    <n v="-50000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9"/>
    <x v="9"/>
    <x v="33"/>
    <x v="4"/>
    <n v="2441"/>
    <s v="MADERA Y PRODUCTOS DE MADERA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100000"/>
    <n v="100000"/>
    <n v="42875.31"/>
    <n v="22981.31"/>
    <n v="22981.31"/>
    <n v="22981.31"/>
    <n v="22981.31"/>
    <n v="57124.69"/>
    <m/>
    <n v="100000"/>
    <n v="57124.69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3"/>
    <x v="4"/>
    <n v="2441"/>
    <s v="MADERA Y PRODUCTOS DE MADERA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287"/>
    <n v="0"/>
    <n v="420.5"/>
    <n v="420.5"/>
    <n v="420.5"/>
    <n v="420.5"/>
    <n v="420.5"/>
    <n v="866.5"/>
    <m/>
    <n v="1287"/>
    <n v="866.5"/>
    <n v="0"/>
    <n v="1287"/>
    <n v="0"/>
    <n v="0"/>
    <n v="1287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9"/>
    <x v="9"/>
    <x v="33"/>
    <x v="4"/>
    <n v="2441"/>
    <s v="MADERA Y PRODUCTOS DE MADERA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19426.16"/>
    <n v="0"/>
    <n v="19426.16"/>
    <n v="19426.16"/>
    <n v="9426.16"/>
    <n v="9426.16"/>
    <n v="9426.16"/>
    <n v="0"/>
    <m/>
    <n v="19426.16"/>
    <n v="0"/>
    <n v="0"/>
    <n v="19426.16"/>
    <n v="0"/>
    <n v="0"/>
    <n v="19426.1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4"/>
    <x v="4"/>
    <n v="2451"/>
    <s v="VIDRIO Y PRODUCTOS DE VIDRIO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7757.2"/>
    <n v="47757.2"/>
    <n v="7888"/>
    <n v="7888"/>
    <n v="7888"/>
    <n v="7888"/>
    <n v="7888"/>
    <n v="39869.199999999997"/>
    <m/>
    <n v="47757.2"/>
    <n v="39869.199999999997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9"/>
    <x v="9"/>
    <x v="34"/>
    <x v="4"/>
    <n v="2451"/>
    <s v="VIDRIO Y PRODUCTOS DE VIDRIO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500000"/>
    <n v="0"/>
    <n v="0"/>
    <n v="0"/>
    <n v="0"/>
    <n v="0"/>
    <n v="0"/>
    <m/>
    <n v="0"/>
    <n v="0"/>
    <n v="0"/>
    <n v="0"/>
    <n v="0"/>
    <n v="500000"/>
    <n v="-5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PRESIDENCIA"/>
    <s v="SOCIEDAD COHESIVA Y RESILENTE"/>
    <s v="ATENCIÓN A EVENTOS DEL GOBIERNO MUNICIPAL  Y AGENDA GUBERNAMENTAL"/>
    <s v="DIRECCIÓN GENERAL DE RELACIONES PÚBLICAS"/>
    <n v="10000"/>
    <n v="0"/>
    <n v="2700.86"/>
    <n v="2700.86"/>
    <n v="2700.86"/>
    <n v="2700.86"/>
    <n v="2700.86"/>
    <n v="7299.1399999999994"/>
    <m/>
    <n v="10000"/>
    <n v="7299.1399999999994"/>
    <n v="0"/>
    <n v="10000"/>
    <n v="0"/>
    <n v="0"/>
    <n v="1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50000"/>
    <n v="150000"/>
    <n v="136164.67000000001"/>
    <n v="97577.27"/>
    <n v="97577.27"/>
    <n v="97577.27"/>
    <n v="97577.27"/>
    <n v="13835.329999999987"/>
    <m/>
    <n v="150000"/>
    <n v="13835.329999999987"/>
    <n v="0"/>
    <n v="0"/>
    <n v="0"/>
    <n v="0"/>
    <n v="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1000"/>
    <n v="1000"/>
    <n v="0"/>
    <n v="0"/>
    <n v="0"/>
    <n v="0"/>
    <n v="0"/>
    <n v="1000"/>
    <m/>
    <n v="1000"/>
    <n v="1000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650000"/>
    <n v="650000"/>
    <n v="601387.63"/>
    <n v="582908.82999999996"/>
    <n v="582908.82999999996"/>
    <n v="582908.82999999996"/>
    <n v="582908.82999999996"/>
    <n v="48612.369999999995"/>
    <m/>
    <n v="650000"/>
    <n v="48612.369999999995"/>
    <n v="0"/>
    <n v="0"/>
    <n v="0"/>
    <n v="0"/>
    <n v="0"/>
  </r>
  <r>
    <s v="1.1-00-24"/>
    <s v="No"/>
    <n v="2"/>
    <s v="DESARROLLO SOCIAL"/>
    <n v="2.2000000000000002"/>
    <s v="VIVIENDA Y SERVICIOS A LA COMUNIDAD"/>
    <s v="2.2.4"/>
    <s v="ALUMBRADO PÚBLICO"/>
    <s v="E"/>
    <s v="Actividades del sector público, que realiza en for"/>
    <s v="07_24"/>
    <n v="3"/>
    <n v="34"/>
    <s v="020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DE ALUMBRADO PÚBLICO"/>
    <s v="DIRECCIÓN DE ALUMBRADO PÚBLICO"/>
    <n v="14573770.67"/>
    <n v="10600000"/>
    <n v="15182519.09"/>
    <n v="11093648.68"/>
    <n v="9535881.4900000002"/>
    <n v="9535881.4900000002"/>
    <n v="9535881.4900000002"/>
    <n v="-608748.41999999993"/>
    <m/>
    <n v="14573770.67"/>
    <n v="-608748.41999999993"/>
    <n v="0"/>
    <n v="5458000"/>
    <n v="0"/>
    <n v="1484229.33"/>
    <n v="3973770.67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100000"/>
    <n v="0"/>
    <n v="40676.44"/>
    <n v="40676.44"/>
    <n v="40676.44"/>
    <n v="40676.44"/>
    <n v="40676.44"/>
    <n v="59323.56"/>
    <m/>
    <n v="100000"/>
    <n v="59323.56"/>
    <n v="0"/>
    <n v="100000"/>
    <n v="0"/>
    <n v="0"/>
    <n v="10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9"/>
    <x v="9"/>
    <x v="35"/>
    <x v="4"/>
    <n v="2461"/>
    <s v="MATERIAL ELÉCTRICO Y ELECTRÓNICO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120906.84"/>
    <n v="501333"/>
    <n v="64461.2"/>
    <n v="14929.2"/>
    <n v="14929.2"/>
    <n v="14929.2"/>
    <n v="14929.2"/>
    <n v="56445.64"/>
    <m/>
    <n v="120906.84"/>
    <n v="56445.64"/>
    <n v="0"/>
    <n v="15000"/>
    <n v="0"/>
    <n v="395426.16"/>
    <n v="-380426.16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9"/>
    <x v="9"/>
    <x v="36"/>
    <x v="4"/>
    <n v="2471"/>
    <s v="ARTÍCULOS METÁLICOS PARA LA CONSTRUCCIÓN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150000"/>
    <n v="150000"/>
    <n v="78283.91"/>
    <n v="78283.91"/>
    <n v="78283.91"/>
    <n v="78283.91"/>
    <n v="78283.91"/>
    <n v="71716.09"/>
    <m/>
    <n v="150000"/>
    <n v="71716.09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6"/>
    <x v="4"/>
    <n v="2471"/>
    <s v="ARTÍCULOS METÁLICOS PARA LA CONSTRUCCIÓN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2700"/>
    <n v="50000"/>
    <n v="30881.72"/>
    <n v="30881.72"/>
    <n v="30881.72"/>
    <n v="30881.72"/>
    <n v="30881.72"/>
    <n v="11818.279999999999"/>
    <m/>
    <n v="42700"/>
    <n v="11818.279999999999"/>
    <n v="0"/>
    <n v="0"/>
    <n v="0"/>
    <n v="7300"/>
    <n v="-73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9"/>
    <x v="9"/>
    <x v="36"/>
    <x v="4"/>
    <n v="2471"/>
    <s v="ARTÍCULOS METÁLICOS PARA LA CONSTRUCCIÓN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586933.61"/>
    <n v="575211.68000000005"/>
    <n v="586933.61"/>
    <n v="518511.01"/>
    <n v="518511.01"/>
    <n v="518511.01"/>
    <n v="518511.01"/>
    <n v="0"/>
    <m/>
    <n v="586933.61"/>
    <n v="0"/>
    <n v="0"/>
    <n v="47560"/>
    <n v="0"/>
    <n v="35838.07"/>
    <n v="11721.93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9"/>
    <x v="9"/>
    <x v="36"/>
    <x v="4"/>
    <n v="2471"/>
    <s v="ARTÍCULOS METÁLICOS PARA LA CONSTRUCCIÓN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2000"/>
    <n v="2000"/>
    <n v="0"/>
    <n v="0"/>
    <n v="0"/>
    <n v="0"/>
    <n v="0"/>
    <n v="2000"/>
    <m/>
    <n v="2000"/>
    <n v="2000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9"/>
    <x v="9"/>
    <x v="36"/>
    <x v="4"/>
    <n v="2471"/>
    <s v="ARTÍCULOS METÁLICOS PARA LA CONSTRUCCIÓN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2680000"/>
    <n v="2300000"/>
    <n v="2489795.4900000002"/>
    <n v="2489795.4900000002"/>
    <n v="2489795.4900000002"/>
    <n v="2489795.4900000002"/>
    <n v="2340631.09"/>
    <n v="190204.50999999978"/>
    <m/>
    <n v="2680000"/>
    <n v="190204.50999999978"/>
    <n v="0"/>
    <n v="400000"/>
    <n v="0"/>
    <n v="20000"/>
    <n v="38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9"/>
    <x v="9"/>
    <x v="36"/>
    <x v="4"/>
    <n v="2471"/>
    <s v="ARTÍCULOS METÁLICOS PARA LA CONSTRUCCIÓN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1414"/>
    <n v="1414"/>
    <n v="0"/>
    <n v="0"/>
    <n v="0"/>
    <n v="0"/>
    <n v="0"/>
    <n v="1414"/>
    <m/>
    <n v="1414"/>
    <n v="1414"/>
    <n v="0"/>
    <n v="0"/>
    <n v="0"/>
    <n v="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9"/>
    <x v="9"/>
    <x v="37"/>
    <x v="4"/>
    <n v="2481"/>
    <s v="MATERIALES COMPLEMENTARI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20000"/>
    <n v="10000"/>
    <n v="9484.1200000000008"/>
    <n v="9484.1200000000008"/>
    <n v="9484.1200000000008"/>
    <n v="9484.1200000000008"/>
    <n v="9484.1200000000008"/>
    <n v="10515.88"/>
    <m/>
    <n v="20000"/>
    <n v="10515.88"/>
    <n v="0"/>
    <n v="10000"/>
    <n v="0"/>
    <n v="0"/>
    <n v="10000"/>
  </r>
  <r>
    <s v="1.1-00-24"/>
    <s v="No"/>
    <n v="1"/>
    <s v="GOBIERNO"/>
    <n v="1.3"/>
    <s v="COORDINACIÓN DE LA POLÍTICA DE GOBIERNO"/>
    <s v="1.3.5"/>
    <s v="ASUNTOS JURÍDICOS"/>
    <s v="O"/>
    <s v="Actividades que realizan la función pública o cont"/>
    <s v="03_24"/>
    <n v="1"/>
    <n v="17"/>
    <s v="011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SINDICATURA MUNICIPAL"/>
    <s v="CORRESPONSABILIDAD SOCIAL (TRANSVERSAL)"/>
    <s v="DEFENSORÍA LEGAL"/>
    <s v="DIRECCIÓN GENERAL JURIDÍCA"/>
    <n v="75000"/>
    <n v="75000"/>
    <n v="0"/>
    <n v="0"/>
    <n v="0"/>
    <n v="0"/>
    <n v="0"/>
    <n v="75000"/>
    <m/>
    <n v="75000"/>
    <n v="75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1000"/>
    <n v="0"/>
    <n v="0"/>
    <n v="0"/>
    <n v="0"/>
    <n v="0"/>
    <n v="0"/>
    <n v="1000"/>
    <m/>
    <n v="1000"/>
    <n v="1000"/>
    <n v="0"/>
    <n v="1000"/>
    <n v="0"/>
    <n v="0"/>
    <n v="100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21000"/>
    <n v="0"/>
    <n v="8383.9599999999991"/>
    <n v="8383.9599999999991"/>
    <n v="8383.9599999999991"/>
    <n v="8383.9599999999991"/>
    <n v="8383.9599999999991"/>
    <n v="12616.04"/>
    <m/>
    <n v="21000"/>
    <n v="12616.04"/>
    <n v="0"/>
    <n v="21000"/>
    <n v="0"/>
    <n v="0"/>
    <n v="21000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500000"/>
    <n v="500000"/>
    <n v="367992.88"/>
    <n v="367992.88"/>
    <n v="367992.88"/>
    <n v="281804.74"/>
    <n v="154948.65"/>
    <n v="132007.12"/>
    <m/>
    <n v="500000"/>
    <n v="132007.12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20000"/>
    <n v="420000"/>
    <n v="250623.17"/>
    <n v="150654.37"/>
    <n v="149907.04"/>
    <n v="149907.04"/>
    <n v="149907.04"/>
    <n v="169376.83"/>
    <m/>
    <n v="420000"/>
    <n v="169376.83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5922175.5"/>
    <n v="4862000"/>
    <n v="5740240.5"/>
    <n v="4823260.5"/>
    <n v="4636265.3"/>
    <n v="4610996.7"/>
    <n v="4602995.7"/>
    <n v="181935"/>
    <m/>
    <n v="5922175.5"/>
    <n v="181935"/>
    <n v="0"/>
    <n v="1283432.54"/>
    <n v="0"/>
    <n v="223257.04"/>
    <n v="1060175.5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500"/>
    <n v="0"/>
    <n v="500"/>
    <n v="500"/>
    <n v="500"/>
    <n v="500"/>
    <n v="500"/>
    <n v="0"/>
    <m/>
    <n v="500"/>
    <n v="0"/>
    <n v="0"/>
    <n v="500"/>
    <n v="0"/>
    <n v="0"/>
    <n v="50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138448.20000000001"/>
    <n v="54948.2"/>
    <n v="138031.53"/>
    <n v="108799.53"/>
    <n v="62902.97"/>
    <n v="62902.97"/>
    <n v="21722.97"/>
    <n v="416.67000000001281"/>
    <m/>
    <n v="138448.20000000001"/>
    <n v="416.67000000001281"/>
    <n v="0"/>
    <n v="83500"/>
    <n v="0"/>
    <n v="0"/>
    <n v="835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7000"/>
    <n v="7000"/>
    <n v="3770.04"/>
    <n v="3770.04"/>
    <n v="3770.04"/>
    <n v="3770.04"/>
    <n v="3770.04"/>
    <n v="3229.96"/>
    <m/>
    <n v="7000"/>
    <n v="3229.96"/>
    <n v="0"/>
    <n v="0"/>
    <n v="0"/>
    <n v="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100000"/>
    <n v="100000"/>
    <n v="87062.46"/>
    <n v="66182.460000000006"/>
    <n v="49863.67"/>
    <n v="49863.67"/>
    <n v="49863.67"/>
    <n v="12937.539999999994"/>
    <m/>
    <n v="100000"/>
    <n v="12937.539999999994"/>
    <n v="0"/>
    <n v="0"/>
    <n v="0"/>
    <n v="0"/>
    <n v="0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COORDINACIÓN GENERAL DE CONSTRUCCIÓN DE COMUNIDAD"/>
    <s v="SOCIEDAD COHESIVA Y RESILENTE"/>
    <s v="POLITICA CULTURAL DE TLAJOMULCO DE ZUÑIGA"/>
    <s v="DIRECCIÓN GENERAL DE CULTURA"/>
    <n v="0"/>
    <n v="150000"/>
    <n v="0"/>
    <n v="0"/>
    <n v="0"/>
    <n v="0"/>
    <n v="0"/>
    <n v="0"/>
    <m/>
    <n v="0"/>
    <n v="0"/>
    <n v="0"/>
    <n v="0"/>
    <n v="0"/>
    <n v="150000"/>
    <n v="-150000"/>
  </r>
  <r>
    <s v="1.1-00-24"/>
    <s v="No"/>
    <n v="2"/>
    <s v="DESARROLLO SOCIAL"/>
    <n v="2.5"/>
    <s v="EDUCACIÓN"/>
    <s v="2.5.6"/>
    <s v="OTRO SERVICIOS EDUCATIVOS Y ACTIVIDADES INHERENTES"/>
    <s v="S"/>
    <s v="Definidos en el Presupuesto de Egresos y los que s"/>
    <s v="06_24"/>
    <n v="5"/>
    <n v="25"/>
    <s v="016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COORDINACIÓN GENERAL DE CONSTRUCCIÓN DE COMUNIDAD"/>
    <s v="SOCIEDAD COHESIVA Y RESILENTE"/>
    <s v="APOYO A INSTITUCIONES EDUCATIVAS"/>
    <s v="DESPACHO DE LA COORDINACIÓN GENERAL DE C"/>
    <n v="0"/>
    <n v="250000"/>
    <n v="0"/>
    <n v="0"/>
    <n v="0"/>
    <n v="0"/>
    <n v="0"/>
    <n v="0"/>
    <m/>
    <n v="0"/>
    <n v="0"/>
    <n v="0"/>
    <n v="0"/>
    <n v="0"/>
    <n v="250000"/>
    <n v="-25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9"/>
    <x v="9"/>
    <x v="38"/>
    <x v="4"/>
    <n v="2491"/>
    <s v="OTROS MATERIALES Y ARTÍCULOS DE CONSTRUCCIÓN Y REPARACIÓN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2000"/>
    <n v="2000"/>
    <n v="1996.36"/>
    <n v="0"/>
    <n v="0"/>
    <n v="0"/>
    <n v="0"/>
    <n v="3.6400000000001"/>
    <m/>
    <n v="2000"/>
    <n v="3.6400000000001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0"/>
    <x v="10"/>
    <x v="39"/>
    <x v="4"/>
    <n v="2511"/>
    <s v="PRODUCTOS QUÍMICOS BÁSICOS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3800000"/>
    <n v="4500000"/>
    <n v="1826665.2"/>
    <n v="1826665.2"/>
    <n v="1806665.2"/>
    <n v="1806665.2"/>
    <n v="1806665.2"/>
    <n v="1973334.8"/>
    <m/>
    <n v="3800000"/>
    <n v="1973334.8"/>
    <n v="510105.5"/>
    <n v="0"/>
    <n v="0"/>
    <n v="1210105.5"/>
    <n v="-7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0"/>
    <x v="10"/>
    <x v="40"/>
    <x v="4"/>
    <n v="2521"/>
    <s v="FERTILIZANTES, PESTICIDAS Y OTROS AGROQUÍMICO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23580"/>
    <n v="123580"/>
    <n v="0"/>
    <n v="0"/>
    <n v="0"/>
    <n v="0"/>
    <n v="0"/>
    <n v="123580"/>
    <m/>
    <n v="123580"/>
    <n v="123580"/>
    <n v="0"/>
    <n v="0"/>
    <n v="0"/>
    <n v="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0"/>
    <x v="10"/>
    <x v="40"/>
    <x v="4"/>
    <n v="2521"/>
    <s v="FERTILIZANTES, PESTICIDAS Y OTROS AGROQUÍMIC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620880"/>
    <n v="450000"/>
    <n v="598983.59"/>
    <n v="598983.59"/>
    <n v="598983.59"/>
    <n v="598983.59"/>
    <n v="434989.95"/>
    <n v="21896.410000000033"/>
    <m/>
    <n v="620880"/>
    <n v="21896.410000000033"/>
    <n v="0"/>
    <n v="170880"/>
    <n v="0"/>
    <n v="0"/>
    <n v="17088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10"/>
    <x v="10"/>
    <x v="40"/>
    <x v="4"/>
    <n v="2521"/>
    <s v="FERTILIZANTES, PESTICIDAS Y OTROS AGROQUÍMICOS"/>
    <n v="0"/>
    <s v="SIN DESCRIPCIÓN PARA DESTINOS 00"/>
    <x v="1"/>
    <s v="MATERIALES Y SUMINISTROS"/>
    <s v="RECURSOS FISCALES 2024"/>
    <s v="COORDINACIÓN GENERAL DE GESTIÓN INTEGRAL DE LA CIUDAD"/>
    <s v="CIUDAD SUSTENTABLE"/>
    <s v="POLITICA DE INTEGRAL DE LA CIUDAD"/>
    <s v="DIRECCIÓN DE PROYECTOS ESTRATEGICOS"/>
    <n v="50000"/>
    <n v="50000"/>
    <n v="0"/>
    <n v="0"/>
    <n v="0"/>
    <n v="0"/>
    <n v="0"/>
    <n v="50000"/>
    <m/>
    <n v="50000"/>
    <n v="500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4"/>
    <s v="028_24"/>
    <s v="(GCORR) GASTO CORRIENTE"/>
    <x v="10"/>
    <x v="10"/>
    <x v="40"/>
    <x v="4"/>
    <n v="2521"/>
    <s v="FERTILIZANTES, PESTICIDAS Y OTROS AGROQUÍMICOS"/>
    <n v="0"/>
    <s v="SIN DESCRIPCIÓN PARA DESTINOS 00"/>
    <x v="1"/>
    <s v="MATERIALES Y SUMINISTROS"/>
    <s v="RECURSOS FISCALES 2024"/>
    <s v="COORDINACIÓN GENERAL DE DESARROLLO ECONÓMICO"/>
    <s v="DESARROLLO ECONÓMICO Y EMPLEO"/>
    <s v="PAQUETE AGROECOLÓGICO"/>
    <s v="DIRECCÍON GENERAL DE DESARROLLO RURAL"/>
    <n v="0"/>
    <n v="500000"/>
    <n v="0"/>
    <n v="0"/>
    <n v="0"/>
    <n v="0"/>
    <n v="0"/>
    <n v="0"/>
    <m/>
    <n v="0"/>
    <n v="0"/>
    <n v="0"/>
    <n v="0"/>
    <n v="0"/>
    <n v="500000"/>
    <n v="-50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0"/>
    <x v="10"/>
    <x v="41"/>
    <x v="4"/>
    <n v="2531"/>
    <s v="MEDICINAS Y PRODUCTOS FARMACÉUTICOS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1485"/>
    <n v="0"/>
    <n v="1483.17"/>
    <n v="1483.17"/>
    <n v="1483.17"/>
    <n v="1483.17"/>
    <n v="1483.17"/>
    <n v="1.8299999999999272"/>
    <m/>
    <n v="1485"/>
    <n v="1.8299999999999272"/>
    <n v="0"/>
    <n v="1825"/>
    <n v="0"/>
    <n v="340"/>
    <n v="1485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2"/>
    <s v="009_24"/>
    <s v="(GCORR) GASTO CORRIENTE"/>
    <x v="10"/>
    <x v="10"/>
    <x v="41"/>
    <x v="4"/>
    <n v="2531"/>
    <s v="MEDICINAS Y PRODUCTOS FARMACÉUTICOS"/>
    <n v="0"/>
    <s v="SIN DESCRIPCIÓN PARA DESTINOS 00"/>
    <x v="1"/>
    <s v="MATERIALES Y SUMINISTROS"/>
    <s v="RECURSOS FISCALES 2024"/>
    <s v="SECRETARÍA GENERAL DEL AYUNTAMIENTO"/>
    <s v="INFRAESTRUCTURA Y SERVICIOS PÚBLICOS"/>
    <s v="EQUIPOS DE PROTECCIÓN  Y HERRAMIENTA MANUAL"/>
    <s v="DIRECCIÓN GENERAL ADJUNTA DE PROTECCIÓN"/>
    <n v="50000"/>
    <n v="50000"/>
    <n v="21063"/>
    <n v="21063"/>
    <n v="21063"/>
    <n v="7996.5"/>
    <n v="2500"/>
    <n v="28937"/>
    <m/>
    <n v="50000"/>
    <n v="28937"/>
    <n v="0"/>
    <n v="0"/>
    <n v="0"/>
    <n v="0"/>
    <n v="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10"/>
    <x v="10"/>
    <x v="41"/>
    <x v="4"/>
    <n v="2531"/>
    <s v="MEDICINAS Y PRODUCTOS FARMACÉUTICOS"/>
    <n v="0"/>
    <s v="SIN DESCRIPCIÓN PARA DESTINOS 00"/>
    <x v="1"/>
    <s v="MATERIALES Y SUMINISTROS"/>
    <s v="RECURSOS FISCALES 2024"/>
    <s v="UNIDAD DE ACOPIO Y SALUD ANIMAL MUNICIPAL (UNASAM)"/>
    <s v="CIUDAD SUSTENTABLE"/>
    <s v="CONTROL DE FELINOS, CANINOS Y VIDA SILVESTRE EN EL MUNICIPIO"/>
    <s v="UNIDAD DE ACOPIO Y SALUD ANIMAL MUNICIPA"/>
    <n v="1153000"/>
    <n v="900000"/>
    <n v="1116141.6000000001"/>
    <n v="570731.6"/>
    <n v="565211.6"/>
    <n v="565211.6"/>
    <n v="565211.6"/>
    <n v="36858.399999999907"/>
    <m/>
    <n v="1153000"/>
    <n v="36858.399999999907"/>
    <n v="0"/>
    <n v="253000"/>
    <n v="0"/>
    <n v="0"/>
    <n v="253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0"/>
    <x v="10"/>
    <x v="41"/>
    <x v="4"/>
    <n v="2531"/>
    <s v="MEDICINAS Y PRODUCTOS FARMACÉUTIC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6270000"/>
    <n v="5500000"/>
    <n v="6067977.7800000003"/>
    <n v="6061677.7800000003"/>
    <n v="4429168.8899999997"/>
    <n v="4336133.58"/>
    <n v="4304373.58"/>
    <n v="202022.21999999974"/>
    <m/>
    <n v="6270000"/>
    <n v="202022.21999999974"/>
    <n v="0"/>
    <n v="770000"/>
    <n v="0"/>
    <n v="0"/>
    <n v="77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2"/>
    <s v="009_24"/>
    <s v="(GCORR) GASTO CORRIENTE"/>
    <x v="10"/>
    <x v="10"/>
    <x v="42"/>
    <x v="4"/>
    <n v="2541"/>
    <s v="MATERIALES, ACCESORIOS Y SUMINISTROS MÉDICOS"/>
    <n v="0"/>
    <s v="SIN DESCRIPCIÓN PARA DESTINOS 00"/>
    <x v="1"/>
    <s v="MATERIALES Y SUMINISTROS"/>
    <s v="RECURSOS FISCALES 2024"/>
    <s v="SECRETARÍA GENERAL DEL AYUNTAMIENTO"/>
    <s v="INFRAESTRUCTURA Y SERVICIOS PÚBLICOS"/>
    <s v="EQUIPOS DE PROTECCIÓN  Y HERRAMIENTA MANUAL"/>
    <s v="DIRECCIÓN GENERAL ADJUNTA DE PROTECCIÓN"/>
    <n v="52000"/>
    <n v="52000"/>
    <n v="43310.05"/>
    <n v="37162.050000000003"/>
    <n v="37162.050000000003"/>
    <n v="37162.050000000003"/>
    <n v="37162.050000000003"/>
    <n v="8689.9499999999971"/>
    <m/>
    <n v="52000"/>
    <n v="8689.9499999999971"/>
    <n v="0"/>
    <n v="0"/>
    <n v="0"/>
    <n v="0"/>
    <n v="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10"/>
    <x v="10"/>
    <x v="42"/>
    <x v="4"/>
    <n v="2541"/>
    <s v="MATERIALES, ACCESORIOS Y SUMINISTROS MÉDICOS"/>
    <n v="0"/>
    <s v="SIN DESCRIPCIÓN PARA DESTINOS 00"/>
    <x v="1"/>
    <s v="MATERIALES Y SUMINISTROS"/>
    <s v="RECURSOS FISCALES 2024"/>
    <s v="UNIDAD DE ACOPIO Y SALUD ANIMAL MUNICIPAL (UNASAM)"/>
    <s v="CIUDAD SUSTENTABLE"/>
    <s v="CONTROL DE FELINOS, CANINOS Y VIDA SILVESTRE EN EL MUNICIPIO"/>
    <s v="UNIDAD DE ACOPIO Y SALUD ANIMAL MUNICIPA"/>
    <n v="553000"/>
    <n v="600000"/>
    <n v="427759.69"/>
    <n v="231831.05"/>
    <n v="222621.16"/>
    <n v="222621.16"/>
    <n v="222621.16"/>
    <n v="125240.31"/>
    <m/>
    <n v="553000"/>
    <n v="125240.31"/>
    <n v="0"/>
    <n v="0"/>
    <n v="0"/>
    <n v="47000"/>
    <n v="-47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0"/>
    <x v="10"/>
    <x v="42"/>
    <x v="4"/>
    <n v="2541"/>
    <s v="MATERIALES, ACCESORIOS Y SUMINISTROS MÉDIC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7000000"/>
    <n v="6500000"/>
    <n v="6989765.1600000001"/>
    <n v="6395691.46"/>
    <n v="6240345.2000000002"/>
    <n v="5950021.79"/>
    <n v="5159427.53"/>
    <n v="10234.839999999851"/>
    <m/>
    <n v="7000000"/>
    <n v="10234.839999999851"/>
    <n v="0"/>
    <n v="500000"/>
    <n v="0"/>
    <n v="0"/>
    <n v="500000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10"/>
    <x v="10"/>
    <x v="42"/>
    <x v="4"/>
    <n v="2541"/>
    <s v="MATERIALES, ACCESORIOS Y SUMINISTROS MÉDICOS"/>
    <n v="0"/>
    <s v="SIN DESCRIPCIÓN PARA DESTINOS 00"/>
    <x v="1"/>
    <s v="MATERIALES Y SUMINISTROS"/>
    <s v="RECURSOS FISCALES 2024"/>
    <s v="COORDINACIÓN GENERAL DE CONSTRUCCIÓN DE COMUNIDAD"/>
    <s v="SOCIEDAD COHESIVA Y RESILENTE"/>
    <s v="POLITICA CULTURAL DE TLAJOMULCO DE ZUÑIGA"/>
    <s v="DIRECCIÓN GENERAL DE CULTURA"/>
    <n v="2500"/>
    <n v="2500"/>
    <n v="2312.75"/>
    <n v="2312.75"/>
    <n v="2312.75"/>
    <n v="2312.75"/>
    <n v="2312.75"/>
    <n v="187.25"/>
    <m/>
    <n v="2500"/>
    <n v="187.25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0"/>
    <x v="10"/>
    <x v="43"/>
    <x v="4"/>
    <n v="2551"/>
    <s v="MATERIALES, ACCESORIOS Y SUMINISTROS DE LABORATORIO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470000"/>
    <n v="250000"/>
    <n v="357145.58"/>
    <n v="357145.58"/>
    <n v="321664.31"/>
    <n v="321664.31"/>
    <n v="321664.31"/>
    <n v="112854.41999999998"/>
    <m/>
    <n v="470000"/>
    <n v="112854.41999999998"/>
    <n v="0"/>
    <n v="220000"/>
    <n v="0"/>
    <n v="0"/>
    <n v="22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0"/>
    <x v="10"/>
    <x v="44"/>
    <x v="4"/>
    <n v="2561"/>
    <s v="FIBRAS SINTÉTICAS, HULES PLÁSTICOS Y DERIVADO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6200"/>
    <n v="1500"/>
    <n v="7619.33"/>
    <n v="3280.93"/>
    <n v="3280.93"/>
    <n v="3280.93"/>
    <n v="3280.93"/>
    <n v="8580.67"/>
    <m/>
    <n v="16200"/>
    <n v="8580.67"/>
    <n v="0"/>
    <n v="14700"/>
    <n v="0"/>
    <n v="0"/>
    <n v="147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0"/>
    <x v="10"/>
    <x v="44"/>
    <x v="4"/>
    <n v="2561"/>
    <s v="FIBRAS SINTÉTICAS, HULES PLÁSTICOS Y DERIVADOS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2750000"/>
    <n v="2750000"/>
    <n v="2245861.83"/>
    <n v="2245861.83"/>
    <n v="2245861.83"/>
    <n v="2245861.83"/>
    <n v="2173199.4300000002"/>
    <n v="504138.16999999993"/>
    <m/>
    <n v="2750000"/>
    <n v="504138.16999999993"/>
    <n v="400000"/>
    <n v="0"/>
    <n v="0"/>
    <n v="40000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0"/>
    <x v="10"/>
    <x v="44"/>
    <x v="4"/>
    <n v="2561"/>
    <s v="FIBRAS SINTÉTICAS, HULES PLÁSTICOS Y DERIVAD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6000"/>
    <n v="6000"/>
    <n v="5568"/>
    <n v="0"/>
    <n v="0"/>
    <n v="0"/>
    <n v="0"/>
    <n v="432"/>
    <m/>
    <n v="6000"/>
    <n v="432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10"/>
    <x v="10"/>
    <x v="45"/>
    <x v="4"/>
    <n v="2591"/>
    <s v="OTROS PRODUCTOS QUÍMICOS"/>
    <n v="0"/>
    <s v="SIN DESCRIPCIÓN PARA DESTINOS 00"/>
    <x v="1"/>
    <s v="MATERIALES Y SUMINISTROS"/>
    <s v="RECURSOS FISCALES 2024"/>
    <s v="COORDINACIÓN GENERAL DE GESTIÓN INTEGRAL DE LA CIUDAD"/>
    <s v="CIUDAD SUSTENTABLE"/>
    <s v="POLITICA DE INTEGRAL DE LA CIUDAD"/>
    <s v="DIRECCIÓN DE PROYECTOS ESTRATEGICOS"/>
    <n v="4385376.84"/>
    <n v="3775271.34"/>
    <n v="4385088.84"/>
    <n v="4385088.84"/>
    <n v="4385088.84"/>
    <n v="3685376.84"/>
    <n v="3685376.84"/>
    <n v="288"/>
    <m/>
    <n v="4385376.84"/>
    <n v="288"/>
    <n v="0"/>
    <n v="700000"/>
    <n v="0"/>
    <n v="89894.5"/>
    <n v="610105.5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11"/>
    <x v="11"/>
    <x v="46"/>
    <x v="4"/>
    <n v="2611"/>
    <s v="COMBUSTIBLES, LUBRICANTES Y ADITIVOS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50000"/>
    <n v="0"/>
    <n v="0"/>
    <n v="0"/>
    <n v="0"/>
    <n v="0"/>
    <n v="0"/>
    <n v="50000"/>
    <m/>
    <n v="50000"/>
    <n v="50000"/>
    <n v="50000"/>
    <n v="0"/>
    <n v="0"/>
    <n v="0"/>
    <n v="5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1"/>
    <x v="11"/>
    <x v="46"/>
    <x v="4"/>
    <n v="2611"/>
    <s v="COMBUSTIBLES, LUBRICANTES Y ADITIVO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4577000"/>
    <n v="47577000"/>
    <n v="38693305.969999999"/>
    <n v="35315132.630000003"/>
    <n v="35192176.590000004"/>
    <n v="32831848.640000001"/>
    <n v="32831848.640000001"/>
    <n v="5883694.0300000012"/>
    <m/>
    <n v="44577000"/>
    <n v="5883694.0300000012"/>
    <n v="0"/>
    <n v="12000000"/>
    <n v="0"/>
    <n v="15000000"/>
    <n v="-300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5_24"/>
    <n v="6"/>
    <n v="23"/>
    <s v="015_24"/>
    <s v="(GCORR) GASTO CORRIENTE"/>
    <x v="11"/>
    <x v="11"/>
    <x v="46"/>
    <x v="4"/>
    <n v="2611"/>
    <s v="COMBUSTIBLES, LUBRICANTES Y ADITIVOS"/>
    <n v="0"/>
    <s v="SIN DESCRIPCIÓN PARA DESTINOS 00"/>
    <x v="1"/>
    <s v="MATERIALES Y SUMINISTROS"/>
    <s v="RECURSOS FISCALES 2024"/>
    <s v="OFICIALÍA MAYOR"/>
    <s v="GOBIERNO EFECTIVO"/>
    <s v="DESPLIEGUE OPERATIVO PROTECCIÓN CIVIL Y SERVICIOS MEDICOS"/>
    <s v="DIRECCIÓN GENERAL DE ADMINISTRACIÓN"/>
    <n v="7169097.4800000004"/>
    <n v="9000000"/>
    <n v="5998029.2800000003"/>
    <n v="5624675.8600000003"/>
    <n v="5624675.8600000003"/>
    <n v="5272871.42"/>
    <n v="5272871.42"/>
    <n v="1171068.2000000002"/>
    <m/>
    <n v="7169097.4800000004"/>
    <n v="1171068.2000000002"/>
    <n v="0"/>
    <n v="4169097.48"/>
    <n v="0"/>
    <n v="6000000"/>
    <n v="-1830902.52"/>
  </r>
  <r>
    <s v="1.1-00-24"/>
    <s v="No"/>
    <n v="1"/>
    <s v="GOBIERNO"/>
    <n v="1.7"/>
    <s v="ASUNTOS DE ORDEN PÚBLICO Y DE SEGURIDAD INTERIOR"/>
    <s v="1.7.1"/>
    <s v="POLICÍA"/>
    <s v="E"/>
    <s v="Actividades del sector público, que realiza en for"/>
    <s v="05_24"/>
    <n v="6"/>
    <n v="22"/>
    <s v="015_24"/>
    <s v="(GCORR) GASTO CORRIENTE"/>
    <x v="11"/>
    <x v="11"/>
    <x v="46"/>
    <x v="4"/>
    <n v="2611"/>
    <s v="COMBUSTIBLES, LUBRICANTES Y ADITIVOS"/>
    <n v="0"/>
    <s v="SIN DESCRIPCIÓN PARA DESTINOS 00"/>
    <x v="1"/>
    <s v="MATERIALES Y SUMINISTROS"/>
    <s v="RECURSOS FISCALES 2024"/>
    <s v="OFICIALÍA MAYOR"/>
    <s v="GOBIERNO EFECTIVO"/>
    <s v="DESPLIEGUE OPERATIVO COMISARIA DE LA POLICIA"/>
    <s v="DIRECCIÓN GENERAL DE ADMINISTRACIÓN"/>
    <n v="11725635.25"/>
    <n v="3600000"/>
    <n v="0"/>
    <n v="0"/>
    <n v="0"/>
    <n v="0"/>
    <n v="0"/>
    <n v="11725635.25"/>
    <n v="-2530564.06"/>
    <n v="9195071.1899999995"/>
    <n v="9195071.1899999995"/>
    <n v="0"/>
    <n v="14125635.25"/>
    <n v="0"/>
    <n v="6000000"/>
    <n v="8125635.25"/>
  </r>
  <r>
    <s v="2.5-02-24"/>
    <s v="Si"/>
    <n v="1"/>
    <s v="GOBIERNO"/>
    <n v="1.7"/>
    <s v="ASUNTOS DE ORDEN PÚBLICO Y DE SEGURIDAD INTERIOR"/>
    <s v="1.7.1"/>
    <s v="POLICÍA"/>
    <s v="E"/>
    <s v="Actividades del sector público, que realiza en for"/>
    <s v="05_24"/>
    <n v="6"/>
    <n v="22"/>
    <s v="015_24"/>
    <s v="(GCORR) GASTO CORRIENTE"/>
    <x v="11"/>
    <x v="11"/>
    <x v="46"/>
    <x v="4"/>
    <n v="2611"/>
    <s v="COMBUSTIBLES, LUBRICANTES Y ADITIVOS"/>
    <n v="0"/>
    <s v="SIN DESCRIPCIÓN PARA DESTINOS 00"/>
    <x v="1"/>
    <s v="MATERIALES Y SUMINISTROS"/>
    <s v="FONDO DE APORTACIÓN AL FORTALECIMIENTO MUNICIPAL 2024 (FORTAMUN)"/>
    <s v="OFICIALÍA MAYOR"/>
    <s v="GOBIERNO EFECTIVO"/>
    <s v="DESPLIEGUE OPERATIVO COMISARIA DE LA POLICIA"/>
    <s v="DIRECCIÓN GENERAL DE ADMINISTRACIÓN"/>
    <n v="31000000"/>
    <n v="28000000"/>
    <n v="28009336.109999999"/>
    <n v="26234792.699999999"/>
    <n v="26234792.699999999"/>
    <n v="24124553.75"/>
    <n v="24124553.75"/>
    <n v="2990663.8900000006"/>
    <n v="-2990663.89"/>
    <n v="28009336.109999999"/>
    <n v="0"/>
    <n v="5847132"/>
    <n v="2847132"/>
    <n v="0"/>
    <n v="5694264"/>
    <n v="30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3"/>
    <s v="003_24"/>
    <s v="(GCORR) GASTO CORRIENTE"/>
    <x v="12"/>
    <x v="12"/>
    <x v="47"/>
    <x v="4"/>
    <n v="2711"/>
    <s v="VESTUARIO Y UNIFORMES"/>
    <n v="0"/>
    <s v="SIN DESCRIPCIÓN PARA DESTINOS 00"/>
    <x v="1"/>
    <s v="MATERIALES Y SUMINISTROS"/>
    <s v="RECURSOS FISCALES 2024"/>
    <s v="PRESIDENCIA"/>
    <s v="GOBIERNO EFECTIVO"/>
    <s v="DESPACHO DE LA JEFATURA DE GABINETE"/>
    <s v="JEFATURA DE GABINETE"/>
    <n v="2126756.09"/>
    <n v="2926756.09"/>
    <n v="1042823.88"/>
    <n v="1042823.88"/>
    <n v="950116.68"/>
    <n v="950116.68"/>
    <n v="950116.68"/>
    <n v="1083932.21"/>
    <m/>
    <n v="2126756.09"/>
    <n v="1083932.21"/>
    <n v="0"/>
    <n v="0"/>
    <n v="0"/>
    <n v="800000"/>
    <n v="-8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2"/>
    <x v="12"/>
    <x v="47"/>
    <x v="4"/>
    <n v="2711"/>
    <s v="VESTUARIO Y UNIFORME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00000"/>
    <n v="0"/>
    <n v="72377.039999999994"/>
    <n v="72377.039999999994"/>
    <n v="72377.039999999994"/>
    <n v="72377.039999999994"/>
    <n v="2429.04"/>
    <n v="27622.960000000006"/>
    <m/>
    <n v="100000"/>
    <n v="27622.960000000006"/>
    <n v="0"/>
    <n v="100000"/>
    <n v="0"/>
    <n v="0"/>
    <n v="10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12"/>
    <x v="12"/>
    <x v="47"/>
    <x v="4"/>
    <n v="2711"/>
    <s v="VESTUARIO Y UNIFORMES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500000"/>
    <n v="0"/>
    <n v="486076.83"/>
    <n v="486076.83"/>
    <n v="486076.83"/>
    <n v="371425.04"/>
    <n v="371425.04"/>
    <n v="13923.169999999984"/>
    <m/>
    <n v="500000"/>
    <n v="13923.169999999984"/>
    <n v="0"/>
    <n v="500000"/>
    <n v="0"/>
    <n v="0"/>
    <n v="500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2"/>
    <x v="12"/>
    <x v="47"/>
    <x v="4"/>
    <n v="2711"/>
    <s v="VESTUARIO Y UNIFORMES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996386.45"/>
    <n v="1300000"/>
    <n v="861999.07"/>
    <n v="861999.07"/>
    <n v="851999.07"/>
    <n v="41708.910000000003"/>
    <n v="41708.910000000003"/>
    <n v="134387.38"/>
    <m/>
    <n v="996386.45"/>
    <n v="134387.38"/>
    <n v="0"/>
    <n v="0"/>
    <n v="0"/>
    <n v="303613.55"/>
    <n v="-303613.55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12"/>
    <x v="12"/>
    <x v="47"/>
    <x v="4"/>
    <n v="2711"/>
    <s v="VESTUARIO Y UNIFORMES"/>
    <n v="0"/>
    <s v="SIN DESCRIPCIÓN PARA DESTINOS 00"/>
    <x v="1"/>
    <s v="MATERIALES Y SUMINISTROS"/>
    <s v="RECURSOS FISCALES 2024"/>
    <s v="UNIDAD DE ACOPIO Y SALUD ANIMAL MUNICIPAL (UNASAM)"/>
    <s v="CIUDAD SUSTENTABLE"/>
    <s v="CONTROL DE FELINOS, CANINOS Y VIDA SILVESTRE EN EL MUNICIPIO"/>
    <s v="UNIDAD DE ACOPIO Y SALUD ANIMAL MUNICIPA"/>
    <n v="10500"/>
    <n v="0"/>
    <n v="9941.2000000000007"/>
    <n v="9941.2000000000007"/>
    <n v="9941.2000000000007"/>
    <n v="9941.2000000000007"/>
    <n v="9941.2000000000007"/>
    <n v="558.79999999999927"/>
    <m/>
    <n v="10500"/>
    <n v="558.79999999999927"/>
    <n v="0"/>
    <n v="10500"/>
    <n v="0"/>
    <n v="0"/>
    <n v="105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2"/>
    <x v="12"/>
    <x v="47"/>
    <x v="4"/>
    <n v="2711"/>
    <s v="VESTUARIO Y UNIFORME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1187100"/>
    <n v="1187100"/>
    <n v="1184139.6000000001"/>
    <n v="1147483.6000000001"/>
    <n v="1147483.6000000001"/>
    <n v="1147483.6000000001"/>
    <n v="1147483.6000000001"/>
    <n v="2960.3999999999069"/>
    <m/>
    <n v="1187100"/>
    <n v="2960.3999999999069"/>
    <n v="0"/>
    <n v="0"/>
    <n v="0"/>
    <n v="0"/>
    <n v="0"/>
  </r>
  <r>
    <s v="1.1-00-24"/>
    <s v="No"/>
    <n v="1"/>
    <s v="GOBIERNO"/>
    <n v="1.3"/>
    <s v="COORDINACIÓN DE LA POLÍTICA DE GOBIERNO"/>
    <s v="1.3.5"/>
    <s v="ASUNTOS JURÍDICOS"/>
    <s v="O"/>
    <s v="Actividades que realizan la función pública o cont"/>
    <s v="03_24"/>
    <n v="1"/>
    <n v="17"/>
    <s v="011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SINDICATURA MUNICIPAL"/>
    <s v="CORRESPONSABILIDAD SOCIAL (TRANSVERSAL)"/>
    <s v="DEFENSORÍA LEGAL"/>
    <s v="DIRECCIÓN GENERAL JURIDÍCA"/>
    <n v="50000"/>
    <n v="50000"/>
    <n v="0"/>
    <n v="0"/>
    <n v="0"/>
    <n v="0"/>
    <n v="0"/>
    <n v="50000"/>
    <m/>
    <n v="50000"/>
    <n v="50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2839"/>
    <n v="0"/>
    <n v="2268.96"/>
    <n v="2268.96"/>
    <n v="2268.96"/>
    <n v="2268.96"/>
    <n v="2268.96"/>
    <n v="570.04"/>
    <m/>
    <n v="2839"/>
    <n v="570.04"/>
    <n v="0"/>
    <n v="2839"/>
    <n v="0"/>
    <n v="0"/>
    <n v="2839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SECRETARÍA GENERAL DEL AYUNTAMIENTO"/>
    <s v="CORRESPONSABILIDAD SOCIAL (TRANSVERSAL)"/>
    <s v="ESPACIOS DE PAZ"/>
    <s v="DIRECCIÓN GENERAL DE CULTURA DE LA PAZ Y"/>
    <n v="300000"/>
    <n v="300000"/>
    <n v="17539.310000000001"/>
    <n v="17539.310000000001"/>
    <n v="8706.8799999999992"/>
    <n v="8706.8799999999992"/>
    <n v="8706.8799999999992"/>
    <n v="282460.69"/>
    <m/>
    <n v="300000"/>
    <n v="282460.69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95000"/>
    <n v="195000"/>
    <n v="85698.36"/>
    <n v="85698.36"/>
    <n v="73373.48"/>
    <n v="73373.48"/>
    <n v="73373.48"/>
    <n v="109301.64"/>
    <m/>
    <n v="195000"/>
    <n v="109301.64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235317.6"/>
    <n v="366490.4"/>
    <n v="235317.6"/>
    <n v="235317.6"/>
    <n v="235317.6"/>
    <n v="235317.6"/>
    <n v="235317.6"/>
    <n v="0"/>
    <m/>
    <n v="235317.6"/>
    <n v="0"/>
    <n v="0"/>
    <n v="0"/>
    <n v="0"/>
    <n v="131172.79999999999"/>
    <n v="-131172.7999999999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9_24"/>
    <n v="3"/>
    <n v="43"/>
    <s v="027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COORDINACIÓN GENERAL DE DESARROLLO ECONÓMICO"/>
    <s v="INFRAESTRUCTURA Y SERVICIOS PÚBLICOS"/>
    <s v="SACRIFICIO DE BOVINOS Y PORCINOS EN EL RASTRO MUNICIPAL"/>
    <s v="DIRECCIÓN DE RASTRO MUNICIPAL"/>
    <n v="0"/>
    <n v="50000"/>
    <n v="0"/>
    <n v="0"/>
    <n v="0"/>
    <n v="0"/>
    <n v="0"/>
    <n v="0"/>
    <m/>
    <n v="0"/>
    <n v="0"/>
    <n v="0"/>
    <n v="0"/>
    <n v="0"/>
    <n v="50000"/>
    <n v="-50000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OBRAS DE INFRAESTRUCTURA MUNICIPAL"/>
    <s v="DIRECCIÓN GENERAL DE OBRAS PÚBLICAS"/>
    <n v="77223"/>
    <n v="75000"/>
    <n v="0"/>
    <n v="0"/>
    <n v="0"/>
    <n v="0"/>
    <n v="0"/>
    <n v="77223"/>
    <m/>
    <n v="77223"/>
    <n v="77223"/>
    <n v="20000"/>
    <n v="0"/>
    <n v="0"/>
    <n v="17777"/>
    <n v="2223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2"/>
    <s v="009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SECRETARÍA GENERAL DEL AYUNTAMIENTO"/>
    <s v="INFRAESTRUCTURA Y SERVICIOS PÚBLICOS"/>
    <s v="EQUIPOS DE PROTECCIÓN  Y HERRAMIENTA MANUAL"/>
    <s v="DIRECCIÓN GENERAL ADJUNTA DE PROTECCIÓN"/>
    <n v="4480000"/>
    <n v="2500000"/>
    <n v="2499409.5099999998"/>
    <n v="2499409.5099999998"/>
    <n v="2499409.5099999998"/>
    <n v="849380.42"/>
    <n v="849380.42"/>
    <n v="1980590.4900000002"/>
    <m/>
    <n v="4480000"/>
    <n v="1980590.4900000002"/>
    <n v="0"/>
    <n v="1980000"/>
    <n v="0"/>
    <n v="0"/>
    <n v="1980000"/>
  </r>
  <r>
    <s v="1.1-00-24"/>
    <s v="No"/>
    <n v="2"/>
    <s v="DESARROLLO SOCIAL"/>
    <n v="2.1"/>
    <s v="PROTECCIÓN AMBIENTAL"/>
    <s v="2.1.1"/>
    <s v="ORDENACIÓN DE DESECHOS"/>
    <s v="E"/>
    <s v="Actividades del sector público, que realiza en for"/>
    <s v="07_24"/>
    <n v="3"/>
    <n v="35"/>
    <s v="021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RECOLECCION DE RESIDUOS SOLIDOS  URBANOS"/>
    <s v="DIRECCIÓN DE ASEO PÚBLICO"/>
    <n v="180000"/>
    <n v="180000"/>
    <n v="78661.919999999998"/>
    <n v="78661.919999999998"/>
    <n v="78661.919999999998"/>
    <n v="78661.919999999998"/>
    <n v="78661.919999999998"/>
    <n v="101338.08"/>
    <m/>
    <n v="180000"/>
    <n v="101338.08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11000"/>
    <n v="50000"/>
    <n v="10150"/>
    <n v="10150"/>
    <n v="10150"/>
    <n v="10150"/>
    <n v="10150"/>
    <n v="850"/>
    <m/>
    <n v="11000"/>
    <n v="850"/>
    <n v="0"/>
    <n v="0"/>
    <n v="0"/>
    <n v="39000"/>
    <n v="-390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480000"/>
    <n v="480000"/>
    <n v="353079.7"/>
    <n v="353079.7"/>
    <n v="353079.7"/>
    <n v="353079.7"/>
    <n v="353079.7"/>
    <n v="126920.29999999999"/>
    <m/>
    <n v="480000"/>
    <n v="126920.29999999999"/>
    <n v="0"/>
    <n v="0"/>
    <n v="0"/>
    <n v="0"/>
    <n v="0"/>
  </r>
  <r>
    <s v="1.1-00-24"/>
    <s v="No"/>
    <n v="2"/>
    <s v="DESARROLLO SOCIAL"/>
    <n v="2.2000000000000002"/>
    <s v="VIVIENDA Y SERVICIOS A LA COMUNIDAD"/>
    <s v="2.2.4"/>
    <s v="ALUMBRADO PÚBLICO"/>
    <s v="E"/>
    <s v="Actividades del sector público, que realiza en for"/>
    <s v="07_24"/>
    <n v="3"/>
    <n v="34"/>
    <s v="020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DE ALUMBRADO PÚBLICO"/>
    <s v="DIRECCIÓN DE ALUMBRADO PÚBLICO"/>
    <n v="96000"/>
    <n v="96000"/>
    <n v="58549.14"/>
    <n v="58549.14"/>
    <n v="58549.14"/>
    <n v="58549.14"/>
    <n v="58549.14"/>
    <n v="37450.86"/>
    <m/>
    <n v="96000"/>
    <n v="37450.86"/>
    <n v="0"/>
    <n v="0"/>
    <n v="0"/>
    <n v="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292200"/>
    <n v="442200"/>
    <n v="241618.72"/>
    <n v="241618.72"/>
    <n v="241618.72"/>
    <n v="241618.72"/>
    <n v="241618.72"/>
    <n v="50581.279999999999"/>
    <m/>
    <n v="292200"/>
    <n v="50581.279999999999"/>
    <n v="0"/>
    <n v="0"/>
    <n v="0"/>
    <n v="150000"/>
    <n v="-1500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87000"/>
    <n v="200000"/>
    <n v="78923.63"/>
    <n v="78923.63"/>
    <n v="45442.55"/>
    <n v="15023.79"/>
    <n v="15023.79"/>
    <n v="8076.3699999999953"/>
    <m/>
    <n v="87000"/>
    <n v="8076.3699999999953"/>
    <n v="0"/>
    <n v="0"/>
    <n v="0"/>
    <n v="113000"/>
    <n v="-113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2"/>
    <x v="12"/>
    <x v="48"/>
    <x v="4"/>
    <n v="2721"/>
    <s v="PRENDAS DE SEGURIDAD Y PROTECCIÓN PERSONAL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6780"/>
    <n v="6780"/>
    <n v="6728"/>
    <n v="0"/>
    <n v="0"/>
    <n v="0"/>
    <n v="0"/>
    <n v="52"/>
    <m/>
    <n v="6780"/>
    <n v="52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12"/>
    <x v="12"/>
    <x v="49"/>
    <x v="4"/>
    <n v="2731"/>
    <s v="ARTÍCULOS DEPORTIVOS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24000"/>
    <n v="0"/>
    <n v="19986.8"/>
    <n v="19986.8"/>
    <n v="19986.8"/>
    <n v="19986.8"/>
    <n v="19986.8"/>
    <n v="4013.2000000000007"/>
    <m/>
    <n v="24000"/>
    <n v="4013.2000000000007"/>
    <n v="0"/>
    <n v="24000"/>
    <n v="0"/>
    <n v="0"/>
    <n v="24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2"/>
    <x v="12"/>
    <x v="50"/>
    <x v="4"/>
    <n v="2751"/>
    <s v="BLANCOS Y OTROS PRODUCTOS TEXTILES, EXCEPTO PRENDAS DE VESTIR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10770.6"/>
    <n v="0"/>
    <n v="10770.6"/>
    <n v="0"/>
    <n v="0"/>
    <n v="0"/>
    <n v="0"/>
    <n v="0"/>
    <m/>
    <n v="10770.6"/>
    <n v="0"/>
    <n v="0"/>
    <n v="10770.6"/>
    <n v="0"/>
    <n v="0"/>
    <n v="10770.6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3"/>
    <x v="13"/>
    <x v="51"/>
    <x v="5"/>
    <n v="2821"/>
    <s v="MATRIALES Y SUMINISTROS PARA SEGURIDAD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117000"/>
    <n v="900000"/>
    <n v="22510"/>
    <n v="22510"/>
    <n v="5510"/>
    <n v="5510"/>
    <n v="5510"/>
    <n v="94490"/>
    <m/>
    <n v="117000"/>
    <n v="94490"/>
    <n v="0"/>
    <n v="118669.52"/>
    <n v="0"/>
    <n v="901669.52"/>
    <n v="-783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3"/>
    <x v="13"/>
    <x v="52"/>
    <x v="4"/>
    <n v="2831"/>
    <s v="PRENDAS DE PROTECCIÓN PARA SEGURIDAD PÚBLICA Y NACIONAL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256424.48"/>
    <n v="264514.8"/>
    <n v="254771.61"/>
    <n v="232468.29"/>
    <n v="232468.29"/>
    <n v="74444.97"/>
    <n v="51418.97"/>
    <n v="1652.8700000000244"/>
    <m/>
    <n v="256424.48"/>
    <n v="1652.8700000000244"/>
    <n v="0"/>
    <n v="62000"/>
    <n v="0"/>
    <n v="70090.320000000007"/>
    <n v="-8090.32"/>
  </r>
  <r>
    <s v="2.5-02-24"/>
    <s v="Si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3"/>
    <x v="13"/>
    <x v="52"/>
    <x v="4"/>
    <n v="2831"/>
    <s v="PRENDAS DE PROTECCIÓN PARA SEGURIDAD PÚBLICA Y NACIONAL"/>
    <n v="0"/>
    <s v="SIN DESCRIPCIÓN PARA DESTINOS 00"/>
    <x v="1"/>
    <s v="MATERIALES Y SUMINISTROS"/>
    <s v="FONDO DE APORTACIÓN AL FORTALECIMIENTO MUNICIPAL 2024 (FORTAMUN)"/>
    <s v="COMISARÍA DE LA POLICÍA PREVENTIVA MUNICIPAL"/>
    <s v="SEGURIDAD CIUDADANA"/>
    <s v="EQUIPAMIENTO"/>
    <s v="DESPACHO DE LA COMISARÍA DE LA POLICÍA P"/>
    <n v="3100000"/>
    <n v="3100000"/>
    <n v="3063560"/>
    <n v="3063560"/>
    <n v="3063560"/>
    <n v="2890720"/>
    <n v="204160"/>
    <n v="36440"/>
    <n v="-36440"/>
    <n v="306356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7923.97"/>
    <n v="350"/>
    <n v="7923.57"/>
    <n v="7923.57"/>
    <n v="7923.57"/>
    <n v="7923.57"/>
    <n v="7923.57"/>
    <n v="0.4000000000005457"/>
    <m/>
    <n v="7923.97"/>
    <n v="0.4000000000005457"/>
    <n v="0"/>
    <n v="10381.969999999999"/>
    <n v="0"/>
    <n v="2808"/>
    <n v="7573.97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30300"/>
    <n v="0"/>
    <n v="15025.71"/>
    <n v="15025.71"/>
    <n v="15025.71"/>
    <n v="15025.71"/>
    <n v="15025.71"/>
    <n v="15274.29"/>
    <m/>
    <n v="30300"/>
    <n v="15274.29"/>
    <n v="0"/>
    <n v="30300"/>
    <n v="0"/>
    <n v="0"/>
    <n v="303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47560.86"/>
    <n v="147560.85999999999"/>
    <n v="96216.23"/>
    <n v="78844.070000000007"/>
    <n v="76375.58"/>
    <n v="76375.58"/>
    <n v="76375.58"/>
    <n v="351344.63"/>
    <m/>
    <n v="447560.86"/>
    <n v="351344.63"/>
    <n v="0"/>
    <n v="300000"/>
    <n v="0"/>
    <n v="0"/>
    <n v="3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885374.88"/>
    <n v="921350"/>
    <n v="757368.74"/>
    <n v="618168.74"/>
    <n v="560648.22"/>
    <n v="560648.22"/>
    <n v="560648.22"/>
    <n v="128006.14000000001"/>
    <m/>
    <n v="885374.88"/>
    <n v="128006.14000000001"/>
    <n v="0"/>
    <n v="413716.39"/>
    <n v="0"/>
    <n v="449691.51"/>
    <n v="-35975.120000000003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9_24"/>
    <n v="3"/>
    <n v="43"/>
    <s v="027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COORDINACIÓN GENERAL DE DESARROLLO ECONÓMICO"/>
    <s v="INFRAESTRUCTURA Y SERVICIOS PÚBLICOS"/>
    <s v="SACRIFICIO DE BOVINOS Y PORCINOS EN EL RASTRO MUNICIPAL"/>
    <s v="DIRECCIÓN DE RASTRO MUNICIPAL"/>
    <n v="198000"/>
    <n v="70000"/>
    <n v="193649.24"/>
    <n v="96128.04"/>
    <n v="88864.12"/>
    <n v="88864.12"/>
    <n v="88864.12"/>
    <n v="4350.7600000000093"/>
    <m/>
    <n v="198000"/>
    <n v="4350.7600000000093"/>
    <n v="0"/>
    <n v="128000"/>
    <n v="0"/>
    <n v="0"/>
    <n v="128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2"/>
    <s v="009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SECRETARÍA GENERAL DEL AYUNTAMIENTO"/>
    <s v="INFRAESTRUCTURA Y SERVICIOS PÚBLICOS"/>
    <s v="EQUIPOS DE PROTECCIÓN  Y HERRAMIENTA MANUAL"/>
    <s v="DIRECCIÓN GENERAL ADJUNTA DE PROTECCIÓN"/>
    <n v="70000"/>
    <n v="100000"/>
    <n v="45492.3"/>
    <n v="45492.3"/>
    <n v="45492.3"/>
    <n v="45492.3"/>
    <n v="45492.3"/>
    <n v="24507.699999999997"/>
    <m/>
    <n v="70000"/>
    <n v="24507.699999999997"/>
    <n v="0"/>
    <n v="0"/>
    <n v="0"/>
    <n v="30000"/>
    <n v="-3000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UNIDAD DE ACOPIO Y SALUD ANIMAL MUNICIPAL (UNASAM)"/>
    <s v="CIUDAD SUSTENTABLE"/>
    <s v="CONTROL DE FELINOS, CANINOS Y VIDA SILVESTRE EN EL MUNICIPIO"/>
    <s v="UNIDAD DE ACOPIO Y SALUD ANIMAL MUNICIPA"/>
    <n v="20000"/>
    <n v="20000"/>
    <n v="15873.78"/>
    <n v="15873.78"/>
    <n v="15873.79"/>
    <n v="3810.6"/>
    <n v="3810.6"/>
    <n v="4126.2199999999993"/>
    <m/>
    <n v="20000"/>
    <n v="4126.2199999999993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27600"/>
    <n v="70000"/>
    <n v="26217.68"/>
    <n v="26217.68"/>
    <n v="26217.68"/>
    <n v="26217.68"/>
    <n v="26217.68"/>
    <n v="1382.3199999999997"/>
    <m/>
    <n v="27600"/>
    <n v="1382.3199999999997"/>
    <n v="0"/>
    <n v="2100"/>
    <n v="0"/>
    <n v="44500"/>
    <n v="-424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5472017.1500000004"/>
    <n v="1650000"/>
    <n v="5472017.1500000004"/>
    <n v="5472017.1500000004"/>
    <n v="5472017.1299999999"/>
    <n v="5472017.1299999999"/>
    <n v="5472017.1299999999"/>
    <n v="0"/>
    <m/>
    <n v="5472017.1500000004"/>
    <n v="0"/>
    <n v="3822017.15"/>
    <n v="0"/>
    <n v="0"/>
    <n v="0"/>
    <n v="3822017.15"/>
  </r>
  <r>
    <s v="1.1-00-24"/>
    <s v="No"/>
    <n v="2"/>
    <s v="DESARROLLO SOCIAL"/>
    <n v="2.2000000000000002"/>
    <s v="VIVIENDA Y SERVICIOS A LA COMUNIDAD"/>
    <s v="2.2.4"/>
    <s v="ALUMBRADO PÚBLICO"/>
    <s v="E"/>
    <s v="Actividades del sector público, que realiza en for"/>
    <s v="07_24"/>
    <n v="3"/>
    <n v="34"/>
    <s v="020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DE ALUMBRADO PÚBLICO"/>
    <s v="DIRECCIÓN DE ALUMBRADO PÚBLICO"/>
    <n v="150000"/>
    <n v="150000"/>
    <n v="126287.4"/>
    <n v="126287.4"/>
    <n v="126287.4"/>
    <n v="126287.4"/>
    <n v="126287.4"/>
    <n v="23712.600000000006"/>
    <m/>
    <n v="150000"/>
    <n v="23712.600000000006"/>
    <n v="0"/>
    <n v="0"/>
    <n v="0"/>
    <n v="0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S MÉDICOS DE CALIDAD"/>
    <s v="DIRECCIÓN GENERAL DE SALUD PÚBLICA"/>
    <n v="200000"/>
    <n v="300000"/>
    <n v="172317.13"/>
    <n v="172317.13"/>
    <n v="172317.13"/>
    <n v="172317.13"/>
    <n v="172317.13"/>
    <n v="27682.869999999995"/>
    <m/>
    <n v="200000"/>
    <n v="27682.869999999995"/>
    <n v="0"/>
    <n v="0"/>
    <n v="0"/>
    <n v="100000"/>
    <n v="-100000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COORDINACIÓN GENERAL DE CONSTRUCCIÓN DE COMUNIDAD"/>
    <s v="SOCIEDAD COHESIVA Y RESILENTE"/>
    <s v="POLITICA CULTURAL DE TLAJOMULCO DE ZUÑIGA"/>
    <s v="DIRECCIÓN GENERAL DE CULTURA"/>
    <n v="3500"/>
    <n v="3500"/>
    <n v="0"/>
    <n v="0"/>
    <n v="0"/>
    <n v="0"/>
    <n v="0"/>
    <n v="3500"/>
    <m/>
    <n v="3500"/>
    <n v="35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150000"/>
    <n v="0"/>
    <n v="0"/>
    <n v="0"/>
    <n v="0"/>
    <n v="0"/>
    <n v="0"/>
    <m/>
    <n v="0"/>
    <n v="0"/>
    <n v="0"/>
    <n v="0"/>
    <n v="0"/>
    <n v="150000"/>
    <n v="-15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4"/>
    <x v="14"/>
    <x v="53"/>
    <x v="4"/>
    <n v="2911"/>
    <s v="HERRAMIENTAS MENORES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72519"/>
    <n v="44519"/>
    <n v="57135.92"/>
    <n v="47681.919999999998"/>
    <n v="47681.919999999998"/>
    <n v="47681.919999999998"/>
    <n v="47681.919999999998"/>
    <n v="15383.080000000002"/>
    <m/>
    <n v="72519"/>
    <n v="15383.080000000002"/>
    <n v="0"/>
    <n v="28000"/>
    <n v="0"/>
    <n v="0"/>
    <n v="28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4"/>
    <x v="14"/>
    <x v="54"/>
    <x v="4"/>
    <n v="2921"/>
    <s v="REFACCIONES Y ACCESORIOS MENORES DE EDIFICIOS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953"/>
    <n v="0"/>
    <n v="952.82"/>
    <n v="952.82"/>
    <n v="952.82"/>
    <n v="952.82"/>
    <n v="952.82"/>
    <n v="0.17999999999994998"/>
    <m/>
    <n v="953"/>
    <n v="0.17999999999994998"/>
    <n v="0"/>
    <n v="1500"/>
    <n v="0"/>
    <n v="547"/>
    <n v="953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14"/>
    <x v="14"/>
    <x v="54"/>
    <x v="4"/>
    <n v="2921"/>
    <s v="REFACCIONES Y ACCESORIOS MENORES DE EDIFICIOS"/>
    <n v="0"/>
    <s v="SIN DESCRIPCIÓN PARA DESTINOS 00"/>
    <x v="1"/>
    <s v="MATERIALES Y SUMINISTROS"/>
    <s v="RECURSOS FISCALES 2024"/>
    <s v="SECRETARÍA GENERAL DEL AYUNTAMIENTO"/>
    <s v="CORRESPONSABILIDAD SOCIAL (TRANSVERSAL)"/>
    <s v="RED DE BASES"/>
    <s v="DIRECCIÓN GENERAL DE CULTURA DE LA PAZ Y"/>
    <n v="0"/>
    <n v="50000"/>
    <n v="0"/>
    <n v="0"/>
    <n v="0"/>
    <n v="0"/>
    <n v="0"/>
    <n v="0"/>
    <m/>
    <n v="0"/>
    <n v="0"/>
    <n v="0"/>
    <n v="0"/>
    <n v="0"/>
    <n v="50000"/>
    <n v="-5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54"/>
    <x v="4"/>
    <n v="2921"/>
    <s v="REFACCIONES Y ACCESORIOS MENORES DE EDIFICIO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5000"/>
    <n v="45000"/>
    <n v="27903.26"/>
    <n v="27903.26"/>
    <n v="25768.86"/>
    <n v="25768.86"/>
    <n v="25768.86"/>
    <n v="17096.740000000002"/>
    <m/>
    <n v="45000"/>
    <n v="17096.740000000002"/>
    <n v="0"/>
    <n v="0"/>
    <n v="0"/>
    <n v="0"/>
    <n v="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14"/>
    <x v="14"/>
    <x v="54"/>
    <x v="4"/>
    <n v="2921"/>
    <s v="REFACCIONES Y ACCESORIOS MENORES DE EDIFICIOS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1000"/>
    <n v="1000"/>
    <n v="0"/>
    <n v="0"/>
    <n v="0"/>
    <n v="0"/>
    <n v="0"/>
    <n v="1000"/>
    <m/>
    <n v="1000"/>
    <n v="1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4"/>
    <x v="14"/>
    <x v="55"/>
    <x v="4"/>
    <n v="2931"/>
    <s v="REFACCIONES Y ACCESORIOS MENORES DE MOBILIARIO Y EQUIPO DE ADMINISTRACIÓN EDUCACIONAL Y RECREATIVO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26170.03"/>
    <n v="0"/>
    <n v="19140"/>
    <n v="19140"/>
    <n v="19140"/>
    <n v="19140"/>
    <n v="19140"/>
    <n v="7030.0299999999988"/>
    <m/>
    <n v="26170.03"/>
    <n v="7030.0299999999988"/>
    <n v="30000"/>
    <n v="5000"/>
    <n v="0"/>
    <n v="8829.9699999999993"/>
    <n v="26170.03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4"/>
    <x v="14"/>
    <x v="56"/>
    <x v="4"/>
    <n v="2941"/>
    <s v="REFACCIONES Y ACCESORIOS MENORES DE EQUIPO DE CÓMPUTO Y TECNOLOGÍAS DE LA INFORMACIÓN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600"/>
    <n v="0"/>
    <n v="0"/>
    <n v="0"/>
    <n v="0"/>
    <n v="0"/>
    <n v="0"/>
    <n v="600"/>
    <m/>
    <n v="600"/>
    <n v="600"/>
    <n v="600"/>
    <n v="0"/>
    <n v="0"/>
    <n v="0"/>
    <n v="6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56"/>
    <x v="4"/>
    <n v="2941"/>
    <s v="REFACCIONES Y ACCESORIOS MENORES DE EQUIPO DE CÓMPUTO Y TECNOLOGÍAS DE LA INFORMACIÓN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050"/>
    <n v="0"/>
    <n v="1040"/>
    <n v="1040"/>
    <n v="1040"/>
    <n v="1040"/>
    <n v="1040"/>
    <n v="10"/>
    <m/>
    <n v="1050"/>
    <n v="10"/>
    <n v="0"/>
    <n v="1050"/>
    <n v="0"/>
    <n v="0"/>
    <n v="105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4"/>
    <x v="14"/>
    <x v="56"/>
    <x v="4"/>
    <n v="2941"/>
    <s v="REFACCIONES Y ACCESORIOS MENORES DE EQUIPO DE CÓMPUTO Y TECNOLOGÍAS DE LA INFORMACIÓN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1099000"/>
    <n v="1137000"/>
    <n v="1098988.5900000001"/>
    <n v="1047484.59"/>
    <n v="1030548.59"/>
    <n v="1002307"/>
    <n v="542918"/>
    <n v="11.409999999916181"/>
    <m/>
    <n v="1099000"/>
    <n v="11.409999999916181"/>
    <n v="0"/>
    <n v="0"/>
    <n v="0"/>
    <n v="38000"/>
    <n v="-38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4"/>
    <x v="14"/>
    <x v="57"/>
    <x v="4"/>
    <n v="2961"/>
    <s v="REFACCIONES Y ACCESORIOS MENORES DE EQUIPO DE TRANSPORTE"/>
    <n v="0"/>
    <s v="SIN DESCRIPCIÓN PARA DESTINOS 00"/>
    <x v="1"/>
    <s v="MATERIALES Y SUMINISTROS"/>
    <s v="RECURSOS FISCALES 2024"/>
    <s v="TESORERÍA MUNICIPAL"/>
    <s v="GOBIERNO EFECTIVO"/>
    <s v="DESPACHO DE LA TESORERÍA MUNICIPAL"/>
    <s v="DIRECCIÓN DE PROCESOS ADMINISTRATIVOS Y"/>
    <n v="130"/>
    <n v="0"/>
    <n v="129"/>
    <n v="129"/>
    <n v="129"/>
    <n v="129"/>
    <n v="129"/>
    <n v="1"/>
    <m/>
    <n v="130"/>
    <n v="1"/>
    <n v="0"/>
    <n v="130"/>
    <n v="0"/>
    <n v="0"/>
    <n v="13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57"/>
    <x v="4"/>
    <n v="2961"/>
    <s v="REFACCIONES Y ACCESORIOS MENORES DE EQUIPO DE TRANSPORTE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1864238.17"/>
    <n v="1000000"/>
    <n v="1057003.95"/>
    <n v="655766.91"/>
    <n v="655766.91"/>
    <n v="655766.91"/>
    <n v="655766.91"/>
    <n v="807234.22"/>
    <m/>
    <n v="1864238.17"/>
    <n v="807234.22"/>
    <n v="0"/>
    <n v="905358.17"/>
    <n v="0"/>
    <n v="41120"/>
    <n v="864238.17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14"/>
    <x v="14"/>
    <x v="57"/>
    <x v="4"/>
    <n v="2961"/>
    <s v="REFACCIONES Y ACCESORIOS MENORES DE EQUIPO DE TRANSPORTE"/>
    <n v="0"/>
    <s v="SIN DESCRIPCIÓN PARA DESTINOS 00"/>
    <x v="1"/>
    <s v="MATERIALES Y SUMINISTROS"/>
    <s v="RECURSOS FISCALES 2024"/>
    <s v="SECRETARÍA GENERAL DEL AYUNTAMIENTO"/>
    <s v="INFRAESTRUCTURA Y SERVICIOS PÚBLICOS"/>
    <s v="ADMINISTRACIÓN CENTRAL DE PROTECCIÓN CIVIL Y BOMBEROS"/>
    <s v="DIRECCIÓN GENERAL ADJUNTA DE PROTECCIÓN"/>
    <n v="50000"/>
    <n v="0"/>
    <n v="9918"/>
    <n v="9918"/>
    <n v="9918"/>
    <n v="9918"/>
    <n v="9918"/>
    <n v="40082"/>
    <m/>
    <n v="50000"/>
    <n v="40082"/>
    <n v="20000"/>
    <n v="30000"/>
    <n v="0"/>
    <n v="0"/>
    <n v="50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4"/>
    <x v="14"/>
    <x v="57"/>
    <x v="4"/>
    <n v="2961"/>
    <s v="REFACCIONES Y ACCESORIOS MENORES DE EQUIPO DE TRANSPORTE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3631"/>
    <n v="0"/>
    <n v="3630.62"/>
    <n v="3630.62"/>
    <n v="3630.62"/>
    <n v="3630.62"/>
    <n v="3630.62"/>
    <n v="0.38000000000010914"/>
    <m/>
    <n v="3631"/>
    <n v="0.38000000000010914"/>
    <n v="0"/>
    <n v="3631"/>
    <n v="0"/>
    <n v="0"/>
    <n v="3631"/>
  </r>
  <r>
    <s v="2.6-05-24"/>
    <s v="Si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57"/>
    <x v="4"/>
    <n v="2961"/>
    <s v="REFACCIONES Y ACCESORIOS MENORES DE EQUIPO DE TRANSPORTE"/>
    <n v="0"/>
    <s v="SIN DESCRIPCIÓN PARA DESTINOS 00"/>
    <x v="1"/>
    <s v="MATERIALES Y SUMINISTROS"/>
    <s v="PROGRAMA ESTRATEGIA ALE 2024 (APORTACIÓN ESTATAL)"/>
    <s v="OFICIALÍA MAYOR"/>
    <s v="GOBIERNO EFECTIVO"/>
    <s v="BIENES ADQUIRIDOS"/>
    <s v="DIRECCIÓN GENERAL DE ADMINISTRACIÓN"/>
    <n v="33000"/>
    <n v="0"/>
    <n v="23490"/>
    <n v="23490"/>
    <n v="23490"/>
    <n v="23490"/>
    <n v="23490"/>
    <n v="9510"/>
    <m/>
    <n v="33000"/>
    <n v="9510"/>
    <n v="0"/>
    <n v="33000"/>
    <n v="0"/>
    <n v="0"/>
    <n v="33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4"/>
    <x v="14"/>
    <x v="58"/>
    <x v="4"/>
    <n v="2971"/>
    <s v="REFACCIONES Y ACCESORIOS MENORES DE EQUIPO DE DEFE"/>
    <n v="0"/>
    <s v="SIN DESCRIPCIÓN PARA DESTINOS 00"/>
    <x v="1"/>
    <s v="MATERIALES Y SUMINISTROS"/>
    <s v="RECURSOS FISCALES 2024"/>
    <s v="COMISARÍA DE LA POLICÍA PREVENTIVA MUNICIPAL"/>
    <s v="SEGURIDAD CIUDADANA"/>
    <s v="EQUIPAMIENTO"/>
    <s v="DESPACHO DE LA COMISARÍA DE LA POLICÍA P"/>
    <n v="5800"/>
    <n v="0"/>
    <n v="5800"/>
    <n v="5800"/>
    <n v="5800"/>
    <n v="5800"/>
    <n v="5800"/>
    <n v="0"/>
    <m/>
    <n v="5800"/>
    <n v="0"/>
    <n v="0"/>
    <n v="5800"/>
    <n v="0"/>
    <n v="0"/>
    <n v="580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14"/>
    <x v="14"/>
    <x v="58"/>
    <x v="4"/>
    <n v="2971"/>
    <s v="REFACCIONES Y ACCESORIOS MENORES DE EQUIPO DE DEFE"/>
    <n v="0"/>
    <s v="SIN DESCRIPCIÓN PARA DESTINOS 00"/>
    <x v="1"/>
    <s v="MATERIALES Y SUMINISTROS"/>
    <s v="RECURSOS FISCALES 2024"/>
    <s v="UNIDAD DE ACOPIO Y SALUD ANIMAL MUNICIPAL (UNASAM)"/>
    <s v="CIUDAD SUSTENTABLE"/>
    <s v="CONTROL DE FELINOS, CANINOS Y VIDA SILVESTRE EN EL MUNICIPIO"/>
    <s v="UNIDAD DE ACOPIO Y SALUD ANIMAL MUNICIPA"/>
    <n v="500"/>
    <n v="60000"/>
    <n v="0"/>
    <n v="0"/>
    <n v="0"/>
    <n v="0"/>
    <n v="0"/>
    <n v="500"/>
    <m/>
    <n v="500"/>
    <n v="500"/>
    <n v="0"/>
    <n v="0"/>
    <n v="0"/>
    <n v="59500"/>
    <n v="-595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59"/>
    <x v="4"/>
    <n v="2981"/>
    <s v="REFACCIONES Y ACCESORIOS MENORES DE MAQUINARIA Y OTROS EQUIPO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711398.3"/>
    <n v="698350.4"/>
    <n v="516212.31"/>
    <n v="490054.31"/>
    <n v="490054.31"/>
    <n v="474960.39"/>
    <n v="474960.39"/>
    <n v="195185.99000000005"/>
    <m/>
    <n v="711398.3"/>
    <n v="195185.99000000005"/>
    <n v="0"/>
    <n v="114501.9"/>
    <n v="0"/>
    <n v="101454"/>
    <n v="13047.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14"/>
    <x v="14"/>
    <x v="59"/>
    <x v="4"/>
    <n v="2981"/>
    <s v="REFACCIONES Y ACCESORIOS MENORES DE MAQUINARIA Y OTROS EQUIPOS"/>
    <n v="0"/>
    <s v="SIN DESCRIPCIÓN PARA DESTINOS 00"/>
    <x v="1"/>
    <s v="MATERIALES Y SUMINISTRO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107890.42"/>
    <n v="0"/>
    <n v="107890.42"/>
    <n v="1344.42"/>
    <n v="1344.42"/>
    <n v="1344.42"/>
    <n v="1344.42"/>
    <n v="0"/>
    <m/>
    <n v="107890.42"/>
    <n v="0"/>
    <n v="0"/>
    <n v="245139.1"/>
    <n v="0"/>
    <n v="137248.68"/>
    <n v="107890.42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4"/>
    <x v="14"/>
    <x v="59"/>
    <x v="4"/>
    <n v="2981"/>
    <s v="REFACCIONES Y ACCESORIOS MENORES DE MAQUINARIA Y OTROS EQUIPOS"/>
    <n v="0"/>
    <s v="SIN DESCRIPCIÓN PARA DESTINOS 00"/>
    <x v="1"/>
    <s v="MATERIALES Y SUMINISTROS"/>
    <s v="RECURSOS FISCALES 2024"/>
    <s v="GABINETE INTEGRAL DE INFRAESTRUCTURA Y SERVICIOS PÚBLICOS"/>
    <s v="GESTIÓN INTEGRAL DEL AGUA"/>
    <s v="SUMINISTRO DE AGUA"/>
    <s v="DIRECCIÓN GENERAL DE AGUA POTABLE Y SANE"/>
    <n v="200000"/>
    <n v="200000"/>
    <n v="0"/>
    <n v="0"/>
    <n v="0"/>
    <n v="0"/>
    <n v="0"/>
    <n v="200000"/>
    <m/>
    <n v="200000"/>
    <n v="200000"/>
    <n v="200000"/>
    <n v="0"/>
    <n v="0"/>
    <n v="20000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4"/>
    <x v="14"/>
    <x v="60"/>
    <x v="4"/>
    <n v="2991"/>
    <s v="HERRAMIENTAS, REFACCIONES Y ACCESORIOS MENORES"/>
    <n v="0"/>
    <s v="SIN DESCRIPCIÓN PARA DESTINOS 00"/>
    <x v="1"/>
    <s v="MATERIALES Y SUMINISTROS"/>
    <s v="RECURSOS FISCALES 2024"/>
    <s v="OFICIALÍA MAYOR"/>
    <s v="GOBIERNO EFECTIVO"/>
    <s v="BIENES ADQUIRIDOS"/>
    <s v="DIRECCIÓN GENERAL DE ADMINISTRACIÓN"/>
    <n v="423400"/>
    <n v="0"/>
    <n v="423400"/>
    <n v="423400"/>
    <n v="423400"/>
    <n v="423400"/>
    <n v="423400"/>
    <n v="0"/>
    <m/>
    <n v="423400"/>
    <n v="0"/>
    <n v="423400"/>
    <n v="0"/>
    <n v="0"/>
    <n v="0"/>
    <n v="4234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4"/>
    <x v="14"/>
    <x v="60"/>
    <x v="4"/>
    <n v="2991"/>
    <s v="HERRAMIENTAS, REFACCIONES Y ACCESORIOS MENORES"/>
    <n v="0"/>
    <s v="SIN DESCRIPCIÓN PARA DESTINOS 00"/>
    <x v="1"/>
    <s v="MATERIALES Y SUMINISTROS"/>
    <s v="RECURSOS FISCALES 2024"/>
    <s v="COORDINACIÓN GENERAL DE GOBIERNO INTELIGENTE E INNOVACIÓN GUBERNAMENTAL"/>
    <s v="GOBIERNO EFECTIVO"/>
    <s v="INFRAESTRUCTURA TECNOLOGICA ENTREGADA"/>
    <s v="DESPACHO DE LA COORDINACIÓN GENERAL DE G"/>
    <n v="21624"/>
    <n v="1624"/>
    <n v="4934.3500000000004"/>
    <n v="3542.35"/>
    <n v="3542.35"/>
    <n v="3542.35"/>
    <n v="3542.35"/>
    <n v="16689.650000000001"/>
    <m/>
    <n v="21624"/>
    <n v="16689.650000000001"/>
    <n v="0"/>
    <n v="20000"/>
    <n v="0"/>
    <n v="0"/>
    <n v="2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5"/>
    <x v="15"/>
    <x v="61"/>
    <x v="6"/>
    <n v="3111"/>
    <s v="ENERGÍA ELÉCTRICA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7973300"/>
    <n v="5820000"/>
    <n v="7598805.9900000002"/>
    <n v="7598805.9900000002"/>
    <n v="6883732.9900000002"/>
    <n v="6883732.9900000002"/>
    <n v="6883732.9900000002"/>
    <n v="374494.00999999978"/>
    <n v="-200000"/>
    <n v="7773300"/>
    <n v="174494.00999999978"/>
    <n v="0"/>
    <n v="2153300"/>
    <n v="0"/>
    <n v="0"/>
    <n v="21533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5"/>
    <x v="15"/>
    <x v="61"/>
    <x v="6"/>
    <n v="3111"/>
    <s v="ENERGÍA ELÉCTRICA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247594182.75999999"/>
    <n v="180000000"/>
    <n v="246868491.75999999"/>
    <n v="225760834.75999999"/>
    <n v="225760834.75999999"/>
    <n v="225555147.59999999"/>
    <n v="225555147.59999999"/>
    <n v="725691"/>
    <m/>
    <n v="247594182.75999999"/>
    <n v="725691"/>
    <n v="1540000"/>
    <n v="66054182.759999998"/>
    <n v="0"/>
    <n v="0"/>
    <n v="67594182.760000005"/>
  </r>
  <r>
    <s v="1.1-00-24"/>
    <s v="No"/>
    <n v="2"/>
    <s v="DESARROLLO SOCIAL"/>
    <n v="2.2000000000000002"/>
    <s v="VIVIENDA Y SERVICIOS A LA COMUNIDAD"/>
    <s v="2.2.4"/>
    <s v="ALUMBRADO PÚBLICO"/>
    <s v="E"/>
    <s v="Actividades del sector público, que realiza en for"/>
    <s v="07_24"/>
    <n v="3"/>
    <n v="34"/>
    <s v="020_24"/>
    <s v="(GCORR) GASTO CORRIENTE"/>
    <x v="15"/>
    <x v="15"/>
    <x v="61"/>
    <x v="6"/>
    <n v="3111"/>
    <s v="ENERGÍA ELÉCTRICA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 DE MANTENIMIENTO DE ALUMBRADO PÚBLICO"/>
    <s v="DIRECCIÓN DE ALUMBRADO PÚBLICO"/>
    <n v="15453008.859999999"/>
    <n v="8000000"/>
    <n v="8336495"/>
    <n v="8336495"/>
    <n v="8336495"/>
    <n v="8336495"/>
    <n v="8336495"/>
    <n v="7116513.8599999994"/>
    <m/>
    <n v="15453008.859999999"/>
    <n v="7116513.8599999994"/>
    <n v="7452580.0700000003"/>
    <n v="22001034.449999999"/>
    <n v="0"/>
    <n v="22000605.66"/>
    <n v="7453008.8600000003"/>
  </r>
  <r>
    <s v="2.5-02-24"/>
    <s v="Si"/>
    <n v="2"/>
    <s v="DESARROLLO SOCIAL"/>
    <n v="2.2000000000000002"/>
    <s v="VIVIENDA Y SERVICIOS A LA COMUNIDAD"/>
    <s v="2.2.4"/>
    <s v="ALUMBRADO PÚBLICO"/>
    <s v="E"/>
    <s v="Actividades del sector público, que realiza en for"/>
    <s v="07_24"/>
    <n v="3"/>
    <n v="34"/>
    <s v="020_24"/>
    <s v="(GCORR) GASTO CORRIENTE"/>
    <x v="15"/>
    <x v="15"/>
    <x v="61"/>
    <x v="6"/>
    <n v="3111"/>
    <s v="ENERGÍA ELÉCTRICA"/>
    <n v="0"/>
    <s v="SIN DESCRIPCIÓN PARA DESTINOS 00"/>
    <x v="2"/>
    <s v="SERVICIOS GENERALES"/>
    <s v="FONDO DE APORTACIÓN AL FORTALECIMIENTO MUNICIPAL 2024 (FORTAMUN)"/>
    <s v="GABINETE INTEGRAL DE INFRAESTRUCTURA Y SERVICIOS PÚBLICOS"/>
    <s v="INFRAESTRUCTURA Y SERVICIOS PÚBLICOS"/>
    <s v="SERVICIO DE MANTENIMIENTO DE ALUMBRADO PÚBLICO"/>
    <s v="DIRECCIÓN DE ALUMBRADO PÚBLICO"/>
    <n v="94409399.920000002"/>
    <n v="75088733.549999997"/>
    <n v="91297557"/>
    <n v="91297557"/>
    <n v="90715574"/>
    <n v="90715574"/>
    <n v="90715574"/>
    <n v="3111842.9200000018"/>
    <n v="6156521.0999999996"/>
    <n v="100565921.02"/>
    <n v="9268364.0199999958"/>
    <n v="12178550.380000001"/>
    <n v="7142115.9900000002"/>
    <n v="0"/>
    <n v="0"/>
    <n v="19320666.37000000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5"/>
    <x v="15"/>
    <x v="62"/>
    <x v="6"/>
    <n v="3141"/>
    <s v="TELEFONÍA TRADICIONAL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696000"/>
    <n v="720000"/>
    <n v="696000"/>
    <n v="696000"/>
    <n v="509080.15"/>
    <n v="509080.15"/>
    <n v="509080.15"/>
    <n v="0"/>
    <m/>
    <n v="696000"/>
    <n v="0"/>
    <n v="0"/>
    <n v="0"/>
    <n v="0"/>
    <n v="24000"/>
    <n v="-24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5"/>
    <x v="15"/>
    <x v="62"/>
    <x v="6"/>
    <n v="3141"/>
    <s v="TELEFONÍA TRADICIONAL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1617810.24"/>
    <n v="1000000"/>
    <n v="1617810.24"/>
    <n v="1286437.68"/>
    <n v="1286437.68"/>
    <n v="1249897.68"/>
    <n v="1249897.68"/>
    <n v="0"/>
    <m/>
    <n v="1617810.24"/>
    <n v="0"/>
    <n v="0"/>
    <n v="1000000"/>
    <n v="0"/>
    <n v="382189.76"/>
    <n v="617810.24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5"/>
    <x v="15"/>
    <x v="63"/>
    <x v="6"/>
    <n v="3151"/>
    <s v="TELEFONÍA CELULAR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0"/>
    <n v="0"/>
    <n v="0"/>
    <n v="0"/>
    <n v="0"/>
    <n v="0"/>
    <n v="0"/>
    <n v="0"/>
    <m/>
    <n v="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5"/>
    <x v="15"/>
    <x v="64"/>
    <x v="7"/>
    <n v="3161"/>
    <s v="SERVICIOS DE TELECOMUNICACIONES Y SATÉLITE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2700000"/>
    <n v="2700000"/>
    <n v="1835584"/>
    <n v="1835584"/>
    <n v="1371700"/>
    <n v="1371700"/>
    <n v="1371700"/>
    <n v="864416"/>
    <n v="-489160"/>
    <n v="2210840"/>
    <n v="375256"/>
    <n v="0"/>
    <n v="0"/>
    <n v="0"/>
    <n v="0"/>
    <n v="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5"/>
    <x v="15"/>
    <x v="64"/>
    <x v="7"/>
    <n v="3161"/>
    <s v="SERVICIOS DE TELECOMUNICACIONES Y SATÉLITES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222904.44"/>
    <n v="230000"/>
    <n v="222904.44"/>
    <n v="222904.44"/>
    <n v="203230.26"/>
    <n v="163881.9"/>
    <n v="163881.9"/>
    <n v="0"/>
    <m/>
    <n v="222904.44"/>
    <n v="0"/>
    <n v="0"/>
    <n v="0"/>
    <n v="0"/>
    <n v="7095.56"/>
    <n v="-7095.56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5"/>
    <x v="15"/>
    <x v="64"/>
    <x v="7"/>
    <n v="3161"/>
    <s v="SERVICIOS DE TELECOMUNICACIONES Y SATÉLITES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107601.60000000001"/>
    <n v="1000000"/>
    <n v="107601.60000000001"/>
    <n v="90201.600000000006"/>
    <n v="88007.92"/>
    <n v="88007.92"/>
    <n v="88007.92"/>
    <n v="0"/>
    <m/>
    <n v="107601.60000000001"/>
    <n v="0"/>
    <n v="0"/>
    <n v="6435022.4000000004"/>
    <n v="0"/>
    <n v="7327420.7999999998"/>
    <n v="-892398.4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5"/>
    <x v="15"/>
    <x v="65"/>
    <x v="6"/>
    <n v="3171"/>
    <s v="SERVICIOS DE ACCESO DE INTERNET, REDES Y PROCESAMIENTO DE INFORMACIÓN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16008"/>
    <n v="0"/>
    <n v="16008"/>
    <n v="16008"/>
    <n v="16008"/>
    <n v="16008"/>
    <n v="16008"/>
    <n v="0"/>
    <m/>
    <n v="16008"/>
    <n v="0"/>
    <n v="0"/>
    <n v="20000"/>
    <n v="0"/>
    <n v="3992"/>
    <n v="16008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5"/>
    <x v="15"/>
    <x v="66"/>
    <x v="6"/>
    <n v="3181"/>
    <s v="SERVICIOS POSTALES Y TELEGRÁFICO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9244.9699999999993"/>
    <n v="5500"/>
    <n v="9244.9699999999993"/>
    <n v="9244.9699999999993"/>
    <n v="9244.9699999999993"/>
    <n v="9244.9699999999993"/>
    <n v="9244.9699999999993"/>
    <n v="0"/>
    <m/>
    <n v="9244.9699999999993"/>
    <n v="0"/>
    <n v="5000"/>
    <n v="7500"/>
    <n v="0"/>
    <n v="8755.0300000000007"/>
    <n v="3744.9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4"/>
    <s v="004_24"/>
    <s v="(GCORR) GASTO CORRIENTE"/>
    <x v="15"/>
    <x v="15"/>
    <x v="66"/>
    <x v="6"/>
    <n v="3181"/>
    <s v="SERVICIOS POSTALES Y TELEGRÁFICOS"/>
    <n v="0"/>
    <s v="SIN DESCRIPCIÓN PARA DESTINOS 00"/>
    <x v="2"/>
    <s v="SERVICIOS GENERALES"/>
    <s v="RECURSOS FISCALES 2024"/>
    <s v="PRESIDENCIA"/>
    <s v="GOBIERNO EFECTIVO"/>
    <s v="COMUNICACIÓN ESTRATÉGICA DEL GOBIERNO"/>
    <s v="DIRECCIÓN DE COMUNICACIÓN"/>
    <n v="0"/>
    <n v="5000"/>
    <n v="0"/>
    <n v="0"/>
    <n v="0"/>
    <n v="0"/>
    <n v="0"/>
    <n v="0"/>
    <m/>
    <n v="0"/>
    <n v="0"/>
    <n v="0"/>
    <n v="0"/>
    <n v="0"/>
    <n v="5000"/>
    <n v="-5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5"/>
    <x v="15"/>
    <x v="66"/>
    <x v="6"/>
    <n v="3181"/>
    <s v="SERVICIOS POSTALES Y TELEGRÁFIC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362"/>
    <n v="0"/>
    <n v="361.98"/>
    <n v="361.98"/>
    <n v="361.98"/>
    <n v="361.98"/>
    <n v="361.98"/>
    <n v="1.999999999998181E-2"/>
    <m/>
    <n v="362"/>
    <n v="1.999999999998181E-2"/>
    <n v="0"/>
    <n v="362"/>
    <n v="0"/>
    <n v="0"/>
    <n v="362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0"/>
    <s v="025_24"/>
    <s v="(GCORR) GASTO CORRIENTE"/>
    <x v="15"/>
    <x v="15"/>
    <x v="66"/>
    <x v="6"/>
    <n v="3181"/>
    <s v="SERVICIOS POSTALES Y TELEGRÁFICOS"/>
    <n v="0"/>
    <s v="SIN DESCRIPCIÓN PARA DESTINOS 00"/>
    <x v="2"/>
    <s v="SERVICIOS GENERALES"/>
    <s v="RECURSOS FISCALES 2024"/>
    <s v="COMISARÍA DE LA POLICÍA PREVENTIVA MUNICIPAL"/>
    <s v="SEGURIDAD CIUDADANA"/>
    <s v="CAPACITACIÓN"/>
    <s v="DESPACHO DE LA COMISARÍA DE LA POLICÍA P"/>
    <n v="1093.76"/>
    <n v="10000"/>
    <n v="1093.76"/>
    <n v="1093.76"/>
    <n v="1093.76"/>
    <n v="1093.76"/>
    <n v="1093.76"/>
    <n v="0"/>
    <m/>
    <n v="1093.76"/>
    <n v="0"/>
    <n v="0"/>
    <n v="0"/>
    <n v="0"/>
    <n v="8906.24"/>
    <n v="-8906.24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5"/>
    <x v="15"/>
    <x v="66"/>
    <x v="6"/>
    <n v="3181"/>
    <s v="SERVICIOS POSTALES Y TELEGRÁFICOS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1158.31"/>
    <n v="0"/>
    <n v="1158.31"/>
    <n v="1158.31"/>
    <n v="1158.31"/>
    <n v="1158.31"/>
    <n v="1158.31"/>
    <n v="0"/>
    <m/>
    <n v="1158.31"/>
    <n v="0"/>
    <n v="0"/>
    <n v="1500"/>
    <n v="0"/>
    <n v="341.69"/>
    <n v="1158.31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6"/>
    <x v="16"/>
    <x v="67"/>
    <x v="6"/>
    <n v="3211"/>
    <s v="ARRENDAMIENTO DE TERRENO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0"/>
    <n v="0"/>
    <n v="0"/>
    <n v="0"/>
    <n v="0"/>
    <n v="0"/>
    <n v="0"/>
    <n v="0"/>
    <m/>
    <n v="0"/>
    <n v="0"/>
    <n v="0"/>
    <n v="1056440"/>
    <n v="0"/>
    <n v="105644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6"/>
    <x v="16"/>
    <x v="67"/>
    <x v="6"/>
    <n v="3211"/>
    <s v="ARRENDAMIENTO DE TERRENOS"/>
    <n v="34"/>
    <s v="PA/442/2021-2024"/>
    <x v="2"/>
    <s v="SERVICIOS GENERALES"/>
    <s v="RECURSOS FISCALES 2024"/>
    <s v="TESORERÍA MUNICIPAL"/>
    <s v="GOBIERNO EFECTIVO"/>
    <s v="DESPACHO DE LA TESORERÍA MUNICIPAL"/>
    <s v="DIRECCIÓN DE PROCESOS ADMINISTRATIVOS Y"/>
    <n v="2000000"/>
    <n v="0"/>
    <n v="2000000"/>
    <n v="2000000"/>
    <n v="2000000"/>
    <n v="2000000"/>
    <n v="2000000"/>
    <n v="0"/>
    <m/>
    <n v="2000000"/>
    <n v="0"/>
    <n v="2000000"/>
    <n v="0"/>
    <n v="0"/>
    <n v="0"/>
    <n v="200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6"/>
    <x v="16"/>
    <x v="67"/>
    <x v="6"/>
    <n v="3211"/>
    <s v="ARRENDAMIENTO DE TERRENOS"/>
    <n v="36"/>
    <s v="PA/466/2021-2024"/>
    <x v="2"/>
    <s v="SERVICIOS GENERALES"/>
    <s v="RECURSOS FISCALES 2024"/>
    <s v="TESORERÍA MUNICIPAL"/>
    <s v="GOBIERNO EFECTIVO"/>
    <s v="DESPACHO DE LA TESORERÍA MUNICIPAL"/>
    <s v="DIRECCIÓN DE PROCESOS ADMINISTRATIVOS Y"/>
    <n v="928551.63"/>
    <n v="0"/>
    <n v="928551.63"/>
    <n v="928551.63"/>
    <n v="928551.63"/>
    <n v="928551.63"/>
    <n v="928551.63"/>
    <n v="0"/>
    <m/>
    <n v="928551.63"/>
    <n v="0"/>
    <n v="928551.63"/>
    <n v="0"/>
    <n v="0"/>
    <n v="0"/>
    <n v="928551.63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6"/>
    <x v="16"/>
    <x v="68"/>
    <x v="6"/>
    <n v="3221"/>
    <s v="ARRENDAMIENTO DE EDIFICI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757694.16"/>
    <n v="1500000"/>
    <n v="1757694.16"/>
    <n v="1704474.17"/>
    <n v="1637368.27"/>
    <n v="1637368.27"/>
    <n v="1637368.27"/>
    <n v="0"/>
    <n v="465160"/>
    <n v="2222854.16"/>
    <n v="465160.00000000023"/>
    <n v="0"/>
    <n v="324000"/>
    <n v="0"/>
    <n v="66305.84"/>
    <n v="257694.16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16"/>
    <x v="16"/>
    <x v="68"/>
    <x v="6"/>
    <n v="3221"/>
    <s v="ARRENDAMIENTO DE EDIFICIOS"/>
    <n v="0"/>
    <s v="SIN DESCRIPCIÓN PARA DESTINOS 00"/>
    <x v="2"/>
    <s v="SERVICIOS GENERALES"/>
    <s v="RECURSOS FISCALES 2024"/>
    <s v="COORDINACIÓN GENERAL DE CONSTRUCCIÓN DE COMUNIDAD"/>
    <s v="SOCIEDAD COHESIVA Y RESILENTE"/>
    <s v="POLITICA CULTURAL DE TLAJOMULCO DE ZUÑIGA"/>
    <s v="DIRECCIÓN GENERAL DE CULTURA"/>
    <n v="0"/>
    <n v="348000"/>
    <n v="0"/>
    <n v="0"/>
    <n v="0"/>
    <n v="0"/>
    <n v="0"/>
    <n v="0"/>
    <m/>
    <n v="0"/>
    <n v="0"/>
    <n v="0"/>
    <n v="0"/>
    <n v="0"/>
    <n v="348000"/>
    <n v="-348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6"/>
    <x v="16"/>
    <x v="69"/>
    <x v="6"/>
    <n v="3231"/>
    <s v="ARRENDAMIENTO DE MOBILIARIO Y EQUIPO DE ADMINISTRACIÓN, EDUCACIONAL Y RECREATIVO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0"/>
    <n v="3000000"/>
    <n v="0"/>
    <n v="0"/>
    <n v="0"/>
    <n v="0"/>
    <n v="0"/>
    <n v="0"/>
    <m/>
    <n v="0"/>
    <n v="0"/>
    <n v="0"/>
    <n v="0"/>
    <n v="0"/>
    <n v="3000000"/>
    <n v="-300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ORR) GASTO CORRIENTE"/>
    <x v="16"/>
    <x v="16"/>
    <x v="69"/>
    <x v="6"/>
    <n v="3231"/>
    <s v="ARRENDAMIENTO DE MOBILIARIO Y EQUIPO DE ADMINISTRACIÓN, EDUCACIONAL Y RECREATIVO"/>
    <n v="0"/>
    <s v="SIN DESCRIPCIÓN PARA DESTINOS 00"/>
    <x v="2"/>
    <s v="SERVICIOS GENERA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5553749.3300000001"/>
    <n v="1000000"/>
    <n v="5553749.3300000001"/>
    <n v="4318430.53"/>
    <n v="4276133.34"/>
    <n v="4092973.01"/>
    <n v="4092973.01"/>
    <n v="0"/>
    <m/>
    <n v="5553749.3300000001"/>
    <n v="0"/>
    <n v="0"/>
    <n v="4651997"/>
    <n v="0"/>
    <n v="98247.67"/>
    <n v="4553749.33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16"/>
    <x v="16"/>
    <x v="70"/>
    <x v="6"/>
    <n v="3251"/>
    <s v="ARRENDAMIENTO DE EQUIPO DE TRANSPORTE"/>
    <n v="0"/>
    <s v="SIN DESCRIPCIÓN PARA DESTINOS 00"/>
    <x v="2"/>
    <s v="SERVICIOS GENERALES"/>
    <s v="RECURSOS FISCALES 2024"/>
    <s v="SECRETARÍA GENERAL DEL AYUNTAMIENTO"/>
    <s v="CORRESPONSABILIDAD SOCIAL (TRANSVERSAL)"/>
    <s v="ESPACIOS DE PAZ"/>
    <s v="DIRECCIÓN GENERAL DE CULTURA DE LA PAZ Y"/>
    <n v="0"/>
    <n v="100000"/>
    <n v="0"/>
    <n v="0"/>
    <n v="0"/>
    <n v="0"/>
    <n v="0"/>
    <n v="0"/>
    <m/>
    <n v="0"/>
    <n v="0"/>
    <n v="0"/>
    <n v="0"/>
    <n v="0"/>
    <n v="100000"/>
    <n v="-1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6"/>
    <x v="16"/>
    <x v="70"/>
    <x v="6"/>
    <n v="3251"/>
    <s v="ARRENDAMIENTO DE EQUIPO DE TRANSPORTE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41221201.450000003"/>
    <n v="0"/>
    <n v="41221201.450000003"/>
    <n v="41221201.450000003"/>
    <n v="41221201.450000003"/>
    <n v="21760536.59"/>
    <n v="2414535.36"/>
    <n v="0"/>
    <m/>
    <n v="41221201.450000003"/>
    <n v="0"/>
    <n v="5371412.3399999999"/>
    <n v="40721789.109999999"/>
    <n v="0"/>
    <n v="4872000"/>
    <n v="41221201.450000003"/>
  </r>
  <r>
    <s v="2.5-02-24"/>
    <s v="Si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6"/>
    <x v="16"/>
    <x v="70"/>
    <x v="6"/>
    <n v="3251"/>
    <s v="ARRENDAMIENTO DE EQUIPO DE TRANSPORTE"/>
    <n v="0"/>
    <s v="SIN DESCRIPCIÓN PARA DESTINOS 00"/>
    <x v="2"/>
    <s v="SERVICIOS GENERALES"/>
    <s v="FONDO DE APORTACIÓN AL FORTALECIMIENTO MUNICIPAL 2024 (FORTAMUN)"/>
    <s v="OFICIALÍA MAYOR"/>
    <s v="GOBIERNO EFECTIVO"/>
    <s v="BIENES ADQUIRIDOS"/>
    <s v="DIRECCIÓN GENERAL DE ADMINISTRACIÓN"/>
    <n v="79522472.739999995"/>
    <n v="75218705.450000003"/>
    <n v="79522472.739999995"/>
    <n v="79522472.739999995"/>
    <n v="79522472.739999995"/>
    <n v="79522472.739999995"/>
    <n v="78965672.739999995"/>
    <n v="0"/>
    <m/>
    <n v="79522472.739999995"/>
    <n v="0"/>
    <n v="4571179.62"/>
    <n v="267412.33"/>
    <n v="0"/>
    <n v="534824.66"/>
    <n v="4303767.29"/>
  </r>
  <r>
    <s v="2.5-02-24"/>
    <s v="Si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3"/>
    <s v="009_24"/>
    <s v="(GCORR) GASTO CORRIENTE"/>
    <x v="16"/>
    <x v="16"/>
    <x v="70"/>
    <x v="6"/>
    <n v="3251"/>
    <s v="ARRENDAMIENTO DE EQUIPO DE TRANSPORTE"/>
    <n v="0"/>
    <s v="SIN DESCRIPCIÓN PARA DESTINOS 00"/>
    <x v="2"/>
    <s v="SERVICIOS GENERALES"/>
    <s v="FONDO DE APORTACIÓN AL FORTALECIMIENTO MUNICIPAL 2024 (FORTAMUN)"/>
    <s v="SECRETARÍA GENERAL DEL AYUNTAMIENTO"/>
    <s v="INFRAESTRUCTURA Y SERVICIOS PÚBLICOS"/>
    <s v="SERVICIO DE UNIDADES MOVILES ARRENDADAS"/>
    <s v="DIRECCIÓN GENERAL ADJUNTA DE PROTECCIÓN"/>
    <n v="9003456"/>
    <n v="9003456"/>
    <n v="7202764.7999999998"/>
    <n v="7202764.7999999998"/>
    <n v="6602534.4000000004"/>
    <n v="6602534.4000000004"/>
    <n v="6602534.4000000004"/>
    <n v="1800691.2000000002"/>
    <n v="-1800691.2"/>
    <n v="7202764.7999999998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16"/>
    <x v="16"/>
    <x v="71"/>
    <x v="6"/>
    <n v="3261"/>
    <s v="ARRENDAMIENTO DE MAQUINARIA, OTROS EQUIPOS Y HERRAMIENTAS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24271817.420000002"/>
    <n v="5000000"/>
    <n v="24271518.800000001"/>
    <n v="24271518.800000001"/>
    <n v="22463542.800000001"/>
    <n v="21364790.800000001"/>
    <n v="21364790.800000001"/>
    <n v="298.62000000104308"/>
    <m/>
    <n v="24271817.420000002"/>
    <n v="298.62000000104308"/>
    <n v="0"/>
    <n v="20969672"/>
    <n v="0"/>
    <n v="1697854.58"/>
    <n v="19271817.420000002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6"/>
    <x v="16"/>
    <x v="71"/>
    <x v="6"/>
    <n v="3261"/>
    <s v="ARRENDAMIENTO DE MAQUINARIA, OTROS EQUIPOS Y HERRAMIENTAS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95200000"/>
    <n v="65000000"/>
    <n v="81176303.959999993"/>
    <n v="81176303.959999993"/>
    <n v="80873200.159999996"/>
    <n v="79322512.159999996"/>
    <n v="79322512.159999996"/>
    <n v="14023696.040000007"/>
    <m/>
    <n v="95200000"/>
    <n v="14023696.040000007"/>
    <n v="1500000"/>
    <n v="28700000"/>
    <n v="0"/>
    <n v="0"/>
    <n v="302000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16"/>
    <x v="16"/>
    <x v="71"/>
    <x v="6"/>
    <n v="3261"/>
    <s v="ARRENDAMIENTO DE MAQUINARIA, OTROS EQUIPOS Y HERRAMIENTAS"/>
    <n v="21"/>
    <s v="LIMPIEZA DE MINAS DE BASALTO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586960"/>
    <n v="800000"/>
    <n v="586960"/>
    <n v="586960"/>
    <n v="586960"/>
    <n v="586960"/>
    <n v="586960"/>
    <n v="0"/>
    <m/>
    <n v="586960"/>
    <n v="0"/>
    <n v="0"/>
    <n v="0"/>
    <n v="0"/>
    <n v="213040"/>
    <n v="-21304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6"/>
    <x v="16"/>
    <x v="72"/>
    <x v="6"/>
    <n v="3271"/>
    <s v="ARRENDAMIENTO DE ACTIVOS INTANGIBLE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406000"/>
    <n v="0"/>
    <n v="406000"/>
    <n v="406000"/>
    <n v="406000"/>
    <n v="406000"/>
    <n v="406000"/>
    <n v="0"/>
    <m/>
    <n v="406000"/>
    <n v="0"/>
    <n v="0"/>
    <n v="416541.79"/>
    <n v="0"/>
    <n v="10541.79"/>
    <n v="406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6"/>
    <x v="16"/>
    <x v="73"/>
    <x v="6"/>
    <n v="3291"/>
    <s v="OTROS ARRENDAMIENTO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122909.42"/>
    <n v="140000"/>
    <n v="102195.07"/>
    <n v="102195.07"/>
    <n v="84394.17"/>
    <n v="56775.05"/>
    <n v="56775.05"/>
    <n v="20714.349999999991"/>
    <m/>
    <n v="122909.42"/>
    <n v="20714.349999999991"/>
    <n v="0"/>
    <n v="0"/>
    <n v="0"/>
    <n v="17090.580000000002"/>
    <n v="-17090.580000000002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16"/>
    <x v="16"/>
    <x v="73"/>
    <x v="6"/>
    <n v="3291"/>
    <s v="OTROS ARRENDAMIENTOS"/>
    <n v="0"/>
    <s v="SIN DESCRIPCIÓN PARA DESTINOS 00"/>
    <x v="2"/>
    <s v="SERVICIOS GENERALES"/>
    <s v="RECURSOS FISCALES 2024"/>
    <s v="PRESIDENCIA"/>
    <s v="SOCIEDAD COHESIVA Y RESILENTE"/>
    <s v="ATENCIÓN A EVENTOS DEL GOBIERNO MUNICIPAL  Y AGENDA GUBERNAMENTAL"/>
    <s v="DIRECCIÓN GENERAL DE RELACIONES PÚBLICAS"/>
    <n v="0"/>
    <n v="500000"/>
    <n v="0"/>
    <n v="0"/>
    <n v="0"/>
    <n v="0"/>
    <n v="0"/>
    <n v="0"/>
    <n v="5000"/>
    <n v="5000"/>
    <n v="5000"/>
    <n v="0"/>
    <n v="0"/>
    <n v="0"/>
    <n v="500000"/>
    <n v="-5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5"/>
    <s v="005_24"/>
    <s v="(GCORR) GASTO CORRIENTE"/>
    <x v="16"/>
    <x v="16"/>
    <x v="73"/>
    <x v="6"/>
    <n v="3291"/>
    <s v="OTROS ARRENDAMIENTOS"/>
    <n v="0"/>
    <s v="SIN DESCRIPCIÓN PARA DESTINOS 00"/>
    <x v="2"/>
    <s v="SERVICIOS GENERALES"/>
    <s v="RECURSOS FISCALES 2024"/>
    <s v="PRESIDENCIA"/>
    <s v="SOCIEDAD COHESIVA Y RESILENTE"/>
    <s v="RELACIONES GUBERNAMENTALES"/>
    <s v="DIRECCIÓN GENERAL DE RELACIONES GUBERNAM"/>
    <n v="371710.4"/>
    <n v="0"/>
    <n v="371710.4"/>
    <n v="354890.4"/>
    <n v="335634.4"/>
    <n v="335634.4"/>
    <n v="283040"/>
    <n v="0"/>
    <n v="0"/>
    <n v="371710.4"/>
    <n v="0"/>
    <n v="0"/>
    <n v="500000"/>
    <n v="0"/>
    <n v="128289.60000000001"/>
    <n v="371710.4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6"/>
    <x v="16"/>
    <x v="73"/>
    <x v="6"/>
    <n v="3291"/>
    <s v="OTROS ARRENDAMIENT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40194"/>
    <n v="10000"/>
    <n v="40194"/>
    <n v="17864"/>
    <n v="17864"/>
    <n v="0"/>
    <n v="0"/>
    <n v="0"/>
    <n v="24000"/>
    <n v="64194"/>
    <n v="24000"/>
    <n v="0"/>
    <n v="257520"/>
    <n v="0"/>
    <n v="227326"/>
    <n v="30194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16"/>
    <x v="16"/>
    <x v="73"/>
    <x v="6"/>
    <n v="3291"/>
    <s v="OTROS ARRENDAMIENTOS"/>
    <n v="0"/>
    <s v="SIN DESCRIPCIÓN PARA DESTINOS 00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42000"/>
    <n v="0"/>
    <n v="0"/>
    <n v="0"/>
    <n v="0"/>
    <n v="0"/>
    <n v="0"/>
    <m/>
    <n v="0"/>
    <n v="0"/>
    <n v="0"/>
    <n v="0"/>
    <n v="0"/>
    <n v="42000"/>
    <n v="-42000"/>
  </r>
  <r>
    <s v="1.1-00-24"/>
    <s v="No"/>
    <n v="1"/>
    <s v="GOBIERNO"/>
    <n v="1.3"/>
    <s v="COORDINACIÓN DE LA POLÍTICA DE GOBIERNO"/>
    <s v="1.3.5"/>
    <s v="ASUNTOS JURÍDICOS"/>
    <s v="O"/>
    <s v="Actividades que realizan la función pública o cont"/>
    <s v="03_24"/>
    <n v="1"/>
    <n v="17"/>
    <s v="011_24"/>
    <s v="(GCORR) GASTO CORRIENTE"/>
    <x v="17"/>
    <x v="17"/>
    <x v="74"/>
    <x v="6"/>
    <n v="3311"/>
    <s v="SERVICIOS LEGALES, DE CONTABILIDAD, AUDITORÍA Y RELACIONADOS"/>
    <n v="0"/>
    <s v="SIN DESCRIPCIÓN PARA DESTINOS 00"/>
    <x v="2"/>
    <s v="SERVICIOS GENERALES"/>
    <s v="RECURSOS FISCALES 2024"/>
    <s v="SINDICATURA MUNICIPAL"/>
    <s v="CORRESPONSABILIDAD SOCIAL (TRANSVERSAL)"/>
    <s v="DEFENSORÍA LEGAL"/>
    <s v="DIRECCIÓN GENERAL JURIDÍCA"/>
    <n v="1357200"/>
    <n v="2367000"/>
    <n v="1357200"/>
    <n v="1357200"/>
    <n v="1357200"/>
    <n v="1357200"/>
    <n v="1305000"/>
    <n v="0"/>
    <m/>
    <n v="1357200"/>
    <n v="0"/>
    <n v="0"/>
    <n v="0"/>
    <n v="0"/>
    <n v="1009800"/>
    <n v="-10098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7"/>
    <x v="17"/>
    <x v="74"/>
    <x v="6"/>
    <n v="3311"/>
    <s v="SERVICIOS LEGALES, DE CONTABILIDAD, AUDITORÍA Y RELACIONADO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232000"/>
    <n v="1500000"/>
    <n v="232000"/>
    <n v="232000"/>
    <n v="232000"/>
    <n v="232000"/>
    <n v="232000"/>
    <n v="0"/>
    <m/>
    <n v="232000"/>
    <n v="0"/>
    <n v="0"/>
    <n v="1825000"/>
    <n v="0"/>
    <n v="3093000"/>
    <n v="-1268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7"/>
    <x v="17"/>
    <x v="74"/>
    <x v="6"/>
    <n v="3311"/>
    <s v="SERVICIOS LEGALES, DE CONTABILIDAD, AUDITORÍA Y RELACIONAD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231420"/>
    <n v="250000"/>
    <n v="231420"/>
    <n v="231420"/>
    <n v="231420"/>
    <n v="231420"/>
    <n v="231420"/>
    <n v="0"/>
    <m/>
    <n v="231420"/>
    <n v="0"/>
    <n v="0"/>
    <n v="0"/>
    <n v="0"/>
    <n v="18580"/>
    <n v="-1858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7"/>
    <x v="17"/>
    <x v="74"/>
    <x v="6"/>
    <n v="3311"/>
    <s v="SERVICIOS LEGALES, DE CONTABILIDAD, AUDITORÍA Y RELACIONADOS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2958000"/>
    <n v="1500000"/>
    <n v="2958000"/>
    <n v="2958000"/>
    <n v="2958000"/>
    <n v="2958000"/>
    <n v="2958000"/>
    <n v="0"/>
    <m/>
    <n v="2958000"/>
    <n v="0"/>
    <n v="0"/>
    <n v="1980000"/>
    <n v="0"/>
    <n v="522000"/>
    <n v="1458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7"/>
    <x v="17"/>
    <x v="74"/>
    <x v="6"/>
    <n v="3311"/>
    <s v="SERVICIOS LEGALES, DE CONTABILIDAD, AUDITORÍA Y RELACIONADOS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13070"/>
    <n v="0"/>
    <n v="13070"/>
    <n v="13070"/>
    <n v="0"/>
    <n v="0"/>
    <n v="0"/>
    <n v="0"/>
    <m/>
    <n v="13070"/>
    <n v="0"/>
    <n v="0"/>
    <n v="13070"/>
    <n v="0"/>
    <n v="0"/>
    <n v="1307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7"/>
    <x v="17"/>
    <x v="75"/>
    <x v="6"/>
    <n v="3321"/>
    <s v="SERVICIOS DE DISEÑO, ARQUITECTURA, INGENIERÍA Y ACTIVIDADES RELACIONADA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0"/>
    <n v="69408"/>
    <n v="0"/>
    <n v="0"/>
    <n v="0"/>
    <n v="0"/>
    <n v="0"/>
    <n v="0"/>
    <m/>
    <n v="0"/>
    <n v="0"/>
    <n v="0"/>
    <n v="5130"/>
    <n v="0"/>
    <n v="74538"/>
    <n v="-69408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7"/>
    <x v="17"/>
    <x v="75"/>
    <x v="6"/>
    <n v="3321"/>
    <s v="SERVICIOS DE DISEÑO, ARQUITECTURA, INGENIERÍA Y ACTIVIDADES RELACIONADAS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5315963.32"/>
    <n v="2500000"/>
    <n v="5315963.32"/>
    <n v="5315963.32"/>
    <n v="5315963.32"/>
    <n v="5315963.32"/>
    <n v="5315963.32"/>
    <n v="0"/>
    <m/>
    <n v="5315963.32"/>
    <n v="0"/>
    <n v="0"/>
    <n v="2900000"/>
    <n v="0"/>
    <n v="84036.68"/>
    <n v="2815963.32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7"/>
    <x v="17"/>
    <x v="76"/>
    <x v="6"/>
    <n v="3331"/>
    <s v="SERVICIOS DE CONSULTORÍA ADMINISTRATIVA, PROCESOS, TÉCNICA Y EN TECNOLOGÍAS DE LA INFORMACIÓN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2605268"/>
    <n v="1000000"/>
    <n v="415355.4"/>
    <n v="415355.4"/>
    <n v="415355.4"/>
    <n v="415355.4"/>
    <n v="415355.4"/>
    <n v="2189912.6"/>
    <m/>
    <n v="2605268"/>
    <n v="2189912.6"/>
    <n v="0"/>
    <n v="1605268"/>
    <n v="0"/>
    <n v="0"/>
    <n v="160526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7"/>
    <x v="17"/>
    <x v="76"/>
    <x v="6"/>
    <n v="3331"/>
    <s v="SERVICIOS DE CONSULTORÍA ADMINISTRATIVA, PROCESOS, TÉCNICA Y EN TECNOLOGÍAS DE LA INFORMACIÓN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57028.3"/>
    <n v="100000"/>
    <n v="56076.3"/>
    <n v="56076.3"/>
    <n v="36588.300000000003"/>
    <n v="36588.300000000003"/>
    <n v="36588.300000000003"/>
    <n v="952"/>
    <m/>
    <n v="57028.3"/>
    <n v="952"/>
    <n v="0"/>
    <n v="10000"/>
    <n v="0"/>
    <n v="52971.7"/>
    <n v="-42971.7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17"/>
    <x v="17"/>
    <x v="76"/>
    <x v="6"/>
    <n v="3331"/>
    <s v="SERVICIOS DE CONSULTORÍA ADMINISTRATIVA, PROCESOS, TÉCNICA Y EN TECNOLOGÍAS DE LA INFORMACIÓN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0"/>
    <n v="340000"/>
    <n v="0"/>
    <n v="0"/>
    <n v="0"/>
    <n v="0"/>
    <n v="0"/>
    <n v="0"/>
    <m/>
    <n v="0"/>
    <n v="0"/>
    <n v="0"/>
    <n v="0"/>
    <n v="0"/>
    <n v="340000"/>
    <n v="-34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ORR) GASTO CORRIENTE"/>
    <x v="17"/>
    <x v="17"/>
    <x v="76"/>
    <x v="6"/>
    <n v="3331"/>
    <s v="SERVICIOS DE CONSULTORÍA ADMINISTRATIVA, PROCESOS, TÉCNICA Y EN TECNOLOGÍAS DE LA INFORMACIÓN"/>
    <n v="0"/>
    <s v="SIN DESCRIPCIÓN PARA DESTINOS 00"/>
    <x v="2"/>
    <s v="SERVICIOS GENERA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2953029.4"/>
    <n v="500000"/>
    <n v="2953029.4"/>
    <n v="2953029.4"/>
    <n v="2953029.4"/>
    <n v="2907354.4"/>
    <n v="2443354.4"/>
    <n v="0"/>
    <m/>
    <n v="2953029.4"/>
    <n v="0"/>
    <n v="0"/>
    <n v="4580000"/>
    <n v="0"/>
    <n v="2126970.6"/>
    <n v="2453029.4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7"/>
    <x v="17"/>
    <x v="77"/>
    <x v="6"/>
    <n v="3341"/>
    <s v="SERVICIOS DE CAPACITACIÓN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578882.6"/>
    <n v="735486"/>
    <n v="578882.6"/>
    <n v="578882.6"/>
    <n v="567282.6"/>
    <n v="567282.6"/>
    <n v="567282.6"/>
    <n v="0"/>
    <m/>
    <n v="578882.6"/>
    <n v="0"/>
    <n v="0"/>
    <n v="138329"/>
    <n v="0"/>
    <n v="294932.40000000002"/>
    <n v="-156603.4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0"/>
    <s v="025_24"/>
    <s v="(GCORR) GASTO CORRIENTE"/>
    <x v="17"/>
    <x v="17"/>
    <x v="77"/>
    <x v="6"/>
    <n v="3341"/>
    <s v="SERVICIOS DE CAPACITACIÓN"/>
    <n v="0"/>
    <s v="SIN DESCRIPCIÓN PARA DESTINOS 00"/>
    <x v="2"/>
    <s v="SERVICIOS GENERALES"/>
    <s v="RECURSOS FISCALES 2024"/>
    <s v="COMISARÍA DE LA POLICÍA PREVENTIVA MUNICIPAL"/>
    <s v="SEGURIDAD CIUDADANA"/>
    <s v="CAPACITACIÓN"/>
    <s v="DESPACHO DE LA COMISARÍA DE LA POLICÍA P"/>
    <n v="42000"/>
    <n v="0"/>
    <n v="42000"/>
    <n v="42000"/>
    <n v="42000"/>
    <n v="42000"/>
    <n v="0"/>
    <n v="0"/>
    <m/>
    <n v="42000"/>
    <n v="0"/>
    <n v="42000"/>
    <n v="0"/>
    <n v="0"/>
    <n v="0"/>
    <n v="42000"/>
  </r>
  <r>
    <s v="2.5-02-24"/>
    <s v="Si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0"/>
    <s v="025_24"/>
    <s v="(GCORR) GASTO CORRIENTE"/>
    <x v="17"/>
    <x v="17"/>
    <x v="77"/>
    <x v="6"/>
    <n v="3341"/>
    <s v="SERVICIOS DE CAPACITACIÓN"/>
    <n v="0"/>
    <s v="SIN DESCRIPCIÓN PARA DESTINOS 00"/>
    <x v="2"/>
    <s v="SERVICIOS GENERALES"/>
    <s v="FONDO DE APORTACIÓN AL FORTALECIMIENTO MUNICIPAL 2024 (FORTAMUN)"/>
    <s v="COMISARÍA DE LA POLICÍA PREVENTIVA MUNICIPAL"/>
    <s v="SEGURIDAD CIUDADANA"/>
    <s v="CAPACITACIÓN"/>
    <s v="DESPACHO DE LA COMISARÍA DE LA POLICÍA P"/>
    <n v="3000000"/>
    <n v="3000000"/>
    <n v="2973000"/>
    <n v="2973000"/>
    <n v="2973000"/>
    <n v="2973000"/>
    <n v="1787000"/>
    <n v="27000"/>
    <n v="-27000"/>
    <n v="2973000"/>
    <n v="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30"/>
    <s v="018_24"/>
    <s v="(GCORR) GASTO CORRIENTE"/>
    <x v="17"/>
    <x v="17"/>
    <x v="78"/>
    <x v="6"/>
    <n v="3351"/>
    <s v="SERVICIOS DE INVESTIGACION CIENTIFICA Y DESARROLLO"/>
    <n v="0"/>
    <s v="SIN DESCRIPCIÓN PARA DESTINOS 00"/>
    <x v="2"/>
    <s v="SERVICIOS GENERALES"/>
    <s v="RECURSOS FISCALES 2024"/>
    <s v="COORDINACIÓN GENERAL DE CONSTRUCCIÓN DE COMUNIDAD"/>
    <s v="SOCIEDAD COHESIVA Y RESILENTE"/>
    <s v="BECAS  A ESTUDIANTES"/>
    <s v="DIRECCIÓN GENERAL DE POLÍTICA SOCIAL"/>
    <n v="516780"/>
    <n v="470000"/>
    <n v="516780"/>
    <n v="516780"/>
    <n v="513115.56"/>
    <n v="513115.56"/>
    <n v="513115.56"/>
    <n v="0"/>
    <m/>
    <n v="516780"/>
    <n v="0"/>
    <n v="46780"/>
    <n v="0"/>
    <n v="0"/>
    <n v="0"/>
    <n v="4678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6863015.1399999997"/>
    <n v="9566"/>
    <n v="6863015.1399999997"/>
    <n v="6863015.1399999997"/>
    <n v="6863015.1399999997"/>
    <n v="3092200.76"/>
    <n v="3092200.76"/>
    <n v="0"/>
    <m/>
    <n v="6863015.1399999997"/>
    <n v="0"/>
    <n v="7285775.79"/>
    <n v="0"/>
    <n v="0"/>
    <n v="432326.65"/>
    <n v="6853449.139999999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3"/>
    <s v="003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RECURSOS FISCALES 2024"/>
    <s v="PRESIDENCIA"/>
    <s v="GOBIERNO EFECTIVO"/>
    <s v="DESPACHO DE LA JEFATURA DE GABINETE"/>
    <s v="JEFATURA DE GABINETE"/>
    <n v="32115265"/>
    <n v="10500000"/>
    <n v="29647070.68"/>
    <n v="29647070.68"/>
    <n v="29637070.670000002"/>
    <n v="29637070.670000002"/>
    <n v="28237070.670000002"/>
    <n v="2468194.3200000003"/>
    <m/>
    <n v="32115265"/>
    <n v="2468194.3200000003"/>
    <n v="18599700"/>
    <n v="3015565"/>
    <n v="0"/>
    <n v="0"/>
    <n v="21615265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OBRAS DE INFRAESTRUCTURA MUNICIPAL"/>
    <s v="DIRECCIÓN GENERAL DE OBRAS PÚBLICAS"/>
    <n v="0"/>
    <n v="20000"/>
    <n v="0"/>
    <n v="0"/>
    <n v="0"/>
    <n v="0"/>
    <n v="0"/>
    <n v="0"/>
    <m/>
    <n v="0"/>
    <n v="0"/>
    <n v="0"/>
    <n v="0"/>
    <n v="0"/>
    <n v="20000"/>
    <n v="-20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1205170.3999999999"/>
    <n v="30000"/>
    <n v="1205170.3999999999"/>
    <n v="1205170.3999999999"/>
    <n v="1205170.3999999999"/>
    <n v="1195469.8999999999"/>
    <n v="1195469.8999999999"/>
    <n v="0"/>
    <m/>
    <n v="1205170.3999999999"/>
    <n v="0"/>
    <n v="1165469.8999999999"/>
    <n v="9700.5"/>
    <n v="0"/>
    <n v="0"/>
    <n v="1175170.3999999999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7"/>
    <x v="17"/>
    <x v="79"/>
    <x v="6"/>
    <n v="3361"/>
    <s v="SERVICIOS DE APOYO ADMINISTRATIVO, FOTOCOPIADO E IMPRESIÓN"/>
    <n v="35"/>
    <s v="FORMATOS IPH"/>
    <x v="2"/>
    <s v="SERVICIOS GENERALES"/>
    <s v="RECURSOS FISCALES 2024"/>
    <s v="COMISARÍA DE LA POLICÍA PREVENTIVA MUNICIPAL"/>
    <s v="SEGURIDAD CIUDADANA"/>
    <s v="EQUIPAMIENTO"/>
    <s v="DESPACHO DE LA COMISARÍA DE LA POLICÍA P"/>
    <n v="154512"/>
    <n v="0"/>
    <n v="154512"/>
    <n v="154512"/>
    <n v="154512"/>
    <n v="154512"/>
    <n v="154512"/>
    <n v="0"/>
    <m/>
    <n v="154512"/>
    <n v="0"/>
    <n v="154512"/>
    <n v="0"/>
    <n v="0"/>
    <n v="0"/>
    <n v="154512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15080000"/>
    <n v="0"/>
    <n v="15079995.359999999"/>
    <n v="15079995.359999999"/>
    <n v="14783672.779999999"/>
    <n v="8117940.4199999999"/>
    <n v="8117940.4199999999"/>
    <n v="4.6400000005960464"/>
    <m/>
    <n v="15080000"/>
    <n v="4.6400000005960464"/>
    <n v="8080000"/>
    <n v="7000000"/>
    <n v="0"/>
    <n v="0"/>
    <n v="15080000"/>
  </r>
  <r>
    <s v="2.5-02-24"/>
    <s v="Si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FONDO DE APORTACIÓN AL FORTALECIMIENTO MUNICIPAL 2024 (FORTAMUN)"/>
    <s v="COMISARÍA DE LA POLICÍA PREVENTIVA MUNICIPAL"/>
    <s v="SEGURIDAD CIUDADANA"/>
    <s v="EQUIPAMIENTO"/>
    <s v="DESPACHO DE LA COMISARÍA DE LA POLICÍA P"/>
    <n v="0"/>
    <n v="0"/>
    <n v="0"/>
    <n v="0"/>
    <n v="0"/>
    <n v="0"/>
    <n v="0"/>
    <n v="0"/>
    <m/>
    <n v="0"/>
    <n v="0"/>
    <n v="0"/>
    <n v="0"/>
    <n v="0"/>
    <n v="0"/>
    <n v="0"/>
  </r>
  <r>
    <s v="2.6-05-24"/>
    <s v="Si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3"/>
    <s v="003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PROGRAMA ESTRATEGIA ALE 2024 (APORTACIÓN ESTATAL)"/>
    <s v="PRESIDENCIA"/>
    <s v="GOBIERNO EFECTIVO"/>
    <s v="DESPACHO DE LA JEFATURA DE GABINETE"/>
    <s v="JEFATURA DE GABINETE"/>
    <n v="0"/>
    <n v="0"/>
    <n v="0"/>
    <n v="0"/>
    <n v="0"/>
    <n v="0"/>
    <n v="0"/>
    <n v="0"/>
    <m/>
    <n v="0"/>
    <n v="0"/>
    <n v="25000"/>
    <n v="0"/>
    <n v="0"/>
    <n v="25000"/>
    <n v="0"/>
  </r>
  <r>
    <s v="2.6-05-24"/>
    <s v="Si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7"/>
    <x v="17"/>
    <x v="79"/>
    <x v="6"/>
    <n v="3361"/>
    <s v="SERVICIOS DE APOYO ADMINISTRATIVO, FOTOCOPIADO E IMPRESIÓN"/>
    <n v="0"/>
    <s v="SIN DESCRIPCIÓN PARA DESTINOS 00"/>
    <x v="2"/>
    <s v="SERVICIOS GENERALES"/>
    <s v="PROGRAMA ESTRATEGIA ALE 2024 (APORTACIÓN ESTATAL)"/>
    <s v="COMISARÍA DE LA POLICÍA PREVENTIVA MUNICIPAL"/>
    <s v="SEGURIDAD CIUDADANA"/>
    <s v="EQUIPAMIENTO"/>
    <s v="DESPACHO DE LA COMISARÍA DE LA POLICÍA P"/>
    <n v="52000"/>
    <n v="0"/>
    <n v="35806.879999999997"/>
    <n v="35806.879999999997"/>
    <n v="35806.879999999997"/>
    <n v="35806.879999999997"/>
    <n v="35806.879999999997"/>
    <n v="16193.120000000003"/>
    <m/>
    <n v="52000"/>
    <n v="16193.120000000003"/>
    <n v="0"/>
    <n v="52000"/>
    <n v="0"/>
    <n v="0"/>
    <n v="52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7"/>
    <x v="17"/>
    <x v="80"/>
    <x v="6"/>
    <n v="3371"/>
    <s v="SERVICIOS DE PROTECCIÓN Y SEGURIDAD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20896724.579999998"/>
    <n v="20000000"/>
    <n v="20896724.579999998"/>
    <n v="19075154.960000001"/>
    <n v="18996564.960000001"/>
    <n v="18996564.960000001"/>
    <n v="18996564.960000001"/>
    <n v="0"/>
    <m/>
    <n v="20896724.579999998"/>
    <n v="0"/>
    <n v="0"/>
    <n v="900000"/>
    <n v="0"/>
    <n v="3275.42"/>
    <n v="896724.5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ORR) GASTO CORRIENTE"/>
    <x v="17"/>
    <x v="17"/>
    <x v="80"/>
    <x v="6"/>
    <n v="3371"/>
    <s v="SERVICIOS DE PROTECCIÓN Y SEGURIDAD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6034289.3899999997"/>
    <n v="5006935"/>
    <n v="6034289.3899999997"/>
    <n v="6034289.3899999997"/>
    <n v="4763442.8600000003"/>
    <n v="4326868.32"/>
    <n v="4326868.32"/>
    <n v="0"/>
    <m/>
    <n v="6034289.3899999997"/>
    <n v="0"/>
    <n v="0"/>
    <n v="1027354.39"/>
    <n v="0"/>
    <n v="0"/>
    <n v="1027354.39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17"/>
    <x v="17"/>
    <x v="81"/>
    <x v="8"/>
    <n v="3381"/>
    <s v="SERVICIOS DE VIGILANCIA"/>
    <n v="0"/>
    <s v="SIN DESCRIPCIÓN PARA DESTINOS 00"/>
    <x v="2"/>
    <s v="SERVICIOS GENERALES"/>
    <s v="RECURSOS FISCALES 2024"/>
    <s v="SECRETARÍA GENERAL DEL AYUNTAMIENTO"/>
    <s v="CORRESPONSABILIDAD SOCIAL (TRANSVERSAL)"/>
    <s v="RED DE BASES"/>
    <s v="DIRECCIÓN GENERAL DE CULTURA DE LA PAZ Y"/>
    <n v="5175224"/>
    <n v="1000000"/>
    <n v="5175224"/>
    <n v="5175224"/>
    <n v="5271504"/>
    <n v="4366472"/>
    <n v="4366472"/>
    <n v="0"/>
    <m/>
    <n v="5175224"/>
    <n v="0"/>
    <n v="2878044"/>
    <n v="1338100"/>
    <n v="0"/>
    <n v="40920"/>
    <n v="4175224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7"/>
    <x v="17"/>
    <x v="81"/>
    <x v="8"/>
    <n v="3381"/>
    <s v="SERVICIOS DE VIGILANCIA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42994257.600000001"/>
    <n v="42000000"/>
    <n v="40210581.520000003"/>
    <n v="36510138.829999998"/>
    <n v="36510138.829999998"/>
    <n v="36510138.829999998"/>
    <n v="36510138.829999998"/>
    <n v="2783676.0799999982"/>
    <m/>
    <n v="42994257.600000001"/>
    <n v="2783676.0799999982"/>
    <n v="994257.6"/>
    <n v="0"/>
    <n v="0"/>
    <n v="0"/>
    <n v="994257.6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SECRETARÍA GENERAL DEL AYUNTAMIENTO"/>
    <s v="CORRESPONSABILIDAD SOCIAL (TRANSVERSAL)"/>
    <s v="RED DE BASES"/>
    <s v="DIRECCIÓN GENERAL DE CULTURA DE LA PAZ Y"/>
    <n v="428320"/>
    <n v="500000"/>
    <n v="428320"/>
    <n v="428320"/>
    <n v="428320"/>
    <n v="428320"/>
    <n v="428320"/>
    <n v="0"/>
    <m/>
    <n v="428320"/>
    <n v="0"/>
    <n v="1470456"/>
    <n v="0"/>
    <n v="0"/>
    <n v="1542136"/>
    <n v="-71680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SECRETARÍA GENERAL DEL AYUNTAMIENTO"/>
    <s v="CORRESPONSABILIDAD SOCIAL (TRANSVERSAL)"/>
    <s v="ESPACIOS DE PAZ"/>
    <s v="DIRECCIÓN GENERAL DE CULTURA DE LA PAZ Y"/>
    <n v="584640"/>
    <n v="500000"/>
    <n v="584640"/>
    <n v="584640"/>
    <n v="584640"/>
    <n v="584640"/>
    <n v="584640"/>
    <n v="0"/>
    <m/>
    <n v="584640"/>
    <n v="0"/>
    <n v="0"/>
    <n v="100000"/>
    <n v="0"/>
    <n v="15360"/>
    <n v="8464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4"/>
    <s v="004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PRESIDENCIA"/>
    <s v="GOBIERNO EFECTIVO"/>
    <s v="COMUNICACIÓN ESTRATÉGICA DEL GOBIERNO"/>
    <s v="DIRECCIÓN DE COMUNICACIÓN"/>
    <n v="1284800"/>
    <n v="450000"/>
    <n v="819800"/>
    <n v="349800"/>
    <n v="349800"/>
    <n v="262800"/>
    <n v="262800"/>
    <n v="465000"/>
    <m/>
    <n v="1284800"/>
    <n v="465000"/>
    <n v="0"/>
    <n v="935000"/>
    <n v="0"/>
    <n v="100200"/>
    <n v="834800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0"/>
    <n v="500000"/>
    <n v="0"/>
    <n v="0"/>
    <n v="0"/>
    <n v="0"/>
    <n v="0"/>
    <n v="0"/>
    <m/>
    <n v="0"/>
    <n v="0"/>
    <n v="0"/>
    <n v="2000000"/>
    <n v="0"/>
    <n v="2500000"/>
    <n v="-500000"/>
  </r>
  <r>
    <s v="1.1-00-24"/>
    <s v="No"/>
    <n v="1"/>
    <s v="GOBIERNO"/>
    <n v="1.3"/>
    <s v="COORDINACIÓN DE LA POLÍTICA DE GOBIERNO"/>
    <s v="1.3.4"/>
    <s v="FUNCIÓN PÚBLICA"/>
    <s v="P"/>
    <s v="Actividades destinadas al desarrollo de programas "/>
    <s v="01_24"/>
    <n v="6"/>
    <n v="6"/>
    <s v="006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PRESIDENCIA"/>
    <s v="GOBIERNO EFECTIVO"/>
    <s v="PROCESOS ESTADISTICOS DEL MUNICIPIO"/>
    <s v="DIRECCIÓN GENERAL DE CENSOS Y ESTADISTIC"/>
    <n v="2582239.5499999998"/>
    <n v="1570000"/>
    <n v="2582239.5499999998"/>
    <n v="2582239.5499999998"/>
    <n v="2582239.5499999998"/>
    <n v="2582239.5499999998"/>
    <n v="2582239.5499999998"/>
    <n v="0"/>
    <m/>
    <n v="2582239.5499999998"/>
    <n v="0"/>
    <n v="0"/>
    <n v="1430000"/>
    <n v="0"/>
    <n v="417760.45"/>
    <n v="1012239.55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1281010"/>
    <n v="1900000"/>
    <n v="1281010"/>
    <n v="1281010"/>
    <n v="1281010"/>
    <n v="1281010"/>
    <n v="1281010"/>
    <n v="0"/>
    <m/>
    <n v="1281010"/>
    <n v="0"/>
    <n v="0"/>
    <n v="0"/>
    <n v="0"/>
    <n v="618990"/>
    <n v="-61899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0"/>
    <s v="008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SECRETARÍA GENERAL DEL AYUNTAMIENTO"/>
    <s v="CORRESPONSABILIDAD SOCIAL (TRANSVERSAL)"/>
    <s v="POLÍTICA DE VIVIENDA"/>
    <s v="DIRECCIÓN DE VIVIENDA"/>
    <n v="0"/>
    <n v="500000"/>
    <n v="0"/>
    <n v="0"/>
    <n v="0"/>
    <n v="0"/>
    <n v="0"/>
    <n v="0"/>
    <m/>
    <n v="0"/>
    <n v="0"/>
    <n v="0"/>
    <n v="0"/>
    <n v="0"/>
    <n v="500000"/>
    <n v="-50000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174000"/>
    <n v="230000"/>
    <n v="174000"/>
    <n v="0"/>
    <n v="0"/>
    <n v="0"/>
    <n v="0"/>
    <n v="0"/>
    <m/>
    <n v="174000"/>
    <n v="0"/>
    <n v="0"/>
    <n v="0"/>
    <n v="0"/>
    <n v="56000"/>
    <n v="-560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0"/>
    <n v="0"/>
    <n v="0"/>
    <n v="0"/>
    <n v="0"/>
    <n v="0"/>
    <n v="0"/>
    <n v="0"/>
    <m/>
    <n v="0"/>
    <n v="0"/>
    <n v="0"/>
    <n v="17801489.399999999"/>
    <n v="0"/>
    <n v="17801489.399999999"/>
    <n v="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S MÉDICOS DE CALIDAD"/>
    <s v="DIRECCIÓN GENERAL DE SALUD PÚBLICA"/>
    <n v="9689450.6899999995"/>
    <n v="4000000"/>
    <n v="9667512.7699999996"/>
    <n v="9667512.7699999996"/>
    <n v="8921179.2100000009"/>
    <n v="8504358.7300000004"/>
    <n v="8504358.7400000002"/>
    <n v="21937.919999999925"/>
    <m/>
    <n v="9689450.6899999995"/>
    <n v="21937.919999999925"/>
    <n v="0"/>
    <n v="8000000"/>
    <n v="0"/>
    <n v="2310549.31"/>
    <n v="5689450.6900000004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COORDINACIÓN GENERAL DE GESTIÓN INTEGRAL DE LA CIUDAD"/>
    <s v="CIUDAD SUSTENTABLE"/>
    <s v="POLITICA DE INTEGRAL DE LA CIUDAD"/>
    <s v="DIRECCIÓN DE PROYECTOS ESTRATEGICOS"/>
    <n v="0"/>
    <n v="600000"/>
    <n v="0"/>
    <n v="0"/>
    <n v="0"/>
    <n v="0"/>
    <n v="0"/>
    <n v="0"/>
    <m/>
    <n v="0"/>
    <n v="0"/>
    <n v="0"/>
    <n v="0"/>
    <n v="0"/>
    <n v="600000"/>
    <n v="-60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ORR) GASTO CORRIENTE"/>
    <x v="17"/>
    <x v="17"/>
    <x v="82"/>
    <x v="6"/>
    <n v="3391"/>
    <s v="SERVICIOS PROFESIONALES, CIENTÍFICOS Y TÉCNICOS INTEGRALES"/>
    <n v="0"/>
    <s v="SIN DESCRIPCIÓN PARA DESTINOS 00"/>
    <x v="2"/>
    <s v="SERVICIOS GENERA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599140"/>
    <n v="600000"/>
    <n v="599140"/>
    <n v="599140"/>
    <n v="599140"/>
    <n v="0"/>
    <n v="0"/>
    <n v="0"/>
    <m/>
    <n v="599140"/>
    <n v="0"/>
    <n v="0"/>
    <n v="0"/>
    <n v="0"/>
    <n v="860"/>
    <n v="-86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8"/>
    <x v="18"/>
    <x v="83"/>
    <x v="6"/>
    <n v="3411"/>
    <s v="SERVICIOS FINANCIEROS Y BANCARIO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25764300"/>
    <n v="7000000"/>
    <n v="14160118.76"/>
    <n v="14160118.76"/>
    <n v="14160118.76"/>
    <n v="14160118.76"/>
    <n v="14160118.76"/>
    <n v="11604181.24"/>
    <m/>
    <n v="25764300"/>
    <n v="11604181.24"/>
    <n v="15000000"/>
    <n v="4500000"/>
    <n v="0"/>
    <n v="735700"/>
    <n v="187643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8"/>
    <x v="18"/>
    <x v="83"/>
    <x v="6"/>
    <n v="3411"/>
    <s v="SERVICIOS FINANCIEROS Y BANCARI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21.3"/>
    <n v="0"/>
    <n v="121.3"/>
    <n v="121.3"/>
    <n v="121.3"/>
    <n v="121.3"/>
    <n v="121.3"/>
    <n v="0"/>
    <m/>
    <n v="121.3"/>
    <n v="0"/>
    <n v="0"/>
    <n v="2000"/>
    <n v="0"/>
    <n v="1878.7"/>
    <n v="121.3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4"/>
    <s v="015_24"/>
    <s v="(GCORR) GASTO CORRIENTE"/>
    <x v="18"/>
    <x v="18"/>
    <x v="83"/>
    <x v="6"/>
    <n v="3411"/>
    <s v="SERVICIOS FINANCIEROS Y BANCARIOS"/>
    <n v="0"/>
    <s v="SIN DESCRIPCIÓN PARA DESTINOS 00"/>
    <x v="2"/>
    <s v="SERVICIOS GENERALES"/>
    <s v="RECURSOS FISCALES 2024"/>
    <s v="OFICIALÍA MAYOR"/>
    <s v="GOBIERNO EFECTIVO"/>
    <s v="SERVICIOS PERSONALES"/>
    <s v="DIRECCIÓN GENERAL DE ADMINISTRACIÓN"/>
    <n v="59858568.219999999"/>
    <n v="1000000"/>
    <n v="59858568.219999999"/>
    <n v="59858568.219999999"/>
    <n v="59858568.219999999"/>
    <n v="59858568.219999999"/>
    <n v="59858568.219999999"/>
    <n v="0"/>
    <m/>
    <n v="59858568.219999999"/>
    <n v="0"/>
    <n v="66497510.509999998"/>
    <n v="0"/>
    <n v="0"/>
    <n v="7638942.29"/>
    <n v="58858568.219999999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18"/>
    <x v="18"/>
    <x v="83"/>
    <x v="6"/>
    <n v="3411"/>
    <s v="SERVICIOS FINANCIEROS Y BANCARIOS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966883.28"/>
    <n v="1000000"/>
    <n v="966883.28"/>
    <n v="966883.28"/>
    <n v="966883.28"/>
    <n v="966883.28"/>
    <n v="966883.28"/>
    <n v="0"/>
    <m/>
    <n v="966883.28"/>
    <n v="0"/>
    <n v="200000"/>
    <n v="0"/>
    <n v="0"/>
    <n v="233116.72"/>
    <n v="-33116.720000000001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8"/>
    <x v="18"/>
    <x v="84"/>
    <x v="6"/>
    <n v="3421"/>
    <s v="SERVICIOS DE COBRANZA, INVESTIGACIÓN CREDITICIA Y SIMILAR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55253583"/>
    <n v="30000000"/>
    <n v="46410152.75"/>
    <n v="46410152.75"/>
    <n v="43893483.119999997"/>
    <n v="43893483.119999997"/>
    <n v="42972538.740000002"/>
    <n v="8843430.25"/>
    <n v="-6151789.25"/>
    <n v="49101793.75"/>
    <n v="2691641"/>
    <n v="0"/>
    <n v="49910000"/>
    <n v="0"/>
    <n v="24656417"/>
    <n v="25253583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8"/>
    <x v="18"/>
    <x v="85"/>
    <x v="6"/>
    <n v="3431"/>
    <s v="SERVICIOS DE RECAUDACIÓN, TRASLADO Y CUSTODIA DE VALORE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1930000"/>
    <n v="850000"/>
    <n v="1930000"/>
    <n v="1930000"/>
    <n v="1200687.74"/>
    <n v="1056614.52"/>
    <n v="819979.61"/>
    <n v="0"/>
    <m/>
    <n v="1930000"/>
    <n v="0"/>
    <n v="0"/>
    <n v="1100000"/>
    <n v="0"/>
    <n v="20000"/>
    <n v="108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8"/>
    <x v="18"/>
    <x v="86"/>
    <x v="6"/>
    <n v="3441"/>
    <s v="SEGUROS DE RESPONSABILIDAD PATRIMONIAL Y FIANZA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298329"/>
    <n v="160000"/>
    <n v="277777.73"/>
    <n v="277777.73"/>
    <n v="138599.44"/>
    <n v="138599.44"/>
    <n v="138599.44"/>
    <n v="20551.270000000019"/>
    <m/>
    <n v="298329"/>
    <n v="20551.270000000019"/>
    <n v="0"/>
    <n v="138329"/>
    <n v="0"/>
    <n v="0"/>
    <n v="13832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8"/>
    <x v="18"/>
    <x v="87"/>
    <x v="6"/>
    <n v="3451"/>
    <s v="SEGURO DE BIENES PATRIMONIALE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5914360.3300000001"/>
    <n v="6000000"/>
    <n v="5914360.3300000001"/>
    <n v="5910904.25"/>
    <n v="5910904.25"/>
    <n v="4706853.3600000003"/>
    <n v="4706853.3600000003"/>
    <n v="0"/>
    <m/>
    <n v="5914360.3300000001"/>
    <n v="0"/>
    <n v="0"/>
    <n v="0"/>
    <n v="0"/>
    <n v="85639.67"/>
    <n v="-85639.67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8"/>
    <x v="18"/>
    <x v="88"/>
    <x v="6"/>
    <n v="3471"/>
    <s v="FLETES Y MANIOBRAS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0"/>
    <n v="400000"/>
    <n v="0"/>
    <n v="0"/>
    <n v="0"/>
    <n v="0"/>
    <n v="0"/>
    <n v="0"/>
    <m/>
    <n v="0"/>
    <n v="0"/>
    <n v="0"/>
    <n v="0"/>
    <n v="0"/>
    <n v="400000"/>
    <n v="-4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8"/>
    <x v="18"/>
    <x v="89"/>
    <x v="9"/>
    <n v="3481"/>
    <s v="COMISIONES POR VENTA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799651.5"/>
    <n v="1180000"/>
    <n v="799651.5"/>
    <n v="799651.5"/>
    <n v="799651.49"/>
    <n v="735566.58"/>
    <n v="735566.58"/>
    <n v="0"/>
    <n v="200000"/>
    <n v="999651.5"/>
    <n v="200000"/>
    <n v="0"/>
    <n v="0"/>
    <n v="0"/>
    <n v="380348.5"/>
    <n v="-380348.5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18"/>
    <x v="18"/>
    <x v="90"/>
    <x v="6"/>
    <n v="3491"/>
    <s v="SERVICIOS FINANCIEROS, BANCARIOS Y COMERCIALES INTEGRALES"/>
    <n v="0"/>
    <s v="SIN DESCRIPCIÓN PARA DESTINOS 00"/>
    <x v="2"/>
    <s v="SERVICIOS GENERALES"/>
    <s v="RECURSOS FISCALES 2024"/>
    <s v="TESORERÍA MUNICIPAL"/>
    <s v="GOBIERNO EFECTIVO"/>
    <s v="PROYECTO DE PRESUPUESTO"/>
    <s v="DIRECCIÓN GENERAL DE FINANZAS"/>
    <n v="0"/>
    <n v="0"/>
    <n v="0"/>
    <n v="0"/>
    <n v="0"/>
    <n v="0"/>
    <n v="0"/>
    <n v="0"/>
    <m/>
    <n v="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9"/>
    <x v="19"/>
    <x v="91"/>
    <x v="6"/>
    <n v="3511"/>
    <s v="CONSERVACIÓN Y MANTENIMIENTO MENOR DE INMUEBLE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21370861"/>
    <n v="18000000"/>
    <n v="18976257.59"/>
    <n v="18976257.59"/>
    <n v="18976257.59"/>
    <n v="17330577.68"/>
    <n v="17330577.68"/>
    <n v="2394603.41"/>
    <m/>
    <n v="21370861"/>
    <n v="2394603.41"/>
    <n v="2500000"/>
    <n v="1000000"/>
    <n v="0"/>
    <n v="129139"/>
    <n v="337086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9"/>
    <x v="19"/>
    <x v="91"/>
    <x v="6"/>
    <n v="3511"/>
    <s v="CONSERVACIÓN Y MANTENIMIENTO MENOR DE INMUEBLE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75579"/>
    <n v="685740"/>
    <n v="175578.04"/>
    <n v="175578.04"/>
    <n v="94933.53"/>
    <n v="94933.53"/>
    <n v="94933.53"/>
    <n v="0.95999999999185093"/>
    <m/>
    <n v="175579"/>
    <n v="0.95999999999185093"/>
    <n v="0"/>
    <n v="4872000"/>
    <n v="0"/>
    <n v="5382161"/>
    <n v="-510161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26"/>
    <s v="016_24"/>
    <s v="(GCORR) GASTO CORRIENTE"/>
    <x v="19"/>
    <x v="19"/>
    <x v="91"/>
    <x v="6"/>
    <n v="3511"/>
    <s v="CONSERVACIÓN Y MANTENIMIENTO MENOR DE INMUEBLES"/>
    <n v="43"/>
    <s v="SIN DESCRIPCIÓN PARA DESTINOS 00"/>
    <x v="2"/>
    <s v="SERVICIOS GENERALES"/>
    <s v="RECURSOS FISCALES 2024"/>
    <s v="COORDINACIÓN GENERAL DE CONSTRUCCIÓN DE COMUNIDAD"/>
    <s v="SOCIEDAD COHESIVA Y RESILENTE"/>
    <s v="APOYO A LAS AGENCIAS Y DELEGACIONES DEL MUNICIPIO"/>
    <s v="DESPACHO DE LA COORDINACIÓN GENERAL DE C"/>
    <n v="5037680"/>
    <n v="0"/>
    <n v="0"/>
    <n v="0"/>
    <n v="0"/>
    <n v="0"/>
    <n v="0"/>
    <n v="5037680"/>
    <m/>
    <n v="5037680"/>
    <n v="5037680"/>
    <n v="0"/>
    <n v="5037680"/>
    <n v="0"/>
    <n v="0"/>
    <n v="5037680"/>
  </r>
  <r>
    <s v="1.1-00-24"/>
    <s v="No"/>
    <n v="1"/>
    <s v="GOBIERNO"/>
    <n v="1.3"/>
    <s v="COORDINACIÓN DE LA POLÍTICA DE GOBIERNO"/>
    <s v="1.3.5"/>
    <s v="ASUNTOS JURÍDICOS"/>
    <s v="O"/>
    <s v="Actividades que realizan la función pública o cont"/>
    <s v="03_24"/>
    <n v="1"/>
    <n v="17"/>
    <s v="011_24"/>
    <s v="(GCORR) GASTO CORRIENTE"/>
    <x v="19"/>
    <x v="19"/>
    <x v="92"/>
    <x v="6"/>
    <n v="3521"/>
    <s v="INSTALACIÓN, REPARACIÓN Y MANTENIMIENTO DE MOBILIARIO Y EQUIPO DE ADMINISTRACIÓN, EDUCACIONAL Y RECREATIVO"/>
    <n v="0"/>
    <s v="SIN DESCRIPCIÓN PARA DESTINOS 00"/>
    <x v="2"/>
    <s v="SERVICIOS GENERALES"/>
    <s v="RECURSOS FISCALES 2024"/>
    <s v="SINDICATURA MUNICIPAL"/>
    <s v="CORRESPONSABILIDAD SOCIAL (TRANSVERSAL)"/>
    <s v="DEFENSORÍA LEGAL"/>
    <s v="DIRECCIÓN GENERAL JURIDÍCA"/>
    <n v="0"/>
    <n v="8000"/>
    <n v="0"/>
    <n v="0"/>
    <n v="0"/>
    <n v="0"/>
    <n v="0"/>
    <n v="0"/>
    <m/>
    <n v="0"/>
    <n v="0"/>
    <n v="0"/>
    <n v="0"/>
    <n v="0"/>
    <n v="8000"/>
    <n v="-8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19"/>
    <x v="19"/>
    <x v="92"/>
    <x v="6"/>
    <n v="3521"/>
    <s v="INSTALACIÓN, REPARACIÓN Y MANTENIMIENTO DE MOBILIARIO Y EQUIPO DE ADMINISTRACIÓN, EDUCACIONAL Y RECREATIVO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348"/>
    <n v="0"/>
    <n v="348"/>
    <n v="348"/>
    <n v="348"/>
    <n v="348"/>
    <n v="348"/>
    <n v="0"/>
    <m/>
    <n v="348"/>
    <n v="0"/>
    <n v="0"/>
    <n v="348"/>
    <n v="0"/>
    <n v="0"/>
    <n v="34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9"/>
    <x v="19"/>
    <x v="92"/>
    <x v="6"/>
    <n v="3521"/>
    <s v="INSTALACIÓN, REPARACIÓN Y MANTENIMIENTO DE MOBILIARIO Y EQUIPO DE ADMINISTRACIÓN, EDUCACIONAL Y RECREATIVO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25438.799999999999"/>
    <n v="26000"/>
    <n v="25438.799999999999"/>
    <n v="0"/>
    <n v="0"/>
    <n v="0"/>
    <n v="0"/>
    <n v="0"/>
    <m/>
    <n v="25438.799999999999"/>
    <n v="0"/>
    <n v="0"/>
    <n v="0"/>
    <n v="0"/>
    <n v="561.20000000000005"/>
    <n v="-561.20000000000005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19"/>
    <x v="19"/>
    <x v="92"/>
    <x v="6"/>
    <n v="3521"/>
    <s v="INSTALACIÓN, REPARACIÓN Y MANTENIMIENTO DE MOBILIARIO Y EQUIPO DE ADMINISTRACIÓN, EDUCACIONAL Y RECREATIVO"/>
    <n v="0"/>
    <s v="SIN DESCRIPCIÓN PARA DESTINOS 00"/>
    <x v="2"/>
    <s v="SERVICIOS GENERALES"/>
    <s v="RECURSOS FISCALES 2024"/>
    <s v="SECRETARÍA GENERAL DEL AYUNTAMIENTO"/>
    <s v="INFRAESTRUCTURA Y SERVICIOS PÚBLICOS"/>
    <s v="ADMINISTRACIÓN CENTRAL DE PROTECCIÓN CIVIL Y BOMBEROS"/>
    <s v="DIRECCIÓN GENERAL ADJUNTA DE PROTECCIÓN"/>
    <n v="22177.05"/>
    <n v="0"/>
    <n v="22177.05"/>
    <n v="22177.05"/>
    <n v="22177.05"/>
    <n v="22177.05"/>
    <n v="22177.05"/>
    <n v="0"/>
    <m/>
    <n v="22177.05"/>
    <n v="0"/>
    <n v="0"/>
    <n v="40000"/>
    <n v="0"/>
    <n v="17822.95"/>
    <n v="22177.05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9"/>
    <x v="19"/>
    <x v="92"/>
    <x v="6"/>
    <n v="3521"/>
    <s v="INSTALACIÓN, REPARACIÓN Y MANTENIMIENTO DE MOBILIARIO Y EQUIPO DE ADMINISTRACIÓN, EDUCACIONAL Y RECREATIVO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44684"/>
    <n v="25000"/>
    <n v="44684"/>
    <n v="44684"/>
    <n v="44684"/>
    <n v="44684"/>
    <n v="44684"/>
    <n v="0"/>
    <m/>
    <n v="44684"/>
    <n v="0"/>
    <n v="0"/>
    <n v="26700"/>
    <n v="0"/>
    <n v="7016"/>
    <n v="19684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19"/>
    <x v="19"/>
    <x v="93"/>
    <x v="6"/>
    <n v="3531"/>
    <s v="INSTALACIÓN, REPARACIÓN Y MANTENIMIENTO DE EQUIPO DE CÓMPUTO Y TECNOLOGÍA DE LA INFORMACIÓN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374574.73"/>
    <n v="129193"/>
    <n v="374574.73"/>
    <n v="374574.73"/>
    <n v="374574.73"/>
    <n v="374574.73"/>
    <n v="374574.73"/>
    <n v="0"/>
    <m/>
    <n v="374574.73"/>
    <n v="0"/>
    <n v="0"/>
    <n v="246726"/>
    <n v="0"/>
    <n v="1344.27"/>
    <n v="245381.73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9"/>
    <x v="19"/>
    <x v="94"/>
    <x v="6"/>
    <n v="3541"/>
    <s v="INSTALACIÓN, REPARACIÓN Y MANTENIMIENTO DE EQUIPO E INSTRUMENTAL MÉDICO Y DE LABORATORIO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S MÉDICOS DE CALIDAD"/>
    <s v="DIRECCIÓN GENERAL DE SALUD PÚBLICA"/>
    <n v="468827.83"/>
    <n v="650000"/>
    <n v="468827.83"/>
    <n v="468827.83"/>
    <n v="468827.82"/>
    <n v="468827.82"/>
    <n v="364643.86"/>
    <n v="0"/>
    <m/>
    <n v="468827.83"/>
    <n v="0"/>
    <n v="0"/>
    <n v="0"/>
    <n v="0"/>
    <n v="181172.17"/>
    <n v="-181172.17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9"/>
    <x v="19"/>
    <x v="95"/>
    <x v="6"/>
    <n v="3551"/>
    <s v="REPARACIÓN Y MANTENIMIENTO DE EQUIPO DE TRANSPORTE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8245692.09"/>
    <n v="7000000"/>
    <n v="18245692.09"/>
    <n v="18245692.09"/>
    <n v="18245692.16"/>
    <n v="18245692.16"/>
    <n v="16160197.33"/>
    <n v="0"/>
    <m/>
    <n v="18245692.09"/>
    <n v="0"/>
    <n v="9759320.3399999999"/>
    <n v="1516800.4"/>
    <n v="0"/>
    <n v="30428.65"/>
    <n v="11245692.09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19"/>
    <x v="19"/>
    <x v="95"/>
    <x v="6"/>
    <n v="3551"/>
    <s v="REPARACIÓN Y MANTENIMIENTO DE EQUIPO DE TRANSPORTE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1276"/>
    <n v="0"/>
    <n v="1276"/>
    <n v="1276"/>
    <n v="1276"/>
    <n v="1276"/>
    <n v="1276"/>
    <n v="0"/>
    <m/>
    <n v="1276"/>
    <n v="0"/>
    <n v="0"/>
    <n v="1276"/>
    <n v="0"/>
    <n v="0"/>
    <n v="1276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9"/>
    <x v="19"/>
    <x v="96"/>
    <x v="6"/>
    <n v="3561"/>
    <s v="REPARACIÓN Y MANTENIMIENTO DE EQUIPO DE DEFENSA Y SEGURIDAD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S MÉDICOS DE CALIDAD"/>
    <s v="DIRECCIÓN GENERAL DE SALUD PÚBLICA"/>
    <n v="11109.32"/>
    <n v="30000"/>
    <n v="11109.32"/>
    <n v="8209.32"/>
    <n v="8209.32"/>
    <n v="8209.32"/>
    <n v="0"/>
    <n v="0"/>
    <m/>
    <n v="11109.32"/>
    <n v="0"/>
    <n v="0"/>
    <n v="0"/>
    <n v="0"/>
    <n v="18890.68"/>
    <n v="-18890.6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19"/>
    <x v="19"/>
    <x v="97"/>
    <x v="6"/>
    <n v="3571"/>
    <s v="INSTALACIÓN, REPARACIÓN Y MANTENIMIENTO DE MAQUINARIA, OTROS EQUIPOS Y HERRAMIENTA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9985319.600000001"/>
    <n v="10000000"/>
    <n v="19985319.600000001"/>
    <n v="19916478.239999998"/>
    <n v="19528645.359999999"/>
    <n v="19316202.960000001"/>
    <n v="10978637.17"/>
    <n v="0"/>
    <m/>
    <n v="19985319.600000001"/>
    <n v="0"/>
    <n v="10000000"/>
    <n v="0"/>
    <n v="0"/>
    <n v="14680.4"/>
    <n v="9985319.599999999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9_24"/>
    <n v="3"/>
    <n v="43"/>
    <s v="027_24"/>
    <s v="(GCORR) GASTO CORRIENTE"/>
    <x v="19"/>
    <x v="19"/>
    <x v="97"/>
    <x v="6"/>
    <n v="3571"/>
    <s v="INSTALACIÓN, REPARACIÓN Y MANTENIMIENTO DE MAQUINARIA, OTROS EQUIPOS Y HERRAMIENTA"/>
    <n v="0"/>
    <s v="SIN DESCRIPCIÓN PARA DESTINOS 00"/>
    <x v="2"/>
    <s v="SERVICIOS GENERALES"/>
    <s v="RECURSOS FISCALES 2024"/>
    <s v="COORDINACIÓN GENERAL DE DESARROLLO ECONÓMICO"/>
    <s v="INFRAESTRUCTURA Y SERVICIOS PÚBLICOS"/>
    <s v="SACRIFICIO DE BOVINOS Y PORCINOS EN EL RASTRO MUNICIPAL"/>
    <s v="DIRECCIÓN DE RASTRO MUNICIPAL"/>
    <n v="0"/>
    <n v="300000"/>
    <n v="0"/>
    <n v="0"/>
    <n v="0"/>
    <n v="0"/>
    <n v="0"/>
    <n v="0"/>
    <m/>
    <n v="0"/>
    <n v="0"/>
    <n v="0"/>
    <n v="0"/>
    <n v="0"/>
    <n v="300000"/>
    <n v="-30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19"/>
    <x v="19"/>
    <x v="97"/>
    <x v="6"/>
    <n v="3571"/>
    <s v="INSTALACIÓN, REPARACIÓN Y MANTENIMIENTO DE MAQUINARIA, OTROS EQUIPOS Y HERRAMIENTA"/>
    <n v="0"/>
    <s v="SIN DESCRIPCIÓN PARA DESTINOS 00"/>
    <x v="2"/>
    <s v="SERVICIOS GENERALES"/>
    <s v="RECURSOS FISCALES 2024"/>
    <s v="SECRETARÍA GENERAL DEL AYUNTAMIENTO"/>
    <s v="INFRAESTRUCTURA Y SERVICIOS PÚBLICOS"/>
    <s v="ADMINISTRACIÓN CENTRAL DE PROTECCIÓN CIVIL Y BOMBEROS"/>
    <s v="DIRECCIÓN GENERAL ADJUNTA DE PROTECCIÓN"/>
    <n v="0"/>
    <n v="80000"/>
    <n v="0"/>
    <n v="0"/>
    <n v="0"/>
    <n v="0"/>
    <n v="0"/>
    <n v="0"/>
    <m/>
    <n v="0"/>
    <n v="0"/>
    <n v="0"/>
    <n v="0"/>
    <n v="0"/>
    <n v="80000"/>
    <n v="-800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19"/>
    <x v="19"/>
    <x v="97"/>
    <x v="6"/>
    <n v="3571"/>
    <s v="INSTALACIÓN, REPARACIÓN Y MANTENIMIENTO DE MAQUINARIA, OTROS EQUIPOS Y HERRAMIENTA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249794047.43000001"/>
    <n v="61975132.049999997"/>
    <n v="244022757.68000001"/>
    <n v="225963711.91"/>
    <n v="224580968.59999999"/>
    <n v="206219650.43000001"/>
    <n v="205448018.43000001"/>
    <n v="5771289.75"/>
    <m/>
    <n v="249794047.43000001"/>
    <n v="5771289.75"/>
    <n v="150278328.94999999"/>
    <n v="91265586.430000007"/>
    <n v="0"/>
    <n v="53725000"/>
    <n v="187818915.38"/>
  </r>
  <r>
    <s v="1.1-00-24"/>
    <s v="No"/>
    <n v="2"/>
    <s v="DESARROLLO SOCIAL"/>
    <n v="2.2000000000000002"/>
    <s v="VIVIENDA Y SERVICIOS A LA COMUNIDAD"/>
    <s v="2.2.4"/>
    <s v="ALUMBRADO PÚBLICO"/>
    <s v="E"/>
    <s v="Actividades del sector público, que realiza en for"/>
    <s v="07_24"/>
    <n v="3"/>
    <n v="34"/>
    <s v="020_24"/>
    <s v="(GCORR) GASTO CORRIENTE"/>
    <x v="19"/>
    <x v="19"/>
    <x v="97"/>
    <x v="6"/>
    <n v="3571"/>
    <s v="INSTALACIÓN, REPARACIÓN Y MANTENIMIENTO DE MAQUINARIA, OTROS EQUIPOS Y HERRAMIENTA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 DE MANTENIMIENTO DE ALUMBRADO PÚBLICO"/>
    <s v="DIRECCIÓN DE ALUMBRADO PÚBLICO"/>
    <n v="0"/>
    <n v="0"/>
    <n v="0"/>
    <n v="0"/>
    <n v="0"/>
    <n v="0"/>
    <n v="0"/>
    <n v="0"/>
    <m/>
    <n v="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19"/>
    <x v="19"/>
    <x v="98"/>
    <x v="6"/>
    <n v="3581"/>
    <s v="SERVICIOS DE LIMPIEZA Y MANEJO DE DESECHOS"/>
    <n v="0"/>
    <s v="SIN DESCRIPCIÓN PARA DESTINOS 00"/>
    <x v="2"/>
    <s v="SERVICIOS GENERALES"/>
    <s v="RECURSOS FISCALES 2024"/>
    <s v="PRESIDENCIA"/>
    <s v="SOCIEDAD COHESIVA Y RESILENTE"/>
    <s v="ATENCIÓN A EVENTOS DEL GOBIERNO MUNICIPAL  Y AGENDA GUBERNAMENTAL"/>
    <s v="DIRECCIÓN GENERAL DE RELACIONES PÚBLICAS"/>
    <n v="0"/>
    <n v="15000"/>
    <n v="0"/>
    <n v="0"/>
    <n v="0"/>
    <n v="0"/>
    <n v="0"/>
    <n v="0"/>
    <m/>
    <n v="0"/>
    <n v="0"/>
    <n v="0"/>
    <n v="0"/>
    <n v="0"/>
    <n v="15000"/>
    <n v="-15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5"/>
    <s v="005_24"/>
    <s v="(GCORR) GASTO CORRIENTE"/>
    <x v="19"/>
    <x v="19"/>
    <x v="98"/>
    <x v="6"/>
    <n v="3581"/>
    <s v="SERVICIOS DE LIMPIEZA Y MANEJO DE DESECHOS"/>
    <n v="0"/>
    <s v="SIN DESCRIPCIÓN PARA DESTINOS 00"/>
    <x v="2"/>
    <s v="SERVICIOS GENERALES"/>
    <s v="RECURSOS FISCALES 2024"/>
    <s v="PRESIDENCIA"/>
    <s v="SOCIEDAD COHESIVA Y RESILENTE"/>
    <s v="RELACIONES GUBERNAMENTALES"/>
    <s v="DIRECCIÓN GENERAL DE RELACIONES GUBERNAM"/>
    <n v="820.82"/>
    <n v="0"/>
    <n v="820.82"/>
    <n v="820.82"/>
    <n v="820.82"/>
    <n v="820.82"/>
    <n v="820.82"/>
    <n v="0"/>
    <m/>
    <n v="820.82"/>
    <n v="0"/>
    <n v="0"/>
    <n v="15000"/>
    <n v="0"/>
    <n v="14179.18"/>
    <n v="820.82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19"/>
    <x v="19"/>
    <x v="98"/>
    <x v="6"/>
    <n v="3581"/>
    <s v="SERVICIOS DE LIMPIEZA Y MANEJO DE DESECHOS"/>
    <n v="0"/>
    <s v="SIN DESCRIPCIÓN PARA DESTINOS 00"/>
    <x v="2"/>
    <s v="SERVICIOS GENERALES"/>
    <s v="RECURSOS FISCALES 2024"/>
    <s v="UNIDAD DE ACOPIO Y SALUD ANIMAL MUNICIPAL (UNASAM)"/>
    <s v="CIUDAD SUSTENTABLE"/>
    <s v="CONTROL DE FELINOS, CANINOS Y VIDA SILVESTRE EN EL MUNICIPIO"/>
    <s v="UNIDAD DE ACOPIO Y SALUD ANIMAL MUNICIPA"/>
    <n v="0"/>
    <n v="80000"/>
    <n v="0"/>
    <n v="0"/>
    <n v="0"/>
    <n v="0"/>
    <n v="0"/>
    <n v="0"/>
    <m/>
    <n v="0"/>
    <n v="0"/>
    <n v="0"/>
    <n v="0"/>
    <n v="0"/>
    <n v="80000"/>
    <n v="-80000"/>
  </r>
  <r>
    <s v="1.1-00-24"/>
    <s v="No"/>
    <n v="2"/>
    <s v="DESARROLLO SOCIAL"/>
    <n v="2.1"/>
    <s v="PROTECCIÓN AMBIENTAL"/>
    <s v="2.1.1"/>
    <s v="ORDENACIÓN DE DESECHOS"/>
    <s v="E"/>
    <s v="Actividades del sector público, que realiza en for"/>
    <s v="07_24"/>
    <n v="3"/>
    <n v="35"/>
    <s v="021_24"/>
    <s v="(GCORR) GASTO CORRIENTE"/>
    <x v="19"/>
    <x v="19"/>
    <x v="98"/>
    <x v="6"/>
    <n v="3581"/>
    <s v="SERVICIOS DE LIMPIEZA Y MANEJO DE DESECHOS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RECOLECCION DE RESIDUOS SOLIDOS  URBANOS"/>
    <s v="DIRECCIÓN DE ASEO PÚBLICO"/>
    <n v="62930830.439999998"/>
    <n v="10000000"/>
    <n v="61569306.979999997"/>
    <n v="42277287.939999998"/>
    <n v="42277287.939999998"/>
    <n v="42277287.939999998"/>
    <n v="42277287.939999998"/>
    <n v="1361523.4600000009"/>
    <m/>
    <n v="62930830.439999998"/>
    <n v="1361523.4600000009"/>
    <n v="32277287.940000001"/>
    <n v="22500000"/>
    <n v="0"/>
    <n v="1846457.5"/>
    <n v="52930830.439999998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ORR) GASTO CORRIENTE"/>
    <x v="19"/>
    <x v="19"/>
    <x v="98"/>
    <x v="6"/>
    <n v="3581"/>
    <s v="SERVICIOS DE LIMPIEZA Y MANEJO DE DESECHOS"/>
    <n v="0"/>
    <s v="SIN DESCRIPCIÓN PARA DESTINOS 00"/>
    <x v="2"/>
    <s v="SERVICIOS GENERALES"/>
    <s v="RECURSOS FISCALES 2024"/>
    <s v="GABINETE INTEGRAL DE INFRAESTRUCTURA Y SERVICIOS PÚBLICOS"/>
    <s v="INFRAESTRUCTURA Y SERVICIOS PÚBLICOS"/>
    <s v="SERVICIOS MÉDICOS DE CALIDAD"/>
    <s v="DIRECCIÓN GENERAL DE SALUD PÚBLICA"/>
    <n v="1310921.07"/>
    <n v="1000000"/>
    <n v="1306397.07"/>
    <n v="1306397.07"/>
    <n v="654535.04"/>
    <n v="559254.92000000004"/>
    <n v="559254.92000000004"/>
    <n v="4524"/>
    <m/>
    <n v="1310921.07"/>
    <n v="4524"/>
    <n v="0"/>
    <n v="311000"/>
    <n v="0"/>
    <n v="78.930000000000007"/>
    <n v="310921.07"/>
  </r>
  <r>
    <s v="2.5-02-24"/>
    <s v="Si"/>
    <n v="2"/>
    <s v="DESARROLLO SOCIAL"/>
    <n v="2.1"/>
    <s v="PROTECCIÓN AMBIENTAL"/>
    <s v="2.1.1"/>
    <s v="ORDENACIÓN DE DESECHOS"/>
    <s v="E"/>
    <s v="Actividades del sector público, que realiza en for"/>
    <s v="07_24"/>
    <n v="3"/>
    <n v="35"/>
    <s v="021_24"/>
    <s v="(GCORR) GASTO CORRIENTE"/>
    <x v="19"/>
    <x v="19"/>
    <x v="98"/>
    <x v="6"/>
    <n v="3581"/>
    <s v="SERVICIOS DE LIMPIEZA Y MANEJO DE DESECHOS"/>
    <n v="0"/>
    <s v="SIN DESCRIPCIÓN PARA DESTINOS 00"/>
    <x v="2"/>
    <s v="SERVICIOS GENERALES"/>
    <s v="FONDO DE APORTACIÓN AL FORTALECIMIENTO MUNICIPAL 2024 (FORTAMUN)"/>
    <s v="GABINETE INTEGRAL DE INFRAESTRUCTURA Y SERVICIOS PÚBLICOS"/>
    <s v="INFRAESTRUCTURA Y SERVICIOS PÚBLICOS"/>
    <s v="RECOLECCION DE RESIDUOS SOLIDOS  URBANOS"/>
    <s v="DIRECCIÓN DE ASEO PÚBLICO"/>
    <n v="182358834.13"/>
    <n v="100000000"/>
    <n v="182358834.13"/>
    <n v="182358834.13"/>
    <n v="182358834.12"/>
    <n v="182358834.12"/>
    <n v="182358834.12"/>
    <n v="0"/>
    <m/>
    <n v="182358834.13"/>
    <n v="0"/>
    <n v="94240000"/>
    <n v="4739049.88"/>
    <n v="0"/>
    <n v="16620215.75"/>
    <n v="82358834.129999995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4"/>
    <s v="004_24"/>
    <s v="(GCORR) GASTO CORRIENTE"/>
    <x v="20"/>
    <x v="20"/>
    <x v="99"/>
    <x v="6"/>
    <n v="3611"/>
    <s v="DIFUSIÓN POR RADIO, TELEVISIÓN Y OTROS MEDIOS DE MENSAJES SOBRE PROGRAMAS Y ACTIVIDADES GUBERNAMENTALES"/>
    <n v="0"/>
    <s v="SIN DESCRIPCIÓN PARA DESTINOS 00"/>
    <x v="2"/>
    <s v="SERVICIOS GENERALES"/>
    <s v="RECURSOS FISCALES 2024"/>
    <s v="PRESIDENCIA"/>
    <s v="GOBIERNO EFECTIVO"/>
    <s v="COMUNICACIÓN ESTRATÉGICA DEL GOBIERNO"/>
    <s v="DIRECCIÓN DE COMUNICACIÓN"/>
    <n v="34535000"/>
    <n v="27900000"/>
    <n v="29582163.629999999"/>
    <n v="29440129.829999998"/>
    <n v="29011523.800000001"/>
    <n v="25800610.370000001"/>
    <n v="25633376.77"/>
    <n v="4952836.370000001"/>
    <m/>
    <n v="34535000"/>
    <n v="4952836.370000001"/>
    <n v="0"/>
    <n v="7100000"/>
    <n v="0"/>
    <n v="465000"/>
    <n v="6635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4"/>
    <s v="004_24"/>
    <s v="(GCORR) GASTO CORRIENTE"/>
    <x v="20"/>
    <x v="20"/>
    <x v="99"/>
    <x v="6"/>
    <n v="3611"/>
    <s v="DIFUSIÓN POR RADIO, TELEVISIÓN Y OTROS MEDIOS DE MENSAJES SOBRE PROGRAMAS Y ACTIVIDADES GUBERNAMENTALES"/>
    <n v="1"/>
    <s v="TRAILER CONCERT"/>
    <x v="2"/>
    <s v="SERVICIOS GENERALES"/>
    <s v="RECURSOS FISCALES 2024"/>
    <s v="PRESIDENCIA"/>
    <s v="GOBIERNO EFECTIVO"/>
    <s v="COMUNICACIÓN ESTRATÉGICA DEL GOBIERNO"/>
    <s v="DIRECCIÓN DE COMUNICACIÓN"/>
    <n v="0"/>
    <n v="1500000"/>
    <n v="0"/>
    <n v="0"/>
    <n v="0"/>
    <n v="0"/>
    <n v="0"/>
    <n v="0"/>
    <m/>
    <n v="0"/>
    <n v="0"/>
    <n v="0"/>
    <n v="240000"/>
    <n v="0"/>
    <n v="1740000"/>
    <n v="-150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20"/>
    <x v="20"/>
    <x v="100"/>
    <x v="6"/>
    <n v="3631"/>
    <s v="SERVICIOS DE CREATIVIDAD, PREPRODUCCIÓN Y PRODUCCIÓN DE PUBLICIDAD, EXCEPTO INTERNET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4866666.5199999996"/>
    <n v="4866666.55"/>
    <n v="4866666.46"/>
    <n v="4866666.46"/>
    <n v="4866666.46"/>
    <n v="3649999.82"/>
    <n v="3649999.82"/>
    <n v="5.9999999590218067E-2"/>
    <m/>
    <n v="4866666.5199999996"/>
    <n v="5.9999999590218067E-2"/>
    <n v="0"/>
    <n v="1216666.7"/>
    <n v="0"/>
    <n v="1216666.73"/>
    <n v="-0.03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4"/>
    <s v="004_24"/>
    <s v="(GCORR) GASTO CORRIENTE"/>
    <x v="20"/>
    <x v="20"/>
    <x v="101"/>
    <x v="6"/>
    <n v="3651"/>
    <s v="SERVICIOS DE LA INDUSTRIA FÍLMICA, DEL SONIDO Y DEL VIDEO"/>
    <n v="0"/>
    <s v="SIN DESCRIPCIÓN PARA DESTINOS 00"/>
    <x v="2"/>
    <s v="SERVICIOS GENERALES"/>
    <s v="RECURSOS FISCALES 2024"/>
    <s v="PRESIDENCIA"/>
    <s v="GOBIERNO EFECTIVO"/>
    <s v="COMUNICACIÓN ESTRATÉGICA DEL GOBIERNO"/>
    <s v="DIRECCIÓN DE COMUNICACIÓN"/>
    <n v="4728216"/>
    <n v="3000000"/>
    <n v="2336400"/>
    <n v="2336400"/>
    <n v="2336400"/>
    <n v="2336400"/>
    <n v="2336400"/>
    <n v="2391816"/>
    <m/>
    <n v="4728216"/>
    <n v="2391816"/>
    <n v="0"/>
    <n v="1728216"/>
    <n v="0"/>
    <n v="0"/>
    <n v="172821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4"/>
    <s v="004_24"/>
    <s v="(GCORR) GASTO CORRIENTE"/>
    <x v="20"/>
    <x v="20"/>
    <x v="102"/>
    <x v="6"/>
    <n v="3661"/>
    <s v="SERVICIO DE CREACIÓN Y DIFUSIÓN DE CONTENIDO EXCLUSIVAMENTE A  TRAVÉS DE INTERNET"/>
    <n v="0"/>
    <s v="SIN DESCRIPCIÓN PARA DESTINOS 00"/>
    <x v="2"/>
    <s v="SERVICIOS GENERALES"/>
    <s v="RECURSOS FISCALES 2024"/>
    <s v="PRESIDENCIA"/>
    <s v="GOBIERNO EFECTIVO"/>
    <s v="COMUNICACIÓN ESTRATÉGICA DEL GOBIERNO"/>
    <s v="DIRECCIÓN DE COMUNICACIÓN"/>
    <n v="8995784"/>
    <n v="7000000"/>
    <n v="6510399.3099999996"/>
    <n v="5421165.9800000004"/>
    <n v="5421165.96"/>
    <n v="5421165.96"/>
    <n v="5421165.96"/>
    <n v="2485384.6900000004"/>
    <m/>
    <n v="8995784"/>
    <n v="2485384.6900000004"/>
    <n v="0"/>
    <n v="1995784"/>
    <n v="0"/>
    <n v="0"/>
    <n v="1995784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8960"/>
    <n v="8960"/>
    <n v="0"/>
    <n v="0"/>
    <n v="0"/>
    <n v="0"/>
    <n v="0"/>
    <n v="8960"/>
    <m/>
    <n v="8960"/>
    <n v="896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3"/>
    <s v="003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PRESIDENCIA"/>
    <s v="GOBIERNO EFECTIVO"/>
    <s v="DESPACHO DE LA JEFATURA DE GABINETE"/>
    <s v="JEFATURA DE GABINETE"/>
    <n v="14707.69"/>
    <n v="14707.69"/>
    <n v="2554.1799999999998"/>
    <n v="2554.1799999999998"/>
    <n v="2554.1799999999998"/>
    <n v="2554.1799999999998"/>
    <n v="2554.1799999999998"/>
    <n v="12153.51"/>
    <m/>
    <n v="14707.69"/>
    <n v="12153.51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7200"/>
    <n v="0"/>
    <n v="6250"/>
    <n v="6250"/>
    <n v="6250"/>
    <n v="6250"/>
    <n v="6250"/>
    <n v="950"/>
    <m/>
    <n v="7200"/>
    <n v="950"/>
    <n v="0"/>
    <n v="7200"/>
    <n v="0"/>
    <n v="0"/>
    <n v="7200"/>
  </r>
  <r>
    <s v="1.1-00-24"/>
    <s v="No"/>
    <n v="1"/>
    <s v="GOBIERNO"/>
    <n v="1.3"/>
    <s v="COORDINACIÓN DE LA POLÍTICA DE GOBIERNO"/>
    <s v="1.3.4"/>
    <s v="FUNCIÓN PÚBLICA"/>
    <s v="P"/>
    <s v="Actividades destinadas al desarrollo de programas "/>
    <s v="01_24"/>
    <n v="6"/>
    <n v="6"/>
    <s v="006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PRESIDENCIA"/>
    <s v="GOBIERNO EFECTIVO"/>
    <s v="PROCESOS ESTADISTICOS DEL MUNICIPIO"/>
    <s v="DIRECCIÓN GENERAL DE CENSOS Y ESTADISTIC"/>
    <n v="18100"/>
    <n v="0"/>
    <n v="15804"/>
    <n v="15804"/>
    <n v="15804"/>
    <n v="15804"/>
    <n v="15804"/>
    <n v="2296"/>
    <m/>
    <n v="18100"/>
    <n v="2296"/>
    <n v="0"/>
    <n v="18100"/>
    <n v="0"/>
    <n v="0"/>
    <n v="181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SECRETARÍA GENERAL DEL AYUNTAMIENTO"/>
    <s v="INFRAESTRUCTURA Y SERVICIOS PÚBLICOS"/>
    <s v="ADMINISTRACIÓN CENTRAL DE PROTECCIÓN CIVIL Y BOMBEROS"/>
    <s v="DIRECCIÓN GENERAL ADJUNTA DE PROTECCIÓN"/>
    <n v="84316"/>
    <n v="0"/>
    <n v="84316"/>
    <n v="84316"/>
    <n v="0"/>
    <n v="0"/>
    <n v="0"/>
    <n v="0"/>
    <m/>
    <n v="84316"/>
    <n v="0"/>
    <n v="0"/>
    <n v="84316"/>
    <n v="0"/>
    <n v="0"/>
    <n v="84316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35000"/>
    <n v="0"/>
    <n v="25193.52"/>
    <n v="25193.52"/>
    <n v="25193.52"/>
    <n v="25193.52"/>
    <n v="25193.52"/>
    <n v="9806.48"/>
    <m/>
    <n v="35000"/>
    <n v="9806.48"/>
    <n v="35000"/>
    <n v="0"/>
    <n v="0"/>
    <n v="0"/>
    <n v="35000"/>
  </r>
  <r>
    <s v="1.1-00-24"/>
    <s v="No"/>
    <n v="3"/>
    <s v="DESARROLLO ECONÓMICO"/>
    <n v="3.7"/>
    <s v="TURISMO"/>
    <s v="3.7.1"/>
    <s v="TURISMO"/>
    <s v="E"/>
    <s v="Actividades del sector público, que realiza en for"/>
    <s v="09_24"/>
    <n v="8"/>
    <n v="47"/>
    <s v="029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COORDINACIÓN GENERAL DE DESARROLLO ECONÓMICO"/>
    <s v="DESARROLLO ECONÓMICO Y EMPLEO"/>
    <s v="APOYO A TRADICIONES"/>
    <s v="DIRECCIÓN GENERAL DE TURISMO Y PROMOCIÓN"/>
    <n v="6000"/>
    <n v="0"/>
    <n v="0"/>
    <n v="0"/>
    <n v="0"/>
    <n v="0"/>
    <n v="0"/>
    <n v="6000"/>
    <m/>
    <n v="6000"/>
    <n v="6000"/>
    <n v="0"/>
    <n v="6000"/>
    <n v="0"/>
    <n v="0"/>
    <n v="6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21"/>
    <x v="21"/>
    <x v="103"/>
    <x v="6"/>
    <n v="3711"/>
    <s v="PASAJES AÉREOS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40000"/>
    <n v="0"/>
    <n v="37829"/>
    <n v="37829"/>
    <n v="37829"/>
    <n v="37829"/>
    <n v="37829"/>
    <n v="2171"/>
    <m/>
    <n v="40000"/>
    <n v="2171"/>
    <n v="0"/>
    <n v="40000"/>
    <n v="0"/>
    <n v="0"/>
    <n v="4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21"/>
    <x v="21"/>
    <x v="104"/>
    <x v="6"/>
    <n v="3721"/>
    <s v="PASAJES TERRESTRE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0"/>
    <n v="2480"/>
    <n v="0"/>
    <n v="0"/>
    <n v="0"/>
    <n v="0"/>
    <n v="0"/>
    <n v="0"/>
    <m/>
    <n v="0"/>
    <n v="0"/>
    <n v="0"/>
    <n v="0"/>
    <n v="0"/>
    <n v="2480"/>
    <n v="-2480"/>
  </r>
  <r>
    <s v="1.1-00-24"/>
    <s v="No"/>
    <n v="1"/>
    <s v="GOBIERNO"/>
    <n v="1.3"/>
    <s v="COORDINACIÓN DE LA POLÍTICA DE GOBIERNO"/>
    <s v="1.3.4"/>
    <s v="FUNCIÓN PÚBLICA"/>
    <s v="P"/>
    <s v="Actividades destinadas al desarrollo de programas "/>
    <s v="01_24"/>
    <n v="6"/>
    <n v="6"/>
    <s v="006_24"/>
    <s v="(GCORR) GASTO CORRIENTE"/>
    <x v="21"/>
    <x v="21"/>
    <x v="104"/>
    <x v="6"/>
    <n v="3721"/>
    <s v="PASAJES TERRESTRES"/>
    <n v="0"/>
    <s v="SIN DESCRIPCIÓN PARA DESTINOS 00"/>
    <x v="2"/>
    <s v="SERVICIOS GENERALES"/>
    <s v="RECURSOS FISCALES 2024"/>
    <s v="PRESIDENCIA"/>
    <s v="GOBIERNO EFECTIVO"/>
    <s v="PROCESOS ESTADISTICOS DEL MUNICIPIO"/>
    <s v="DIRECCIÓN GENERAL DE CENSOS Y ESTADISTIC"/>
    <n v="4617.5"/>
    <n v="0"/>
    <n v="4617"/>
    <n v="4617"/>
    <n v="4617"/>
    <n v="4617"/>
    <n v="4617"/>
    <n v="0.5"/>
    <m/>
    <n v="4617.5"/>
    <n v="0.5"/>
    <n v="0"/>
    <n v="4617.5"/>
    <n v="0"/>
    <n v="0"/>
    <n v="4617.5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0"/>
    <s v="025_24"/>
    <s v="(GCORR) GASTO CORRIENTE"/>
    <x v="21"/>
    <x v="21"/>
    <x v="104"/>
    <x v="6"/>
    <n v="3721"/>
    <s v="PASAJES TERRESTRES"/>
    <n v="0"/>
    <s v="SIN DESCRIPCIÓN PARA DESTINOS 00"/>
    <x v="2"/>
    <s v="SERVICIOS GENERALES"/>
    <s v="RECURSOS FISCALES 2024"/>
    <s v="COMISARÍA DE LA POLICÍA PREVENTIVA MUNICIPAL"/>
    <s v="SEGURIDAD CIUDADANA"/>
    <s v="CAPACITACIÓN"/>
    <s v="DESPACHO DE LA COMISARÍA DE LA POLICÍA P"/>
    <n v="6755.56"/>
    <n v="0"/>
    <n v="6755.56"/>
    <n v="6755.56"/>
    <n v="6755.56"/>
    <n v="6755.56"/>
    <n v="6755.56"/>
    <n v="0"/>
    <m/>
    <n v="6755.56"/>
    <n v="0"/>
    <n v="0"/>
    <n v="15000"/>
    <n v="0"/>
    <n v="8244.44"/>
    <n v="6755.56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21"/>
    <x v="21"/>
    <x v="104"/>
    <x v="6"/>
    <n v="3721"/>
    <s v="PASAJES TERRESTRES"/>
    <n v="0"/>
    <s v="SIN DESCRIPCIÓN PARA DESTINOS 00"/>
    <x v="2"/>
    <s v="SERVICIOS GENERALES"/>
    <s v="RECURSOS FISCALES 2024"/>
    <s v="UNIDAD DE ACOPIO Y SALUD ANIMAL MUNICIPAL (UNASAM)"/>
    <s v="CIUDAD SUSTENTABLE"/>
    <s v="CONTROL DE FELINOS, CANINOS Y VIDA SILVESTRE EN EL MUNICIPIO"/>
    <s v="UNIDAD DE ACOPIO Y SALUD ANIMAL MUNICIPA"/>
    <n v="2220"/>
    <n v="0"/>
    <n v="2220"/>
    <n v="2220"/>
    <n v="2220"/>
    <n v="2220"/>
    <n v="2220"/>
    <n v="0"/>
    <m/>
    <n v="2220"/>
    <n v="0"/>
    <n v="0"/>
    <n v="3000"/>
    <n v="0"/>
    <n v="780"/>
    <n v="222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3"/>
    <s v="003_24"/>
    <s v="(GCORR) GASTO CORRIENTE"/>
    <x v="21"/>
    <x v="21"/>
    <x v="105"/>
    <x v="6"/>
    <n v="3751"/>
    <s v="VIÁTICOS EN EL PAÍS"/>
    <n v="0"/>
    <s v="SIN DESCRIPCIÓN PARA DESTINOS 00"/>
    <x v="2"/>
    <s v="SERVICIOS GENERALES"/>
    <s v="RECURSOS FISCALES 2024"/>
    <s v="PRESIDENCIA"/>
    <s v="GOBIERNO EFECTIVO"/>
    <s v="DESPACHO DE LA JEFATURA DE GABINETE"/>
    <s v="JEFATURA DE GABINETE"/>
    <n v="11397.95"/>
    <n v="11397.95"/>
    <n v="4332.16"/>
    <n v="4332.16"/>
    <n v="4332.16"/>
    <n v="4332.16"/>
    <n v="4332.16"/>
    <n v="7065.7900000000009"/>
    <m/>
    <n v="11397.95"/>
    <n v="7065.7900000000009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21"/>
    <x v="21"/>
    <x v="105"/>
    <x v="6"/>
    <n v="3751"/>
    <s v="VIÁTICOS EN EL PAÍS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5300"/>
    <n v="0"/>
    <n v="1165.96"/>
    <n v="1165.96"/>
    <n v="1165.96"/>
    <n v="1165.96"/>
    <n v="1165.96"/>
    <n v="4134.04"/>
    <m/>
    <n v="5300"/>
    <n v="4134.04"/>
    <n v="0"/>
    <n v="5300"/>
    <n v="0"/>
    <n v="0"/>
    <n v="5300"/>
  </r>
  <r>
    <s v="1.1-00-24"/>
    <s v="No"/>
    <n v="1"/>
    <s v="GOBIERNO"/>
    <n v="1.3"/>
    <s v="COORDINACIÓN DE LA POLÍTICA DE GOBIERNO"/>
    <s v="1.3.4"/>
    <s v="FUNCIÓN PÚBLICA"/>
    <s v="P"/>
    <s v="Actividades destinadas al desarrollo de programas "/>
    <s v="01_24"/>
    <n v="6"/>
    <n v="6"/>
    <s v="006_24"/>
    <s v="(GCORR) GASTO CORRIENTE"/>
    <x v="21"/>
    <x v="21"/>
    <x v="105"/>
    <x v="6"/>
    <n v="3751"/>
    <s v="VIÁTICOS EN EL PAÍS"/>
    <n v="0"/>
    <s v="SIN DESCRIPCIÓN PARA DESTINOS 00"/>
    <x v="2"/>
    <s v="SERVICIOS GENERALES"/>
    <s v="RECURSOS FISCALES 2024"/>
    <s v="PRESIDENCIA"/>
    <s v="GOBIERNO EFECTIVO"/>
    <s v="PROCESOS ESTADISTICOS DEL MUNICIPIO"/>
    <s v="DIRECCIÓN GENERAL DE CENSOS Y ESTADISTIC"/>
    <n v="7282.5"/>
    <n v="0"/>
    <n v="7281.96"/>
    <n v="7281.96"/>
    <n v="7281.96"/>
    <n v="7281.96"/>
    <n v="7281.96"/>
    <n v="0.53999999999996362"/>
    <m/>
    <n v="7282.5"/>
    <n v="0.53999999999996362"/>
    <n v="0"/>
    <n v="7282.5"/>
    <n v="0"/>
    <n v="0"/>
    <n v="7282.5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21"/>
    <x v="21"/>
    <x v="105"/>
    <x v="6"/>
    <n v="3751"/>
    <s v="VIÁTICOS EN EL PAÍS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35000"/>
    <n v="0"/>
    <n v="19848.97"/>
    <n v="19848.97"/>
    <n v="19848.97"/>
    <n v="19848.97"/>
    <n v="19848.97"/>
    <n v="15151.029999999999"/>
    <m/>
    <n v="35000"/>
    <n v="15151.029999999999"/>
    <n v="35000"/>
    <n v="0"/>
    <n v="0"/>
    <n v="0"/>
    <n v="35000"/>
  </r>
  <r>
    <s v="1.1-00-24"/>
    <s v="No"/>
    <n v="3"/>
    <s v="DESARROLLO ECONÓMICO"/>
    <n v="3.7"/>
    <s v="TURISMO"/>
    <s v="3.7.1"/>
    <s v="TURISMO"/>
    <s v="E"/>
    <s v="Actividades del sector público, que realiza en for"/>
    <s v="09_24"/>
    <n v="8"/>
    <n v="47"/>
    <s v="029_24"/>
    <s v="(GCORR) GASTO CORRIENTE"/>
    <x v="21"/>
    <x v="21"/>
    <x v="105"/>
    <x v="6"/>
    <n v="3751"/>
    <s v="VIÁTICOS EN EL PAÍS"/>
    <n v="0"/>
    <s v="SIN DESCRIPCIÓN PARA DESTINOS 00"/>
    <x v="2"/>
    <s v="SERVICIOS GENERALES"/>
    <s v="RECURSOS FISCALES 2024"/>
    <s v="COORDINACIÓN GENERAL DE DESARROLLO ECONÓMICO"/>
    <s v="DESARROLLO ECONÓMICO Y EMPLEO"/>
    <s v="APOYO A TRADICIONES"/>
    <s v="DIRECCIÓN GENERAL DE TURISMO Y PROMOCIÓN"/>
    <n v="12000"/>
    <n v="0"/>
    <n v="0"/>
    <n v="0"/>
    <n v="0"/>
    <n v="0"/>
    <n v="0"/>
    <n v="12000"/>
    <m/>
    <n v="12000"/>
    <n v="12000"/>
    <n v="0"/>
    <n v="12000"/>
    <n v="0"/>
    <n v="0"/>
    <n v="12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21"/>
    <x v="21"/>
    <x v="105"/>
    <x v="6"/>
    <n v="3751"/>
    <s v="VIÁTICOS EN EL PAÍS"/>
    <n v="0"/>
    <s v="SIN DESCRIPCIÓN PARA DESTINOS 00"/>
    <x v="2"/>
    <s v="SERVICIOS GENERALES"/>
    <s v="RECURSOS FISCALES 2024"/>
    <s v="COORDINACIÓN GENERAL DE GOBIERNO INTELIGENTE E INNOVACIÓN GUBERNAMENTAL"/>
    <s v="GOBIERNO EFECTIVO"/>
    <s v="INFRAESTRUCTURA TECNOLOGICA ENTREGADA"/>
    <s v="DESPACHO DE LA COORDINACIÓN GENERAL DE G"/>
    <n v="38006"/>
    <n v="0"/>
    <n v="16118.18"/>
    <n v="16118.18"/>
    <n v="16118.18"/>
    <n v="16118.18"/>
    <n v="16118.18"/>
    <n v="21887.82"/>
    <m/>
    <n v="38006"/>
    <n v="21887.82"/>
    <n v="0"/>
    <n v="38006"/>
    <n v="0"/>
    <n v="0"/>
    <n v="38006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21"/>
    <x v="21"/>
    <x v="106"/>
    <x v="6"/>
    <n v="3761"/>
    <s v="VIÁTICOS EN EL EXTRANJERO"/>
    <n v="0"/>
    <s v="SIN DESCRIPCIÓN PARA DESTINOS 00"/>
    <x v="2"/>
    <s v="SERVICIOS GENERALES"/>
    <s v="RECURSOS FISCALES 2024"/>
    <s v="SECRETARÍA GENERAL DEL AYUNTAMIENTO"/>
    <s v="INFRAESTRUCTURA Y SERVICIOS PÚBLICOS"/>
    <s v="ADMINISTRACIÓN CENTRAL DE PROTECCIÓN CIVIL Y BOMBEROS"/>
    <s v="DIRECCIÓN GENERAL ADJUNTA DE PROTECCIÓN"/>
    <n v="14116"/>
    <n v="0"/>
    <n v="14116"/>
    <n v="14116"/>
    <n v="0"/>
    <n v="0"/>
    <n v="0"/>
    <n v="0"/>
    <m/>
    <n v="14116"/>
    <n v="0"/>
    <n v="0"/>
    <n v="14116"/>
    <n v="0"/>
    <n v="0"/>
    <n v="14116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21"/>
    <x v="21"/>
    <x v="107"/>
    <x v="6"/>
    <n v="3791"/>
    <s v="OTROS SERVICIOS DE TRASLADO Y HOSPEDAJE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0"/>
    <n v="3500"/>
    <n v="0"/>
    <n v="0"/>
    <n v="0"/>
    <n v="0"/>
    <n v="0"/>
    <n v="0"/>
    <m/>
    <n v="0"/>
    <n v="0"/>
    <n v="0"/>
    <n v="0"/>
    <n v="0"/>
    <n v="3500"/>
    <n v="-3500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21"/>
    <x v="21"/>
    <x v="107"/>
    <x v="6"/>
    <n v="3791"/>
    <s v="OTROS SERVICIOS DE TRASLADO Y HOSPEDAJE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0"/>
    <n v="0"/>
    <n v="0"/>
    <n v="0"/>
    <n v="0"/>
    <n v="0"/>
    <n v="0"/>
    <n v="0"/>
    <m/>
    <n v="0"/>
    <n v="0"/>
    <n v="0"/>
    <n v="8000"/>
    <n v="0"/>
    <n v="800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0"/>
    <n v="1000000"/>
    <n v="0"/>
    <n v="0"/>
    <n v="0"/>
    <n v="0"/>
    <n v="0"/>
    <n v="0"/>
    <m/>
    <n v="0"/>
    <n v="0"/>
    <n v="0"/>
    <n v="0"/>
    <n v="0"/>
    <n v="1000000"/>
    <n v="-100000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SECRETARÍA GENERAL DEL AYUNTAMIENTO"/>
    <s v="CORRESPONSABILIDAD SOCIAL (TRANSVERSAL)"/>
    <s v="RED DE BASES"/>
    <s v="DIRECCIÓN GENERAL DE CULTURA DE LA PAZ Y"/>
    <n v="1896600"/>
    <n v="1000000"/>
    <n v="1896600"/>
    <n v="1896600"/>
    <n v="1896600"/>
    <n v="1896600"/>
    <n v="1896600"/>
    <n v="0"/>
    <m/>
    <n v="1896600"/>
    <n v="0"/>
    <n v="0"/>
    <n v="1096800"/>
    <n v="0"/>
    <n v="200200"/>
    <n v="896600"/>
  </r>
  <r>
    <s v="1.1-00-24"/>
    <s v="No"/>
    <n v="1"/>
    <s v="GOBIERNO"/>
    <n v="1.3"/>
    <s v="COORDINACIÓN DE LA POLÍTICA DE GOBIERNO"/>
    <s v="1.3.4"/>
    <s v="FUNCIÓN PÚBLICA"/>
    <s v="F"/>
    <s v="Actividades destinadas a la promoción y fomento de"/>
    <s v="02_24"/>
    <n v="1"/>
    <n v="15"/>
    <s v="010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SECRETARÍA GENERAL DEL AYUNTAMIENTO"/>
    <s v="CORRESPONSABILIDAD SOCIAL (TRANSVERSAL)"/>
    <s v="ESPACIOS DE PAZ"/>
    <s v="DIRECCIÓN GENERAL DE CULTURA DE LA PAZ Y"/>
    <n v="603200"/>
    <n v="1000000"/>
    <n v="603200"/>
    <n v="603200"/>
    <n v="603200"/>
    <n v="603200"/>
    <n v="603200"/>
    <n v="0"/>
    <m/>
    <n v="603200"/>
    <n v="0"/>
    <n v="1396800"/>
    <n v="0"/>
    <n v="0"/>
    <n v="1793600"/>
    <n v="-3968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PRESIDENCIA"/>
    <s v="SOCIEDAD COHESIVA Y RESILENTE"/>
    <s v="ATENCIÓN A EVENTOS DEL GOBIERNO MUNICIPAL  Y AGENDA GUBERNAMENTAL"/>
    <s v="DIRECCIÓN GENERAL DE RELACIONES PÚBLICAS"/>
    <n v="808397.19"/>
    <n v="850588.4"/>
    <n v="808397.19"/>
    <n v="808397.19"/>
    <n v="692199.99"/>
    <n v="0"/>
    <n v="0"/>
    <n v="0"/>
    <m/>
    <n v="808397.19"/>
    <n v="0"/>
    <n v="0"/>
    <n v="818820"/>
    <n v="0"/>
    <n v="861011.21"/>
    <n v="-42191.2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2"/>
    <s v="002_24"/>
    <s v="(GCORR) GASTO CORRIENTE"/>
    <x v="22"/>
    <x v="22"/>
    <x v="108"/>
    <x v="6"/>
    <n v="3821"/>
    <s v="GASTOS DE ORDEN  SOCIAL Y CULTURAL"/>
    <n v="40"/>
    <s v="POSADA GENERAL"/>
    <x v="2"/>
    <s v="SERVICIOS GENERALES"/>
    <s v="RECURSOS FISCALES 2024"/>
    <s v="PRESIDENCIA"/>
    <s v="SOCIEDAD COHESIVA Y RESILENTE"/>
    <s v="ATENCIÓN A EVENTOS DEL GOBIERNO MUNICIPAL  Y AGENDA GUBERNAMENTAL"/>
    <s v="DIRECCIÓN GENERAL DE RELACIONES PÚBLICAS"/>
    <n v="2462999"/>
    <n v="0"/>
    <n v="2462999"/>
    <n v="0"/>
    <n v="0"/>
    <n v="0"/>
    <n v="0"/>
    <n v="0"/>
    <m/>
    <n v="2462999"/>
    <n v="0"/>
    <n v="0"/>
    <n v="2578000"/>
    <n v="0"/>
    <n v="115001"/>
    <n v="246299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5"/>
    <s v="005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PRESIDENCIA"/>
    <s v="SOCIEDAD COHESIVA Y RESILENTE"/>
    <s v="RELACIONES GUBERNAMENTALES"/>
    <s v="DIRECCIÓN GENERAL DE RELACIONES GUBERNAM"/>
    <n v="1134949.8"/>
    <n v="500000"/>
    <n v="1134949.8"/>
    <n v="1134949.8"/>
    <n v="1134949.8"/>
    <n v="535792.4"/>
    <n v="535792.4"/>
    <n v="0"/>
    <m/>
    <n v="1134949.8"/>
    <n v="0"/>
    <n v="0"/>
    <n v="1155568.3999999999"/>
    <n v="0"/>
    <n v="520618.6"/>
    <n v="634949.80000000005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5"/>
    <s v="005_24"/>
    <s v="(GCORR) GASTO CORRIENTE"/>
    <x v="22"/>
    <x v="22"/>
    <x v="108"/>
    <x v="6"/>
    <n v="3821"/>
    <s v="GASTOS DE ORDEN  SOCIAL Y CULTURAL"/>
    <n v="32"/>
    <s v="INFORME DE GOBIERNO"/>
    <x v="2"/>
    <s v="SERVICIOS GENERALES"/>
    <s v="RECURSOS FISCALES 2024"/>
    <s v="PRESIDENCIA"/>
    <s v="SOCIEDAD COHESIVA Y RESILENTE"/>
    <s v="RELACIONES GUBERNAMENTALES"/>
    <s v="DIRECCIÓN GENERAL DE RELACIONES GUBERNAM"/>
    <n v="743560"/>
    <n v="0"/>
    <n v="743560"/>
    <n v="743560"/>
    <n v="743560"/>
    <n v="743560"/>
    <n v="743560"/>
    <n v="0"/>
    <m/>
    <n v="743560"/>
    <n v="0"/>
    <n v="0"/>
    <n v="750000"/>
    <n v="0"/>
    <n v="6440"/>
    <n v="74356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5"/>
    <n v="5"/>
    <s v="005_24"/>
    <s v="(GCORR) GASTO CORRIENTE"/>
    <x v="22"/>
    <x v="22"/>
    <x v="108"/>
    <x v="6"/>
    <n v="3821"/>
    <s v="GASTOS DE ORDEN  SOCIAL Y CULTURAL"/>
    <n v="40"/>
    <s v="POSADA GENERAL"/>
    <x v="2"/>
    <s v="SERVICIOS GENERALES"/>
    <s v="RECURSOS FISCALES 2024"/>
    <s v="PRESIDENCIA"/>
    <s v="SOCIEDAD COHESIVA Y RESILENTE"/>
    <s v="RELACIONES GUBERNAMENTALES"/>
    <s v="DIRECCIÓN GENERAL DE RELACIONES GUBERNAM"/>
    <n v="0"/>
    <n v="0"/>
    <n v="0"/>
    <n v="0"/>
    <n v="0"/>
    <n v="0"/>
    <n v="0"/>
    <n v="0"/>
    <m/>
    <n v="0"/>
    <n v="0"/>
    <n v="1000000"/>
    <n v="0"/>
    <n v="0"/>
    <n v="100000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6"/>
    <n v="3"/>
    <s v="003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PRESIDENCIA"/>
    <s v="GOBIERNO EFECTIVO"/>
    <s v="DESPACHO DE LA JEFATURA DE GABINETE"/>
    <s v="JEFATURA DE GABINETE"/>
    <n v="313896"/>
    <n v="0"/>
    <n v="313896"/>
    <n v="313896"/>
    <n v="313896"/>
    <n v="0"/>
    <n v="0"/>
    <n v="0"/>
    <m/>
    <n v="313896"/>
    <n v="0"/>
    <n v="0"/>
    <n v="400000"/>
    <n v="0"/>
    <n v="86104"/>
    <n v="313896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514777.21"/>
    <n v="639567.19999999995"/>
    <n v="514777.21"/>
    <n v="514777.21"/>
    <n v="514777.21"/>
    <n v="514777.21"/>
    <n v="514777.21"/>
    <n v="0"/>
    <m/>
    <n v="514777.21"/>
    <n v="0"/>
    <n v="0"/>
    <n v="0"/>
    <n v="0"/>
    <n v="124789.99"/>
    <n v="-124789.99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145000"/>
    <n v="160000"/>
    <n v="14000.01"/>
    <n v="14000.01"/>
    <n v="14000.01"/>
    <n v="14000.01"/>
    <n v="14000.01"/>
    <n v="130999.99"/>
    <m/>
    <n v="145000"/>
    <n v="130999.99"/>
    <n v="0"/>
    <n v="0"/>
    <n v="0"/>
    <n v="15000"/>
    <n v="-15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1"/>
    <s v="009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SECRETARÍA GENERAL DEL AYUNTAMIENTO"/>
    <s v="INFRAESTRUCTURA Y SERVICIOS PÚBLICOS"/>
    <s v="ADMINISTRACIÓN CENTRAL DE PROTECCIÓN CIVIL Y BOMBEROS"/>
    <s v="DIRECCIÓN GENERAL ADJUNTA DE PROTECCIÓN"/>
    <n v="192844.2"/>
    <n v="200000"/>
    <n v="192844.2"/>
    <n v="192844.2"/>
    <n v="192844.2"/>
    <n v="192844.2"/>
    <n v="0"/>
    <n v="0"/>
    <m/>
    <n v="192844.2"/>
    <n v="0"/>
    <n v="0"/>
    <n v="0"/>
    <n v="0"/>
    <n v="7155.8"/>
    <n v="-7155.8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UNIDAD DE ACOPIO Y SALUD ANIMAL MUNICIPAL (UNASAM)"/>
    <s v="CIUDAD SUSTENTABLE"/>
    <s v="CONTROL DE FELINOS, CANINOS Y VIDA SILVESTRE EN EL MUNICIPIO"/>
    <s v="UNIDAD DE ACOPIO Y SALUD ANIMAL MUNICIPA"/>
    <n v="174000"/>
    <n v="100000"/>
    <n v="174000"/>
    <n v="174000"/>
    <n v="174000"/>
    <n v="174000"/>
    <n v="0"/>
    <n v="0"/>
    <m/>
    <n v="174000"/>
    <n v="0"/>
    <n v="0"/>
    <n v="77000"/>
    <n v="0"/>
    <n v="3000"/>
    <n v="74000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COORDINACIÓN GENERAL DE CONSTRUCCIÓN DE COMUNIDAD"/>
    <s v="SOCIEDAD COHESIVA Y RESILENTE"/>
    <s v="POLITICA CULTURAL DE TLAJOMULCO DE ZUÑIGA"/>
    <s v="DIRECCIÓN GENERAL DE CULTURA"/>
    <n v="93171.199999999997"/>
    <n v="400000"/>
    <n v="93171.199999999997"/>
    <n v="93171.199999999997"/>
    <n v="74611.199999999997"/>
    <n v="74611.199999999997"/>
    <n v="74611.199999999997"/>
    <n v="0"/>
    <m/>
    <n v="93171.199999999997"/>
    <n v="0"/>
    <n v="0"/>
    <n v="0"/>
    <n v="0"/>
    <n v="306828.79999999999"/>
    <n v="-306828.79999999999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22"/>
    <x v="22"/>
    <x v="108"/>
    <x v="6"/>
    <n v="3821"/>
    <s v="GASTOS DE ORDEN  SOCIAL Y CULTURAL"/>
    <n v="15"/>
    <s v="FESTIVAL MAROMETA"/>
    <x v="2"/>
    <s v="SERVICIOS GENERALES"/>
    <s v="RECURSOS FISCALES 2024"/>
    <s v="COORDINACIÓN GENERAL DE CONSTRUCCIÓN DE COMUNIDAD"/>
    <s v="SOCIEDAD COHESIVA Y RESILENTE"/>
    <s v="POLITICA CULTURAL DE TLAJOMULCO DE ZUÑIGA"/>
    <s v="DIRECCIÓN GENERAL DE CULTURA"/>
    <n v="1492920"/>
    <n v="1500000"/>
    <n v="1492920"/>
    <n v="1492920"/>
    <n v="1492920"/>
    <n v="1492920"/>
    <n v="1492920"/>
    <n v="0"/>
    <m/>
    <n v="1492920"/>
    <n v="0"/>
    <n v="0"/>
    <n v="0"/>
    <n v="0"/>
    <n v="7080"/>
    <n v="-7080"/>
  </r>
  <r>
    <s v="1.1-00-24"/>
    <s v="No"/>
    <n v="2"/>
    <s v="DESARROLLO SOCIAL"/>
    <n v="2.4"/>
    <s v="RECREACIÓN, CULTURA Y OTRAS MANIFESTACIONES SOCIALES"/>
    <s v="2.4.2"/>
    <s v="CULTURA"/>
    <s v="F"/>
    <s v="Actividades destinadas a la promoción y fomento de"/>
    <s v="06_24"/>
    <n v="5"/>
    <n v="29"/>
    <s v="017_24"/>
    <s v="(GCORR) GASTO CORRIENTE"/>
    <x v="22"/>
    <x v="22"/>
    <x v="108"/>
    <x v="6"/>
    <n v="3821"/>
    <s v="GASTOS DE ORDEN  SOCIAL Y CULTURAL"/>
    <n v="16"/>
    <s v="DIA DEL MAESTRO"/>
    <x v="2"/>
    <s v="SERVICIOS GENERALES"/>
    <s v="RECURSOS FISCALES 2024"/>
    <s v="COORDINACIÓN GENERAL DE CONSTRUCCIÓN DE COMUNIDAD"/>
    <s v="SOCIEDAD COHESIVA Y RESILENTE"/>
    <s v="POLITICA CULTURAL DE TLAJOMULCO DE ZUÑIGA"/>
    <s v="DIRECCIÓN GENERAL DE CULTURA"/>
    <n v="589860"/>
    <n v="600000"/>
    <n v="589860"/>
    <n v="589860"/>
    <n v="589860"/>
    <n v="589860"/>
    <n v="589860"/>
    <n v="0"/>
    <m/>
    <n v="589860"/>
    <n v="0"/>
    <n v="0"/>
    <n v="0"/>
    <n v="0"/>
    <n v="10140"/>
    <n v="-1014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26"/>
    <s v="016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COORDINACIÓN GENERAL DE CONSTRUCCIÓN DE COMUNIDAD"/>
    <s v="SOCIEDAD COHESIVA Y RESILENTE"/>
    <s v="APOYO A LAS AGENCIAS Y DELEGACIONES DEL MUNICIPIO"/>
    <s v="DESPACHO DE LA COORDINACIÓN GENERAL DE C"/>
    <n v="4000000"/>
    <n v="4000000"/>
    <n v="3957260"/>
    <n v="3957260"/>
    <n v="3942260"/>
    <n v="3942260"/>
    <n v="3942260"/>
    <n v="42740"/>
    <m/>
    <n v="4000000"/>
    <n v="4274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30"/>
    <s v="018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COORDINACIÓN GENERAL DE CONSTRUCCIÓN DE COMUNIDAD"/>
    <s v="SOCIEDAD COHESIVA Y RESILENTE"/>
    <s v="BECAS  A ESTUDIANTES"/>
    <s v="DIRECCIÓN GENERAL DE POLÍTICA SOCIAL"/>
    <n v="0"/>
    <n v="74530"/>
    <n v="0"/>
    <n v="0"/>
    <n v="0"/>
    <n v="0"/>
    <n v="0"/>
    <n v="0"/>
    <m/>
    <n v="0"/>
    <n v="0"/>
    <n v="0"/>
    <n v="0"/>
    <n v="0"/>
    <n v="74530"/>
    <n v="-7453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COORDINACIÓN GENERAL DE GESTIÓN INTEGRAL DE LA CIUDAD"/>
    <s v="CIUDAD SUSTENTABLE"/>
    <s v="POLITICA DE INTEGRAL DE LA CIUDAD"/>
    <s v="DIRECCIÓN DE PROYECTOS ESTRATEGICOS"/>
    <n v="0"/>
    <n v="619981"/>
    <n v="0"/>
    <n v="0"/>
    <n v="0"/>
    <n v="0"/>
    <n v="0"/>
    <n v="0"/>
    <m/>
    <n v="0"/>
    <n v="0"/>
    <n v="0"/>
    <n v="0"/>
    <n v="0"/>
    <n v="619981"/>
    <n v="-619981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3723692"/>
    <n v="500000"/>
    <n v="3717080"/>
    <n v="3717080"/>
    <n v="3567080"/>
    <n v="3567080"/>
    <n v="3567080"/>
    <n v="6612"/>
    <m/>
    <n v="3723692"/>
    <n v="6612"/>
    <n v="248640"/>
    <n v="3059360"/>
    <n v="0"/>
    <n v="84308"/>
    <n v="3223692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23"/>
    <s v="CABALGATA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740080"/>
    <n v="500000"/>
    <n v="740080"/>
    <n v="740080"/>
    <n v="740080"/>
    <n v="740080"/>
    <n v="740080"/>
    <n v="0"/>
    <m/>
    <n v="740080"/>
    <n v="0"/>
    <n v="0"/>
    <n v="250000"/>
    <n v="0"/>
    <n v="9920"/>
    <n v="24008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24"/>
    <s v="EXPO AGROPECUARIA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640000"/>
    <n v="500000"/>
    <n v="640000"/>
    <n v="640000"/>
    <n v="640000"/>
    <n v="640000"/>
    <n v="640000"/>
    <n v="0"/>
    <m/>
    <n v="640000"/>
    <n v="0"/>
    <n v="0"/>
    <n v="150000"/>
    <n v="0"/>
    <n v="10000"/>
    <n v="1400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25"/>
    <s v="CHARRERIA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1287600"/>
    <n v="615000"/>
    <n v="1287600"/>
    <n v="1287600"/>
    <n v="1287600"/>
    <n v="1287600"/>
    <n v="1287600"/>
    <n v="0"/>
    <m/>
    <n v="1287600"/>
    <n v="0"/>
    <n v="0"/>
    <n v="700000"/>
    <n v="0"/>
    <n v="27400"/>
    <n v="6726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26"/>
    <s v="MICTLAN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694492.6"/>
    <n v="735000"/>
    <n v="694492"/>
    <n v="694492"/>
    <n v="694492"/>
    <n v="0"/>
    <n v="0"/>
    <n v="0.59999999997671694"/>
    <m/>
    <n v="694492.6"/>
    <n v="0.59999999997671694"/>
    <n v="0"/>
    <n v="1441199.6"/>
    <n v="0"/>
    <n v="1481707"/>
    <n v="-40507.4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27"/>
    <s v="ARBOL NAVIDEÑO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450000"/>
    <n v="0"/>
    <n v="0"/>
    <n v="0"/>
    <n v="0"/>
    <n v="0"/>
    <n v="0"/>
    <m/>
    <n v="0"/>
    <n v="0"/>
    <n v="0"/>
    <n v="0"/>
    <n v="0"/>
    <n v="450000"/>
    <n v="-4500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ORR) GASTO CORRIENTE"/>
    <x v="22"/>
    <x v="22"/>
    <x v="108"/>
    <x v="6"/>
    <n v="3821"/>
    <s v="GASTOS DE ORDEN  SOCIAL Y CULTURAL"/>
    <n v="28"/>
    <s v="ROSCA DE REYES"/>
    <x v="2"/>
    <s v="SERVICIOS GENERA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200000"/>
    <n v="200000"/>
    <n v="200000"/>
    <n v="200000"/>
    <n v="200000"/>
    <n v="200000"/>
    <n v="200000"/>
    <n v="0"/>
    <m/>
    <n v="200000"/>
    <n v="0"/>
    <n v="0"/>
    <n v="0"/>
    <n v="0"/>
    <n v="0"/>
    <n v="0"/>
  </r>
  <r>
    <s v="1.1-00-24"/>
    <s v="No"/>
    <n v="3"/>
    <s v="DESARROLLO ECONÓMICO"/>
    <n v="3.7"/>
    <s v="TURISMO"/>
    <s v="3.7.1"/>
    <s v="TURISMO"/>
    <s v="E"/>
    <s v="Actividades del sector público, que realiza en for"/>
    <s v="09_24"/>
    <n v="8"/>
    <n v="47"/>
    <s v="029_24"/>
    <s v="(GCORR) GASTO CORRIENTE"/>
    <x v="22"/>
    <x v="22"/>
    <x v="108"/>
    <x v="6"/>
    <n v="3821"/>
    <s v="GASTOS DE ORDEN  SOCIAL Y CULTURAL"/>
    <n v="0"/>
    <s v="SIN DESCRIPCIÓN PARA DESTINOS 00"/>
    <x v="2"/>
    <s v="SERVICIOS GENERALES"/>
    <s v="RECURSOS FISCALES 2024"/>
    <s v="COORDINACIÓN GENERAL DE DESARROLLO ECONÓMICO"/>
    <s v="DESARROLLO ECONÓMICO Y EMPLEO"/>
    <s v="APOYO A TRADICIONES"/>
    <s v="DIRECCIÓN GENERAL DE TURISMO Y PROMOCIÓN"/>
    <n v="657870.80000000005"/>
    <n v="0"/>
    <n v="657870.80000000005"/>
    <n v="0"/>
    <n v="0"/>
    <n v="0"/>
    <n v="0"/>
    <n v="0"/>
    <m/>
    <n v="657870.80000000005"/>
    <n v="0"/>
    <n v="0"/>
    <n v="815805.8"/>
    <n v="0"/>
    <n v="157935"/>
    <n v="657870.80000000005"/>
  </r>
  <r>
    <s v="1.1-00-24"/>
    <s v="No"/>
    <n v="3"/>
    <s v="DESARROLLO ECONÓMICO"/>
    <n v="3.7"/>
    <s v="TURISMO"/>
    <s v="3.7.1"/>
    <s v="TURISMO"/>
    <s v="E"/>
    <s v="Actividades del sector público, que realiza en for"/>
    <s v="09_24"/>
    <n v="8"/>
    <n v="47"/>
    <s v="029_24"/>
    <s v="(GCORR) GASTO CORRIENTE"/>
    <x v="22"/>
    <x v="22"/>
    <x v="108"/>
    <x v="6"/>
    <n v="3821"/>
    <s v="GASTOS DE ORDEN  SOCIAL Y CULTURAL"/>
    <n v="22"/>
    <s v="ESCUELA DE CHARRERIA"/>
    <x v="2"/>
    <s v="SERVICIOS GENERALES"/>
    <s v="RECURSOS FISCALES 2024"/>
    <s v="COORDINACIÓN GENERAL DE DESARROLLO ECONÓMICO"/>
    <s v="DESARROLLO ECONÓMICO Y EMPLEO"/>
    <s v="APOYO A TRADICIONES"/>
    <s v="DIRECCIÓN GENERAL DE TURISMO Y PROMOCIÓN"/>
    <n v="0"/>
    <n v="700000"/>
    <n v="0"/>
    <n v="0"/>
    <n v="0"/>
    <n v="0"/>
    <n v="0"/>
    <n v="0"/>
    <m/>
    <n v="0"/>
    <n v="0"/>
    <n v="0"/>
    <n v="0"/>
    <n v="0"/>
    <n v="700000"/>
    <n v="-700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22"/>
    <x v="22"/>
    <x v="109"/>
    <x v="6"/>
    <n v="3831"/>
    <s v="CONGRESOS Y CONVENCIONES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0"/>
    <n v="0"/>
    <n v="0"/>
    <n v="0"/>
    <n v="0"/>
    <n v="0"/>
    <n v="0"/>
    <n v="0"/>
    <m/>
    <n v="0"/>
    <n v="0"/>
    <n v="0"/>
    <n v="25100"/>
    <n v="0"/>
    <n v="2510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23"/>
    <x v="23"/>
    <x v="110"/>
    <x v="6"/>
    <n v="3911"/>
    <s v="SERVICIOS FUNERARIOS Y DE CEMENTERI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445766.8"/>
    <n v="700000"/>
    <n v="445766.8"/>
    <n v="445766.8"/>
    <n v="445766.8"/>
    <n v="445766.8"/>
    <n v="445766.8"/>
    <n v="0"/>
    <m/>
    <n v="445766.8"/>
    <n v="0"/>
    <n v="0"/>
    <n v="0"/>
    <n v="0"/>
    <n v="254233.2"/>
    <n v="-254233.2"/>
  </r>
  <r>
    <s v="2.5-03-1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PRODDER 2023"/>
    <s v="TESORERÍA MUNICIPAL"/>
    <s v="GOBIERNO EFECTIVO"/>
    <s v="PROYECTO DE PRESUPUESTO"/>
    <s v="DIRECCIÓN GENERAL DE FINANZAS"/>
    <n v="981350"/>
    <n v="0"/>
    <n v="980971.69"/>
    <n v="980971.69"/>
    <n v="980971.69"/>
    <n v="980971.69"/>
    <n v="980971.69"/>
    <n v="378.31000000005588"/>
    <m/>
    <n v="981350"/>
    <n v="378.31000000005588"/>
    <n v="981350"/>
    <n v="0"/>
    <n v="0"/>
    <n v="0"/>
    <n v="981350"/>
  </r>
  <r>
    <s v="2.6-05-24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PROGRAMA ESTRATEGIA ALE 2024 (APORTACIÓN ESTATAL)"/>
    <s v="TESORERÍA MUNICIPAL"/>
    <s v="GOBIERNO EFECTIVO"/>
    <s v="PROYECTO DE PRESUPUESTO"/>
    <s v="DIRECCIÓN GENERAL DE FINANZAS"/>
    <n v="0"/>
    <n v="0"/>
    <n v="29337.03"/>
    <n v="29337.03"/>
    <n v="29337.03"/>
    <n v="29337.03"/>
    <n v="29337.03"/>
    <n v="-29337.03"/>
    <n v="29337.03"/>
    <n v="29337.03"/>
    <n v="0"/>
    <n v="0"/>
    <n v="0"/>
    <n v="0"/>
    <n v="0"/>
    <n v="0"/>
  </r>
  <r>
    <s v="2.6-05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PROGRAMA ESTRATEGIA ALE 2023 (APORTACIÓN ESTATAL)"/>
    <s v="TESORERÍA MUNICIPAL"/>
    <s v="GOBIERNO EFECTIVO"/>
    <s v="PROYECTO DE PRESUPUESTO"/>
    <s v="DIRECCIÓN GENERAL DE FINANZAS"/>
    <n v="38913"/>
    <n v="0"/>
    <n v="38913"/>
    <n v="38913"/>
    <n v="38913"/>
    <n v="38913"/>
    <n v="38913"/>
    <n v="0"/>
    <m/>
    <n v="38913"/>
    <n v="0"/>
    <n v="38913"/>
    <n v="0"/>
    <n v="0"/>
    <n v="0"/>
    <n v="38913"/>
  </r>
  <r>
    <s v="2.5-02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FONDO DE APORTACIÓN AL FORTALECIMIENTO MUNICIPAL 2023 (FORTAMUN)"/>
    <s v="TESORERÍA MUNICIPAL"/>
    <s v="GOBIERNO EFECTIVO"/>
    <s v="PROYECTO DE PRESUPUESTO"/>
    <s v="DIRECCIÓN GENERAL DE FINANZAS"/>
    <n v="921278.58"/>
    <n v="0"/>
    <n v="921278.58"/>
    <n v="921278.58"/>
    <n v="921278.58"/>
    <n v="921278.58"/>
    <n v="921278.58"/>
    <n v="0"/>
    <m/>
    <n v="921278.58"/>
    <n v="0"/>
    <n v="921278.58"/>
    <n v="0"/>
    <n v="0"/>
    <n v="0"/>
    <n v="921278.58"/>
  </r>
  <r>
    <s v="2.6-06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BARRIOS DE PAZ 2023 (APORTACIÓN ESTATAL)"/>
    <s v="TESORERÍA MUNICIPAL"/>
    <s v="GOBIERNO EFECTIVO"/>
    <s v="PROYECTO DE PRESUPUESTO"/>
    <s v="DIRECCIÓN GENERAL DE FINANZAS"/>
    <n v="167669.15"/>
    <n v="0"/>
    <n v="167669.15"/>
    <n v="167669.15"/>
    <n v="167669.15"/>
    <n v="167669.15"/>
    <n v="167669.15"/>
    <n v="0"/>
    <m/>
    <n v="167669.15"/>
    <n v="0"/>
    <n v="167669.15"/>
    <n v="0"/>
    <n v="0"/>
    <n v="0"/>
    <n v="167669.15"/>
  </r>
  <r>
    <s v="2.6-12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FONDO PARA INVERSIONES METROPOLITANAS 2023 (APORTACIÓN ESTATAL)"/>
    <s v="TESORERÍA MUNICIPAL"/>
    <s v="GOBIERNO EFECTIVO"/>
    <s v="PROYECTO DE PRESUPUESTO"/>
    <s v="DIRECCIÓN GENERAL DE FINANZAS"/>
    <n v="7445.91"/>
    <n v="0"/>
    <n v="7445.91"/>
    <n v="7445.91"/>
    <n v="7445.91"/>
    <n v="7445.91"/>
    <n v="7445.91"/>
    <n v="0"/>
    <m/>
    <n v="7445.91"/>
    <n v="0"/>
    <n v="7445.91"/>
    <n v="0"/>
    <n v="0"/>
    <n v="0"/>
    <n v="7445.91"/>
  </r>
  <r>
    <s v="2.6-11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ESTRATEGIA DE SEGURIDAD &quot;PUNTOS PURPURA&quot; 2023 (APORTACIÓN ESTATAL)"/>
    <s v="TESORERÍA MUNICIPAL"/>
    <s v="GOBIERNO EFECTIVO"/>
    <s v="PROYECTO DE PRESUPUESTO"/>
    <s v="DIRECCIÓN GENERAL DE FINANZAS"/>
    <n v="1770.05"/>
    <n v="0"/>
    <n v="1770.05"/>
    <n v="1770.05"/>
    <n v="1770.05"/>
    <n v="1770.05"/>
    <n v="1770.05"/>
    <n v="0"/>
    <m/>
    <n v="1770.05"/>
    <n v="0"/>
    <n v="1770.05"/>
    <n v="0"/>
    <n v="0"/>
    <n v="0"/>
    <n v="1770.05"/>
  </r>
  <r>
    <s v="212-4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FAIS 2012 (APORTACIÓN FEDERAL)"/>
    <s v="TESORERÍA MUNICIPAL"/>
    <s v="GOBIERNO EFECTIVO"/>
    <s v="PROYECTO DE PRESUPUESTO"/>
    <s v="DIRECCIÓN GENERAL DE FINANZAS"/>
    <n v="1135715.3"/>
    <n v="0"/>
    <n v="1135715.3"/>
    <n v="1135715.3"/>
    <n v="1135715.3"/>
    <n v="1135715.3"/>
    <n v="1135715.3"/>
    <n v="0"/>
    <m/>
    <n v="1135715.3"/>
    <n v="0"/>
    <n v="1135715.3"/>
    <n v="0"/>
    <n v="0"/>
    <n v="0"/>
    <n v="1135715.3"/>
  </r>
  <r>
    <s v="2.6-01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SUBSIDIO POLICÍA METROPOLITANA 2023 (APORTACIÓN ESTATAL)"/>
    <s v="TESORERÍA MUNICIPAL"/>
    <s v="GOBIERNO EFECTIVO"/>
    <s v="PROYECTO DE PRESUPUESTO"/>
    <s v="DIRECCIÓN GENERAL DE FINANZAS"/>
    <n v="1000247.19"/>
    <n v="0"/>
    <n v="1000247.19"/>
    <n v="1000247.19"/>
    <n v="1000247.19"/>
    <n v="1000247.19"/>
    <n v="1000247.19"/>
    <n v="0"/>
    <m/>
    <n v="1000247.19"/>
    <n v="0"/>
    <n v="1000247.19"/>
    <n v="0"/>
    <n v="0"/>
    <n v="0"/>
    <n v="1000247.19"/>
  </r>
  <r>
    <s v="502.1-11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FONDO DE FORTALECIMIENTO MUNICIPAL 2011 (FORTAMUN)"/>
    <s v="TESORERÍA MUNICIPAL"/>
    <s v="GOBIERNO EFECTIVO"/>
    <s v="PROYECTO DE PRESUPUESTO"/>
    <s v="DIRECCIÓN GENERAL DE FINANZAS"/>
    <n v="104076.75"/>
    <n v="0"/>
    <n v="104076.75"/>
    <n v="104076.75"/>
    <n v="104076.75"/>
    <n v="104076.75"/>
    <n v="104076.75"/>
    <n v="0"/>
    <m/>
    <n v="104076.75"/>
    <n v="0"/>
    <n v="104076.75"/>
    <n v="0"/>
    <n v="0"/>
    <n v="0"/>
    <n v="104076.75"/>
  </r>
  <r>
    <s v="2.5-01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FONDO DE APORTACIÓN A LA INFRAESTRUCTURA SOCIAL MUNICIPAL 2023 (FAISM)"/>
    <s v="TESORERÍA MUNICIPAL"/>
    <s v="GOBIERNO EFECTIVO"/>
    <s v="PROYECTO DE PRESUPUESTO"/>
    <s v="DIRECCIÓN GENERAL DE FINANZAS"/>
    <n v="2224784.9500000002"/>
    <n v="0"/>
    <n v="2224784.9500000002"/>
    <n v="2224784.9500000002"/>
    <n v="2224784.9500000002"/>
    <n v="2224784.9500000002"/>
    <n v="2224784.9500000002"/>
    <n v="0"/>
    <m/>
    <n v="2224784.9500000002"/>
    <n v="0"/>
    <n v="2224784.9500000002"/>
    <n v="0"/>
    <n v="0"/>
    <n v="0"/>
    <n v="2224784.9500000002"/>
  </r>
  <r>
    <s v="2.6-14-23"/>
    <s v="Si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1"/>
    <x v="6"/>
    <n v="3921"/>
    <s v="Reintegro de Remanentes de Recursos Federales y Estatales"/>
    <n v="0"/>
    <s v="SIN DESCRIPCIÓN PARA DESTINOS 00"/>
    <x v="2"/>
    <s v="SERVICIOS GENERALES"/>
    <s v="CONSTRUCCIÓN DE PLANTA DE SEPARACIÓN, CLASIFICACIÓN Y RECICLAJE DE RESIDUOS SÓLIDOS URBANOS DE TLAJOMULCO DE ZUÑIGA, JALISCO 2023 (APORTACIÓN ESTATAL)"/>
    <s v="TESORERÍA MUNICIPAL"/>
    <s v="GOBIERNO EFECTIVO"/>
    <s v="PROYECTO DE PRESUPUESTO"/>
    <s v="DIRECCIÓN GENERAL DE FINANZAS"/>
    <n v="2676.88"/>
    <n v="0"/>
    <n v="2676.88"/>
    <n v="2676.88"/>
    <n v="2676.88"/>
    <n v="2676.88"/>
    <n v="2676.88"/>
    <n v="0"/>
    <m/>
    <n v="2676.88"/>
    <n v="0"/>
    <n v="2676.88"/>
    <n v="0"/>
    <n v="0"/>
    <n v="0"/>
    <n v="2676.88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23"/>
    <x v="23"/>
    <x v="111"/>
    <x v="6"/>
    <n v="3922"/>
    <s v="IMPUESTOS Y DERECHOS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115936.99"/>
    <n v="1000000"/>
    <n v="1115936.99"/>
    <n v="1115936.99"/>
    <n v="545134.93000000005"/>
    <n v="545134.93000000005"/>
    <n v="545134.93000000005"/>
    <n v="0"/>
    <m/>
    <n v="1115936.99"/>
    <n v="0"/>
    <n v="295238.06"/>
    <n v="5700"/>
    <n v="0"/>
    <n v="185001.07"/>
    <n v="115936.99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ORR) GASTO CORRIENTE"/>
    <x v="23"/>
    <x v="23"/>
    <x v="111"/>
    <x v="6"/>
    <n v="3922"/>
    <s v="IMPUESTOS Y DERECHOS"/>
    <n v="0"/>
    <s v="SIN DESCRIPCIÓN PARA DESTINOS 00"/>
    <x v="2"/>
    <s v="SERVICIOS GENERALES"/>
    <s v="RECURSOS FISCALES 2024"/>
    <s v="SECRETARÍA GENERAL DEL AYUNTAMIENTO"/>
    <s v="CORRESPONSABILIDAD SOCIAL (TRANSVERSAL)"/>
    <s v="DESPACHO DE LA SECRETARÍA GENERAL"/>
    <s v="DIRECCIÓN DE LA SECRETARÍA GENERAL"/>
    <n v="1216175.0900000001"/>
    <n v="500000"/>
    <n v="1216175.0900000001"/>
    <n v="1216175.0900000001"/>
    <n v="923847.44"/>
    <n v="660945.14"/>
    <n v="660945.14"/>
    <n v="0"/>
    <m/>
    <n v="1216175.0900000001"/>
    <n v="0"/>
    <n v="100000"/>
    <n v="1000000"/>
    <n v="0"/>
    <n v="383824.91"/>
    <n v="716175.09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ORR) GASTO CORRIENTE"/>
    <x v="23"/>
    <x v="23"/>
    <x v="111"/>
    <x v="6"/>
    <n v="3922"/>
    <s v="IMPUESTOS Y DERECHOS"/>
    <n v="0"/>
    <s v="SIN DESCRIPCIÓN PARA DESTINOS 00"/>
    <x v="2"/>
    <s v="SERVICIOS GENERALES"/>
    <s v="RECURSOS FISCALES 2024"/>
    <s v="GABINETE INTEGRAL DE INFRAESTRUCTURA Y SERVICIOS PÚBLICOS"/>
    <s v="GESTIÓN INTEGRAL DEL AGUA"/>
    <s v="SUMINISTRO DE AGUA"/>
    <s v="DIRECCIÓN GENERAL DE AGUA POTABLE Y SANE"/>
    <n v="10259700"/>
    <n v="7000000"/>
    <n v="10259700"/>
    <n v="10259700"/>
    <n v="10259700"/>
    <n v="10259700"/>
    <n v="10259700"/>
    <n v="0"/>
    <m/>
    <n v="10259700"/>
    <n v="0"/>
    <n v="0"/>
    <n v="3270000"/>
    <n v="0"/>
    <n v="10300"/>
    <n v="32597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3"/>
    <x v="23"/>
    <x v="112"/>
    <x v="6"/>
    <n v="3941"/>
    <s v="SENTENCIAS Y RESOLUCIONES POR AUTORIDAD COMPETENTE"/>
    <n v="0"/>
    <s v="SIN DESCRIPCIÓN PARA DESTINOS 00"/>
    <x v="2"/>
    <s v="SERVICIOS GENERALES"/>
    <s v="RECURSOS FISCALES 2024"/>
    <s v="TESORERÍA MUNICIPAL"/>
    <s v="GOBIERNO EFECTIVO"/>
    <s v="PROYECTO DE PRESUPUESTO"/>
    <s v="DIRECCIÓN GENERAL DE FINANZAS"/>
    <n v="1661937.89"/>
    <n v="1661937.89"/>
    <n v="55672"/>
    <n v="55672"/>
    <n v="55672"/>
    <n v="55672"/>
    <n v="55671"/>
    <n v="1606265.89"/>
    <m/>
    <n v="1661937.89"/>
    <n v="1606265.89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23"/>
    <x v="23"/>
    <x v="112"/>
    <x v="6"/>
    <n v="3941"/>
    <s v="SENTENCIAS Y RESOLUCIONES POR AUTORIDAD COMPETENTE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10755000"/>
    <n v="10000000"/>
    <n v="10753577.1"/>
    <n v="10753577.1"/>
    <n v="10753577.1"/>
    <n v="10753577.1"/>
    <n v="10753577.1"/>
    <n v="1422.9000000003725"/>
    <m/>
    <n v="10755000"/>
    <n v="1422.9000000003725"/>
    <n v="0"/>
    <n v="756422.9"/>
    <n v="0"/>
    <n v="1422.9"/>
    <n v="755000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0"/>
    <s v="025_24"/>
    <s v="(GCORR) GASTO CORRIENTE"/>
    <x v="23"/>
    <x v="23"/>
    <x v="112"/>
    <x v="6"/>
    <n v="3941"/>
    <s v="SENTENCIAS Y RESOLUCIONES POR AUTORIDAD COMPETENTE"/>
    <n v="0"/>
    <s v="SIN DESCRIPCIÓN PARA DESTINOS 00"/>
    <x v="2"/>
    <s v="SERVICIOS GENERALES"/>
    <s v="RECURSOS FISCALES 2024"/>
    <s v="COMISARÍA DE LA POLICÍA PREVENTIVA MUNICIPAL"/>
    <s v="SEGURIDAD CIUDADANA"/>
    <s v="CAPACITACIÓN"/>
    <s v="DESPACHO DE LA COMISARÍA DE LA POLICÍA P"/>
    <n v="0"/>
    <n v="50000"/>
    <n v="0"/>
    <n v="0"/>
    <n v="0"/>
    <n v="0"/>
    <n v="0"/>
    <n v="0"/>
    <m/>
    <n v="0"/>
    <n v="0"/>
    <n v="60121"/>
    <n v="0"/>
    <n v="0"/>
    <n v="110121"/>
    <n v="-5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20"/>
    <s v="014_24"/>
    <s v="(GCORR) GASTO CORRIENTE"/>
    <x v="23"/>
    <x v="23"/>
    <x v="112"/>
    <x v="6"/>
    <n v="3942"/>
    <s v="DIVERSAS DEVOLUCIONES"/>
    <n v="0"/>
    <s v="SIN DESCRIPCIÓN PARA DESTINOS 00"/>
    <x v="2"/>
    <s v="SERVICIOS GENERALES"/>
    <s v="RECURSOS FISCALES 2024"/>
    <s v="TESORERÍA MUNICIPAL"/>
    <s v="GOBIERNO EFECTIVO"/>
    <s v="RECURSOS RECAUDADOS DE MANERA EFICIENTE PROGRAMADOS"/>
    <s v="DIRECCIÓN GENERAL DE INGRESOS"/>
    <n v="260897.47"/>
    <n v="450000"/>
    <n v="260897.47"/>
    <n v="260897.47"/>
    <n v="260897.47"/>
    <n v="260897.47"/>
    <n v="254969.51"/>
    <n v="0"/>
    <m/>
    <n v="260897.47"/>
    <n v="0"/>
    <n v="0"/>
    <n v="0"/>
    <n v="0"/>
    <n v="189102.53"/>
    <n v="-189102.53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20"/>
    <s v="014_24"/>
    <s v="(GCORR) GASTO CORRIENTE"/>
    <x v="23"/>
    <x v="23"/>
    <x v="113"/>
    <x v="6"/>
    <n v="3951"/>
    <s v="PENAS, MULTAS, ACCESORIOS Y ACTUALIZACIONES"/>
    <n v="0"/>
    <s v="SIN DESCRIPCIÓN PARA DESTINOS 00"/>
    <x v="2"/>
    <s v="SERVICIOS GENERALES"/>
    <s v="RECURSOS FISCALES 2024"/>
    <s v="TESORERÍA MUNICIPAL"/>
    <s v="GOBIERNO EFECTIVO"/>
    <s v="RECURSOS RECAUDADOS DE MANERA EFICIENTE PROGRAMADOS"/>
    <s v="DIRECCIÓN GENERAL DE INGRESOS"/>
    <n v="0"/>
    <n v="300000"/>
    <n v="0"/>
    <n v="0"/>
    <n v="0"/>
    <n v="0"/>
    <n v="0"/>
    <n v="0"/>
    <m/>
    <n v="0"/>
    <n v="0"/>
    <n v="0"/>
    <n v="0"/>
    <n v="0"/>
    <n v="300000"/>
    <n v="-30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23"/>
    <x v="23"/>
    <x v="114"/>
    <x v="6"/>
    <n v="3961"/>
    <s v="OTROS GASTOS POR RESPONSABILIDADES"/>
    <n v="0"/>
    <s v="SIN DESCRIPCIÓN PARA DESTINOS 00"/>
    <x v="2"/>
    <s v="SERVICIOS GENERALES"/>
    <s v="RECURSOS FISCALES 2024"/>
    <s v="TESORERÍA MUNICIPAL"/>
    <s v="GOBIERNO EFECTIVO"/>
    <s v="DESPACHO DE LA TESORERÍA MUNICIPAL"/>
    <s v="DIRECCIÓN DE PROCESOS ADMINISTRATIVOS Y"/>
    <n v="69639"/>
    <n v="18000"/>
    <n v="69637.899999999994"/>
    <n v="69637.899999999994"/>
    <n v="69637.899999999994"/>
    <n v="69637.899999999994"/>
    <n v="69637.899999999994"/>
    <n v="1.1000000000058208"/>
    <m/>
    <n v="69639"/>
    <n v="1.1000000000058208"/>
    <n v="0"/>
    <n v="51639"/>
    <n v="0"/>
    <n v="0"/>
    <n v="5163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ORR) GASTO CORRIENTE"/>
    <x v="23"/>
    <x v="23"/>
    <x v="115"/>
    <x v="10"/>
    <n v="3962"/>
    <s v="DIVERSOS GASTOS POR INCIDENTE VIAL"/>
    <n v="0"/>
    <s v="SIN DESCRIPCIÓN PARA DESTINOS 00"/>
    <x v="2"/>
    <s v="SERVICIOS GENERALES"/>
    <s v="RECURSOS FISCALES 2024"/>
    <s v="OFICIALÍA MAYOR"/>
    <s v="GOBIERNO EFECTIVO"/>
    <s v="BIENES ADQUIRIDOS"/>
    <s v="DIRECCIÓN GENERAL DE ADMINISTRACIÓN"/>
    <n v="83080.800000000003"/>
    <n v="100000"/>
    <n v="83080.800000000003"/>
    <n v="83080.800000000003"/>
    <n v="83080.800000000003"/>
    <n v="83080.800000000003"/>
    <n v="83080.800000000003"/>
    <n v="0"/>
    <m/>
    <n v="83080.800000000003"/>
    <n v="0"/>
    <n v="0"/>
    <n v="0"/>
    <n v="0"/>
    <n v="16919.2"/>
    <n v="-16919.2"/>
  </r>
  <r>
    <s v="1.1-00-24"/>
    <s v="No"/>
    <n v="1"/>
    <s v="GOBIERNO"/>
    <n v="1.7"/>
    <s v="ASUNTOS DE ORDEN PÚBLICO Y DE SEGURIDAD INTERIOR"/>
    <s v="1.7.1"/>
    <s v="POLICÍA"/>
    <s v="R"/>
    <s v="Solamente actividades específicas, distintas a las"/>
    <s v="08_24"/>
    <n v="7"/>
    <n v="41"/>
    <s v="025_24"/>
    <s v="(GCORR) GASTO CORRIENTE"/>
    <x v="23"/>
    <x v="23"/>
    <x v="115"/>
    <x v="10"/>
    <n v="3962"/>
    <s v="DIVERSOS GASTOS POR INCIDENTE VIAL"/>
    <n v="0"/>
    <s v="SIN DESCRIPCIÓN PARA DESTINOS 00"/>
    <x v="2"/>
    <s v="SERVICIOS GENERALES"/>
    <s v="RECURSOS FISCALES 2024"/>
    <s v="COMISARÍA DE LA POLICÍA PREVENTIVA MUNICIPAL"/>
    <s v="SEGURIDAD CIUDADANA"/>
    <s v="EQUIPAMIENTO"/>
    <s v="DESPACHO DE LA COMISARÍA DE LA POLICÍA P"/>
    <n v="83115.72"/>
    <n v="120000"/>
    <n v="83115.72"/>
    <n v="83115.72"/>
    <n v="61602.36"/>
    <n v="61602.36"/>
    <n v="61602.36"/>
    <n v="0"/>
    <m/>
    <n v="83115.72"/>
    <n v="0"/>
    <n v="0"/>
    <n v="0"/>
    <n v="0"/>
    <n v="36884.28"/>
    <n v="-36884.28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TESORERÍA MUNICIPAL"/>
    <s v="GOBIERNO EFECTIVO"/>
    <s v="PROYECTO DE PRESUPUESTO"/>
    <s v="DIRECCIÓN GENERAL DE FINANZAS"/>
    <n v="2200000"/>
    <n v="2200000"/>
    <n v="2105566.7599999998"/>
    <n v="2105566.7599999998"/>
    <n v="2105566.7599999998"/>
    <n v="2105566.7599999998"/>
    <n v="2105566.7599999998"/>
    <n v="94433.240000000224"/>
    <m/>
    <n v="2200000"/>
    <n v="94433.240000000224"/>
    <n v="0"/>
    <n v="0"/>
    <n v="0"/>
    <n v="0"/>
    <n v="0"/>
  </r>
  <r>
    <s v="1.1-00-24"/>
    <s v="No"/>
    <n v="2"/>
    <s v="DESARROLLO SOCIAL"/>
    <n v="2.4"/>
    <s v="RECREACIÓN, CULTURA Y OTRAS MANIFESTACIONES SOCIALES"/>
    <s v="2.4.1"/>
    <s v="DEPORTE Y RECREACIÓN"/>
    <s v="F"/>
    <s v="Actividades destinadas a la promoción y fomento de"/>
    <s v="16_24"/>
    <n v="5"/>
    <n v="55"/>
    <s v="036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CONSEJO MUNICIPAL DEL DEPORTE (COMUDE)"/>
    <s v="SOCIEDAD COHESIVA Y RESILENTE"/>
    <s v="ACTIVIDADES DEPORTIVAS Y RECREATIVAS EN EL MUNICIPIO"/>
    <s v="CONSEJO MUNICIPAL DEL DEPORTE (COMUDE)"/>
    <n v="17127649.879999999"/>
    <n v="17059649.879999999"/>
    <n v="16502648.84"/>
    <n v="16502648.84"/>
    <n v="16502648.84"/>
    <n v="16460485.57"/>
    <n v="16460485.57"/>
    <n v="625001.03999999911"/>
    <m/>
    <n v="17127649.879999999"/>
    <n v="625001.03999999911"/>
    <n v="0"/>
    <n v="68000"/>
    <n v="0"/>
    <n v="0"/>
    <n v="68000"/>
  </r>
  <r>
    <s v="1.1-00-24"/>
    <s v="No"/>
    <n v="2"/>
    <s v="DESARROLLO SOCIAL"/>
    <n v="2.6"/>
    <s v="PROTECCIÓN SOCIAL"/>
    <s v="2.6.8"/>
    <s v="OTROS GRUPOS VULNERABLES"/>
    <s v="R"/>
    <s v="Solamente actividades específicas, distintas a las"/>
    <s v="13_24"/>
    <n v="1"/>
    <n v="52"/>
    <s v="033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INSTITUTO MUNICIPAL DE LA MUJER TLAJOMULQUENSE (IMMT)"/>
    <s v="CORRESPONSABILIDAD SOCIAL (TRANSVERSAL)"/>
    <s v="ATENCION A MUJERES DEL MUNICIPIO"/>
    <s v="INSTITUTO MUNICIPAL DE LA MUJER TLAJOMUL"/>
    <n v="6135546.4699999997"/>
    <n v="6135546.4699999997"/>
    <n v="5358462.09"/>
    <n v="5358462.09"/>
    <n v="5358462.09"/>
    <n v="5341265.3499999996"/>
    <n v="5341265.3499999996"/>
    <n v="777084.37999999989"/>
    <m/>
    <n v="6135546.4699999997"/>
    <n v="777084.37999999989"/>
    <n v="0"/>
    <n v="0"/>
    <n v="0"/>
    <n v="0"/>
    <n v="0"/>
  </r>
  <r>
    <s v="1.1-00-24"/>
    <s v="No"/>
    <n v="2"/>
    <s v="DESARROLLO SOCIAL"/>
    <n v="2.6"/>
    <s v="PROTECCIÓN SOCIAL"/>
    <s v="2.6.8"/>
    <s v="OTROS GRUPOS VULNERABLES"/>
    <s v="R"/>
    <s v="Solamente actividades específicas, distintas a las"/>
    <s v="14_24"/>
    <n v="1"/>
    <n v="53"/>
    <s v="034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CENTRO DE ESTIMULACIÓN PARA PERSONAS CON DISCAPACIDAD INTELECTUAL (CENDI)"/>
    <s v="CORRESPONSABILIDAD SOCIAL (TRANSVERSAL)"/>
    <s v="ATENCIÓN PARA PERSONAS CON DISCAPACIDAD INTELECTUAL"/>
    <s v="CENTRO DE ESTIMULACIÓN PARA PERSONAS CON"/>
    <n v="13523208.92"/>
    <n v="10523208.92"/>
    <n v="13523208.92"/>
    <n v="13523208.92"/>
    <n v="13523208.92"/>
    <n v="13523208.92"/>
    <n v="13523208.92"/>
    <n v="0"/>
    <m/>
    <n v="13523208.92"/>
    <n v="0"/>
    <n v="3000000"/>
    <n v="0"/>
    <n v="0"/>
    <n v="0"/>
    <n v="3000000"/>
  </r>
  <r>
    <s v="1.1-00-24"/>
    <s v="No"/>
    <n v="2"/>
    <s v="DESARROLLO SOCIAL"/>
    <n v="2.6"/>
    <s v="PROTECCIÓN SOCIAL"/>
    <s v="2.6.3"/>
    <s v="FAMILIA E HIJOS"/>
    <s v="R"/>
    <s v="Solamente actividades específicas, distintas a las"/>
    <s v="12_24"/>
    <n v="1"/>
    <n v="51"/>
    <s v="032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SISTEMA INTEGRAL PARA EL DESARROLLO DE LA FAMILIA (DIF)"/>
    <s v="CORRESPONSABILIDAD SOCIAL (TRANSVERSAL)"/>
    <s v="SISTEMA INTEGRAL PARA EL DESARROLLO DE LA FAMILIA"/>
    <s v="SISTEMA INTEGRAL PARA EL DESARROLLO DE L"/>
    <n v="68471532.379999995"/>
    <n v="68471532.379999995"/>
    <n v="68471532.379999995"/>
    <n v="68471532.379999995"/>
    <n v="68471532.379999995"/>
    <n v="68471532.379999995"/>
    <n v="68471532.379999995"/>
    <n v="0"/>
    <n v="2387435"/>
    <n v="70858967.379999995"/>
    <n v="2387435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R"/>
    <s v="Solamente actividades específicas, distintas a las"/>
    <s v="15_24"/>
    <n v="1"/>
    <n v="54"/>
    <s v="035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INSTITUTO DE ALTERNATIVAS PARA LOS JÓVENES (INDAJO)"/>
    <s v="CORRESPONSABILIDAD SOCIAL (TRANSVERSAL)"/>
    <s v="PROGRAMAS Y ACCIONES CULTURALES, RECREATIVOS Y DEPORTIVAS"/>
    <s v="INSTITUTO DE ALTERNATIVAS PARA LOS JÓVEN"/>
    <n v="14778438.16"/>
    <n v="12778438.16"/>
    <n v="12151227.130000001"/>
    <n v="12151227.130000001"/>
    <n v="12151227.130000001"/>
    <n v="12137454.210000001"/>
    <n v="12137454.210000001"/>
    <n v="2627211.0299999993"/>
    <n v="-2387435"/>
    <n v="12391003.16"/>
    <n v="239776.02999999933"/>
    <n v="2000000"/>
    <n v="0"/>
    <n v="0"/>
    <n v="0"/>
    <n v="200000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24"/>
    <x v="24"/>
    <x v="116"/>
    <x v="11"/>
    <n v="4211"/>
    <s v="TRANSFERENCIAS OTORGADAS A ENTIDADES PARAESTATALES NO EMPRESARIALES Y NO FINANCIERAS"/>
    <n v="0"/>
    <s v="SIN DESCRIPCIÓN PARA DESTINOS 00"/>
    <x v="3"/>
    <s v="TRANSFERENCIAS, ASIGNACIONES, SUBSIDIOS Y OTRAS AYUDAS"/>
    <s v="RECURSOS FISCALES 2024"/>
    <s v="COORDINACIÓN GENERAL DE GESTIÓN INTEGRAL DE LA CIUDAD"/>
    <s v="CIUDAD SUSTENTABLE"/>
    <s v="POLITICA DE INTEGRAL DE LA CIUDAD"/>
    <s v="DIRECCIÓN DE PROYECTOS ESTRATEGICOS"/>
    <n v="199200"/>
    <n v="199200"/>
    <n v="199200"/>
    <n v="199200"/>
    <n v="199200"/>
    <n v="199200"/>
    <n v="199200"/>
    <n v="0"/>
    <m/>
    <n v="19920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4"/>
    <x v="24"/>
    <x v="117"/>
    <x v="11"/>
    <n v="4251"/>
    <s v="TRANSFERENCIAS A FIDEICOMISOS DE ENTIDADES FEDERATIVAS Y MUNICIPIOS"/>
    <n v="0"/>
    <s v="SIN DESCRIPCIÓN PARA DESTINOS 00"/>
    <x v="3"/>
    <s v="TRANSFERENCIAS, ASIGNACIONES, SUBSIDIOS Y OTRAS AYUDAS"/>
    <s v="RECURSOS FISCALES 2024"/>
    <s v="TESORERÍA MUNICIPAL"/>
    <s v="GOBIERNO EFECTIVO"/>
    <s v="PROYECTO DE PRESUPUESTO"/>
    <s v="DIRECCIÓN GENERAL DE FINANZAS"/>
    <n v="8888535.4499999993"/>
    <n v="5000000"/>
    <n v="5814287.6900000004"/>
    <n v="5814287.6900000004"/>
    <n v="5814287.6900000004"/>
    <n v="5814287.6900000004"/>
    <n v="5814287.6900000004"/>
    <n v="3074247.7599999988"/>
    <n v="-5814287.6900000004"/>
    <n v="3074247.7599999988"/>
    <n v="-2740039.9300000016"/>
    <n v="0"/>
    <n v="4158535.45"/>
    <n v="0"/>
    <n v="270000"/>
    <n v="3888535.45"/>
  </r>
  <r>
    <s v="1.5-01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4"/>
    <x v="24"/>
    <x v="117"/>
    <x v="11"/>
    <n v="4251"/>
    <s v="TRANSFERENCIAS A FIDEICOMISOS DE ENTIDADES FEDERATIVAS Y MUNICIPIOS"/>
    <n v="0"/>
    <s v="SIN DESCRIPCIÓN PARA DESTINOS 00"/>
    <x v="3"/>
    <s v="TRANSFERENCIAS, ASIGNACIONES, SUBSIDIOS Y OTRAS AYUDAS"/>
    <s v="PARTICIPACIONES FEDERALES 2024"/>
    <s v="TESORERÍA MUNICIPAL"/>
    <s v="GOBIERNO EFECTIVO"/>
    <s v="PROYECTO DE PRESUPUESTO"/>
    <s v="DIRECCIÓN GENERAL DE FINANZAS"/>
    <n v="7000000"/>
    <n v="0"/>
    <n v="8709576.9900000002"/>
    <n v="8709576.9900000002"/>
    <n v="8709576.9900000002"/>
    <n v="8709576.9900000002"/>
    <n v="8709576.9900000002"/>
    <n v="-1709576.9900000002"/>
    <n v="9000000"/>
    <n v="16000000"/>
    <n v="7290423.0099999998"/>
    <n v="0"/>
    <n v="7000000"/>
    <n v="0"/>
    <n v="0"/>
    <n v="7000000"/>
  </r>
  <r>
    <s v="1.6-01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ORR) GASTO CORRIENTE"/>
    <x v="24"/>
    <x v="24"/>
    <x v="117"/>
    <x v="11"/>
    <n v="4251"/>
    <s v="TRANSFERENCIAS A FIDEICOMISOS DE ENTIDADES FEDERATIVAS Y MUNICIPIOS"/>
    <n v="0"/>
    <s v="SIN DESCRIPCIÓN PARA DESTINOS 00"/>
    <x v="3"/>
    <s v="TRANSFERENCIAS, ASIGNACIONES, SUBSIDIOS Y OTRAS AYUDAS"/>
    <s v="PARTICIPACIONES ESTATALES 2024"/>
    <s v="TESORERÍA MUNICIPAL"/>
    <s v="GOBIERNO EFECTIVO"/>
    <s v="PROYECTO DE PRESUPUESTO"/>
    <s v="DIRECCIÓN GENERAL DE FINANZAS"/>
    <n v="5000000"/>
    <n v="0"/>
    <n v="4836413.6900000004"/>
    <n v="4836413.6900000004"/>
    <n v="4836413.6900000004"/>
    <n v="4836413.6900000004"/>
    <n v="4836413.6900000004"/>
    <n v="163586.30999999959"/>
    <m/>
    <n v="5000000"/>
    <n v="163586.30999999959"/>
    <n v="5000000"/>
    <n v="0"/>
    <n v="0"/>
    <n v="0"/>
    <n v="50000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S"/>
    <s v="Definidos en el Presupuesto de Egresos y los que s"/>
    <s v="09_24"/>
    <n v="8"/>
    <n v="45"/>
    <s v="028_24"/>
    <s v="(GCORR) GASTO CORRIENTE"/>
    <x v="25"/>
    <x v="25"/>
    <x v="118"/>
    <x v="11"/>
    <n v="4311"/>
    <s v="SUBSIDIOS A LA PRODUCCIÓN"/>
    <n v="0"/>
    <s v="SIN DESCRIPCIÓN PARA DESTINOS 00"/>
    <x v="3"/>
    <s v="TRANSFERENCIAS, ASIGNACIONES, SUBSIDIOS Y OTRAS AYUDAS"/>
    <s v="RECURSOS FISCALES 2024"/>
    <s v="COORDINACIÓN GENERAL DE DESARROLLO ECONÓMICO"/>
    <s v="DESARROLLO ECONÓMICO Y EMPLEO"/>
    <s v="CAL AGRÍCOLA"/>
    <s v="DIRECCÍON GENERAL DE DESARROLLO RURAL"/>
    <n v="3000000"/>
    <n v="3000000"/>
    <n v="2978400"/>
    <n v="2978400"/>
    <n v="2978400"/>
    <n v="2978400"/>
    <n v="2978400"/>
    <n v="21600"/>
    <m/>
    <n v="3000000"/>
    <n v="216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S"/>
    <s v="Definidos en el Presupuesto de Egresos y los que s"/>
    <s v="09_24"/>
    <n v="8"/>
    <n v="46"/>
    <s v="028_24"/>
    <s v="(GCORR) GASTO CORRIENTE"/>
    <x v="25"/>
    <x v="25"/>
    <x v="118"/>
    <x v="11"/>
    <n v="4311"/>
    <s v="SUBSIDIOS A LA PRODUCCIÓN"/>
    <n v="0"/>
    <s v="SIN DESCRIPCIÓN PARA DESTINOS 00"/>
    <x v="3"/>
    <s v="TRANSFERENCIAS, ASIGNACIONES, SUBSIDIOS Y OTRAS AYUDAS"/>
    <s v="RECURSOS FISCALES 2024"/>
    <s v="COORDINACIÓN GENERAL DE DESARROLLO ECONÓMICO"/>
    <s v="DESARROLLO ECONÓMICO Y EMPLEO"/>
    <s v="INDEMINIZACIÓN AL PRODUCTOR GANADERO"/>
    <s v="DIRECCÍON GENERAL DE DESARROLLO RURAL"/>
    <n v="400000"/>
    <n v="400000"/>
    <n v="381000"/>
    <n v="381000"/>
    <n v="381000"/>
    <n v="381000"/>
    <n v="345000"/>
    <n v="19000"/>
    <m/>
    <n v="400000"/>
    <n v="190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4"/>
    <s v="028_24"/>
    <s v="(GCORR) GASTO CORRIENTE"/>
    <x v="25"/>
    <x v="25"/>
    <x v="118"/>
    <x v="11"/>
    <n v="4311"/>
    <s v="SUBSIDIOS A LA PRODUCCIÓN"/>
    <n v="0"/>
    <s v="SIN DESCRIPCIÓN PARA DESTINOS 00"/>
    <x v="3"/>
    <s v="TRANSFERENCIAS, ASIGNACIONES, SUBSIDIOS Y OTRAS AYUDAS"/>
    <s v="RECURSOS FISCALES 2024"/>
    <s v="COORDINACIÓN GENERAL DE DESARROLLO ECONÓMICO"/>
    <s v="DESARROLLO ECONÓMICO Y EMPLEO"/>
    <s v="PAQUETE AGROECOLÓGICO"/>
    <s v="DIRECCÍON GENERAL DE DESARROLLO RURAL"/>
    <n v="0"/>
    <n v="0"/>
    <n v="0"/>
    <n v="0"/>
    <n v="0"/>
    <n v="0"/>
    <n v="0"/>
    <n v="0"/>
    <m/>
    <n v="0"/>
    <n v="0"/>
    <n v="0"/>
    <n v="500000"/>
    <n v="0"/>
    <n v="50000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2686185"/>
    <n v="2163246"/>
    <n v="2307239.2999999998"/>
    <n v="2307239.2999999998"/>
    <n v="2307239.2999999998"/>
    <n v="2204963.2999999998"/>
    <n v="2184963.2999999998"/>
    <n v="378945.70000000019"/>
    <m/>
    <n v="2686185"/>
    <n v="378945.70000000019"/>
    <n v="0"/>
    <n v="522939"/>
    <n v="0"/>
    <n v="0"/>
    <n v="52293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19"/>
    <x v="11"/>
    <n v="4411"/>
    <s v="AYUDAS SOCIALES A PERSONAS"/>
    <n v="2"/>
    <s v="LAS CORONELAS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324000"/>
    <n v="324000"/>
    <n v="165000"/>
    <n v="165000"/>
    <n v="165000"/>
    <n v="160500"/>
    <n v="160500"/>
    <n v="159000"/>
    <m/>
    <n v="324000"/>
    <n v="159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19"/>
    <x v="11"/>
    <n v="4411"/>
    <s v="AYUDAS SOCIALES A PERSONAS"/>
    <n v="37"/>
    <s v="COMUNIDAD SOGUEROS DE SAN MIGUEL CUYUTLAN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205000"/>
    <n v="0"/>
    <n v="0"/>
    <n v="0"/>
    <n v="0"/>
    <n v="0"/>
    <n v="0"/>
    <n v="205000"/>
    <m/>
    <n v="205000"/>
    <n v="205000"/>
    <n v="205000"/>
    <n v="0"/>
    <n v="0"/>
    <n v="0"/>
    <n v="20500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0"/>
    <s v="008_24"/>
    <s v="(GCORR) GASTO CORRIENTE"/>
    <x v="26"/>
    <x v="26"/>
    <x v="119"/>
    <x v="11"/>
    <n v="4411"/>
    <s v="AYUDAS SOCIALES A PERSONAS"/>
    <n v="7"/>
    <s v="RENTA TU CASA"/>
    <x v="3"/>
    <s v="TRANSFERENCIAS, ASIGNACIONES, SUBSIDIOS Y OTRAS AYUDAS"/>
    <s v="RECURSOS FISCALES 2024"/>
    <s v="SECRETARÍA GENERAL DEL AYUNTAMIENTO"/>
    <s v="CORRESPONSABILIDAD SOCIAL (TRANSVERSAL)"/>
    <s v="POLÍTICA DE VIVIENDA"/>
    <s v="DIRECCIÓN DE VIVIENDA"/>
    <n v="3500000"/>
    <n v="3500000"/>
    <n v="1110651.25"/>
    <n v="1110651.25"/>
    <n v="1007449.76"/>
    <n v="968449.76"/>
    <n v="968449.76"/>
    <n v="2389348.75"/>
    <m/>
    <n v="3500000"/>
    <n v="2389348.75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0"/>
    <s v="008_24"/>
    <s v="(GCORR) GASTO CORRIENTE"/>
    <x v="26"/>
    <x v="26"/>
    <x v="119"/>
    <x v="11"/>
    <n v="4411"/>
    <s v="AYUDAS SOCIALES A PERSONAS"/>
    <n v="8"/>
    <s v="VIVIENDA PROTEGIDA"/>
    <x v="3"/>
    <s v="TRANSFERENCIAS, ASIGNACIONES, SUBSIDIOS Y OTRAS AYUDAS"/>
    <s v="RECURSOS FISCALES 2024"/>
    <s v="SECRETARÍA GENERAL DEL AYUNTAMIENTO"/>
    <s v="CORRESPONSABILIDAD SOCIAL (TRANSVERSAL)"/>
    <s v="POLÍTICA DE VIVIENDA"/>
    <s v="DIRECCIÓN DE VIVIENDA"/>
    <n v="1000000"/>
    <n v="1000000"/>
    <n v="225649"/>
    <n v="225649"/>
    <n v="187640.09"/>
    <n v="187640.09"/>
    <n v="187640.09"/>
    <n v="774351"/>
    <m/>
    <n v="1000000"/>
    <n v="774351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5600000"/>
    <n v="5600000"/>
    <n v="5600000"/>
    <n v="5600000"/>
    <n v="5600000"/>
    <n v="5600000"/>
    <n v="5600000"/>
    <n v="0"/>
    <m/>
    <n v="5600000"/>
    <n v="0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57"/>
    <s v="010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SECRETARÍA GENERAL DEL AYUNTAMIENTO"/>
    <s v="CORRESPONSABILIDAD SOCIAL (TRANSVERSAL)"/>
    <s v="TLAJOMULCO CUIDA A QUIEN CUIDA"/>
    <s v="DIRECCIÓN GENERAL DE CULTURA DE LA PAZ Y"/>
    <n v="1200000"/>
    <n v="1200000"/>
    <n v="1200000"/>
    <n v="1200000"/>
    <n v="1200000"/>
    <n v="1200000"/>
    <n v="1200000"/>
    <n v="0"/>
    <m/>
    <n v="1200000"/>
    <n v="0"/>
    <n v="0"/>
    <n v="0"/>
    <n v="0"/>
    <n v="0"/>
    <n v="0"/>
  </r>
  <r>
    <s v="1.1-00-24"/>
    <s v="No"/>
    <n v="2"/>
    <s v="DESARROLLO SOCIAL"/>
    <n v="2.5"/>
    <s v="EDUCACIÓN"/>
    <s v="2.5.6"/>
    <s v="OTRO SERVICIOS EDUCATIVOS Y ACTIVIDADES INHERENTES"/>
    <s v="S"/>
    <s v="Definidos en el Presupuesto de Egresos y los que s"/>
    <s v="06_24"/>
    <n v="5"/>
    <n v="25"/>
    <s v="016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APOYO A INSTITUCIONES EDUCATIVAS"/>
    <s v="DESPACHO DE LA COORDINACIÓN GENERAL DE C"/>
    <n v="100000"/>
    <n v="100000"/>
    <n v="100000"/>
    <n v="100000"/>
    <n v="100000"/>
    <n v="100000"/>
    <n v="100000"/>
    <n v="0"/>
    <m/>
    <n v="100000"/>
    <n v="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27"/>
    <s v="016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APOYO A LAS ESTANCIAS INFANTILES"/>
    <s v="DESPACHO DE LA COORDINACIÓN GENERAL DE C"/>
    <n v="1000000"/>
    <n v="1000000"/>
    <n v="921341.03"/>
    <n v="921341.03"/>
    <n v="921341.03"/>
    <n v="517466.42"/>
    <n v="517466.42"/>
    <n v="78658.969999999972"/>
    <m/>
    <n v="1000000"/>
    <n v="78658.969999999972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30"/>
    <s v="018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BECAS  A ESTUDIANTES"/>
    <s v="DIRECCIÓN GENERAL DE POLÍTICA SOCIAL"/>
    <n v="12000000"/>
    <n v="12000000"/>
    <n v="11964000"/>
    <n v="11964000"/>
    <n v="11964000"/>
    <n v="11964000"/>
    <n v="11964000"/>
    <n v="36000"/>
    <m/>
    <n v="12000000"/>
    <n v="3600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31"/>
    <s v="018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MOCHILAS Y ÚTILES ESCOLARES"/>
    <s v="DIRECCIÓN GENERAL DE POLÍTICA SOCIAL"/>
    <n v="72216447.640000001"/>
    <n v="54793475.799999997"/>
    <n v="72203457.650000006"/>
    <n v="72203457.650000006"/>
    <n v="52216447.640000001"/>
    <n v="52216447.640000001"/>
    <n v="52216447.640000001"/>
    <n v="12989.989999994636"/>
    <m/>
    <n v="72216447.640000001"/>
    <n v="12989.989999994636"/>
    <n v="20000000"/>
    <n v="0.04"/>
    <n v="0"/>
    <n v="2577028.2000000002"/>
    <n v="17422971.84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32"/>
    <s v="018_24"/>
    <s v="(GCORR) GASTO CORRIENTE"/>
    <x v="26"/>
    <x v="26"/>
    <x v="119"/>
    <x v="11"/>
    <n v="4411"/>
    <s v="AYUDAS SOCIALES A PERSONAS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UNIFORMES ESCOLARES"/>
    <s v="DIRECCIÓN GENERAL DE POLÍTICA SOCIAL"/>
    <n v="17662452.359999999"/>
    <n v="15085424.199999999"/>
    <n v="17603613.140000001"/>
    <n v="17603613.140000001"/>
    <n v="17603613.140000001"/>
    <n v="17603613.140000001"/>
    <n v="17603613.140000001"/>
    <n v="58839.219999998808"/>
    <m/>
    <n v="17662452.359999999"/>
    <n v="58839.219999998808"/>
    <n v="0"/>
    <n v="2577028.2000000002"/>
    <n v="0"/>
    <n v="0.04"/>
    <n v="2577028.16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ORR) GASTO CORRIENTE"/>
    <x v="26"/>
    <x v="26"/>
    <x v="119"/>
    <x v="11"/>
    <n v="4411"/>
    <s v="AYUDAS SOCIALES A PERSONAS"/>
    <n v="30"/>
    <s v="PROGRAMA DE APOYO A LADRILLEROS"/>
    <x v="3"/>
    <s v="TRANSFERENCIAS, ASIGNACIONES, SUBSIDIOS Y OTRAS AYUDAS"/>
    <s v="RECURSOS FISCALES 2024"/>
    <s v="COORDINACIÓN GENERAL DE GESTIÓN INTEGRAL DE LA CIUDAD"/>
    <s v="CIUDAD SUSTENTABLE"/>
    <s v="POLITICA DE INTEGRAL DE LA CIUDAD"/>
    <s v="DIRECCIÓN DE PROYECTOS ESTRATEGICOS"/>
    <n v="450000"/>
    <n v="450000"/>
    <n v="287797.15999999997"/>
    <n v="287797.15999999997"/>
    <n v="287797.15999999997"/>
    <n v="287797.15999999997"/>
    <n v="287797.15999999997"/>
    <n v="162202.84000000003"/>
    <m/>
    <n v="450000"/>
    <n v="162202.84000000003"/>
    <n v="0"/>
    <n v="0"/>
    <n v="0"/>
    <n v="0"/>
    <n v="0"/>
  </r>
  <r>
    <s v="1.1-00-24"/>
    <s v="No"/>
    <n v="3"/>
    <s v="DESARROLLO ECONÓMICO"/>
    <n v="3.7"/>
    <s v="TURISMO"/>
    <s v="3.7.1"/>
    <s v="TURISMO"/>
    <s v="E"/>
    <s v="Actividades del sector público, que realiza en for"/>
    <s v="09_24"/>
    <n v="8"/>
    <n v="47"/>
    <s v="029_24"/>
    <s v="(GCORR) GASTO CORRIENTE"/>
    <x v="26"/>
    <x v="26"/>
    <x v="119"/>
    <x v="11"/>
    <n v="4411"/>
    <s v="AYUDAS SOCIALES A PERSONAS"/>
    <n v="29"/>
    <s v="APOYO A LAS TRADICIONES (XAYACATES)"/>
    <x v="3"/>
    <s v="TRANSFERENCIAS, ASIGNACIONES, SUBSIDIOS Y OTRAS AYUDAS"/>
    <s v="RECURSOS FISCALES 2024"/>
    <s v="COORDINACIÓN GENERAL DE DESARROLLO ECONÓMICO"/>
    <s v="DESARROLLO ECONÓMICO Y EMPLEO"/>
    <s v="APOYO A TRADICIONES"/>
    <s v="DIRECCIÓN GENERAL DE TURISMO Y PROMOCIÓN"/>
    <n v="100000"/>
    <n v="100000"/>
    <n v="100000"/>
    <n v="100000"/>
    <n v="100000"/>
    <n v="100000"/>
    <n v="100000"/>
    <n v="0"/>
    <m/>
    <n v="100000"/>
    <n v="0"/>
    <n v="0"/>
    <n v="0"/>
    <n v="0"/>
    <n v="0"/>
    <n v="0"/>
  </r>
  <r>
    <s v="1.1-00-24"/>
    <s v="No"/>
    <n v="2"/>
    <s v="DESARROLLO SOCIAL"/>
    <n v="2.5"/>
    <s v="EDUCACIÓN"/>
    <s v="2.5.6"/>
    <s v="OTRO SERVICIOS EDUCATIVOS Y ACTIVIDADES INHERENTES"/>
    <s v="S"/>
    <s v="Definidos en el Presupuesto de Egresos y los que s"/>
    <s v="06_24"/>
    <n v="5"/>
    <n v="28"/>
    <s v="016_24"/>
    <s v="(GCORR) GASTO CORRIENTE"/>
    <x v="26"/>
    <x v="26"/>
    <x v="120"/>
    <x v="11"/>
    <n v="4421"/>
    <s v="BECAS Y OTRAS AYUDAS PARA PROGRAMAS DE CAPACITACIÓN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PROGRAMA ABC Y REZAGO EDUCATIVO"/>
    <s v="DESPACHO DE LA COORDINACIÓN GENERAL DE C"/>
    <n v="200000"/>
    <n v="200000"/>
    <n v="199400"/>
    <n v="199400"/>
    <n v="199400"/>
    <n v="199400"/>
    <n v="124000"/>
    <n v="600"/>
    <m/>
    <n v="200000"/>
    <n v="600"/>
    <n v="0"/>
    <n v="0"/>
    <n v="0"/>
    <n v="0"/>
    <n v="0"/>
  </r>
  <r>
    <s v="1.1-00-24"/>
    <s v="No"/>
    <n v="2"/>
    <s v="DESARROLLO SOCIAL"/>
    <n v="2.5"/>
    <s v="EDUCACIÓN"/>
    <s v="2.5.6"/>
    <s v="OTRO SERVICIOS EDUCATIVOS Y ACTIVIDADES INHERENTES"/>
    <s v="S"/>
    <s v="Definidos en el Presupuesto de Egresos y los que s"/>
    <s v="06_24"/>
    <n v="5"/>
    <n v="25"/>
    <s v="016_24"/>
    <s v="(GCORR) GASTO CORRIENTE"/>
    <x v="26"/>
    <x v="26"/>
    <x v="121"/>
    <x v="11"/>
    <n v="4431"/>
    <s v="AYUDAS SOCIALES A INSTITUCIONES DE ENSEÑANZA"/>
    <n v="0"/>
    <s v="SIN DESCRIPCIÓN PARA DESTINOS 00"/>
    <x v="3"/>
    <s v="TRANSFERENCIAS, ASIGNACIONES, SUBSIDIOS Y OTRAS AYUDAS"/>
    <s v="RECURSOS FISCALES 2024"/>
    <s v="COORDINACIÓN GENERAL DE CONSTRUCCIÓN DE COMUNIDAD"/>
    <s v="SOCIEDAD COHESIVA Y RESILENTE"/>
    <s v="APOYO A INSTITUCIONES EDUCATIVAS"/>
    <s v="DESPACHO DE LA COORDINACIÓN GENERAL DE C"/>
    <n v="3900000"/>
    <n v="3900000"/>
    <n v="3877827"/>
    <n v="3877827"/>
    <n v="3877827"/>
    <n v="3875827"/>
    <n v="3145517"/>
    <n v="22173"/>
    <m/>
    <n v="3900000"/>
    <n v="22173"/>
    <n v="0"/>
    <n v="0"/>
    <n v="0"/>
    <n v="0"/>
    <n v="0"/>
  </r>
  <r>
    <s v="1.1-00-24"/>
    <s v="No"/>
    <n v="2"/>
    <s v="DESARROLLO SOCIAL"/>
    <n v="2.5"/>
    <s v="EDUCACIÓN"/>
    <s v="2.5.6"/>
    <s v="OTRO SERVICIOS EDUCATIVOS Y ACTIVIDADES INHERENTES"/>
    <s v="S"/>
    <s v="Definidos en el Presupuesto de Egresos y los que s"/>
    <s v="06_24"/>
    <n v="5"/>
    <n v="25"/>
    <s v="016_24"/>
    <s v="(GCORR) GASTO CORRIENTE"/>
    <x v="26"/>
    <x v="26"/>
    <x v="121"/>
    <x v="11"/>
    <n v="4431"/>
    <s v="AYUDAS SOCIALES A INSTITUCIONES DE ENSEÑANZA"/>
    <n v="17"/>
    <s v="RENOVANDO TU ESCUELA EN COMUNIDAD"/>
    <x v="3"/>
    <s v="TRANSFERENCIAS, ASIGNACIONES, SUBSIDIOS Y OTRAS AYUDAS"/>
    <s v="RECURSOS FISCALES 2024"/>
    <s v="COORDINACIÓN GENERAL DE CONSTRUCCIÓN DE COMUNIDAD"/>
    <s v="SOCIEDAD COHESIVA Y RESILENTE"/>
    <s v="APOYO A INSTITUCIONES EDUCATIVAS"/>
    <s v="DESPACHO DE LA COORDINACIÓN GENERAL DE C"/>
    <n v="400000"/>
    <n v="400000"/>
    <n v="160064"/>
    <n v="160064"/>
    <n v="160064"/>
    <n v="160064"/>
    <n v="160064"/>
    <n v="239936"/>
    <m/>
    <n v="400000"/>
    <n v="239936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R"/>
    <s v="Solamente actividades específicas, distintas a las"/>
    <s v="02_24"/>
    <n v="1"/>
    <n v="8"/>
    <s v="007_24"/>
    <s v="(GCORR) GASTO CORRIENTE"/>
    <x v="26"/>
    <x v="26"/>
    <x v="122"/>
    <x v="11"/>
    <n v="4451"/>
    <s v="AYUDAS SOCIALES A INSTITUCIONES SIN FINES DE LUCRO"/>
    <n v="9"/>
    <s v="FIL"/>
    <x v="3"/>
    <s v="TRANSFERENCIAS, ASIGNACIONES, SUBSIDIOS Y OTRAS AYUDAS"/>
    <s v="RECURSOS FISCALES 2024"/>
    <s v="SECRETARÍA GENERAL DEL AYUNTAMIENTO"/>
    <s v="CORRESPONSABILIDAD SOCIAL (TRANSVERSAL)"/>
    <s v="APOYO A INSTITUCIONES"/>
    <s v="DIRECCIÓN DE LA SECRETARÍA GENERAL"/>
    <n v="750000"/>
    <n v="760500"/>
    <n v="500000"/>
    <n v="500000"/>
    <n v="500000"/>
    <n v="500000"/>
    <n v="500000"/>
    <n v="250000"/>
    <m/>
    <n v="750000"/>
    <n v="250000"/>
    <n v="0"/>
    <n v="0"/>
    <n v="0"/>
    <n v="10500"/>
    <n v="-10500"/>
  </r>
  <r>
    <s v="1.1-00-24"/>
    <s v="No"/>
    <n v="1"/>
    <s v="GOBIERNO"/>
    <n v="1.3"/>
    <s v="COORDINACIÓN DE LA POLÍTICA DE GOBIERNO"/>
    <s v="1.3.4"/>
    <s v="FUNCIÓN PÚBLICA"/>
    <s v="R"/>
    <s v="Solamente actividades específicas, distintas a las"/>
    <s v="02_24"/>
    <n v="1"/>
    <n v="8"/>
    <s v="007_24"/>
    <s v="(GCORR) GASTO CORRIENTE"/>
    <x v="26"/>
    <x v="26"/>
    <x v="122"/>
    <x v="11"/>
    <n v="4451"/>
    <s v="AYUDAS SOCIALES A INSTITUCIONES SIN FINES DE LUCRO"/>
    <n v="10"/>
    <s v="CLAD"/>
    <x v="3"/>
    <s v="TRANSFERENCIAS, ASIGNACIONES, SUBSIDIOS Y OTRAS AYUDAS"/>
    <s v="RECURSOS FISCALES 2024"/>
    <s v="SECRETARÍA GENERAL DEL AYUNTAMIENTO"/>
    <s v="CORRESPONSABILIDAD SOCIAL (TRANSVERSAL)"/>
    <s v="APOYO A INSTITUCIONES"/>
    <s v="DIRECCIÓN DE LA SECRETARÍA GENERAL"/>
    <n v="210000"/>
    <n v="199500"/>
    <n v="0"/>
    <n v="0"/>
    <n v="0"/>
    <n v="0"/>
    <n v="0"/>
    <n v="210000"/>
    <m/>
    <n v="210000"/>
    <n v="210000"/>
    <n v="0"/>
    <n v="10500"/>
    <n v="0"/>
    <n v="0"/>
    <n v="105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22"/>
    <x v="11"/>
    <n v="4451"/>
    <s v="AYUDAS SOCIALES A INSTITUCIONES SIN FINES DE LUCRO"/>
    <n v="0"/>
    <s v="SIN DESCRIPCIÓN PARA DESTINOS 00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387061"/>
    <n v="640000"/>
    <n v="387061"/>
    <n v="387061"/>
    <n v="387061"/>
    <n v="298530.5"/>
    <n v="298530.5"/>
    <n v="0"/>
    <m/>
    <n v="387061"/>
    <n v="0"/>
    <n v="0"/>
    <n v="270000"/>
    <n v="0"/>
    <n v="522939"/>
    <n v="-25293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22"/>
    <x v="11"/>
    <n v="4451"/>
    <s v="AYUDAS SOCIALES A INSTITUCIONES SIN FINES DE LUCRO"/>
    <n v="3"/>
    <s v="ALDEA PASITOS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180000"/>
    <n v="180000"/>
    <n v="180000"/>
    <n v="180000"/>
    <n v="180000"/>
    <n v="135000"/>
    <n v="135000"/>
    <n v="0"/>
    <m/>
    <n v="180000"/>
    <n v="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22"/>
    <x v="11"/>
    <n v="4451"/>
    <s v="AYUDAS SOCIALES A INSTITUCIONES SIN FINES DE LUCRO"/>
    <n v="4"/>
    <s v="FESTIVAL DEL CINE EN GUADALAJARA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300000"/>
    <n v="300000"/>
    <n v="0"/>
    <n v="0"/>
    <n v="0"/>
    <n v="0"/>
    <n v="0"/>
    <n v="300000"/>
    <m/>
    <n v="300000"/>
    <n v="300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22"/>
    <x v="11"/>
    <n v="4451"/>
    <s v="AYUDAS SOCIALES A INSTITUCIONES SIN FINES DE LUCRO"/>
    <n v="5"/>
    <s v="TELETON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1000000"/>
    <n v="1000000"/>
    <n v="0"/>
    <n v="0"/>
    <n v="0"/>
    <n v="0"/>
    <n v="0"/>
    <n v="1000000"/>
    <m/>
    <n v="1000000"/>
    <n v="1000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1_24"/>
    <n v="1"/>
    <n v="1"/>
    <s v="001_24"/>
    <s v="(GCORR) GASTO CORRIENTE"/>
    <x v="26"/>
    <x v="26"/>
    <x v="122"/>
    <x v="11"/>
    <n v="4451"/>
    <s v="AYUDAS SOCIALES A INSTITUCIONES SIN FINES DE LUCRO"/>
    <n v="6"/>
    <s v="MÉXICO DANZA"/>
    <x v="3"/>
    <s v="TRANSFERENCIAS, ASIGNACIONES, SUBSIDIOS Y OTRAS AYUDAS"/>
    <s v="RECURSOS FISCALES 2024"/>
    <s v="PRESIDENCIA"/>
    <s v="CORRESPONSABILIDAD SOCIAL (TRANSVERSAL)"/>
    <s v="APOYO ECONÓMICO A PERSONAS FÍSICAS, ASOCIACIONES E INSTITUCIONES SIN FINES DE LUCRO"/>
    <s v="SECRETARÍA PARTICULAR"/>
    <n v="70000"/>
    <n v="70000"/>
    <n v="70000"/>
    <n v="70000"/>
    <n v="70000"/>
    <n v="70000"/>
    <n v="70000"/>
    <n v="0"/>
    <m/>
    <n v="70000"/>
    <n v="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S"/>
    <s v="Definidos en el Presupuesto de Egresos y los que s"/>
    <s v="06_24"/>
    <n v="5"/>
    <n v="26"/>
    <s v="016_24"/>
    <s v="(GCORR) GASTO CORRIENTE"/>
    <x v="26"/>
    <x v="26"/>
    <x v="122"/>
    <x v="11"/>
    <n v="4451"/>
    <s v="AYUDAS SOCIALES A INSTITUCIONES SIN FINES DE LUCRO"/>
    <n v="18"/>
    <s v="RECONSTRUCCIÓN DEL TEJIDO SOCIAL"/>
    <x v="3"/>
    <s v="TRANSFERENCIAS, ASIGNACIONES, SUBSIDIOS Y OTRAS AYUDAS"/>
    <s v="RECURSOS FISCALES 2024"/>
    <s v="COORDINACIÓN GENERAL DE CONSTRUCCIÓN DE COMUNIDAD"/>
    <s v="SOCIEDAD COHESIVA Y RESILENTE"/>
    <s v="APOYO A LAS AGENCIAS Y DELEGACIONES DEL MUNICIPIO"/>
    <s v="DESPACHO DE LA COORDINACIÓN GENERAL DE C"/>
    <n v="0"/>
    <n v="10000000"/>
    <n v="0"/>
    <n v="0"/>
    <n v="0"/>
    <n v="0"/>
    <n v="0"/>
    <n v="0"/>
    <m/>
    <n v="0"/>
    <n v="0"/>
    <n v="0"/>
    <n v="20000000"/>
    <n v="0"/>
    <n v="30000000"/>
    <n v="-10000000"/>
  </r>
  <r>
    <s v="1.1-00-24"/>
    <s v="No"/>
    <n v="1"/>
    <s v="GOBIERNO"/>
    <n v="1.3"/>
    <s v="COORDINACIÓN DE LA POLÍTICA DE GOBIERNO"/>
    <s v="1.3.4"/>
    <s v="FUNCIÓN PÚBLICA"/>
    <s v="N"/>
    <s v=" "/>
    <s v="02_24"/>
    <n v="1"/>
    <n v="9"/>
    <s v="007_24"/>
    <s v="(GCORR) GASTO CORRIENTE"/>
    <x v="26"/>
    <x v="26"/>
    <x v="123"/>
    <x v="11"/>
    <n v="4481"/>
    <s v="AYUDAS POR DESASTRES NATURALES Y OTROS SINIESTROS"/>
    <n v="0"/>
    <s v="SIN DESCRIPCIÓN PARA DESTINOS 00"/>
    <x v="3"/>
    <s v="TRANSFERENCIAS, ASIGNACIONES, SUBSIDIOS Y OTRAS AYUDAS"/>
    <s v="RECURSOS FISCALES 2024"/>
    <s v="SECRETARÍA GENERAL DEL AYUNTAMIENTO"/>
    <s v="CORRESPONSABILIDAD SOCIAL (TRANSVERSAL)"/>
    <s v="FOEDEN"/>
    <s v="DIRECCIÓN DE LA SECRETARÍA GENERAL"/>
    <n v="1000000"/>
    <n v="1000000"/>
    <n v="0"/>
    <n v="0"/>
    <n v="0"/>
    <n v="0"/>
    <n v="0"/>
    <n v="1000000"/>
    <m/>
    <n v="1000000"/>
    <n v="1000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AP) GASTO CAPITAL"/>
    <x v="27"/>
    <x v="27"/>
    <x v="124"/>
    <x v="12"/>
    <n v="5111"/>
    <s v="MUEBLES DE OFICINA Y ESTANTERÍA"/>
    <n v="0"/>
    <s v="SIN DESCRIPCIÓN PARA DESTINOS 00"/>
    <x v="4"/>
    <s v="BIENES MUEBLES, INMUEBLES E INTANGIBLES"/>
    <s v="RECURSOS FISCALES 2024"/>
    <s v="TESORERÍA MUNICIPAL"/>
    <s v="GOBIERNO EFECTIVO"/>
    <s v="DESPACHO DE LA TESORERÍA MUNICIPAL"/>
    <s v="DIRECCIÓN DE PROCESOS ADMINISTRATIVOS Y"/>
    <n v="0"/>
    <n v="0"/>
    <n v="0"/>
    <n v="0"/>
    <n v="0"/>
    <n v="0"/>
    <n v="0"/>
    <n v="0"/>
    <m/>
    <n v="0"/>
    <n v="0"/>
    <n v="0"/>
    <n v="204581"/>
    <n v="0"/>
    <n v="204581"/>
    <n v="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27"/>
    <x v="27"/>
    <x v="124"/>
    <x v="12"/>
    <n v="5111"/>
    <s v="MUEBLES DE OFICINA Y ESTANTERÍA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567187.25"/>
    <n v="1185000"/>
    <n v="565298.51"/>
    <n v="432826.51"/>
    <n v="432826.51"/>
    <n v="432826.51"/>
    <n v="103405.07"/>
    <n v="1888.7399999999907"/>
    <m/>
    <n v="567187.25"/>
    <n v="1888.7399999999907"/>
    <n v="0"/>
    <n v="503394.25"/>
    <n v="0"/>
    <n v="1121207"/>
    <n v="-617812.75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27"/>
    <x v="27"/>
    <x v="125"/>
    <x v="12"/>
    <n v="5121"/>
    <s v="MUEBLES, EXCEPTO DE OFICINA Y ESTANTERÍA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264480"/>
    <n v="0"/>
    <n v="264480"/>
    <n v="264480"/>
    <n v="264480"/>
    <n v="264480"/>
    <n v="128982.72"/>
    <n v="0"/>
    <m/>
    <n v="264480"/>
    <n v="0"/>
    <n v="0"/>
    <n v="264480"/>
    <n v="0"/>
    <n v="0"/>
    <n v="26448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AP) GASTO CAPITAL"/>
    <x v="27"/>
    <x v="27"/>
    <x v="125"/>
    <x v="12"/>
    <n v="5121"/>
    <s v="MUEBLES, EXCEPTO DE OFICINA Y ESTANTERÍA"/>
    <n v="0"/>
    <s v="SIN DESCRIPCIÓN PARA DESTINOS 00"/>
    <x v="4"/>
    <s v="BIENES MUEBLES, INMUEBLES E INTANGIB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100000"/>
    <n v="0"/>
    <n v="0"/>
    <n v="0"/>
    <n v="0"/>
    <n v="0"/>
    <n v="0"/>
    <m/>
    <n v="0"/>
    <n v="0"/>
    <n v="0"/>
    <n v="0"/>
    <n v="0"/>
    <n v="100000"/>
    <n v="-10000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ORR) GASTO CORRIENTE"/>
    <x v="27"/>
    <x v="27"/>
    <x v="126"/>
    <x v="12"/>
    <n v="5151"/>
    <s v="EQUIPO DE CÓMPUTO DE TECNOLOGÍAS DE LA INFORMACIÓN"/>
    <n v="0"/>
    <s v="SIN DESCRIPCIÓN PARA DESTINOS 00"/>
    <x v="4"/>
    <s v="BIENES MUEBLES, INMUEBLES E INTANGIBLES"/>
    <s v="RECURSOS FISCALES 2024"/>
    <s v="TESORERÍA MUNICIPAL"/>
    <s v="GOBIERNO EFECTIVO"/>
    <s v="DESPACHO DE LA TESORERÍA MUNICIPAL"/>
    <s v="DIRECCIÓN DE PROCESOS ADMINISTRATIVOS Y"/>
    <n v="114344.75"/>
    <n v="0"/>
    <n v="112236.96"/>
    <n v="0"/>
    <n v="0"/>
    <n v="0"/>
    <n v="0"/>
    <n v="2107.7899999999936"/>
    <m/>
    <n v="114344.75"/>
    <n v="2107.7899999999936"/>
    <n v="30000"/>
    <n v="84344.75"/>
    <n v="0"/>
    <n v="0"/>
    <n v="114344.75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ORR) GASTO CORRIENTE"/>
    <x v="27"/>
    <x v="27"/>
    <x v="126"/>
    <x v="12"/>
    <n v="5151"/>
    <s v="EQUIPO DE CÓMPUTO DE TECNOLOGÍAS DE LA INFORMACIÓN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INFRAESTRUCTURA TECNOLOGICA ENTREGADA"/>
    <s v="DESPACHO DE LA COORDINACIÓN GENERAL DE G"/>
    <n v="869388.94"/>
    <n v="645000"/>
    <n v="869388.94"/>
    <n v="869388.94"/>
    <n v="869388.94"/>
    <n v="869388.94"/>
    <n v="869388.94"/>
    <n v="0"/>
    <m/>
    <n v="869388.94"/>
    <n v="0"/>
    <n v="0"/>
    <n v="323700"/>
    <n v="0"/>
    <n v="99311.06"/>
    <n v="224388.94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AP) GASTO CAPITAL"/>
    <x v="27"/>
    <x v="27"/>
    <x v="127"/>
    <x v="12"/>
    <n v="5191"/>
    <s v="OTROS MOBILIARIOS Y EQUIPOS DE ADMINISTRACIÓN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RED DE BASES"/>
    <s v="DIRECCIÓN GENERAL DE CULTURA DE LA PAZ Y"/>
    <n v="25000"/>
    <n v="0"/>
    <n v="24821.68"/>
    <n v="24821.68"/>
    <n v="24821.68"/>
    <n v="24821.68"/>
    <n v="24821.68"/>
    <n v="178.31999999999971"/>
    <m/>
    <n v="25000"/>
    <n v="178.31999999999971"/>
    <n v="0"/>
    <n v="57000"/>
    <n v="0"/>
    <n v="32000"/>
    <n v="25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27"/>
    <x v="27"/>
    <x v="127"/>
    <x v="12"/>
    <n v="5191"/>
    <s v="OTROS MOBILIARIOS Y EQUIPOS DE ADMINISTRACIÓN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56991"/>
    <n v="68041"/>
    <n v="41085.79"/>
    <n v="35517.79"/>
    <n v="35517.79"/>
    <n v="35517.79"/>
    <n v="35517.79"/>
    <n v="15905.21"/>
    <m/>
    <n v="56991"/>
    <n v="15905.21"/>
    <n v="0"/>
    <n v="0"/>
    <n v="0"/>
    <n v="11050"/>
    <n v="-1105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AP) GASTO CAPITAL"/>
    <x v="27"/>
    <x v="27"/>
    <x v="127"/>
    <x v="12"/>
    <n v="5191"/>
    <s v="OTROS MOBILIARIOS Y EQUIPOS DE ADMINISTRACIÓN"/>
    <n v="0"/>
    <s v="SIN DESCRIPCIÓN PARA DESTINOS 00"/>
    <x v="4"/>
    <s v="BIENES MUEBLES, INMUEBLES E INTANGIBLES"/>
    <s v="RECURSOS FISCALES 2024"/>
    <s v="UNIDAD DE ACOPIO Y SALUD ANIMAL MUNICIPAL (UNASAM)"/>
    <s v="CIUDAD SUSTENTABLE"/>
    <s v="CONTROL DE FELINOS, CANINOS Y VIDA SILVESTRE EN EL MUNICIPIO"/>
    <s v="UNIDAD DE ACOPIO Y SALUD ANIMAL MUNICIPA"/>
    <n v="32000"/>
    <n v="0"/>
    <n v="29889.72"/>
    <n v="29889.72"/>
    <n v="29889.72"/>
    <n v="29889.72"/>
    <n v="29889.72"/>
    <n v="2110.2799999999988"/>
    <m/>
    <n v="32000"/>
    <n v="2110.2799999999988"/>
    <n v="0"/>
    <n v="32000"/>
    <n v="0"/>
    <n v="0"/>
    <n v="32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AP) GASTO CAPITAL"/>
    <x v="27"/>
    <x v="27"/>
    <x v="127"/>
    <x v="12"/>
    <n v="5191"/>
    <s v="OTROS MOBILIARIOS Y EQUIPOS DE ADMINISTRACIÓN"/>
    <n v="31"/>
    <s v="EXPEDICION DE PASAPORTES"/>
    <x v="4"/>
    <s v="BIENES MUEBLES, INMUEBLES E INTANGIBLES"/>
    <s v="RECURSOS FISCALES 2024"/>
    <s v="COORDINACIÓN GENERAL DE GOBIERNO INTELIGENTE E INNOVACIÓN GUBERNAMENTAL"/>
    <s v="GOBIERNO EFECTIVO"/>
    <s v="INFRAESTRUCTURA TECNOLOGICA ENTREGADA"/>
    <s v="DESPACHO DE LA COORDINACIÓN GENERAL DE G"/>
    <n v="249342"/>
    <n v="1135081"/>
    <n v="240584"/>
    <n v="240584"/>
    <n v="240584"/>
    <n v="240584"/>
    <n v="173420"/>
    <n v="8758"/>
    <m/>
    <n v="249342"/>
    <n v="8758"/>
    <n v="0"/>
    <n v="118842"/>
    <n v="0"/>
    <n v="1004581"/>
    <n v="-885739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28"/>
    <x v="28"/>
    <x v="128"/>
    <x v="12"/>
    <n v="5211"/>
    <s v="EQUIPOS Y APARATOS AUDIOVISUALES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150000"/>
    <n v="0"/>
    <n v="29232"/>
    <n v="0"/>
    <n v="0"/>
    <n v="0"/>
    <n v="0"/>
    <n v="120768"/>
    <m/>
    <n v="150000"/>
    <n v="120768"/>
    <n v="0"/>
    <n v="150000"/>
    <n v="0"/>
    <n v="0"/>
    <n v="15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AP) GASTO CAPITAL"/>
    <x v="28"/>
    <x v="28"/>
    <x v="128"/>
    <x v="12"/>
    <n v="5211"/>
    <s v="EQUIPOS Y APARATOS AUDIOVISUALES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INFRAESTRUCTURA TECNOLOGICA ENTREGADA"/>
    <s v="DESPACHO DE LA COORDINACIÓN GENERAL DE G"/>
    <n v="14704.71"/>
    <n v="0"/>
    <n v="14704.71"/>
    <n v="14704.71"/>
    <n v="14704.7"/>
    <n v="14704.7"/>
    <n v="14704.7"/>
    <n v="0"/>
    <m/>
    <n v="14704.71"/>
    <n v="0"/>
    <n v="14704.71"/>
    <n v="0"/>
    <n v="0"/>
    <n v="0"/>
    <n v="14704.71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AP) GASTO CAPITAL"/>
    <x v="28"/>
    <x v="28"/>
    <x v="129"/>
    <x v="12"/>
    <n v="5231"/>
    <s v="CÁMARAS FOTOGRÁFICAS Y DE VIDEO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RED DE BASES"/>
    <s v="DIRECCIÓN GENERAL DE CULTURA DE LA PAZ Y"/>
    <n v="0"/>
    <n v="125000"/>
    <n v="0"/>
    <n v="0"/>
    <n v="0"/>
    <n v="0"/>
    <n v="0"/>
    <n v="0"/>
    <m/>
    <n v="0"/>
    <n v="0"/>
    <n v="0"/>
    <n v="0"/>
    <n v="0"/>
    <n v="125000"/>
    <n v="-125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AP) GASTO CAPITAL"/>
    <x v="28"/>
    <x v="28"/>
    <x v="129"/>
    <x v="12"/>
    <n v="5231"/>
    <s v="CÁMARAS FOTOGRÁFICAS Y DE VIDEO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INFRAESTRUCTURA TECNOLOGICA ENTREGADA"/>
    <s v="DESPACHO DE LA COORDINACIÓN GENERAL DE G"/>
    <n v="1269.28"/>
    <n v="147400"/>
    <n v="1269.28"/>
    <n v="1269.28"/>
    <n v="1269.28"/>
    <n v="1269.28"/>
    <n v="1269.28"/>
    <n v="0"/>
    <m/>
    <n v="1269.28"/>
    <n v="0"/>
    <n v="0"/>
    <n v="200300"/>
    <n v="0"/>
    <n v="346430.71999999997"/>
    <n v="-146130.72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AP) GASTO CAPITAL"/>
    <x v="29"/>
    <x v="29"/>
    <x v="130"/>
    <x v="12"/>
    <n v="5311"/>
    <s v="EQUIPO MÉDICO Y DE LABORATORIO"/>
    <n v="0"/>
    <s v="SIN DESCRIPCIÓN PARA DESTINOS 00"/>
    <x v="4"/>
    <s v="BIENES MUEBLES, INMUEBLES E INTANGIBLES"/>
    <s v="RECURSOS FISCALES 2024"/>
    <s v="UNIDAD DE ACOPIO Y SALUD ANIMAL MUNICIPAL (UNASAM)"/>
    <s v="CIUDAD SUSTENTABLE"/>
    <s v="CONTROL DE FELINOS, CANINOS Y VIDA SILVESTRE EN EL MUNICIPIO"/>
    <s v="UNIDAD DE ACOPIO Y SALUD ANIMAL MUNICIPA"/>
    <n v="230000"/>
    <n v="200000"/>
    <n v="228317.7"/>
    <n v="224576"/>
    <n v="224576"/>
    <n v="224576"/>
    <n v="224576"/>
    <n v="1682.2999999999884"/>
    <m/>
    <n v="230000"/>
    <n v="1682.2999999999884"/>
    <n v="0"/>
    <n v="30000"/>
    <n v="0"/>
    <n v="0"/>
    <n v="30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AP) GASTO CAPITAL"/>
    <x v="29"/>
    <x v="29"/>
    <x v="130"/>
    <x v="12"/>
    <n v="5311"/>
    <s v="EQUIPO MÉDICO Y DE LABORATORIO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S MÉDICOS DE CALIDAD"/>
    <s v="DIRECCIÓN GENERAL DE SALUD PÚBLICA"/>
    <n v="5578129"/>
    <n v="2000000"/>
    <n v="4786905.88"/>
    <n v="1886557.88"/>
    <n v="1886557.88"/>
    <n v="1869164.84"/>
    <n v="1869164.84"/>
    <n v="791223.12000000011"/>
    <m/>
    <n v="5578129"/>
    <n v="791223.12000000011"/>
    <n v="0"/>
    <n v="3596039"/>
    <n v="0"/>
    <n v="17910"/>
    <n v="3578129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AP) GASTO CAPITAL"/>
    <x v="29"/>
    <x v="29"/>
    <x v="130"/>
    <x v="12"/>
    <n v="5311"/>
    <s v="EQUIPO MÉDICO Y DE LABORATORIO"/>
    <n v="0"/>
    <s v="SIN DESCRIPCIÓN PARA DESTINOS 00"/>
    <x v="4"/>
    <s v="BIENES MUEBLES, INMUEBLES E INTANGIB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250000"/>
    <n v="250000"/>
    <n v="170094.8"/>
    <n v="143414.79999999999"/>
    <n v="143414.79999999999"/>
    <n v="143414.79999999999"/>
    <n v="143414.79999999999"/>
    <n v="79905.200000000012"/>
    <m/>
    <n v="250000"/>
    <n v="79905.200000000012"/>
    <n v="0"/>
    <n v="0"/>
    <n v="0"/>
    <n v="0"/>
    <n v="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AP) GASTO CAPITAL"/>
    <x v="29"/>
    <x v="29"/>
    <x v="131"/>
    <x v="12"/>
    <n v="5321"/>
    <s v="INSTRUMENTAL MÉDICO Y DE LABORATORIO"/>
    <n v="0"/>
    <s v="SIN DESCRIPCIÓN PARA DESTINOS 00"/>
    <x v="4"/>
    <s v="BIENES MUEBLES, INMUEBLES E INTANGIBLES"/>
    <s v="RECURSOS FISCALES 2024"/>
    <s v="UNIDAD DE ACOPIO Y SALUD ANIMAL MUNICIPAL (UNASAM)"/>
    <s v="CIUDAD SUSTENTABLE"/>
    <s v="CONTROL DE FELINOS, CANINOS Y VIDA SILVESTRE EN EL MUNICIPIO"/>
    <s v="UNIDAD DE ACOPIO Y SALUD ANIMAL MUNICIPA"/>
    <n v="55000"/>
    <n v="100000"/>
    <n v="45578.37"/>
    <n v="16262.85"/>
    <n v="7492.01"/>
    <n v="7492.01"/>
    <n v="7492.01"/>
    <n v="9421.6299999999974"/>
    <m/>
    <n v="55000"/>
    <n v="9421.6299999999974"/>
    <n v="0"/>
    <n v="0"/>
    <n v="0"/>
    <n v="45000"/>
    <n v="-45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AP) GASTO CAPITAL"/>
    <x v="29"/>
    <x v="29"/>
    <x v="131"/>
    <x v="12"/>
    <n v="5321"/>
    <s v="INSTRUMENTAL MÉDICO Y DE LABORATORIO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S MÉDICOS DE CALIDAD"/>
    <s v="DIRECCIÓN GENERAL DE SALUD PÚBLICA"/>
    <n v="975112"/>
    <n v="1005112"/>
    <n v="962569.16"/>
    <n v="865651.16"/>
    <n v="830851.16"/>
    <n v="830851.16"/>
    <n v="830851.16"/>
    <n v="12542.839999999967"/>
    <m/>
    <n v="975112"/>
    <n v="12542.839999999967"/>
    <n v="0"/>
    <n v="0"/>
    <n v="0"/>
    <n v="30000"/>
    <n v="-3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30"/>
    <x v="30"/>
    <x v="132"/>
    <x v="12"/>
    <n v="5411"/>
    <s v="VEHICULOS Y EQUIPO DE TRANSPORTE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1670012"/>
    <n v="0"/>
    <n v="1665000"/>
    <n v="1665000"/>
    <n v="1665000"/>
    <n v="1665000"/>
    <n v="0"/>
    <n v="5012"/>
    <m/>
    <n v="1670012"/>
    <n v="5012"/>
    <n v="0"/>
    <n v="1670012"/>
    <n v="0"/>
    <n v="0"/>
    <n v="1670012"/>
  </r>
  <r>
    <s v="2.6-05-24"/>
    <s v="Si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30"/>
    <x v="30"/>
    <x v="132"/>
    <x v="12"/>
    <n v="5411"/>
    <s v="VEHICULOS Y EQUIPO DE TRANSPORTE"/>
    <n v="0"/>
    <s v="SIN DESCRIPCIÓN PARA DESTINOS 00"/>
    <x v="4"/>
    <s v="BIENES MUEBLES, INMUEBLES E INTANGIBLES"/>
    <s v="PROGRAMA ESTRATEGIA ALE 2024 (APORTACIÓN ESTATAL)"/>
    <s v="OFICIALÍA MAYOR"/>
    <s v="GOBIERNO EFECTIVO"/>
    <s v="BIENES ADQUIRIDOS"/>
    <s v="DIRECCIÓN GENERAL DE ADMINISTRACIÓN"/>
    <n v="460000"/>
    <n v="0"/>
    <n v="459900"/>
    <n v="459900"/>
    <n v="459900"/>
    <n v="459900"/>
    <n v="459900"/>
    <n v="100"/>
    <m/>
    <n v="460000"/>
    <n v="100"/>
    <n v="550000"/>
    <n v="1600000"/>
    <n v="0"/>
    <n v="1690000"/>
    <n v="46000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AP) GASTO CAPITAL"/>
    <x v="30"/>
    <x v="30"/>
    <x v="133"/>
    <x v="12"/>
    <n v="5451"/>
    <s v="EMBARCACIONES"/>
    <n v="0"/>
    <s v="SIN DESCRIPCIÓN PARA DESTINOS 00"/>
    <x v="4"/>
    <s v="BIENES MUEBLES, INMUEBLES E INTANGIB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0"/>
    <n v="120000"/>
    <n v="0"/>
    <n v="0"/>
    <n v="0"/>
    <n v="0"/>
    <n v="0"/>
    <n v="0"/>
    <m/>
    <n v="0"/>
    <n v="0"/>
    <n v="0"/>
    <n v="0"/>
    <n v="0"/>
    <n v="120000"/>
    <n v="-12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AP) GASTO CAPITAL"/>
    <x v="31"/>
    <x v="31"/>
    <x v="134"/>
    <x v="12"/>
    <n v="5611"/>
    <s v="MAQUINARIA Y EQUIPO AGROPECUARIO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34442.42"/>
    <n v="70064.399999999994"/>
    <n v="34442.42"/>
    <n v="34442.42"/>
    <n v="34442.42"/>
    <n v="34442.42"/>
    <n v="34442.42"/>
    <n v="0"/>
    <m/>
    <n v="34442.42"/>
    <n v="0"/>
    <n v="0"/>
    <n v="34260.28"/>
    <n v="0"/>
    <n v="69882.259999999995"/>
    <n v="-35621.980000000003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AP) GASTO CAPITAL"/>
    <x v="31"/>
    <x v="31"/>
    <x v="134"/>
    <x v="12"/>
    <n v="5611"/>
    <s v="MAQUINARIA Y EQUIPO AGROPECUARIO"/>
    <n v="0"/>
    <s v="SIN DESCRIPCIÓN PARA DESTINOS 00"/>
    <x v="4"/>
    <s v="BIENES MUEBLES, INMUEBLES E INTANGIBLES"/>
    <s v="RECURSOS FISCALES 2024"/>
    <s v="UNIDAD DE ACOPIO Y SALUD ANIMAL MUNICIPAL (UNASAM)"/>
    <s v="CIUDAD SUSTENTABLE"/>
    <s v="CONTROL DE FELINOS, CANINOS Y VIDA SILVESTRE EN EL MUNICIPIO"/>
    <s v="UNIDAD DE ACOPIO Y SALUD ANIMAL MUNICIPA"/>
    <n v="13000"/>
    <n v="0"/>
    <n v="12191.6"/>
    <n v="12191.6"/>
    <n v="12191.6"/>
    <n v="12191.6"/>
    <n v="12191.6"/>
    <n v="808.39999999999964"/>
    <m/>
    <n v="13000"/>
    <n v="808.39999999999964"/>
    <n v="0"/>
    <n v="13000"/>
    <n v="0"/>
    <n v="0"/>
    <n v="13000"/>
  </r>
  <r>
    <s v="1.1-00-24"/>
    <s v="No"/>
    <n v="2"/>
    <s v="DESARROLLO SOCIAL"/>
    <n v="2.2000000000000002"/>
    <s v="VIVIENDA Y SERVICIOS A LA COMUNIDAD"/>
    <s v="2.2.7"/>
    <s v="DESARROLLO REGIONAL"/>
    <s v="E"/>
    <s v="Actividades del sector público, que realiza en for"/>
    <s v="07_24"/>
    <n v="2"/>
    <n v="36"/>
    <s v="022_24"/>
    <s v="(GCAP) GASTO CAPITAL"/>
    <x v="31"/>
    <x v="31"/>
    <x v="134"/>
    <x v="12"/>
    <n v="5611"/>
    <s v="MAQUINARIA Y EQUIPO AGROPECUARIO"/>
    <n v="0"/>
    <s v="SIN DESCRIPCIÓN PARA DESTINOS 00"/>
    <x v="4"/>
    <s v="BIENES MUEBLES, INMUEBLES E INTANGIBLES"/>
    <s v="RECURSOS FISCALES 2024"/>
    <s v="GABINETE INTEGRAL DE INFRAESTRUCTURA Y SERVICIOS PÚBLICOS"/>
    <s v="GESTIÓN INTEGRAL DEL AGUA"/>
    <s v="SUMINISTRO DE AGUA"/>
    <s v="DIRECCIÓN GENERAL DE AGUA POTABLE Y SANE"/>
    <n v="128500"/>
    <n v="128500"/>
    <n v="0"/>
    <n v="0"/>
    <n v="0"/>
    <n v="0"/>
    <n v="0"/>
    <n v="128500"/>
    <m/>
    <n v="128500"/>
    <n v="128500"/>
    <n v="0"/>
    <n v="0"/>
    <n v="0"/>
    <n v="0"/>
    <n v="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AP) GASTO CAPITAL"/>
    <x v="31"/>
    <x v="31"/>
    <x v="135"/>
    <x v="12"/>
    <n v="5621"/>
    <s v="MAQUINARIA Y EQUIPO INDUSTRIAL"/>
    <n v="0"/>
    <s v="SIN DESCRIPCIÓN PARA DESTINOS 00"/>
    <x v="4"/>
    <s v="BIENES MUEBLES, INMUEBLES E INTANGIBLES"/>
    <s v="RECURSOS FISCALES 2024"/>
    <s v="UNIDAD DE ACOPIO Y SALUD ANIMAL MUNICIPAL (UNASAM)"/>
    <s v="CIUDAD SUSTENTABLE"/>
    <s v="CONTROL DE FELINOS, CANINOS Y VIDA SILVESTRE EN EL MUNICIPIO"/>
    <s v="UNIDAD DE ACOPIO Y SALUD ANIMAL MUNICIPA"/>
    <n v="26000"/>
    <n v="0"/>
    <n v="25254"/>
    <n v="25254"/>
    <n v="25254"/>
    <n v="25254"/>
    <n v="25254"/>
    <n v="746"/>
    <m/>
    <n v="26000"/>
    <n v="746"/>
    <n v="0"/>
    <n v="29000"/>
    <n v="0"/>
    <n v="3000"/>
    <n v="26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AP) GASTO CAPITAL"/>
    <x v="31"/>
    <x v="31"/>
    <x v="135"/>
    <x v="12"/>
    <n v="5621"/>
    <s v="MAQUINARIA Y EQUIPO INDUSTRIAL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S MÉDICOS DE CALIDAD"/>
    <s v="DIRECCIÓN GENERAL DE SALUD PÚBLICA"/>
    <n v="40000"/>
    <n v="90000"/>
    <n v="0"/>
    <n v="0"/>
    <n v="0"/>
    <n v="0"/>
    <n v="0"/>
    <n v="40000"/>
    <m/>
    <n v="40000"/>
    <n v="40000"/>
    <n v="0"/>
    <n v="0"/>
    <n v="0"/>
    <n v="50000"/>
    <n v="-50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AP) GASTO CAPITAL"/>
    <x v="31"/>
    <x v="31"/>
    <x v="136"/>
    <x v="12"/>
    <n v="5631"/>
    <s v="MAQUINARIA Y EQUIPO DE CONSTRUCCIÓN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0"/>
    <n v="45765"/>
    <n v="0"/>
    <n v="0"/>
    <n v="0"/>
    <n v="0"/>
    <n v="0"/>
    <n v="0"/>
    <m/>
    <n v="0"/>
    <n v="0"/>
    <n v="0"/>
    <n v="0"/>
    <n v="0"/>
    <n v="45765"/>
    <n v="-45765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31"/>
    <x v="31"/>
    <x v="137"/>
    <x v="12"/>
    <n v="5641"/>
    <s v="SISTEMAS DE AIRE ACONDICIONADO, CALEFACCIÓN Y DE REFRIGERACIÓN INDUSTRIAL Y COMERCIAL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133632.64000000001"/>
    <n v="61745.64"/>
    <n v="123839.98"/>
    <n v="123839.98"/>
    <n v="123839.98"/>
    <n v="123839.98"/>
    <n v="123839.98"/>
    <n v="9792.660000000018"/>
    <m/>
    <n v="133632.64000000001"/>
    <n v="9792.660000000018"/>
    <n v="0"/>
    <n v="71887"/>
    <n v="0"/>
    <n v="0"/>
    <n v="71887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AP) GASTO CAPITAL"/>
    <x v="31"/>
    <x v="31"/>
    <x v="137"/>
    <x v="12"/>
    <n v="5641"/>
    <s v="SISTEMAS DE AIRE ACONDICIONADO, CALEFACCIÓN Y DE REFRIGERACIÓN INDUSTRIAL Y COMERCIAL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S MÉDICOS DE CALIDAD"/>
    <s v="DIRECCIÓN GENERAL DE SALUD PÚBLICA"/>
    <n v="30000"/>
    <n v="400000"/>
    <n v="26448"/>
    <n v="26448"/>
    <n v="26448"/>
    <n v="26448"/>
    <n v="26448"/>
    <n v="3552"/>
    <m/>
    <n v="30000"/>
    <n v="3552"/>
    <n v="0"/>
    <n v="0"/>
    <n v="0"/>
    <n v="370000"/>
    <n v="-37000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AP) GASTO CAPITAL"/>
    <x v="31"/>
    <x v="31"/>
    <x v="138"/>
    <x v="12"/>
    <n v="5651"/>
    <s v="EQUIPO DE COMUNICACIÓN Y TELECOMUNICACIÓN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RED DE BASES"/>
    <s v="DIRECCIÓN GENERAL DE CULTURA DE LA PAZ Y"/>
    <n v="0"/>
    <n v="10000"/>
    <n v="0"/>
    <n v="0"/>
    <n v="0"/>
    <n v="0"/>
    <n v="0"/>
    <n v="0"/>
    <m/>
    <n v="0"/>
    <n v="0"/>
    <n v="0"/>
    <n v="0"/>
    <n v="0"/>
    <n v="10000"/>
    <n v="-1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2"/>
    <s v="009_24"/>
    <s v="(GCAP) GASTO CAPITAL"/>
    <x v="31"/>
    <x v="31"/>
    <x v="138"/>
    <x v="12"/>
    <n v="5651"/>
    <s v="EQUIPO DE COMUNICACIÓN Y TELECOMUNICACIÓN"/>
    <n v="0"/>
    <s v="SIN DESCRIPCIÓN PARA DESTINOS 00"/>
    <x v="4"/>
    <s v="BIENES MUEBLES, INMUEBLES E INTANGIBLES"/>
    <s v="RECURSOS FISCALES 2024"/>
    <s v="SECRETARÍA GENERAL DEL AYUNTAMIENTO"/>
    <s v="INFRAESTRUCTURA Y SERVICIOS PÚBLICOS"/>
    <s v="EQUIPOS DE PROTECCIÓN  Y HERRAMIENTA MANUAL"/>
    <s v="DIRECCIÓN GENERAL ADJUNTA DE PROTECCIÓN"/>
    <n v="100000"/>
    <n v="100000"/>
    <n v="86721.600000000006"/>
    <n v="86721.600000000006"/>
    <n v="86721.600000000006"/>
    <n v="86721.600000000006"/>
    <n v="86721.600000000006"/>
    <n v="13278.399999999994"/>
    <m/>
    <n v="100000"/>
    <n v="13278.399999999994"/>
    <n v="0"/>
    <n v="0"/>
    <n v="0"/>
    <n v="0"/>
    <n v="0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AP) GASTO CAPITAL"/>
    <x v="31"/>
    <x v="31"/>
    <x v="138"/>
    <x v="12"/>
    <n v="5651"/>
    <s v="EQUIPO DE COMUNICACIÓN Y TELECOMUNICACIÓN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10000"/>
    <n v="10000"/>
    <n v="6960"/>
    <n v="6960"/>
    <n v="6960"/>
    <n v="6960"/>
    <n v="6960"/>
    <n v="3040"/>
    <m/>
    <n v="10000"/>
    <n v="3040"/>
    <n v="0"/>
    <n v="0"/>
    <n v="0"/>
    <n v="0"/>
    <n v="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AP) GASTO CAPITAL"/>
    <x v="31"/>
    <x v="31"/>
    <x v="138"/>
    <x v="12"/>
    <n v="5651"/>
    <s v="EQUIPO DE COMUNICACIÓN Y TELECOMUNICACIÓN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INFRAESTRUCTURA TECNOLOGICA ENTREGADA"/>
    <s v="DESPACHO DE LA COORDINACIÓN GENERAL DE G"/>
    <n v="171000"/>
    <n v="0"/>
    <n v="160729.99"/>
    <n v="160729.99"/>
    <n v="160729.99"/>
    <n v="0"/>
    <n v="0"/>
    <n v="10270.010000000009"/>
    <m/>
    <n v="171000"/>
    <n v="10270.010000000009"/>
    <n v="0"/>
    <n v="171000"/>
    <n v="0"/>
    <n v="0"/>
    <n v="171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AP) GASTO CAPITAL"/>
    <x v="31"/>
    <x v="31"/>
    <x v="138"/>
    <x v="12"/>
    <n v="5651"/>
    <s v="EQUIPO DE COMUNICACIÓN Y TELECOMUNICACIÓN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3350680.95"/>
    <n v="1500000"/>
    <n v="3350680.95"/>
    <n v="3350680.95"/>
    <n v="3350680.95"/>
    <n v="3350680.95"/>
    <n v="3350680.95"/>
    <n v="0"/>
    <m/>
    <n v="3350680.95"/>
    <n v="0"/>
    <n v="2236280.9500000002"/>
    <n v="130000"/>
    <n v="0"/>
    <n v="515600"/>
    <n v="1850680.95"/>
  </r>
  <r>
    <s v="2.6-05-24"/>
    <s v="Si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AP) GASTO CAPITAL"/>
    <x v="31"/>
    <x v="31"/>
    <x v="138"/>
    <x v="12"/>
    <n v="5651"/>
    <s v="EQUIPO DE COMUNICACIÓN Y TELECOMUNICACIÓN"/>
    <n v="0"/>
    <s v="SIN DESCRIPCIÓN PARA DESTINOS 00"/>
    <x v="4"/>
    <s v="BIENES MUEBLES, INMUEBLES E INTANGIBLES"/>
    <s v="PROGRAMA ESTRATEGIA ALE 2024 (APORTACIÓN ESTATAL)"/>
    <s v="COORDINACIÓN GENERAL DE GOBIERNO INTELIGENTE E INNOVACIÓN GUBERNAMENTAL"/>
    <s v="GOBIERNO EFECTIVO"/>
    <s v="INFRAESTRUCTURA TECNOLOGICA ENTREGADA"/>
    <s v="DESPACHO DE LA COORDINACIÓN GENERAL DE G"/>
    <n v="50000"/>
    <n v="0"/>
    <n v="46479.23"/>
    <n v="46479.23"/>
    <n v="46479.23"/>
    <n v="46479.23"/>
    <n v="46479.23"/>
    <n v="3520.7699999999968"/>
    <m/>
    <n v="50000"/>
    <n v="3520.7699999999968"/>
    <n v="50000"/>
    <n v="0"/>
    <n v="0"/>
    <n v="0"/>
    <n v="50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AP) GASTO CAPITAL"/>
    <x v="31"/>
    <x v="31"/>
    <x v="139"/>
    <x v="12"/>
    <n v="5661"/>
    <s v="EQUIPO DE GENERACIÓN ELÉCTRICA, APARATOS Y ACCESORIOS ELÉCTRICOS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S MÉDICOS DE CALIDAD"/>
    <s v="DIRECCIÓN GENERAL DE SALUD PÚBLICA"/>
    <n v="111805"/>
    <n v="81805"/>
    <n v="100630"/>
    <n v="100630"/>
    <n v="100630"/>
    <n v="100630"/>
    <n v="100630"/>
    <n v="11175"/>
    <m/>
    <n v="111805"/>
    <n v="11175"/>
    <n v="0"/>
    <n v="30000"/>
    <n v="0"/>
    <n v="0"/>
    <n v="30000"/>
  </r>
  <r>
    <s v="1.1-00-24"/>
    <s v="No"/>
    <n v="1"/>
    <s v="GOBIERNO"/>
    <n v="1.3"/>
    <s v="COORDINACIÓN DE LA POLÍTICA DE GOBIERNO"/>
    <s v="1.3.4"/>
    <s v="FUNCIÓN PÚBLICA"/>
    <s v="S"/>
    <s v="Definidos en el Presupuesto de Egresos y los que s"/>
    <s v="02_24"/>
    <n v="1"/>
    <n v="14"/>
    <s v="010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RED DE BASES"/>
    <s v="DIRECCIÓN GENERAL DE CULTURA DE LA PAZ Y"/>
    <n v="78000"/>
    <n v="0"/>
    <n v="63892.800000000003"/>
    <n v="63892.800000000003"/>
    <n v="63892.800000000003"/>
    <n v="63892.800000000003"/>
    <n v="63892.800000000003"/>
    <n v="14107.199999999997"/>
    <m/>
    <n v="78000"/>
    <n v="14107.199999999997"/>
    <n v="0"/>
    <n v="78000"/>
    <n v="0"/>
    <n v="0"/>
    <n v="78000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7_24"/>
    <n v="3"/>
    <n v="33"/>
    <s v="019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 DE MANTENIMIENTO EN LOS ESPACIOS PÚBLICOS"/>
    <s v="DIRECCIÓN ADMINISTRATIVA DE INFRAESTRUCT"/>
    <n v="883586.88"/>
    <n v="1000000"/>
    <n v="883586.88"/>
    <n v="883586.88"/>
    <n v="883586.88"/>
    <n v="883586.88"/>
    <n v="883586.88"/>
    <n v="0"/>
    <m/>
    <n v="883586.88"/>
    <n v="0"/>
    <n v="0"/>
    <n v="24739.72"/>
    <n v="0"/>
    <n v="141152.84"/>
    <n v="-116413.12"/>
  </r>
  <r>
    <s v="1.1-00-24"/>
    <s v="No"/>
    <n v="2"/>
    <s v="DESARROLLO SOCIAL"/>
    <n v="2.2000000000000002"/>
    <s v="VIVIENDA Y SERVICIOS A LA COMUNIDAD"/>
    <s v="2.2.7"/>
    <s v="DESARROLLO REGIONAL"/>
    <s v="S"/>
    <s v="Definidos en el Presupuesto de Egresos y los que s"/>
    <s v="02_24"/>
    <n v="1"/>
    <n v="16"/>
    <s v="010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PROGRAMA DE ECONOMÍA SOLIDARIA TLAJOMULCO &quot;CHAMBA PARA TODOS&quot;"/>
    <s v="DIRECCIÓN GENERAL DE CULTURA DE LA PAZ Y"/>
    <n v="40000"/>
    <n v="70000"/>
    <n v="34985.599999999999"/>
    <n v="34985.599999999999"/>
    <n v="34985.599999999999"/>
    <n v="34985.599999999999"/>
    <n v="34985.599999999999"/>
    <n v="5014.4000000000015"/>
    <m/>
    <n v="40000"/>
    <n v="5014.4000000000015"/>
    <n v="0"/>
    <n v="3000"/>
    <n v="0"/>
    <n v="33000"/>
    <n v="-30000"/>
  </r>
  <r>
    <s v="1.1-00-24"/>
    <s v="No"/>
    <n v="2"/>
    <s v="DESARROLLO SOCIAL"/>
    <n v="2.5"/>
    <s v="EDUCACIÓN"/>
    <s v="2.5.6"/>
    <s v="OTRO SERVICIOS EDUCATIVOS Y ACTIVIDADES INHERENTES"/>
    <s v="S"/>
    <s v="Definidos en el Presupuesto de Egresos y los que s"/>
    <s v="06_24"/>
    <n v="5"/>
    <n v="25"/>
    <s v="016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COORDINACIÓN GENERAL DE CONSTRUCCIÓN DE COMUNIDAD"/>
    <s v="SOCIEDAD COHESIVA Y RESILENTE"/>
    <s v="APOYO A INSTITUCIONES EDUCATIVAS"/>
    <s v="DESPACHO DE LA COORDINACIÓN GENERAL DE C"/>
    <n v="250000"/>
    <n v="250000"/>
    <n v="218111.11"/>
    <n v="62081.2"/>
    <n v="58777.55"/>
    <n v="58777.55"/>
    <n v="58777.55"/>
    <n v="31888.890000000014"/>
    <m/>
    <n v="250000"/>
    <n v="31888.890000000014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COORDINACIÓN GENERAL DE GESTIÓN INTEGRAL DE LA CIUDAD"/>
    <s v="CIUDAD SUSTENTABLE"/>
    <s v="POLITICA DE INTEGRAL DE LA CIUDAD"/>
    <s v="DIRECCIÓN DE PROYECTOS ESTRATEGICOS"/>
    <n v="100000"/>
    <n v="100000"/>
    <n v="0"/>
    <n v="0"/>
    <n v="0"/>
    <n v="0"/>
    <n v="0"/>
    <n v="100000"/>
    <m/>
    <n v="100000"/>
    <n v="100000"/>
    <n v="0"/>
    <n v="0"/>
    <n v="0"/>
    <n v="0"/>
    <n v="0"/>
  </r>
  <r>
    <s v="1.1-00-24"/>
    <s v="No"/>
    <n v="3"/>
    <s v="DESARROLLO ECONÓMICO"/>
    <n v="3.1"/>
    <s v="ASUNTOS ECONÓMICOS, COMERCIALES Y LABORALES EN GENERAL"/>
    <s v="3.1.1"/>
    <s v="ASUNTOS ECONÓMICOS Y COMERCIALES EN GENERAL"/>
    <s v="E"/>
    <s v="Actividades del sector público, que realiza en for"/>
    <s v="09_24"/>
    <n v="8"/>
    <n v="42"/>
    <s v="026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COORDINACIÓN GENERAL DE DESARROLLO ECONÓMICO"/>
    <s v="DESARROLLO ECONÓMICO Y EMPLEO"/>
    <s v="ADMINISTRACIÓN CENTRAL DE LA COORDINACIÓN GENERAL DE DESARROLLO ECONÓMICO"/>
    <s v="DESPACHO DE LA COORDINACIÓN GENERAL DE D"/>
    <n v="170000"/>
    <n v="150000"/>
    <n v="167040"/>
    <n v="167040"/>
    <n v="167040"/>
    <n v="167040"/>
    <n v="167040"/>
    <n v="2960"/>
    <m/>
    <n v="170000"/>
    <n v="2960"/>
    <n v="0"/>
    <n v="20000"/>
    <n v="0"/>
    <n v="0"/>
    <n v="2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49"/>
    <s v="031_24"/>
    <s v="(GCAP) GASTO CAPITAL"/>
    <x v="31"/>
    <x v="31"/>
    <x v="140"/>
    <x v="12"/>
    <n v="5671"/>
    <s v="HERRAMIENTAS Y MÁQUINAS-HERRAMIENTA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INFRAESTRUCTURA TECNOLOGICA ENTREGADA"/>
    <s v="DESPACHO DE LA COORDINACIÓN GENERAL DE G"/>
    <n v="0"/>
    <n v="600000"/>
    <n v="0"/>
    <n v="0"/>
    <n v="0"/>
    <n v="0"/>
    <n v="0"/>
    <n v="0"/>
    <m/>
    <n v="0"/>
    <n v="0"/>
    <n v="0"/>
    <n v="0"/>
    <n v="0"/>
    <n v="600000"/>
    <n v="-600000"/>
  </r>
  <r>
    <s v="1.1-00-24"/>
    <s v="No"/>
    <n v="1"/>
    <s v="GOBIERNO"/>
    <n v="1.7"/>
    <s v="ASUNTOS DE ORDEN PÚBLICO Y DE SEGURIDAD INTERIOR"/>
    <s v="1.7.2"/>
    <s v="PROTECCIÓN CIVIL"/>
    <s v="E"/>
    <s v="Actividades del sector público, que realiza en for"/>
    <s v="02_24"/>
    <n v="3"/>
    <n v="12"/>
    <s v="009_24"/>
    <s v="(GCAP) GASTO CAPITAL"/>
    <x v="31"/>
    <x v="31"/>
    <x v="141"/>
    <x v="12"/>
    <n v="5691"/>
    <s v="OTROS EQUIPOS"/>
    <n v="0"/>
    <s v="SIN DESCRIPCIÓN PARA DESTINOS 00"/>
    <x v="4"/>
    <s v="BIENES MUEBLES, INMUEBLES E INTANGIBLES"/>
    <s v="RECURSOS FISCALES 2024"/>
    <s v="SECRETARÍA GENERAL DEL AYUNTAMIENTO"/>
    <s v="INFRAESTRUCTURA Y SERVICIOS PÚBLICOS"/>
    <s v="EQUIPOS DE PROTECCIÓN  Y HERRAMIENTA MANUAL"/>
    <s v="DIRECCIÓN GENERAL ADJUNTA DE PROTECCIÓN"/>
    <n v="2000000"/>
    <n v="1000000"/>
    <n v="739807.05"/>
    <n v="739807.05"/>
    <n v="739807.05"/>
    <n v="739807.05"/>
    <n v="739807.05"/>
    <n v="1260192.95"/>
    <m/>
    <n v="2000000"/>
    <n v="1260192.95"/>
    <n v="0"/>
    <n v="1000000"/>
    <n v="0"/>
    <n v="0"/>
    <n v="1000000"/>
  </r>
  <r>
    <s v="1.1-00-24"/>
    <s v="No"/>
    <n v="2"/>
    <s v="DESARROLLO SOCIAL"/>
    <n v="2.1"/>
    <s v="PROTECCIÓN AMBIENTAL"/>
    <s v="2.1.5"/>
    <s v="PROTECCIÓN DE LA DIVERSIDAD BIOLÓGICA Y DEL PAISAJE"/>
    <s v="R"/>
    <s v="Solamente actividades específicas, distintas a las"/>
    <s v="17_24"/>
    <n v="4"/>
    <n v="56"/>
    <s v="037_24"/>
    <s v="(GCAP) GASTO CAPITAL"/>
    <x v="31"/>
    <x v="31"/>
    <x v="141"/>
    <x v="12"/>
    <n v="5691"/>
    <s v="OTROS EQUIPOS"/>
    <n v="0"/>
    <s v="SIN DESCRIPCIÓN PARA DESTINOS 00"/>
    <x v="4"/>
    <s v="BIENES MUEBLES, INMUEBLES E INTANGIBLES"/>
    <s v="RECURSOS FISCALES 2024"/>
    <s v="UNIDAD DE ACOPIO Y SALUD ANIMAL MUNICIPAL (UNASAM)"/>
    <s v="CIUDAD SUSTENTABLE"/>
    <s v="CONTROL DE FELINOS, CANINOS Y VIDA SILVESTRE EN EL MUNICIPIO"/>
    <s v="UNIDAD DE ACOPIO Y SALUD ANIMAL MUNICIPA"/>
    <n v="1149000"/>
    <n v="1500000"/>
    <n v="1148400"/>
    <n v="1148400"/>
    <n v="1148400"/>
    <n v="0"/>
    <n v="0"/>
    <n v="600"/>
    <m/>
    <n v="1149000"/>
    <n v="600"/>
    <n v="0"/>
    <n v="0"/>
    <n v="0"/>
    <n v="351000"/>
    <n v="-351000"/>
  </r>
  <r>
    <s v="1.1-00-24"/>
    <s v="No"/>
    <n v="2"/>
    <s v="DESARROLLO SOCIAL"/>
    <n v="2.2999999999999998"/>
    <s v="SALUD"/>
    <s v="2.3.1"/>
    <s v="PRESTACIÓN DE SERVICIOS DE SALUD A LA COMUNIDAD"/>
    <s v="E"/>
    <s v="Actividades del sector público, que realiza en for"/>
    <s v="07_24"/>
    <n v="3"/>
    <n v="39"/>
    <s v="024_24"/>
    <s v="(GCAP) GASTO CAPITAL"/>
    <x v="31"/>
    <x v="31"/>
    <x v="141"/>
    <x v="12"/>
    <n v="5691"/>
    <s v="OTROS EQUIPOS"/>
    <n v="0"/>
    <s v="SIN DESCRIPCIÓN PARA DESTINOS 00"/>
    <x v="4"/>
    <s v="BIENES MUEBLES, INMUEBLES E INTANGIBLES"/>
    <s v="RECURSOS FISCALES 2024"/>
    <s v="GABINETE INTEGRAL DE INFRAESTRUCTURA Y SERVICIOS PÚBLICOS"/>
    <s v="INFRAESTRUCTURA Y SERVICIOS PÚBLICOS"/>
    <s v="SERVICIOS MÉDICOS DE CALIDAD"/>
    <s v="DIRECCIÓN GENERAL DE SALUD PÚBLICA"/>
    <n v="42000"/>
    <n v="92000"/>
    <n v="31320"/>
    <n v="31320"/>
    <n v="31320"/>
    <n v="31320"/>
    <n v="31320"/>
    <n v="10680"/>
    <m/>
    <n v="42000"/>
    <n v="10680"/>
    <n v="0"/>
    <n v="0"/>
    <n v="0"/>
    <n v="50000"/>
    <n v="-500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AP) GASTO CAPITAL"/>
    <x v="31"/>
    <x v="31"/>
    <x v="141"/>
    <x v="12"/>
    <n v="5691"/>
    <s v="OTROS EQUIPOS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4378873.0999999996"/>
    <n v="0"/>
    <n v="4378873.0999999996"/>
    <n v="4378860.8"/>
    <n v="4378860.8"/>
    <n v="0"/>
    <n v="0"/>
    <n v="0"/>
    <m/>
    <n v="4378873.0999999996"/>
    <n v="0"/>
    <n v="4378873.0999999996"/>
    <n v="0"/>
    <n v="0"/>
    <n v="0"/>
    <n v="4378873.0999999996"/>
  </r>
  <r>
    <s v="2.5-02-24"/>
    <s v="Si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AP) GASTO CAPITAL"/>
    <x v="31"/>
    <x v="31"/>
    <x v="141"/>
    <x v="12"/>
    <n v="5691"/>
    <s v="OTROS EQUIPOS"/>
    <n v="0"/>
    <s v="SIN DESCRIPCIÓN PARA DESTINOS 00"/>
    <x v="4"/>
    <s v="BIENES MUEBLES, INMUEBLES E INTANGIBLES"/>
    <s v="FONDO DE APORTACIÓN AL FORTALECIMIENTO MUNICIPAL 2024 (FORTAMUN)"/>
    <s v="COORDINACIÓN GENERAL DE GOBIERNO INTELIGENTE E INNOVACIÓN GUBERNAMENTAL"/>
    <s v="GOBIERNO EFECTIVO"/>
    <s v="SISTEMAS INFORMATICOS MODERNIZADOS RECIBIDOS"/>
    <s v="DESPACHO DE LA COORDINACIÓN GENERAL DE G"/>
    <n v="70724000"/>
    <n v="70724000"/>
    <n v="70723059.019999996"/>
    <n v="70723059.019999996"/>
    <n v="70723059.019999996"/>
    <n v="70723059.019999996"/>
    <n v="0"/>
    <n v="940.98000000417233"/>
    <n v="-940.98"/>
    <n v="70723059.019999996"/>
    <n v="0"/>
    <n v="0"/>
    <n v="0"/>
    <n v="0"/>
    <n v="0"/>
    <n v="0"/>
  </r>
  <r>
    <s v="1.1-00-24"/>
    <s v="No"/>
    <n v="2"/>
    <s v="DESARROLLO SOCIAL"/>
    <n v="2.7"/>
    <s v="OTROS ASUNTOS SOCIALES"/>
    <s v="2.7.1"/>
    <s v="OTROS ASUNTOS SOCIALES"/>
    <s v="E"/>
    <s v="Actividades del sector público, que realiza en for"/>
    <s v="10_24"/>
    <n v="4"/>
    <n v="48"/>
    <s v="030_24"/>
    <s v="(GCAP) GASTO CAPITAL"/>
    <x v="32"/>
    <x v="32"/>
    <x v="142"/>
    <x v="12"/>
    <n v="5781"/>
    <s v="ÁRBOLES Y PLANTAS"/>
    <n v="0"/>
    <s v="SIN DESCRIPCIÓN PARA DESTINOS 00"/>
    <x v="4"/>
    <s v="BIENES MUEBLES, INMUEBLES E INTANGIBLES"/>
    <s v="RECURSOS FISCALES 2024"/>
    <s v="COORDINACIÓN GENERAL DE GESTIÓN INTEGRAL DE LA CIUDAD"/>
    <s v="CIUDAD SUSTENTABLE"/>
    <s v="POLITICA DE INTEGRAL DE LA CIUDAD"/>
    <s v="DIRECCIÓN DE PROYECTOS ESTRATEGICOS"/>
    <n v="50000"/>
    <n v="50000"/>
    <n v="0"/>
    <n v="0"/>
    <n v="0"/>
    <n v="0"/>
    <n v="0"/>
    <n v="50000"/>
    <m/>
    <n v="50000"/>
    <n v="50000"/>
    <n v="0"/>
    <n v="0"/>
    <n v="0"/>
    <n v="0"/>
    <n v="0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GCAP) GASTO CAPITAL"/>
    <x v="33"/>
    <x v="33"/>
    <x v="143"/>
    <x v="12"/>
    <n v="5811"/>
    <s v="TERRENOS"/>
    <n v="38"/>
    <s v="RECONOCIMIENTO CONTRA DERECHOS"/>
    <x v="4"/>
    <s v="BIENES MUEBLES, INMUEBLES E INTANGIBLES"/>
    <s v="RECURSOS FISCALES 2024"/>
    <s v="TESORERÍA MUNICIPAL"/>
    <s v="GOBIERNO EFECTIVO"/>
    <s v="PROYECTO DE PRESUPUESTO"/>
    <s v="DIRECCIÓN GENERAL DE FINANZAS"/>
    <n v="10676213.33"/>
    <n v="0"/>
    <n v="10429104.27"/>
    <n v="10429104.27"/>
    <n v="10429104.27"/>
    <n v="10429104.27"/>
    <n v="10429104.27"/>
    <n v="247109.06000000052"/>
    <m/>
    <n v="10676213.33"/>
    <n v="247109.06000000052"/>
    <n v="9346225.3300000001"/>
    <n v="1329988"/>
    <n v="0"/>
    <n v="0"/>
    <n v="10676213.33"/>
  </r>
  <r>
    <s v="1.1-00-24"/>
    <s v="No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AP) GASTO CAPITAL"/>
    <x v="33"/>
    <x v="33"/>
    <x v="143"/>
    <x v="12"/>
    <n v="5811"/>
    <s v="TERRENOS"/>
    <n v="0"/>
    <s v="SIN DESCRIPCIÓN PARA DESTINOS 00"/>
    <x v="4"/>
    <s v="BIENES MUEBLES, INMUEBLES E INTANGIBLES"/>
    <s v="RECURSOS FISCALES 2024"/>
    <s v="SECRETARÍA GENERAL DEL AYUNTAMIENTO"/>
    <s v="CORRESPONSABILIDAD SOCIAL (TRANSVERSAL)"/>
    <s v="DESPACHO DE LA SECRETARÍA GENERAL"/>
    <s v="DIRECCIÓN DE LA SECRETARÍA GENERAL"/>
    <n v="0"/>
    <n v="0"/>
    <n v="0"/>
    <n v="0"/>
    <n v="0"/>
    <n v="0"/>
    <n v="0"/>
    <n v="0"/>
    <m/>
    <n v="0"/>
    <n v="0"/>
    <n v="0"/>
    <n v="3000000"/>
    <n v="0"/>
    <n v="3000000"/>
    <n v="0"/>
  </r>
  <r>
    <s v="1.1-14-24"/>
    <s v="Si"/>
    <n v="1"/>
    <s v="GOBIERNO"/>
    <n v="1.3"/>
    <s v="COORDINACIÓN DE LA POLÍTICA DE GOBIERNO"/>
    <s v="1.3.4"/>
    <s v="FUNCIÓN PÚBLICA"/>
    <s v="O"/>
    <s v="Actividades que realizan la función pública o cont"/>
    <s v="02_24"/>
    <n v="1"/>
    <n v="7"/>
    <s v="007_24"/>
    <s v="(GCAP) GASTO CAPITAL"/>
    <x v="33"/>
    <x v="33"/>
    <x v="143"/>
    <x v="12"/>
    <n v="5811"/>
    <s v="TERRENOS"/>
    <n v="0"/>
    <s v="SIN DESCRIPCIÓN PARA DESTINOS 00"/>
    <x v="4"/>
    <s v="BIENES MUEBLES, INMUEBLES E INTANGIBLES"/>
    <s v="RECURSOS FISCALES (RESERVAS TERRITORIALES) 2024"/>
    <s v="SECRETARÍA GENERAL DEL AYUNTAMIENTO"/>
    <s v="CORRESPONSABILIDAD SOCIAL (TRANSVERSAL)"/>
    <s v="DESPACHO DE LA SECRETARÍA GENERAL"/>
    <s v="DIRECCIÓN DE LA SECRETARÍA GENERAL"/>
    <n v="53832695.100000001"/>
    <n v="0"/>
    <n v="50860130.490000002"/>
    <n v="50860130.490000002"/>
    <n v="50860130.490000002"/>
    <n v="50860130.490000002"/>
    <n v="49458695.090000004"/>
    <n v="2972564.6099999994"/>
    <m/>
    <n v="53832695.100000001"/>
    <n v="2972564.6099999994"/>
    <n v="66032695.100000001"/>
    <n v="0"/>
    <n v="0"/>
    <n v="12200000"/>
    <n v="53832695.100000001"/>
  </r>
  <r>
    <s v="1.1-00-24"/>
    <s v="No"/>
    <n v="1"/>
    <s v="GOBIERNO"/>
    <n v="1.3"/>
    <s v="COORDINACIÓN DE LA POLÍTICA DE GOBIERNO"/>
    <s v="1.3.4"/>
    <s v="FUNCIÓN PÚBLICA"/>
    <s v="E"/>
    <s v="Actividades del sector público, que realiza en for"/>
    <s v="05_24"/>
    <n v="6"/>
    <n v="21"/>
    <s v="015_24"/>
    <s v="(GCAP) GASTO CAPITAL"/>
    <x v="34"/>
    <x v="34"/>
    <x v="144"/>
    <x v="12"/>
    <n v="5911"/>
    <s v="SOFTWARE"/>
    <n v="0"/>
    <s v="SIN DESCRIPCIÓN PARA DESTINOS 00"/>
    <x v="4"/>
    <s v="BIENES MUEBLES, INMUEBLES E INTANGIBLES"/>
    <s v="RECURSOS FISCALES 2024"/>
    <s v="OFICIALÍA MAYOR"/>
    <s v="GOBIERNO EFECTIVO"/>
    <s v="BIENES ADQUIRIDOS"/>
    <s v="DIRECCIÓN GENERAL DE ADMINISTRACIÓN"/>
    <n v="1800"/>
    <n v="0"/>
    <n v="1670"/>
    <n v="1670"/>
    <n v="1670"/>
    <n v="1670"/>
    <n v="1670"/>
    <n v="130"/>
    <m/>
    <n v="1800"/>
    <n v="130"/>
    <n v="0"/>
    <n v="1800"/>
    <n v="0"/>
    <n v="0"/>
    <n v="1800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AP) GASTO CAPITAL"/>
    <x v="34"/>
    <x v="34"/>
    <x v="144"/>
    <x v="12"/>
    <n v="5911"/>
    <s v="SOFTWARE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8866264.6999999993"/>
    <n v="4000000"/>
    <n v="8845168.6999999993"/>
    <n v="8515264.6999999993"/>
    <n v="8515264.6699999999"/>
    <n v="8515264.6699999999"/>
    <n v="6813629.04"/>
    <n v="21096"/>
    <m/>
    <n v="8866264.6999999993"/>
    <n v="21096"/>
    <n v="2494264.7000000002"/>
    <n v="2372000"/>
    <n v="0"/>
    <n v="0"/>
    <n v="4866264.7"/>
  </r>
  <r>
    <s v="1.1-00-24"/>
    <s v="No"/>
    <n v="3"/>
    <s v="DESARROLLO ECONÓMICO"/>
    <n v="3.8"/>
    <s v="CIENCIA, TECNOLOGÍA E INNOVACIÓN"/>
    <s v="3.8.4"/>
    <s v="INNOVACIÓN"/>
    <s v="E"/>
    <s v="Actividades del sector público, que realiza en for"/>
    <s v="11_24"/>
    <n v="6"/>
    <n v="50"/>
    <s v="031_24"/>
    <s v="(GCAP) GASTO CAPITAL"/>
    <x v="34"/>
    <x v="34"/>
    <x v="145"/>
    <x v="12"/>
    <n v="5971"/>
    <s v="LICENCIAS INFORMÁTICAS E INTELECTUALES"/>
    <n v="0"/>
    <s v="SIN DESCRIPCIÓN PARA DESTINOS 00"/>
    <x v="4"/>
    <s v="BIENES MUEBLES, INMUEBLES E INTANGIBLES"/>
    <s v="RECURSOS FISCALES 2024"/>
    <s v="COORDINACIÓN GENERAL DE GOBIERNO INTELIGENTE E INNOVACIÓN GUBERNAMENTAL"/>
    <s v="GOBIERNO EFECTIVO"/>
    <s v="SISTEMAS INFORMATICOS MODERNIZADOS RECIBIDOS"/>
    <s v="DESPACHO DE LA COORDINACIÓN GENERAL DE G"/>
    <n v="13212168.699999999"/>
    <n v="3000000"/>
    <n v="13191808.92"/>
    <n v="13191808.92"/>
    <n v="13147786.93"/>
    <n v="13147786.93"/>
    <n v="11751042.99"/>
    <n v="20359.779999999329"/>
    <m/>
    <n v="13212168.699999999"/>
    <n v="20359.779999999329"/>
    <n v="8654665.9199999999"/>
    <n v="1557502.78"/>
    <n v="0"/>
    <n v="0"/>
    <n v="10212168.699999999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6"/>
    <x v="13"/>
    <n v="6121"/>
    <s v="EDIFICACIÓN NO  HABITACIONAL"/>
    <n v="0"/>
    <s v="SIN DESCRIPCIÓN PARA DESTINOS 00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115868770.33"/>
    <n v="0"/>
    <n v="21455308.579999998"/>
    <n v="21455308.579999998"/>
    <n v="21059746.52"/>
    <n v="21059746.52"/>
    <n v="18854983.010000002"/>
    <n v="94413461.75"/>
    <m/>
    <n v="115868770.33"/>
    <n v="94413461.75"/>
    <n v="103000000"/>
    <n v="12868770.33"/>
    <n v="0"/>
    <n v="0"/>
    <n v="115868770.33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8"/>
    <s v="023_24"/>
    <s v="(GCAP) GASTO CAPITAL"/>
    <x v="35"/>
    <x v="35"/>
    <x v="146"/>
    <x v="13"/>
    <n v="6121"/>
    <s v="EDIFICACIÓN NO  HABITACIONAL"/>
    <n v="0"/>
    <s v="SIN DESCRIPCIÓN PARA DESTINOS 00"/>
    <x v="5"/>
    <s v="INVERSION PUBLICA"/>
    <s v="RECURSOS FISCALES 2024"/>
    <s v="GABINETE INTEGRAL DE INFRAESTRUCTURA Y SERVICIOS PÚBLICOS"/>
    <s v="INFRAESTRUCTURA Y SERVICIOS PÚBLICOS"/>
    <s v="PRESUPUESTO PARTICIPATIVO"/>
    <s v="DIRECCIÓN GENERAL DE OBRAS PÚBLICAS"/>
    <n v="7800000"/>
    <n v="0"/>
    <n v="4743995.82"/>
    <n v="4743995.82"/>
    <n v="4743995.82"/>
    <n v="4743995.82"/>
    <n v="4743995.82"/>
    <n v="3056004.1799999997"/>
    <m/>
    <n v="7800000"/>
    <n v="3056004.1799999997"/>
    <n v="0"/>
    <n v="7800000"/>
    <n v="0"/>
    <n v="0"/>
    <n v="7800000"/>
  </r>
  <r>
    <s v="2.5-02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6"/>
    <x v="13"/>
    <n v="6121"/>
    <s v="EDIFICACIÓN NO  HABITACIONAL"/>
    <n v="0"/>
    <s v="SIN DESCRIPCIÓN PARA DESTINOS 00"/>
    <x v="5"/>
    <s v="INVERSION PUBLICA"/>
    <s v="FONDO DE APORTACIÓN AL FORTALECIMIENTO MUNICIPAL 2024 (FORTAMUN)"/>
    <s v="GABINETE INTEGRAL DE INFRAESTRUCTURA Y SERVICIOS PÚBLICOS"/>
    <s v="INFRAESTRUCTURA Y SERVICIOS PÚBLICOS"/>
    <s v="OBRAS DE INFRAESTRUCTURA MUNICIPAL"/>
    <s v="DIRECCIÓN GENERAL DE OBRAS PÚBLICAS"/>
    <n v="36222388.590000004"/>
    <n v="10000000"/>
    <n v="36222388.590000004"/>
    <n v="36222388.590000004"/>
    <n v="35603165.5"/>
    <n v="35603165.5"/>
    <n v="31470266.32"/>
    <n v="0"/>
    <m/>
    <n v="36222388.590000004"/>
    <n v="0"/>
    <n v="30000000"/>
    <n v="2554338.36"/>
    <n v="0"/>
    <n v="6331949.7699999996"/>
    <n v="26222388.59"/>
  </r>
  <r>
    <s v="2.5-02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6"/>
    <x v="13"/>
    <n v="6121"/>
    <s v="EDIFICACIÓN NO  HABITACIONAL"/>
    <n v="19"/>
    <s v="OBRAS MULTIANUALES"/>
    <x v="5"/>
    <s v="INVERSION PUBLICA"/>
    <s v="FONDO DE APORTACIÓN AL FORTALECIMIENTO MUNICIPAL 2024 (FORTAMUN)"/>
    <s v="GABINETE INTEGRAL DE INFRAESTRUCTURA Y SERVICIOS PÚBLICOS"/>
    <s v="INFRAESTRUCTURA Y SERVICIOS PÚBLICOS"/>
    <s v="OBRAS DE INFRAESTRUCTURA MUNICIPAL"/>
    <s v="DIRECCIÓN GENERAL DE OBRAS PÚBLICAS"/>
    <n v="73000000"/>
    <n v="73000000"/>
    <n v="72999256.519999996"/>
    <n v="72999256.519999996"/>
    <n v="56974145.119999997"/>
    <n v="56974145.119999997"/>
    <n v="56974145.119999997"/>
    <n v="743.48000000417233"/>
    <n v="-743.48"/>
    <n v="72999256.519999996"/>
    <n v="0"/>
    <n v="0"/>
    <n v="0"/>
    <n v="0"/>
    <n v="0"/>
    <n v="0"/>
  </r>
  <r>
    <s v="2.5-01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6"/>
    <x v="13"/>
    <n v="6121"/>
    <s v="EDIFICACIÓN NO  HABITACIONAL"/>
    <n v="0"/>
    <s v="SIN DESCRIPCIÓN PARA DESTINOS 00"/>
    <x v="5"/>
    <s v="INVERSION PUBLICA"/>
    <s v="FONDO DE APORTACIÓN A LA INFRAESTRUCTURA SOCIAL MUNICIPAL 2024 (FAISM-DF)"/>
    <s v="GABINETE INTEGRAL DE INFRAESTRUCTURA Y SERVICIOS PÚBLICOS"/>
    <s v="INFRAESTRUCTURA Y SERVICIOS PÚBLICOS"/>
    <s v="OBRAS DE INFRAESTRUCTURA MUNICIPAL"/>
    <s v="DIRECCIÓN GENERAL DE OBRAS PÚBLICAS"/>
    <n v="0"/>
    <n v="3200000"/>
    <n v="0"/>
    <n v="0"/>
    <n v="0"/>
    <n v="0"/>
    <n v="0"/>
    <n v="0"/>
    <m/>
    <n v="0"/>
    <n v="0"/>
    <n v="0"/>
    <n v="0"/>
    <n v="0"/>
    <n v="3200000"/>
    <n v="-3200000"/>
  </r>
  <r>
    <s v="1.1-01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6"/>
    <x v="13"/>
    <n v="6121"/>
    <s v="EDIFICACIÓN NO  HABITACIONAL"/>
    <n v="0"/>
    <s v="SIN DESCRIPCIÓN PARA DESTINOS 00"/>
    <x v="5"/>
    <s v="INVERSION PUBLICA"/>
    <s v="FONDO MUNICIPAL EXCLUSIVO PARA LA RECAUDACIÓN DE RECURSOS DESTINADOS PARA LA CREACIÓN O MEJORAMIENTO DE INFRAESTRUCTURA Y EQUIPAMIENTOS URBANOS EN ESPACIOS PUBLICOS"/>
    <s v="GABINETE INTEGRAL DE INFRAESTRUCTURA Y SERVICIOS PÚBLICOS"/>
    <s v="INFRAESTRUCTURA Y SERVICIOS PÚBLICOS"/>
    <s v="OBRAS DE INFRAESTRUCTURA MUNICIPAL"/>
    <s v="DIRECCIÓN GENERAL DE OBRAS PÚBLICAS"/>
    <n v="21000000"/>
    <n v="0"/>
    <n v="2495367.37"/>
    <n v="2495367.37"/>
    <n v="2495226.69"/>
    <n v="2495226.69"/>
    <n v="2495226.69"/>
    <n v="18504632.629999999"/>
    <m/>
    <n v="21000000"/>
    <n v="18504632.629999999"/>
    <n v="10000000"/>
    <n v="11000000"/>
    <n v="0"/>
    <n v="0"/>
    <n v="21000000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76627251.540000007"/>
    <n v="0"/>
    <n v="66377187.07"/>
    <n v="66377187.07"/>
    <n v="47060693.25"/>
    <n v="36773486.579999998"/>
    <n v="23663419.859999999"/>
    <n v="10250064.470000006"/>
    <m/>
    <n v="76627251.540000007"/>
    <n v="10250064.470000006"/>
    <n v="74496021.870000005"/>
    <n v="5000000"/>
    <n v="0"/>
    <n v="2868770.33"/>
    <n v="76627251.540000007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20"/>
    <s v="PLANTA POTABILIZADORA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56816248.5"/>
    <n v="28408125.199999999"/>
    <n v="56816248.5"/>
    <n v="56816248.5"/>
    <n v="45452998.799999997"/>
    <n v="45452998.799999997"/>
    <n v="39771373.950000003"/>
    <n v="0"/>
    <m/>
    <n v="56816248.5"/>
    <n v="0"/>
    <n v="0"/>
    <n v="28408124.25"/>
    <n v="0"/>
    <n v="0.95"/>
    <n v="28408123.300000001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33"/>
    <s v="ROMPEDORA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60734400"/>
    <n v="0"/>
    <n v="20783234.690000001"/>
    <n v="20783234.690000001"/>
    <n v="23306702.079999998"/>
    <n v="14895144.1"/>
    <n v="14895144.1"/>
    <n v="39951165.310000002"/>
    <m/>
    <n v="60734400"/>
    <n v="39951165.310000002"/>
    <n v="40000000"/>
    <n v="55000000"/>
    <n v="0"/>
    <n v="34265600"/>
    <n v="60734400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8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RECURSOS FISCALES 2024"/>
    <s v="GABINETE INTEGRAL DE INFRAESTRUCTURA Y SERVICIOS PÚBLICOS"/>
    <s v="INFRAESTRUCTURA Y SERVICIOS PÚBLICOS"/>
    <s v="PRESUPUESTO PARTICIPATIVO"/>
    <s v="DIRECCIÓN GENERAL DE OBRAS PÚBLICAS"/>
    <n v="3500000"/>
    <n v="0"/>
    <n v="3244639.19"/>
    <n v="3244639.19"/>
    <n v="3308760.47"/>
    <n v="3089669.74"/>
    <n v="3089669.74"/>
    <n v="255360.81000000006"/>
    <m/>
    <n v="3500000"/>
    <n v="255360.81000000006"/>
    <n v="0"/>
    <n v="3500000"/>
    <n v="0"/>
    <n v="0"/>
    <n v="3500000"/>
  </r>
  <r>
    <s v="2.5-02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FONDO DE APORTACIÓN AL FORTALECIMIENTO MUNICIPAL 2024 (FORTAMUN)"/>
    <s v="GABINETE INTEGRAL DE INFRAESTRUCTURA Y SERVICIOS PÚBLICOS"/>
    <s v="INFRAESTRUCTURA Y SERVICIOS PÚBLICOS"/>
    <s v="OBRAS DE INFRAESTRUCTURA MUNICIPAL"/>
    <s v="DIRECCIÓN GENERAL DE OBRAS PÚBLICAS"/>
    <n v="78856411.219999999"/>
    <n v="9999999.0500000007"/>
    <n v="78856369.670000002"/>
    <n v="78856369.670000002"/>
    <n v="77712220.659999996"/>
    <n v="77712220.659999996"/>
    <n v="68239802.859999999"/>
    <n v="41.549999997019768"/>
    <n v="-41.55"/>
    <n v="78856369.670000002"/>
    <n v="0"/>
    <n v="40000000"/>
    <n v="28856412.170000002"/>
    <n v="0"/>
    <n v="0"/>
    <n v="68856412.170000002"/>
  </r>
  <r>
    <s v="2.5-01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FONDO DE APORTACIÓN A LA INFRAESTRUCTURA SOCIAL MUNICIPAL 2024 (FAISM-DF)"/>
    <s v="GABINETE INTEGRAL DE INFRAESTRUCTURA Y SERVICIOS PÚBLICOS"/>
    <s v="INFRAESTRUCTURA Y SERVICIOS PÚBLICOS"/>
    <s v="OBRAS DE INFRAESTRUCTURA MUNICIPAL"/>
    <s v="DIRECCIÓN GENERAL DE OBRAS PÚBLICAS"/>
    <n v="111063039"/>
    <n v="31103392"/>
    <n v="99367926.829999998"/>
    <n v="99367926.829999998"/>
    <n v="95160822.370000005"/>
    <n v="89882777.599999994"/>
    <n v="68537193.969999999"/>
    <n v="11695112.170000002"/>
    <m/>
    <n v="111063039"/>
    <n v="11695112.170000002"/>
    <n v="27323435.5"/>
    <n v="52636211.5"/>
    <n v="0"/>
    <n v="0"/>
    <n v="79959647"/>
  </r>
  <r>
    <s v="2.5-01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39"/>
    <s v="INTERESES"/>
    <x v="5"/>
    <s v="INVERSION PUBLICA"/>
    <s v="FONDO DE APORTACIÓN A LA INFRAESTRUCTURA SOCIAL MUNICIPAL 2024 (FAISM-DF)"/>
    <s v="GABINETE INTEGRAL DE INFRAESTRUCTURA Y SERVICIOS PÚBLICOS"/>
    <s v="INFRAESTRUCTURA Y SERVICIOS PÚBLICOS"/>
    <s v="OBRAS DE INFRAESTRUCTURA MUNICIPAL"/>
    <s v="DIRECCIÓN GENERAL DE OBRAS PÚBLICAS"/>
    <n v="2248650"/>
    <n v="0"/>
    <n v="0"/>
    <n v="0"/>
    <n v="0"/>
    <n v="0"/>
    <n v="0"/>
    <n v="2248650"/>
    <m/>
    <n v="2248650"/>
    <n v="2248650"/>
    <n v="2248650"/>
    <n v="0"/>
    <n v="0"/>
    <n v="0"/>
    <n v="2248650"/>
  </r>
  <r>
    <s v="1.1-01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FONDO MUNICIPAL EXCLUSIVO PARA LA RECAUDACIÓN DE RECURSOS DESTINADOS PARA LA CREACIÓN O MEJORAMIENTO DE INFRAESTRUCTURA Y EQUIPAMIENTOS URBANOS EN ESPACIOS PUBLICOS"/>
    <s v="GABINETE INTEGRAL DE INFRAESTRUCTURA Y SERVICIOS PÚBLICOS"/>
    <s v="INFRAESTRUCTURA Y SERVICIOS PÚBLICOS"/>
    <s v="OBRAS DE INFRAESTRUCTURA MUNICIPAL"/>
    <s v="DIRECCIÓN GENERAL DE OBRAS PÚBLICAS"/>
    <n v="0"/>
    <n v="0"/>
    <n v="0"/>
    <n v="0"/>
    <n v="0"/>
    <n v="0"/>
    <n v="0"/>
    <n v="0"/>
    <m/>
    <n v="0"/>
    <n v="0"/>
    <n v="11000000"/>
    <n v="0"/>
    <n v="0"/>
    <n v="11000000"/>
    <n v="0"/>
  </r>
  <r>
    <s v="1.1-15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CONSEJO DE COLABORACIÓN DEL MUNICIPIO DE TLAJOMULCO DE ZÚÑIGA"/>
    <s v="GABINETE INTEGRAL DE INFRAESTRUCTURA Y SERVICIOS PÚBLICOS"/>
    <s v="INFRAESTRUCTURA Y SERVICIOS PÚBLICOS"/>
    <s v="OBRAS DE INFRAESTRUCTURA MUNICIPAL"/>
    <s v="DIRECCIÓN GENERAL DE OBRAS PÚBLICAS"/>
    <n v="6997427.8099999996"/>
    <n v="0"/>
    <n v="0"/>
    <n v="0"/>
    <n v="0"/>
    <n v="0"/>
    <n v="0"/>
    <n v="6997427.8099999996"/>
    <m/>
    <n v="6997427.8099999996"/>
    <n v="6997427.8099999996"/>
    <n v="6997427.8099999996"/>
    <n v="0"/>
    <n v="0"/>
    <n v="0"/>
    <n v="6997427.8099999996"/>
  </r>
  <r>
    <s v="1.5-03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PRODDER 2024 (APORTACIÓN MUNICIPAL)"/>
    <s v="GABINETE INTEGRAL DE INFRAESTRUCTURA Y SERVICIOS PÚBLICOS"/>
    <s v="INFRAESTRUCTURA Y SERVICIOS PÚBLICOS"/>
    <s v="OBRAS DE INFRAESTRUCTURA MUNICIPAL"/>
    <s v="DIRECCIÓN GENERAL DE OBRAS PÚBLICAS"/>
    <n v="9100000"/>
    <n v="0"/>
    <n v="0"/>
    <n v="0"/>
    <n v="0"/>
    <n v="0"/>
    <n v="0"/>
    <n v="9100000"/>
    <m/>
    <n v="9100000"/>
    <n v="9100000"/>
    <n v="9100000"/>
    <n v="0"/>
    <n v="0"/>
    <n v="0"/>
    <n v="9100000"/>
  </r>
  <r>
    <s v="2.5-03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7"/>
    <x v="13"/>
    <n v="6131"/>
    <s v="CONSTRUCCIÓN DE OBRAS PARA EL ABASTECIMIENTO DE AGUA, PETRÓLEO, GAS, ELECTRICIDAD Y TELECOMUNICACIONES"/>
    <n v="0"/>
    <s v="SIN DESCRIPCIÓN PARA DESTINOS 00"/>
    <x v="5"/>
    <s v="INVERSION PUBLICA"/>
    <s v="PRODDER 2024 (APORTACIÓN FEDERAL)"/>
    <s v="GABINETE INTEGRAL DE INFRAESTRUCTURA Y SERVICIOS PÚBLICOS"/>
    <s v="INFRAESTRUCTURA Y SERVICIOS PÚBLICOS"/>
    <s v="OBRAS DE INFRAESTRUCTURA MUNICIPAL"/>
    <s v="DIRECCIÓN GENERAL DE OBRAS PÚBLICAS"/>
    <n v="9100000"/>
    <n v="0"/>
    <n v="0"/>
    <n v="0"/>
    <n v="0"/>
    <n v="0"/>
    <n v="0"/>
    <n v="9100000"/>
    <m/>
    <n v="9100000"/>
    <n v="9100000"/>
    <n v="9100000"/>
    <n v="0"/>
    <n v="0"/>
    <n v="0"/>
    <n v="9100000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0"/>
    <s v="SIN DESCRIPCIÓN PARA DESTINOS 00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55932702.420000002"/>
    <n v="21369154.550000001"/>
    <n v="26036551.460000001"/>
    <n v="26036551.460000001"/>
    <n v="27543273.550000001"/>
    <n v="27470737.23"/>
    <n v="21463698.41"/>
    <n v="29896150.960000001"/>
    <m/>
    <n v="55932702.420000002"/>
    <n v="29896150.960000001"/>
    <n v="40932702.420000002"/>
    <n v="88630845.450000003"/>
    <n v="0"/>
    <n v="95000000"/>
    <n v="34563547.869999997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33"/>
    <s v="ROMPEDORA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34265600"/>
    <n v="0"/>
    <n v="34265599.469999999"/>
    <n v="34265599.469999999"/>
    <n v="27752753.399999999"/>
    <n v="27598388.550000001"/>
    <n v="23167731.960000001"/>
    <n v="0.5300000011920929"/>
    <m/>
    <n v="34265600"/>
    <n v="0.5300000011920929"/>
    <n v="0"/>
    <n v="34265600"/>
    <n v="0"/>
    <n v="0"/>
    <n v="34265600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41"/>
    <s v="SIN DESCRIPCIÓN PARA DESTINOS 00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104800000"/>
    <n v="0"/>
    <n v="30301299.219999999"/>
    <n v="30301299.219999999"/>
    <n v="19037867.260000002"/>
    <n v="5213919.22"/>
    <n v="5213919.22"/>
    <n v="74498700.780000001"/>
    <m/>
    <n v="104800000"/>
    <n v="74498700.780000001"/>
    <n v="24800000"/>
    <n v="80000000"/>
    <n v="0"/>
    <n v="0"/>
    <n v="104800000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42"/>
    <s v="RECONOCIMIENTO CONTRA DERECHOS"/>
    <x v="5"/>
    <s v="INVERSION PUBLICA"/>
    <s v="RECURSOS FISCALES 2024"/>
    <s v="GABINETE INTEGRAL DE INFRAESTRUCTURA Y SERVICIOS PÚBLICOS"/>
    <s v="INFRAESTRUCTURA Y SERVICIOS PÚBLICOS"/>
    <s v="OBRAS DE INFRAESTRUCTURA MUNICIPAL"/>
    <s v="DIRECCIÓN GENERAL DE OBRAS PÚBLICAS"/>
    <n v="47143707.329999998"/>
    <n v="0"/>
    <n v="0"/>
    <n v="0"/>
    <n v="0"/>
    <n v="0"/>
    <n v="0"/>
    <n v="47143707.329999998"/>
    <m/>
    <n v="47143707.329999998"/>
    <n v="47143707.329999998"/>
    <n v="47143707.329999998"/>
    <n v="0"/>
    <n v="0"/>
    <n v="0"/>
    <n v="47143707.329999998"/>
  </r>
  <r>
    <s v="1.1-00-24"/>
    <s v="No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8"/>
    <s v="023_24"/>
    <s v="(GCAP) GASTO CAPITAL"/>
    <x v="35"/>
    <x v="35"/>
    <x v="148"/>
    <x v="13"/>
    <n v="6151"/>
    <s v="CONSTRUCCIÓN DE VÍAS DE COMUNICACIÓN"/>
    <n v="0"/>
    <s v="SIN DESCRIPCIÓN PARA DESTINOS 00"/>
    <x v="5"/>
    <s v="INVERSION PUBLICA"/>
    <s v="RECURSOS FISCALES 2024"/>
    <s v="GABINETE INTEGRAL DE INFRAESTRUCTURA Y SERVICIOS PÚBLICOS"/>
    <s v="INFRAESTRUCTURA Y SERVICIOS PÚBLICOS"/>
    <s v="PRESUPUESTO PARTICIPATIVO"/>
    <s v="DIRECCIÓN GENERAL DE OBRAS PÚBLICAS"/>
    <n v="18700000"/>
    <n v="30000000"/>
    <n v="12099443.810000001"/>
    <n v="12099443.810000001"/>
    <n v="12173720.939999999"/>
    <n v="11912270.42"/>
    <n v="11912270.42"/>
    <n v="6600556.1899999995"/>
    <m/>
    <n v="18700000"/>
    <n v="6600556.1899999995"/>
    <n v="0"/>
    <n v="0"/>
    <n v="0"/>
    <n v="11300000"/>
    <n v="-11300000"/>
  </r>
  <r>
    <s v="2.5-02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0"/>
    <s v="SIN DESCRIPCIÓN PARA DESTINOS 00"/>
    <x v="5"/>
    <s v="INVERSION PUBLICA"/>
    <s v="FONDO DE APORTACIÓN AL FORTALECIMIENTO MUNICIPAL 2024 (FORTAMUN)"/>
    <s v="GABINETE INTEGRAL DE INFRAESTRUCTURA Y SERVICIOS PÚBLICOS"/>
    <s v="INFRAESTRUCTURA Y SERVICIOS PÚBLICOS"/>
    <s v="OBRAS DE INFRAESTRUCTURA MUNICIPAL"/>
    <s v="DIRECCIÓN GENERAL DE OBRAS PÚBLICAS"/>
    <n v="9274794.4000000004"/>
    <n v="10000000"/>
    <n v="9274794.4000000004"/>
    <n v="9274794.4000000004"/>
    <n v="9267188.0500000007"/>
    <n v="9267188.0500000007"/>
    <n v="8928788.0700000003"/>
    <n v="0"/>
    <m/>
    <n v="9274794.4000000004"/>
    <n v="0"/>
    <n v="16500000"/>
    <n v="15707188.42"/>
    <n v="0"/>
    <n v="32932394.02"/>
    <n v="-725205.6"/>
  </r>
  <r>
    <s v="2.5-01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0"/>
    <s v="SIN DESCRIPCIÓN PARA DESTINOS 00"/>
    <x v="5"/>
    <s v="INVERSION PUBLICA"/>
    <s v="FONDO DE APORTACIÓN A LA INFRAESTRUCTURA SOCIAL MUNICIPAL 2024 (FAISM-DF)"/>
    <s v="GABINETE INTEGRAL DE INFRAESTRUCTURA Y SERVICIOS PÚBLICOS"/>
    <s v="INFRAESTRUCTURA Y SERVICIOS PÚBLICOS"/>
    <s v="OBRAS DE INFRAESTRUCTURA MUNICIPAL"/>
    <s v="DIRECCIÓN GENERAL DE OBRAS PÚBLICAS"/>
    <n v="0"/>
    <n v="25000000"/>
    <n v="0"/>
    <n v="0"/>
    <n v="0"/>
    <n v="0"/>
    <n v="0"/>
    <n v="0"/>
    <m/>
    <n v="0"/>
    <n v="0"/>
    <n v="24436211.5"/>
    <n v="0"/>
    <n v="0"/>
    <n v="49436211.5"/>
    <n v="-25000000"/>
  </r>
  <r>
    <s v="2.5-06-24"/>
    <s v="Si"/>
    <n v="1"/>
    <s v="GOBIERNO"/>
    <n v="1.3"/>
    <s v="COORDINACIÓN DE LA POLÍTICA DE GOBIERNO"/>
    <s v="1.3.4"/>
    <s v="FUNCIÓN PÚBLICA"/>
    <s v="K"/>
    <s v="Proyectos de inversión sujetos a registro en la Ca"/>
    <s v="07_24"/>
    <n v="3"/>
    <n v="37"/>
    <s v="023_24"/>
    <s v="(GCAP) GASTO CAPITAL"/>
    <x v="35"/>
    <x v="35"/>
    <x v="148"/>
    <x v="13"/>
    <n v="6151"/>
    <s v="CONSTRUCCIÓN DE VÍAS DE COMUNICACIÓN"/>
    <n v="0"/>
    <s v="SIN DESCRIPCIÓN PARA DESTINOS 00"/>
    <x v="5"/>
    <s v="INVERSION PUBLICA"/>
    <s v="REGULARIZACIÓN DE VEHICULOS USADOS DE PROCEDENCIA EXTRANJERA 2023 (APORTACIÓN FEDERAL)"/>
    <s v="GABINETE INTEGRAL DE INFRAESTRUCTURA Y SERVICIOS PÚBLICOS"/>
    <s v="INFRAESTRUCTURA Y SERVICIOS PÚBLICOS"/>
    <s v="OBRAS DE INFRAESTRUCTURA MUNICIPAL"/>
    <s v="DIRECCIÓN GENERAL DE OBRAS PÚBLICAS"/>
    <n v="300839.18"/>
    <n v="0"/>
    <n v="287784.63"/>
    <n v="287784.63"/>
    <n v="287772.51"/>
    <n v="287772.51"/>
    <n v="287772.51"/>
    <n v="13054.549999999988"/>
    <m/>
    <n v="300839.18"/>
    <n v="13054.549999999988"/>
    <n v="300839.18"/>
    <n v="0"/>
    <n v="0"/>
    <n v="0"/>
    <n v="300839.18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AP) GASTO CAPITAL"/>
    <x v="36"/>
    <x v="36"/>
    <x v="149"/>
    <x v="13"/>
    <n v="6321"/>
    <s v="EJECUCIÓN DE PROYECTOS PRODUCTIVOS NO INCLUIDOS EN CONCEPTOS ANTERIORES DE ESTE CAPÍTULO"/>
    <n v="11"/>
    <s v="PLANTAS DE TRATAMIENTO"/>
    <x v="5"/>
    <s v="INVERSION PUBLICA"/>
    <s v="RECURSOS FISCALES 2024"/>
    <s v="TESORERÍA MUNICIPAL"/>
    <s v="GOBIERNO EFECTIVO"/>
    <s v="DESPACHO DE LA TESORERÍA MUNICIPAL"/>
    <s v="DIRECCIÓN DE PROCESOS ADMINISTRATIVOS Y"/>
    <n v="25545390"/>
    <n v="25108346.399999999"/>
    <n v="25545390"/>
    <n v="25545390"/>
    <n v="25545390"/>
    <n v="25545390"/>
    <n v="23580360"/>
    <n v="0"/>
    <m/>
    <n v="25545390"/>
    <n v="0"/>
    <n v="0"/>
    <n v="437043.6"/>
    <n v="0"/>
    <n v="0"/>
    <n v="437043.6"/>
  </r>
  <r>
    <s v="1.1-00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8"/>
    <s v="012_24"/>
    <s v="(GCAP) GASTO CAPITAL"/>
    <x v="36"/>
    <x v="36"/>
    <x v="149"/>
    <x v="13"/>
    <n v="6321"/>
    <s v="EJECUCIÓN DE PROYECTOS PRODUCTIVOS NO INCLUIDOS EN CONCEPTOS ANTERIORES DE ESTE CAPÍTULO"/>
    <n v="12"/>
    <s v="CAT"/>
    <x v="5"/>
    <s v="INVERSION PUBLICA"/>
    <s v="RECURSOS FISCALES 2024"/>
    <s v="TESORERÍA MUNICIPAL"/>
    <s v="GOBIERNO EFECTIVO"/>
    <s v="DESPACHO DE LA TESORERÍA MUNICIPAL"/>
    <s v="DIRECCIÓN DE PROCESOS ADMINISTRATIVOS Y"/>
    <n v="80000000"/>
    <n v="70000000"/>
    <n v="78298478.969999999"/>
    <n v="78298478.969999999"/>
    <n v="78298478.969999999"/>
    <n v="78298478.969999999"/>
    <n v="71508192.060000002"/>
    <n v="1701521.0300000012"/>
    <m/>
    <n v="80000000"/>
    <n v="1701521.0300000012"/>
    <n v="0"/>
    <n v="10000000"/>
    <n v="0"/>
    <n v="0"/>
    <n v="10000000"/>
  </r>
  <r>
    <s v="1.5-01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ADDP) AMORTIZACIÓN DE LA DEUDA Y DISMINUCIÓN DE PASIVOS"/>
    <x v="37"/>
    <x v="37"/>
    <x v="150"/>
    <x v="14"/>
    <n v="9111"/>
    <s v="AMORTIZACIÓN DE LA DEUDA INTERNA CON INSTITUCIONES DE CRÉDITO"/>
    <n v="0"/>
    <s v="SIN DESCRIPCIÓN PARA DESTINOS 00"/>
    <x v="6"/>
    <s v="DEUDA PUBLICA"/>
    <s v="PARTICIPACIONES FEDERALES 2024"/>
    <s v="TESORERÍA MUNICIPAL"/>
    <s v="GOBIERNO EFECTIVO"/>
    <s v="PROYECTO DE PRESUPUESTO"/>
    <s v="DIRECCIÓN GENERAL DE FINANZAS"/>
    <n v="45199196.579999998"/>
    <n v="43522784.549999997"/>
    <n v="45195779.210000001"/>
    <n v="45195779.210000001"/>
    <n v="45195779.210000001"/>
    <n v="45195779.210000001"/>
    <n v="45195779.210000001"/>
    <n v="3417.3699999973178"/>
    <n v="4379530"/>
    <n v="49578726.579999998"/>
    <n v="4382947.3699999973"/>
    <n v="466412.03"/>
    <n v="1210000"/>
    <n v="0"/>
    <n v="0"/>
    <n v="1676412.03"/>
  </r>
  <r>
    <s v="1.5-01-24"/>
    <s v="No"/>
    <n v="1"/>
    <s v="GOBIERNO"/>
    <n v="1.3"/>
    <s v="COORDINACIÓN DE LA POLÍTICA DE GOBIERNO"/>
    <s v="1.3.4"/>
    <s v="FUNCIÓN PÚBLICA"/>
    <s v="M"/>
    <s v="Actividades de apoyo administrativo desarrolladas "/>
    <s v="04_24"/>
    <n v="6"/>
    <n v="19"/>
    <s v="013_24"/>
    <s v="(ADDP) AMORTIZACIÓN DE LA DEUDA Y DISMINUCIÓN DE PASIVOS"/>
    <x v="38"/>
    <x v="38"/>
    <x v="151"/>
    <x v="14"/>
    <n v="9211"/>
    <s v="INTERESES DE LA DEUDA INTERNA CON INSTITUCIONES  DE CRÉDITO"/>
    <n v="0"/>
    <s v="SIN DESCRIPCIÓN PARA DESTINOS 00"/>
    <x v="6"/>
    <s v="DEUDA PUBLICA"/>
    <s v="PARTICIPACIONES FEDERALES 2024"/>
    <s v="TESORERÍA MUNICIPAL"/>
    <s v="GOBIERNO EFECTIVO"/>
    <s v="PROYECTO DE PRESUPUESTO"/>
    <s v="DIRECCIÓN GENERAL DE FINANZAS"/>
    <n v="18090000"/>
    <n v="26300000"/>
    <n v="17776690.559999999"/>
    <n v="17776690.559999999"/>
    <n v="17776690.559999999"/>
    <n v="17776690.559999999"/>
    <n v="17776690.559999999"/>
    <n v="313309.44000000134"/>
    <n v="912111"/>
    <n v="19002111"/>
    <n v="1225420.4400000013"/>
    <n v="0"/>
    <n v="0"/>
    <n v="0"/>
    <n v="8210000"/>
    <n v="-8210000"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n v="51521005.25"/>
    <n v="36700000"/>
    <n v="36932268.109999999"/>
    <n v="35157724.700000003"/>
    <n v="34044724.700000003"/>
    <n v="31761645.75"/>
    <n v="29031585.75"/>
    <n v="14588737.140000001"/>
    <n v="-5357667.95"/>
    <n v="46163337.299999997"/>
    <n v="757914276.90999973"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n v="-1329337.0300006866"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n v="49521005.25"/>
    <m/>
    <m/>
    <m/>
    <m/>
    <m/>
    <m/>
    <m/>
    <n v="2107.7899999999936"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n v="9904201.0500000007"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n v="184291427.87"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n v="-6657667.9500000002"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n v="5383282"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n v="-16683282"/>
    <m/>
    <m/>
    <m/>
    <m/>
    <m/>
    <m/>
    <m/>
  </r>
  <r>
    <m/>
    <m/>
    <m/>
    <m/>
    <m/>
    <m/>
    <m/>
    <m/>
    <m/>
    <m/>
    <m/>
    <m/>
    <m/>
    <m/>
    <m/>
    <x v="39"/>
    <x v="39"/>
    <x v="152"/>
    <x v="15"/>
    <m/>
    <m/>
    <m/>
    <m/>
    <x v="7"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"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100"/>
    <s v="REMUNERACIONES AL PERSONAL DE CARACTER PERMANENTE"/>
    <n v="1110"/>
    <s v="SERVICIOS PERSONALES"/>
    <x v="0"/>
    <x v="0"/>
    <n v="0"/>
    <s v="SIN DESCRIPCIÓN PARA DESTINOS 00"/>
    <x v="0"/>
    <x v="0"/>
    <x v="0"/>
    <x v="0"/>
    <x v="0"/>
    <x v="0"/>
    <s v="DIRECCIÓN GENERAL DE ADMINISTRACIÓN"/>
    <n v="1986144.84"/>
    <n v="12975991.18"/>
    <n v="1986144.84"/>
    <n v="1986144.84"/>
    <n v="1986144.84"/>
    <n v="1986144.84"/>
    <n v="1986144.84"/>
    <n v="0"/>
    <n v="1001821.97"/>
    <n v="2987966.81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100"/>
    <s v="REMUNERACIONES AL PERSONAL DE CARACTER PERMANENTE"/>
    <n v="1110"/>
    <s v="SERVICIOS PERSONALES"/>
    <x v="0"/>
    <x v="0"/>
    <n v="0"/>
    <s v="SIN DESCRIPCIÓN PARA DESTINOS 00"/>
    <x v="0"/>
    <x v="0"/>
    <x v="1"/>
    <x v="0"/>
    <x v="0"/>
    <x v="0"/>
    <s v="DIRECCIÓN GENERAL DE ADMINISTRACIÓN"/>
    <n v="6997225.9000000004"/>
    <n v="0"/>
    <n v="5486392.75"/>
    <n v="5486392.75"/>
    <n v="5486392.75"/>
    <n v="5486392.75"/>
    <n v="5486392.75"/>
    <n v="1510833.1500000004"/>
    <n v="-1001821.97"/>
    <n v="5995403.9300000006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100"/>
    <s v="REMUNERACIONES AL PERSONAL DE CARACTER PERMANENTE"/>
    <n v="1110"/>
    <s v="SERVICIOS PERSONALES"/>
    <x v="0"/>
    <x v="0"/>
    <n v="0"/>
    <s v="SIN DESCRIPCIÓN PARA DESTINOS 00"/>
    <x v="0"/>
    <x v="0"/>
    <x v="2"/>
    <x v="0"/>
    <x v="0"/>
    <x v="0"/>
    <s v="DIRECCIÓN GENERAL DE ADMINISTRACIÓN"/>
    <n v="3992620.44"/>
    <n v="0"/>
    <n v="3992620.44"/>
    <n v="3992620.44"/>
    <n v="3992620.44"/>
    <n v="3992620.44"/>
    <n v="3992620.44"/>
    <n v="0"/>
    <m/>
    <n v="3992620.44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100"/>
    <s v="REMUNERACIONES AL PERSONAL DE CARACTER PERMANENTE"/>
    <n v="1130"/>
    <s v="SERVICIOS PERSONALES"/>
    <x v="1"/>
    <x v="1"/>
    <n v="13"/>
    <s v="PLANTILLA"/>
    <x v="0"/>
    <x v="0"/>
    <x v="0"/>
    <x v="0"/>
    <x v="0"/>
    <x v="0"/>
    <s v="DIRECCIÓN GENERAL DE ADMINISTRACIÓN"/>
    <n v="55136596.079999998"/>
    <n v="66640393.869999997"/>
    <n v="55136596.079999998"/>
    <n v="55136596.079999998"/>
    <n v="55136596.079999998"/>
    <n v="55136596.079999998"/>
    <n v="55136596.079999998"/>
    <n v="0"/>
    <n v="74674801.049999997"/>
    <n v="129811397.13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100"/>
    <s v="REMUNERACIONES AL PERSONAL DE CARACTER PERMANENTE"/>
    <n v="1130"/>
    <s v="SERVICIOS PERSONALES"/>
    <x v="1"/>
    <x v="1"/>
    <n v="13"/>
    <s v="PLANTILLA"/>
    <x v="0"/>
    <x v="0"/>
    <x v="1"/>
    <x v="0"/>
    <x v="0"/>
    <x v="0"/>
    <s v="DIRECCIÓN GENERAL DE ADMINISTRACIÓN"/>
    <n v="708116760.38"/>
    <n v="677552010.19000006"/>
    <n v="593224637.50999999"/>
    <n v="593224637.50999999"/>
    <n v="593224637.50999999"/>
    <n v="593223687.50999999"/>
    <n v="593223687.50999999"/>
    <n v="114892122.87"/>
    <n v="-85974801.049999997"/>
    <n v="622141959.33000004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200"/>
    <s v="REMUNERACIONES AL PERSONAL DE CARACTER TRANSITORIO"/>
    <n v="1210"/>
    <s v="SERVICIOS PERSONALES"/>
    <x v="2"/>
    <x v="2"/>
    <n v="0"/>
    <s v="SIN DESCRIPCIÓN PARA DESTINOS 00"/>
    <x v="0"/>
    <x v="0"/>
    <x v="0"/>
    <x v="0"/>
    <x v="0"/>
    <x v="0"/>
    <s v="DIRECCIÓN GENERAL DE ADMINISTRACIÓN"/>
    <n v="1982226.16"/>
    <n v="0"/>
    <n v="1695613.4"/>
    <n v="1695613.4"/>
    <n v="1695613.4"/>
    <n v="1695613.4"/>
    <n v="1695613.4"/>
    <n v="286612.76"/>
    <m/>
    <n v="1982226.16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200"/>
    <s v="REMUNERACIONES AL PERSONAL DE CARACTER TRANSITORIO"/>
    <n v="1220"/>
    <s v="SERVICIOS PERSONALES"/>
    <x v="3"/>
    <x v="3"/>
    <n v="14"/>
    <s v="EVENTUAL"/>
    <x v="0"/>
    <x v="0"/>
    <x v="0"/>
    <x v="0"/>
    <x v="0"/>
    <x v="0"/>
    <s v="DIRECCIÓN GENERAL DE ADMINISTRACIÓN"/>
    <n v="10136308.68"/>
    <n v="52109314.159999996"/>
    <n v="10136308.68"/>
    <n v="10136308.68"/>
    <n v="10136308.68"/>
    <n v="10136308.68"/>
    <n v="10136308.68"/>
    <n v="0"/>
    <n v="11653022.119999999"/>
    <n v="21789330.799999997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200"/>
    <s v="REMUNERACIONES AL PERSONAL DE CARACTER TRANSITORIO"/>
    <n v="1220"/>
    <s v="SERVICIOS PERSONALES"/>
    <x v="3"/>
    <x v="3"/>
    <n v="14"/>
    <s v="EVENTUAL"/>
    <x v="0"/>
    <x v="0"/>
    <x v="1"/>
    <x v="0"/>
    <x v="0"/>
    <x v="0"/>
    <s v="DIRECCIÓN GENERAL DE ADMINISTRACIÓN"/>
    <n v="20651578.079999998"/>
    <n v="0"/>
    <n v="7586213.5300000003"/>
    <n v="7586213.5300000003"/>
    <n v="7586213.5300000003"/>
    <n v="7586213.5300000003"/>
    <n v="7586213.5300000003"/>
    <n v="13065364.549999997"/>
    <n v="-9031538.5299999993"/>
    <n v="11620039.549999999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200"/>
    <s v="REMUNERACIONES AL PERSONAL DE CARACTER TRANSITORIO"/>
    <n v="1220"/>
    <s v="SERVICIOS PERSONALES"/>
    <x v="3"/>
    <x v="3"/>
    <n v="14"/>
    <s v="EVENTUAL"/>
    <x v="0"/>
    <x v="0"/>
    <x v="2"/>
    <x v="0"/>
    <x v="0"/>
    <x v="0"/>
    <s v="DIRECCIÓN GENERAL DE ADMINISTRACIÓN"/>
    <n v="103784032.40000001"/>
    <n v="67987848.969999999"/>
    <n v="100862548.81"/>
    <n v="100862548.81"/>
    <n v="100862548.81"/>
    <n v="100807249.36"/>
    <n v="100783999.36"/>
    <n v="2921483.5900000036"/>
    <n v="-2921483.59"/>
    <n v="100862548.81"/>
  </r>
  <r>
    <s v="1.6-01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1200"/>
    <s v="REMUNERACIONES AL PERSONAL DE CARACTER TRANSITORIO"/>
    <n v="1220"/>
    <s v="SERVICIOS PERSONALES"/>
    <x v="3"/>
    <x v="3"/>
    <n v="14"/>
    <s v="EVENTUAL"/>
    <x v="0"/>
    <x v="0"/>
    <x v="2"/>
    <x v="0"/>
    <x v="0"/>
    <x v="1"/>
    <s v="DIRECCIÓN GENERAL DE ADMINISTRACIÓN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200"/>
    <s v="REMUNERACIONES AL PERSONAL DE CARACTER TRANSITORIO"/>
    <n v="1230"/>
    <s v="SERVICIOS PERSONALES"/>
    <x v="4"/>
    <x v="4"/>
    <n v="0"/>
    <s v="SIN DESCRIPCIÓN PARA DESTINOS 00"/>
    <x v="0"/>
    <x v="0"/>
    <x v="0"/>
    <x v="0"/>
    <x v="0"/>
    <x v="0"/>
    <s v="DIRECCIÓN GENERAL DE ADMINISTRACIÓN"/>
    <n v="0"/>
    <n v="26400"/>
    <n v="0"/>
    <n v="0"/>
    <n v="0"/>
    <n v="0"/>
    <n v="0"/>
    <n v="0"/>
    <n v="26400"/>
    <n v="26400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200"/>
    <s v="REMUNERACIONES AL PERSONAL DE CARACTER TRANSITORIO"/>
    <n v="1230"/>
    <s v="SERVICIOS PERSONALES"/>
    <x v="4"/>
    <x v="4"/>
    <n v="0"/>
    <s v="SIN DESCRIPCIÓN PARA DESTINOS 00"/>
    <x v="0"/>
    <x v="0"/>
    <x v="1"/>
    <x v="0"/>
    <x v="0"/>
    <x v="0"/>
    <s v="DIRECCIÓN GENERAL DE ADMINISTRACIÓN"/>
    <n v="26400"/>
    <n v="0"/>
    <n v="0"/>
    <n v="0"/>
    <n v="0"/>
    <n v="0"/>
    <n v="0"/>
    <n v="26400"/>
    <n v="-26400"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1"/>
    <s v="SERVICIOS PERSONALES"/>
    <x v="5"/>
    <x v="5"/>
    <n v="13"/>
    <s v="PLANTILLA"/>
    <x v="0"/>
    <x v="0"/>
    <x v="0"/>
    <x v="0"/>
    <x v="0"/>
    <x v="0"/>
    <s v="DIRECCIÓN GENERAL DE ADMINISTRACIÓN"/>
    <n v="23260.11"/>
    <n v="10516224.880000001"/>
    <n v="23260.11"/>
    <n v="23260.11"/>
    <n v="23260.11"/>
    <n v="23260.11"/>
    <n v="23260.11"/>
    <n v="0"/>
    <n v="1447757.38"/>
    <n v="1471017.49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1"/>
    <s v="SERVICIOS PERSONALES"/>
    <x v="5"/>
    <x v="5"/>
    <n v="14"/>
    <s v="EVENTUAL"/>
    <x v="0"/>
    <x v="0"/>
    <x v="0"/>
    <x v="0"/>
    <x v="0"/>
    <x v="0"/>
    <s v="DIRECCIÓN GENERAL DE ADMINISTRACIÓN"/>
    <n v="20486.72"/>
    <n v="1512329.12"/>
    <n v="20486.72"/>
    <n v="20486.72"/>
    <n v="20486.72"/>
    <n v="20486.72"/>
    <n v="20486.72"/>
    <n v="0"/>
    <n v="511683.76"/>
    <n v="532170.48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1"/>
    <s v="SERVICIOS PERSONALES"/>
    <x v="5"/>
    <x v="5"/>
    <n v="14"/>
    <s v="EVENTUAL"/>
    <x v="0"/>
    <x v="0"/>
    <x v="1"/>
    <x v="0"/>
    <x v="0"/>
    <x v="0"/>
    <s v="DIRECCIÓN GENERAL DE ADMINISTRACIÓN"/>
    <n v="1479595.2"/>
    <n v="0"/>
    <n v="1474030.21"/>
    <n v="1474030.21"/>
    <n v="1474030.21"/>
    <n v="1472993"/>
    <n v="1472993"/>
    <n v="5564.9899999999907"/>
    <n v="0"/>
    <n v="1479595.2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1"/>
    <s v="SERVICIOS PERSONALES"/>
    <x v="5"/>
    <x v="5"/>
    <n v="13"/>
    <s v="PLANTILLA"/>
    <x v="0"/>
    <x v="0"/>
    <x v="1"/>
    <x v="0"/>
    <x v="0"/>
    <x v="0"/>
    <s v="DIRECCIÓN GENERAL DE ADMINISTRACIÓN"/>
    <n v="12757703.050000001"/>
    <n v="0"/>
    <n v="11309945.67"/>
    <n v="11309945.67"/>
    <n v="11309945.67"/>
    <n v="11273935.34"/>
    <n v="11273935.34"/>
    <n v="1447757.3800000008"/>
    <n v="-1447757.38"/>
    <n v="11309945.670000002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1"/>
    <s v="SERVICIOS PERSONALES"/>
    <x v="5"/>
    <x v="5"/>
    <n v="14"/>
    <s v="EVENTUAL"/>
    <x v="0"/>
    <x v="0"/>
    <x v="2"/>
    <x v="0"/>
    <x v="0"/>
    <x v="0"/>
    <s v="DIRECCIÓN GENERAL DE ADMINISTRACIÓN"/>
    <n v="1496757.97"/>
    <n v="0"/>
    <n v="985074.21"/>
    <n v="985074.21"/>
    <n v="985074.21"/>
    <n v="975179.87"/>
    <n v="970989.82"/>
    <n v="511683.76"/>
    <n v="-511683.76"/>
    <n v="985074.21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2"/>
    <s v="SERVICIOS PERSONALES"/>
    <x v="6"/>
    <x v="6"/>
    <n v="13"/>
    <s v="PLANTILLA"/>
    <x v="0"/>
    <x v="0"/>
    <x v="0"/>
    <x v="0"/>
    <x v="0"/>
    <x v="0"/>
    <s v="DIRECCIÓN GENERAL DE ADMINISTRACIÓN"/>
    <n v="218306.17"/>
    <n v="105162275.34"/>
    <n v="218306.17"/>
    <n v="218306.17"/>
    <n v="218306.17"/>
    <n v="218306.17"/>
    <n v="218306.17"/>
    <n v="0"/>
    <n v="5622439.1399999997"/>
    <n v="5840745.3099999996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2"/>
    <s v="SERVICIOS PERSONALES"/>
    <x v="6"/>
    <x v="6"/>
    <n v="14"/>
    <s v="EVENTUAL"/>
    <x v="0"/>
    <x v="0"/>
    <x v="0"/>
    <x v="0"/>
    <x v="0"/>
    <x v="0"/>
    <s v="DIRECCIÓN GENERAL DE ADMINISTRACIÓN"/>
    <n v="62676.46"/>
    <n v="15123264.68"/>
    <n v="62676.46"/>
    <n v="62676.46"/>
    <n v="62676.46"/>
    <n v="62676.46"/>
    <n v="62676.46"/>
    <n v="0"/>
    <n v="1160111.0900000001"/>
    <n v="1222787.55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2"/>
    <s v="SERVICIOS PERSONALES"/>
    <x v="6"/>
    <x v="6"/>
    <n v="13"/>
    <s v="PLANTILLA"/>
    <x v="0"/>
    <x v="0"/>
    <x v="1"/>
    <x v="0"/>
    <x v="0"/>
    <x v="0"/>
    <s v="DIRECCIÓN GENERAL DE ADMINISTRACIÓN"/>
    <n v="107591325.45"/>
    <n v="0"/>
    <n v="39026383.460000001"/>
    <n v="39026383.460000001"/>
    <n v="39026383.460000001"/>
    <n v="38573287.850000001"/>
    <n v="38573287.850000001"/>
    <n v="68564941.99000001"/>
    <n v="5377560.8600000003"/>
    <n v="112968886.31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2"/>
    <s v="SERVICIOS PERSONALES"/>
    <x v="6"/>
    <x v="6"/>
    <n v="14"/>
    <s v="EVENTUAL"/>
    <x v="0"/>
    <x v="0"/>
    <x v="1"/>
    <x v="0"/>
    <x v="0"/>
    <x v="0"/>
    <s v="DIRECCIÓN GENERAL DE ADMINISTRACIÓN"/>
    <n v="0"/>
    <n v="0"/>
    <n v="0"/>
    <n v="0"/>
    <n v="0"/>
    <n v="0"/>
    <n v="0"/>
    <n v="0"/>
    <m/>
    <n v="0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22"/>
    <s v="SERVICIOS PERSONALES"/>
    <x v="6"/>
    <x v="6"/>
    <n v="14"/>
    <s v="EVENTUAL"/>
    <x v="0"/>
    <x v="0"/>
    <x v="2"/>
    <x v="0"/>
    <x v="0"/>
    <x v="0"/>
    <s v="DIRECCIÓN GENERAL DE ADMINISTRACIÓN"/>
    <n v="16905722.420000002"/>
    <n v="0"/>
    <n v="13035353.550000001"/>
    <n v="13035353.550000001"/>
    <n v="13035353.550000001"/>
    <n v="12908581.34"/>
    <n v="12851194.76"/>
    <n v="3870368.870000001"/>
    <n v="-1160111.0900000001"/>
    <n v="15745611.330000002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30"/>
    <s v="SERVICIOS PERSONALES"/>
    <x v="7"/>
    <x v="7"/>
    <n v="0"/>
    <s v="SIN DESCRIPCIÓN PARA DESTINOS 00"/>
    <x v="0"/>
    <x v="0"/>
    <x v="0"/>
    <x v="0"/>
    <x v="0"/>
    <x v="0"/>
    <s v="DIRECCIÓN GENERAL DE ADMINISTRACIÓN"/>
    <n v="210546.86"/>
    <n v="700000"/>
    <n v="210546.86"/>
    <n v="210546.86"/>
    <n v="210546.86"/>
    <n v="210546.86"/>
    <n v="210546.86"/>
    <n v="0"/>
    <n v="200085.9"/>
    <n v="410632.76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30"/>
    <s v="SERVICIOS PERSONALES"/>
    <x v="7"/>
    <x v="7"/>
    <n v="0"/>
    <s v="SIN DESCRIPCIÓN PARA DESTINOS 00"/>
    <x v="0"/>
    <x v="0"/>
    <x v="1"/>
    <x v="0"/>
    <x v="0"/>
    <x v="0"/>
    <s v="DIRECCIÓN GENERAL DE ADMINISTRACIÓN"/>
    <n v="228292.44"/>
    <n v="0"/>
    <n v="28206.54"/>
    <n v="28206.54"/>
    <n v="28206.54"/>
    <n v="28206.54"/>
    <n v="28206.54"/>
    <n v="200085.9"/>
    <n v="-200085.9"/>
    <n v="28206.540000000008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30"/>
    <s v="SERVICIOS PERSONALES"/>
    <x v="7"/>
    <x v="7"/>
    <n v="0"/>
    <s v="SIN DESCRIPCIÓN PARA DESTINOS 00"/>
    <x v="0"/>
    <x v="0"/>
    <x v="2"/>
    <x v="0"/>
    <x v="0"/>
    <x v="0"/>
    <s v="DIRECCIÓN GENERAL DE ADMINISTRACIÓN"/>
    <n v="261160.7"/>
    <n v="0"/>
    <n v="261160.7"/>
    <n v="261160.7"/>
    <n v="261160.7"/>
    <n v="261160.7"/>
    <n v="261160.7"/>
    <n v="0"/>
    <m/>
    <n v="261160.7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4"/>
    <s v="COMPENSACIONES"/>
    <x v="8"/>
    <x v="8"/>
    <n v="0"/>
    <s v="SIN DESCRIPCIÓN PARA DESTINOS 00"/>
    <x v="0"/>
    <x v="0"/>
    <x v="0"/>
    <x v="0"/>
    <x v="0"/>
    <x v="0"/>
    <s v="DIRECCIÓN GENERAL DE ADMINISTRACIÓN"/>
    <n v="124381.8"/>
    <n v="7500000"/>
    <n v="124381.8"/>
    <n v="124381.8"/>
    <n v="124381.8"/>
    <n v="124381.8"/>
    <n v="124381.8"/>
    <n v="0"/>
    <n v="6271207.2000000002"/>
    <n v="6395589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4"/>
    <s v="COMPENSACIONES"/>
    <x v="8"/>
    <x v="8"/>
    <n v="0"/>
    <s v="SIN DESCRIPCIÓN PARA DESTINOS 00"/>
    <x v="0"/>
    <x v="0"/>
    <x v="1"/>
    <x v="0"/>
    <x v="0"/>
    <x v="0"/>
    <s v="DIRECCIÓN GENERAL DE ADMINISTRACIÓN"/>
    <n v="6920373.2000000002"/>
    <n v="0"/>
    <n v="649166"/>
    <n v="649166"/>
    <n v="649166"/>
    <n v="649166"/>
    <n v="649166"/>
    <n v="6271207.2000000002"/>
    <n v="-6271207.2000000002"/>
    <n v="649166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300"/>
    <s v="REMUNERACIONES ADICIONALES Y ESPECIALES"/>
    <n v="134"/>
    <s v="COMPENSACIONES"/>
    <x v="8"/>
    <x v="8"/>
    <n v="0"/>
    <s v="SIN DESCRIPCIÓN PARA DESTINOS 00"/>
    <x v="0"/>
    <x v="0"/>
    <x v="2"/>
    <x v="0"/>
    <x v="0"/>
    <x v="0"/>
    <s v="DIRECCIÓN GENERAL DE ADMINISTRACIÓN"/>
    <n v="455245"/>
    <n v="0"/>
    <n v="455245"/>
    <n v="455245"/>
    <n v="455245"/>
    <n v="455245"/>
    <n v="455245"/>
    <n v="0"/>
    <m/>
    <n v="455245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10"/>
    <s v="SERVICIOS PERSONALES"/>
    <x v="9"/>
    <x v="9"/>
    <n v="13"/>
    <s v="PLANTILLA"/>
    <x v="0"/>
    <x v="0"/>
    <x v="0"/>
    <x v="0"/>
    <x v="0"/>
    <x v="0"/>
    <s v="DIRECCIÓN GENERAL DE ADMINISTRACIÓN"/>
    <n v="3421977.46"/>
    <n v="45430103.369999997"/>
    <n v="3369105.78"/>
    <n v="3369105.78"/>
    <n v="3369105.78"/>
    <n v="3369105.78"/>
    <n v="3369105.78"/>
    <n v="52871.680000000168"/>
    <n v="5819143.0099999998"/>
    <n v="9241120.4699999988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10"/>
    <s v="SERVICIOS PERSONALES"/>
    <x v="9"/>
    <x v="9"/>
    <n v="14"/>
    <s v="EVENTUAL"/>
    <x v="0"/>
    <x v="0"/>
    <x v="0"/>
    <x v="0"/>
    <x v="0"/>
    <x v="0"/>
    <s v="DIRECCIÓN GENERAL DE ADMINISTRACIÓN"/>
    <n v="1264922.69"/>
    <n v="6533249.9100000001"/>
    <n v="1264922.69"/>
    <n v="1264922.69"/>
    <n v="1264922.69"/>
    <n v="1264922.69"/>
    <n v="1264922.69"/>
    <n v="0"/>
    <n v="600486.55000000005"/>
    <n v="1865409.24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10"/>
    <s v="SERVICIOS PERSONALES"/>
    <x v="9"/>
    <x v="9"/>
    <n v="13"/>
    <s v="PLANTILLA"/>
    <x v="0"/>
    <x v="0"/>
    <x v="1"/>
    <x v="0"/>
    <x v="0"/>
    <x v="0"/>
    <s v="DIRECCIÓN GENERAL DE ADMINISTRACIÓN"/>
    <n v="43081348.140000001"/>
    <n v="0"/>
    <n v="37262205.130000003"/>
    <n v="37262205.130000003"/>
    <n v="37262205.130000003"/>
    <n v="33871727.390000001"/>
    <n v="33871727.390000001"/>
    <n v="5819143.0099999979"/>
    <n v="-5819143.0099999998"/>
    <n v="37262205.130000003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10"/>
    <s v="SERVICIOS PERSONALES"/>
    <x v="9"/>
    <x v="9"/>
    <n v="14"/>
    <s v="EVENTUAL"/>
    <x v="0"/>
    <x v="0"/>
    <x v="1"/>
    <x v="0"/>
    <x v="0"/>
    <x v="0"/>
    <s v="DIRECCIÓN GENERAL DE ADMINISTRACIÓN"/>
    <n v="1959014.55"/>
    <n v="0"/>
    <n v="1959014.55"/>
    <n v="1959014.55"/>
    <n v="1959014.55"/>
    <n v="1959014.55"/>
    <n v="1959014.55"/>
    <n v="0"/>
    <m/>
    <n v="1959014.55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10"/>
    <s v="SERVICIOS PERSONALES"/>
    <x v="9"/>
    <x v="9"/>
    <n v="14"/>
    <s v="EVENTUAL"/>
    <x v="0"/>
    <x v="0"/>
    <x v="2"/>
    <x v="0"/>
    <x v="0"/>
    <x v="0"/>
    <s v="DIRECCIÓN GENERAL DE ADMINISTRACIÓN"/>
    <n v="5226736.08"/>
    <n v="0"/>
    <n v="4626249.53"/>
    <n v="4626249.53"/>
    <n v="4626249.53"/>
    <n v="4271736.03"/>
    <n v="4271736.03"/>
    <n v="600486.54999999981"/>
    <n v="-600486.55000000005"/>
    <n v="4626249.53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2"/>
    <s v="APORTACIONES A FONDOS DE VIVIENDA"/>
    <x v="10"/>
    <x v="10"/>
    <n v="13"/>
    <s v="PLANTILLA"/>
    <x v="0"/>
    <x v="0"/>
    <x v="0"/>
    <x v="0"/>
    <x v="0"/>
    <x v="0"/>
    <s v="DIRECCIÓN GENERAL DE ADMINISTRACIÓN"/>
    <n v="1647769.43"/>
    <n v="22715052.239999998"/>
    <n v="1647769.43"/>
    <n v="1647769.43"/>
    <n v="1647769.43"/>
    <n v="1647769.43"/>
    <n v="1647769.43"/>
    <n v="0"/>
    <n v="2484440.7400000002"/>
    <n v="4132210.17"/>
  </r>
  <r>
    <s v="1.5-01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1400"/>
    <s v="SEGURIDAD SOCIAL"/>
    <n v="142"/>
    <s v="APORTACIONES A FONDOS DE VIVIENDA"/>
    <x v="10"/>
    <x v="10"/>
    <n v="13"/>
    <s v="PLANTILLA"/>
    <x v="0"/>
    <x v="0"/>
    <x v="1"/>
    <x v="0"/>
    <x v="0"/>
    <x v="1"/>
    <s v="DIRECCIÓN GENERAL DE ADMINISTRACIÓN"/>
    <n v="0"/>
    <n v="0"/>
    <n v="0"/>
    <n v="0"/>
    <n v="0"/>
    <n v="0"/>
    <n v="0"/>
    <n v="0"/>
    <m/>
    <n v="0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2"/>
    <s v="APORTACIONES A FONDOS DE VIVIENDA"/>
    <x v="10"/>
    <x v="10"/>
    <n v="13"/>
    <s v="PLANTILLA"/>
    <x v="0"/>
    <x v="0"/>
    <x v="1"/>
    <x v="0"/>
    <x v="0"/>
    <x v="0"/>
    <s v="DIRECCIÓN GENERAL DE ADMINISTRACIÓN"/>
    <n v="21639111"/>
    <n v="0"/>
    <n v="18271241.07"/>
    <n v="18271241.07"/>
    <n v="18271241.07"/>
    <n v="18271241.07"/>
    <n v="18271241.07"/>
    <n v="3367869.9299999997"/>
    <n v="-2484440.7400000002"/>
    <n v="19154670.259999998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2"/>
    <s v="APORTACIONES A FONDOS DE VIVIENDA"/>
    <x v="10"/>
    <x v="10"/>
    <n v="14"/>
    <s v="EVENTUAL"/>
    <x v="0"/>
    <x v="0"/>
    <x v="1"/>
    <x v="0"/>
    <x v="0"/>
    <x v="0"/>
    <s v="DIRECCIÓN GENERAL DE ADMINISTRACIÓN"/>
    <n v="0"/>
    <n v="0"/>
    <n v="0"/>
    <n v="0"/>
    <n v="0"/>
    <n v="0"/>
    <n v="0"/>
    <n v="0"/>
    <n v="200000"/>
    <n v="200000"/>
  </r>
  <r>
    <s v="1.6-01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1400"/>
    <s v="SEGURIDAD SOCIAL"/>
    <n v="142"/>
    <s v="APORTACIONES A FONDOS DE VIVIENDA"/>
    <x v="10"/>
    <x v="10"/>
    <n v="14"/>
    <s v="EVENTUAL"/>
    <x v="0"/>
    <x v="0"/>
    <x v="2"/>
    <x v="0"/>
    <x v="0"/>
    <x v="1"/>
    <s v="DIRECCIÓN GENERAL DE ADMINISTRACIÓN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2"/>
    <s v="APORTACIONES A FONDOS DE VIVIENDA"/>
    <x v="10"/>
    <x v="10"/>
    <n v="14"/>
    <s v="EVENTUAL"/>
    <x v="0"/>
    <x v="0"/>
    <x v="0"/>
    <x v="0"/>
    <x v="0"/>
    <x v="0"/>
    <s v="DIRECCIÓN GENERAL DE ADMINISTRACIÓN"/>
    <n v="462325.63"/>
    <n v="3266624.41"/>
    <n v="461419.27"/>
    <n v="461419.27"/>
    <n v="461419.27"/>
    <n v="461419.27"/>
    <n v="461419.27"/>
    <n v="906.35999999998603"/>
    <n v="171453.75"/>
    <n v="633779.38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2"/>
    <s v="APORTACIONES A FONDOS DE VIVIENDA"/>
    <x v="10"/>
    <x v="10"/>
    <n v="14"/>
    <s v="EVENTUAL"/>
    <x v="0"/>
    <x v="0"/>
    <x v="2"/>
    <x v="0"/>
    <x v="0"/>
    <x v="0"/>
    <s v="DIRECCIÓN GENERAL DE ADMINISTRACIÓN"/>
    <n v="3652848.53"/>
    <n v="0"/>
    <n v="3281394.78"/>
    <n v="3281394.78"/>
    <n v="3281394.78"/>
    <n v="3281394.78"/>
    <n v="3281394.78"/>
    <n v="371453.75"/>
    <n v="-371453.75"/>
    <n v="3281394.78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1"/>
    <s v="SERVICIOS PERSONALES"/>
    <x v="11"/>
    <x v="11"/>
    <n v="13"/>
    <s v="PLANTILLA"/>
    <x v="0"/>
    <x v="0"/>
    <x v="0"/>
    <x v="0"/>
    <x v="0"/>
    <x v="0"/>
    <s v="DIRECCIÓN GENERAL DE ADMINISTRACIÓN"/>
    <n v="1693329.93"/>
    <n v="15143370.32"/>
    <n v="1693329.93"/>
    <n v="1693329.93"/>
    <n v="1693329.93"/>
    <n v="1693329.93"/>
    <n v="1693329.93"/>
    <n v="0"/>
    <n v="1722065.23"/>
    <n v="3415395.16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1"/>
    <s v="SERVICIOS PERSONALES"/>
    <x v="11"/>
    <x v="11"/>
    <n v="14"/>
    <s v="EVENTUAL"/>
    <x v="0"/>
    <x v="0"/>
    <x v="0"/>
    <x v="0"/>
    <x v="0"/>
    <x v="0"/>
    <s v="DIRECCIÓN GENERAL DE ADMINISTRACIÓN"/>
    <n v="514513.31"/>
    <n v="2177747.44"/>
    <n v="514513.31"/>
    <n v="514513.31"/>
    <n v="514513.31"/>
    <n v="514513.31"/>
    <n v="514513.31"/>
    <n v="0"/>
    <n v="398165.98"/>
    <n v="912679.29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1"/>
    <s v="SERVICIOS PERSONALES"/>
    <x v="11"/>
    <x v="11"/>
    <n v="13"/>
    <s v="PLANTILLA"/>
    <x v="0"/>
    <x v="0"/>
    <x v="1"/>
    <x v="0"/>
    <x v="0"/>
    <x v="0"/>
    <s v="DIRECCIÓN GENERAL DE ADMINISTRACIÓN"/>
    <n v="13831257.02"/>
    <n v="0"/>
    <n v="12109191.789999999"/>
    <n v="12109191.789999999"/>
    <n v="12109191.789999999"/>
    <n v="12109191.789999999"/>
    <n v="12109191.789999999"/>
    <n v="1722065.2300000004"/>
    <n v="-1722065.23"/>
    <n v="12109191.789999999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1"/>
    <s v="SERVICIOS PERSONALES"/>
    <x v="11"/>
    <x v="11"/>
    <n v="14"/>
    <s v="EVENTUAL"/>
    <x v="0"/>
    <x v="0"/>
    <x v="1"/>
    <x v="0"/>
    <x v="0"/>
    <x v="0"/>
    <s v="DIRECCIÓN GENERAL DE ADMINISTRACIÓN"/>
    <n v="697726.57"/>
    <n v="0"/>
    <n v="697726.57"/>
    <n v="697726.57"/>
    <n v="697726.57"/>
    <n v="697726.57"/>
    <n v="697726.57"/>
    <n v="0"/>
    <m/>
    <n v="697726.57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1"/>
    <s v="SERVICIOS PERSONALES"/>
    <x v="11"/>
    <x v="11"/>
    <n v="14"/>
    <s v="EVENTUAL"/>
    <x v="0"/>
    <x v="0"/>
    <x v="2"/>
    <x v="0"/>
    <x v="0"/>
    <x v="0"/>
    <s v="DIRECCIÓN GENERAL DE ADMINISTRACIÓN"/>
    <n v="1681209.56"/>
    <n v="0"/>
    <n v="1283043.58"/>
    <n v="1283043.58"/>
    <n v="1283043.58"/>
    <n v="1283043.58"/>
    <n v="1283043.58"/>
    <n v="398165.98"/>
    <n v="-398165.98"/>
    <n v="1283043.58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2"/>
    <s v="SERVICIOS PERSONALES"/>
    <x v="12"/>
    <x v="12"/>
    <n v="13"/>
    <s v="PLANTILLA"/>
    <x v="0"/>
    <x v="0"/>
    <x v="0"/>
    <x v="0"/>
    <x v="0"/>
    <x v="0"/>
    <s v="DIRECCIÓN GENERAL DE ADMINISTRACIÓN"/>
    <n v="9611981.8100000005"/>
    <n v="132504454.87"/>
    <n v="9611981.8100000005"/>
    <n v="9611981.8100000005"/>
    <n v="9611981.8100000005"/>
    <n v="9611981.8100000005"/>
    <n v="9611981.8100000005"/>
    <n v="0"/>
    <n v="11155722.33"/>
    <n v="20767704.140000001"/>
  </r>
  <r>
    <s v="1.5-01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1400"/>
    <s v="SEGURIDAD SOCIAL"/>
    <n v="1432"/>
    <s v="SERVICIOS PERSONALES"/>
    <x v="12"/>
    <x v="12"/>
    <n v="13"/>
    <s v="PLANTILLA"/>
    <x v="0"/>
    <x v="0"/>
    <x v="1"/>
    <x v="0"/>
    <x v="0"/>
    <x v="1"/>
    <s v="DIRECCIÓN GENERAL DE ADMINISTRACIÓN"/>
    <n v="0"/>
    <n v="0"/>
    <n v="0"/>
    <n v="0"/>
    <n v="0"/>
    <n v="0"/>
    <n v="0"/>
    <n v="0"/>
    <m/>
    <n v="0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2"/>
    <s v="SERVICIOS PERSONALES"/>
    <x v="12"/>
    <x v="12"/>
    <n v="13"/>
    <s v="PLANTILLA"/>
    <x v="0"/>
    <x v="0"/>
    <x v="1"/>
    <x v="0"/>
    <x v="0"/>
    <x v="0"/>
    <s v="DIRECCIÓN GENERAL DE ADMINISTRACIÓN"/>
    <n v="124228154.03"/>
    <n v="0"/>
    <n v="107919100.83"/>
    <n v="107919100.83"/>
    <n v="107919100.83"/>
    <n v="107919100.83"/>
    <n v="107919100.83"/>
    <n v="16309053.200000003"/>
    <n v="-11155722.33"/>
    <n v="113072431.7"/>
  </r>
  <r>
    <s v="1.6-01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1400"/>
    <s v="SEGURIDAD SOCIAL"/>
    <n v="1432"/>
    <s v="SERVICIOS PERSONALES"/>
    <x v="12"/>
    <x v="12"/>
    <n v="14"/>
    <s v="EVENTUAL"/>
    <x v="0"/>
    <x v="0"/>
    <x v="2"/>
    <x v="0"/>
    <x v="0"/>
    <x v="1"/>
    <s v="DIRECCIÓN GENERAL DE ADMINISTRACIÓN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2"/>
    <s v="SERVICIOS PERSONALES"/>
    <x v="12"/>
    <x v="12"/>
    <n v="14"/>
    <s v="EVENTUAL"/>
    <x v="0"/>
    <x v="0"/>
    <x v="0"/>
    <x v="0"/>
    <x v="0"/>
    <x v="0"/>
    <s v="DIRECCIÓN GENERAL DE ADMINISTRACIÓN"/>
    <n v="4551856.1900000004"/>
    <n v="19055325.550000001"/>
    <n v="4546569.07"/>
    <n v="4546569.07"/>
    <n v="4546569.07"/>
    <n v="4546569.07"/>
    <n v="4546569.07"/>
    <n v="5287.1200000001118"/>
    <n v="19345.5"/>
    <n v="4571201.6900000004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2"/>
    <s v="SERVICIOS PERSONALES"/>
    <x v="12"/>
    <x v="12"/>
    <n v="14"/>
    <s v="EVENTUAL"/>
    <x v="0"/>
    <x v="0"/>
    <x v="0"/>
    <x v="0"/>
    <x v="1"/>
    <x v="2"/>
    <m/>
    <m/>
    <m/>
    <m/>
    <m/>
    <m/>
    <m/>
    <m/>
    <m/>
    <n v="0"/>
    <m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2"/>
    <s v="SERVICIOS PERSONALES"/>
    <x v="12"/>
    <x v="12"/>
    <n v="14"/>
    <s v="EVENTUAL"/>
    <x v="0"/>
    <x v="0"/>
    <x v="1"/>
    <x v="0"/>
    <x v="0"/>
    <x v="0"/>
    <s v="DIRECCIÓN GENERAL DE ADMINISTRACIÓN"/>
    <n v="2146118.9500000002"/>
    <n v="0"/>
    <n v="1727889.04"/>
    <n v="1727889.04"/>
    <n v="1727889.04"/>
    <n v="1727889.04"/>
    <n v="1727889.04"/>
    <n v="418229.91000000015"/>
    <n v="280654.5"/>
    <n v="2426773.4500000002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32"/>
    <s v="SERVICIOS PERSONALES"/>
    <x v="12"/>
    <x v="12"/>
    <n v="14"/>
    <s v="EVENTUAL"/>
    <x v="0"/>
    <x v="0"/>
    <x v="2"/>
    <x v="0"/>
    <x v="0"/>
    <x v="0"/>
    <s v="DIRECCIÓN GENERAL DE ADMINISTRACIÓN"/>
    <n v="17828326.399999999"/>
    <n v="0"/>
    <n v="17752945.640000001"/>
    <n v="17752945.640000001"/>
    <n v="17752945.640000001"/>
    <n v="17752945.640000001"/>
    <n v="17752945.640000001"/>
    <n v="75380.759999997914"/>
    <m/>
    <n v="17828326.399999999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40"/>
    <s v="SERVICIOS PERSONALES"/>
    <x v="13"/>
    <x v="13"/>
    <n v="0"/>
    <s v="SIN DESCRIPCIÓN PARA DESTINOS 00"/>
    <x v="0"/>
    <x v="0"/>
    <x v="0"/>
    <x v="0"/>
    <x v="0"/>
    <x v="0"/>
    <s v="DIRECCIÓN GENERAL DE ADMINISTRACIÓN"/>
    <n v="11088589.48"/>
    <n v="13616211"/>
    <n v="11088589.48"/>
    <n v="11088589.48"/>
    <n v="11088589.48"/>
    <n v="11088589.48"/>
    <n v="11088589.48"/>
    <n v="0"/>
    <m/>
    <n v="11088589.48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400"/>
    <s v="SEGURIDAD SOCIAL"/>
    <n v="1440"/>
    <s v="SERVICIOS PERSONALES"/>
    <x v="13"/>
    <x v="13"/>
    <n v="0"/>
    <s v="SIN DESCRIPCIÓN PARA DESTINOS 00"/>
    <x v="0"/>
    <x v="0"/>
    <x v="1"/>
    <x v="0"/>
    <x v="0"/>
    <x v="0"/>
    <s v="DIRECCIÓN GENERAL DE ADMINISTRACIÓN"/>
    <n v="2954321.52"/>
    <n v="0"/>
    <n v="2954254.92"/>
    <n v="2954254.92"/>
    <n v="2954254.92"/>
    <n v="0"/>
    <n v="0"/>
    <n v="66.600000000093132"/>
    <m/>
    <n v="2954321.52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500"/>
    <s v="OTRAS PRESTACIONES SOCIALES Y ECONOMICAS"/>
    <n v="1520"/>
    <s v="SERVICIOS PERSONALES"/>
    <x v="14"/>
    <x v="14"/>
    <n v="0"/>
    <s v="SIN DESCRIPCIÓN PARA DESTINOS 00"/>
    <x v="0"/>
    <x v="0"/>
    <x v="0"/>
    <x v="0"/>
    <x v="0"/>
    <x v="0"/>
    <s v="DIRECCIÓN GENERAL DE ADMINISTRACIÓN"/>
    <n v="407552.22"/>
    <n v="5373789"/>
    <n v="407552.22"/>
    <n v="407552.22"/>
    <n v="407552.22"/>
    <n v="407552.22"/>
    <n v="407552.22"/>
    <n v="0"/>
    <n v="3115954.98"/>
    <n v="3523507.2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500"/>
    <s v="OTRAS PRESTACIONES SOCIALES Y ECONOMICAS"/>
    <n v="1520"/>
    <s v="SERVICIOS PERSONALES"/>
    <x v="14"/>
    <x v="14"/>
    <n v="0"/>
    <s v="SIN DESCRIPCIÓN PARA DESTINOS 00"/>
    <x v="0"/>
    <x v="0"/>
    <x v="1"/>
    <x v="0"/>
    <x v="0"/>
    <x v="0"/>
    <s v="DIRECCIÓN GENERAL DE ADMINISTRACIÓN"/>
    <n v="3827745.88"/>
    <n v="0"/>
    <n v="711790.9"/>
    <n v="711790.9"/>
    <n v="711790.9"/>
    <n v="711790.9"/>
    <n v="711790.9"/>
    <n v="3115954.98"/>
    <n v="-3115954.98"/>
    <n v="711790.89999999991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500"/>
    <s v="OTRAS PRESTACIONES SOCIALES Y ECONOMICAS"/>
    <n v="1590"/>
    <s v="SERVICIOS PERSONALES"/>
    <x v="15"/>
    <x v="15"/>
    <n v="0"/>
    <s v="SIN DESCRIPCIÓN PARA DESTINOS 00"/>
    <x v="0"/>
    <x v="0"/>
    <x v="0"/>
    <x v="0"/>
    <x v="0"/>
    <x v="0"/>
    <s v="DIRECCIÓN GENERAL DE ADMINISTRACIÓN"/>
    <n v="7894713.7000000002"/>
    <n v="38357222.049999997"/>
    <n v="7894713.7000000002"/>
    <n v="7894713.7000000002"/>
    <n v="7894713.7000000002"/>
    <n v="7894713.7000000002"/>
    <n v="7894713.7000000002"/>
    <n v="0"/>
    <n v="5364024.12"/>
    <n v="13258737.82"/>
  </r>
  <r>
    <s v="1.5-01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1500"/>
    <s v="OTRAS PRESTACIONES SOCIALES Y ECONOMICAS"/>
    <n v="1590"/>
    <s v="SERVICIOS PERSONALES"/>
    <x v="15"/>
    <x v="15"/>
    <n v="0"/>
    <s v="SIN DESCRIPCIÓN PARA DESTINOS 00"/>
    <x v="0"/>
    <x v="0"/>
    <x v="1"/>
    <x v="0"/>
    <x v="0"/>
    <x v="1"/>
    <s v="DIRECCIÓN GENERAL DE ADMINISTRACIÓN"/>
    <n v="0"/>
    <n v="0"/>
    <n v="0"/>
    <n v="0"/>
    <n v="0"/>
    <n v="0"/>
    <n v="0"/>
    <n v="0"/>
    <m/>
    <n v="0"/>
  </r>
  <r>
    <s v="1.5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500"/>
    <s v="OTRAS PRESTACIONES SOCIALES Y ECONOMICAS"/>
    <n v="1590"/>
    <s v="SERVICIOS PERSONALES"/>
    <x v="15"/>
    <x v="15"/>
    <n v="0"/>
    <s v="SIN DESCRIPCIÓN PARA DESTINOS 00"/>
    <x v="0"/>
    <x v="0"/>
    <x v="1"/>
    <x v="0"/>
    <x v="0"/>
    <x v="0"/>
    <s v="DIRECCIÓN GENERAL DE ADMINISTRACIÓN"/>
    <n v="42784458.119999997"/>
    <n v="0"/>
    <n v="40079562.439999998"/>
    <n v="34079562.439999998"/>
    <n v="34079562.439999998"/>
    <n v="34079542.439999998"/>
    <n v="34079542.439999998"/>
    <n v="2704895.6799999997"/>
    <n v="-1386864.8"/>
    <n v="41397593.32"/>
  </r>
  <r>
    <s v="1.6-01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1500"/>
    <s v="OTRAS PRESTACIONES SOCIALES Y ECONOMICAS"/>
    <n v="1590"/>
    <s v="SERVICIOS PERSONALES"/>
    <x v="15"/>
    <x v="15"/>
    <n v="0"/>
    <s v="SIN DESCRIPCIÓN PARA DESTINOS 00"/>
    <x v="0"/>
    <x v="0"/>
    <x v="2"/>
    <x v="0"/>
    <x v="0"/>
    <x v="0"/>
    <s v="DIRECCIÓN GENERAL DE ADMINISTRACIÓN"/>
    <n v="61901599.289999999"/>
    <n v="73756599.450000003"/>
    <n v="57949119.969999999"/>
    <n v="57949119.969999999"/>
    <n v="57242203.770000003"/>
    <n v="51430411.119999997"/>
    <n v="51430411.119999997"/>
    <n v="3952479.3200000003"/>
    <n v="-3677159.32"/>
    <n v="58224439.969999999"/>
  </r>
  <r>
    <s v="2.6-01-24"/>
    <s v="Si"/>
    <n v="1"/>
    <x v="0"/>
    <n v="1.3"/>
    <x v="0"/>
    <s v="1.3.4"/>
    <x v="0"/>
    <s v="E"/>
    <s v="Actividades del sector público, que realiza en for"/>
    <s v="05_24"/>
    <n v="6"/>
    <n v="24"/>
    <s v="015_24"/>
    <x v="0"/>
    <n v="1700"/>
    <s v="PAGO DE ESTIMULOS A SERVIDORES PUBLICOS"/>
    <n v="171"/>
    <s v="ESTÍMULOS"/>
    <x v="16"/>
    <x v="16"/>
    <n v="0"/>
    <s v="SIN DESCRIPCIÓN PARA DESTINOS 00"/>
    <x v="0"/>
    <x v="0"/>
    <x v="3"/>
    <x v="0"/>
    <x v="0"/>
    <x v="0"/>
    <s v="DIRECCIÓN GENERAL DE ADMINISTRACIÓN"/>
    <n v="22000000"/>
    <n v="0"/>
    <n v="19419087.16"/>
    <n v="19419087.16"/>
    <n v="19419087.16"/>
    <n v="19419087.16"/>
    <n v="19419087.16"/>
    <n v="2580912.84"/>
    <m/>
    <n v="2200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100"/>
    <s v="MATERIALES DE ADMINISTRACION, EMISION DE DOCUMENTOS Y ARTICULOS OFICIALES"/>
    <n v="2110"/>
    <s v="MATERIALES Y SUMINISTROS"/>
    <x v="17"/>
    <x v="17"/>
    <n v="0"/>
    <s v="SIN DESCRIPCIÓN PARA DESTINOS 00"/>
    <x v="1"/>
    <x v="1"/>
    <x v="0"/>
    <x v="1"/>
    <x v="0"/>
    <x v="3"/>
    <s v="DIRECCIÓN DE PROCESOS ADMINISTRATIVOS Y"/>
    <n v="75914"/>
    <n v="0"/>
    <n v="74286.559999999998"/>
    <n v="74286.559999999998"/>
    <n v="74286.559999999998"/>
    <n v="74286.559999999998"/>
    <n v="74286.559999999998"/>
    <n v="1627.4400000000023"/>
    <m/>
    <n v="75914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100"/>
    <s v="MATERIALES DE ADMINISTRACION, EMISION DE DOCUMENTOS Y ARTICULOS OFICIALES"/>
    <n v="2110"/>
    <s v="MATERIALES Y SUMINISTROS"/>
    <x v="17"/>
    <x v="17"/>
    <n v="0"/>
    <s v="SIN DESCRIPCIÓN PARA DESTINOS 00"/>
    <x v="1"/>
    <x v="1"/>
    <x v="0"/>
    <x v="2"/>
    <x v="2"/>
    <x v="4"/>
    <s v="DIRECCIÓN GENERAL DE CULTURA DE LA PAZ Y"/>
    <n v="50000"/>
    <n v="0"/>
    <n v="26953.54"/>
    <n v="23055.94"/>
    <n v="23055.94"/>
    <n v="23055.94"/>
    <n v="23055.94"/>
    <n v="23046.46"/>
    <m/>
    <n v="5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100"/>
    <s v="MATERIALES DE ADMINISTRACION, EMISION DE DOCUMENTOS Y ARTICULOS OFICIALES"/>
    <n v="2110"/>
    <s v="MATERIALES Y SUMINISTROS"/>
    <x v="17"/>
    <x v="17"/>
    <n v="0"/>
    <s v="SIN DESCRIPCIÓN PARA DESTINOS 00"/>
    <x v="1"/>
    <x v="1"/>
    <x v="0"/>
    <x v="0"/>
    <x v="0"/>
    <x v="1"/>
    <s v="DIRECCIÓN GENERAL DE ADMINISTRACIÓN"/>
    <n v="3220913.18"/>
    <n v="3474000"/>
    <n v="2311740.11"/>
    <n v="2309710.11"/>
    <n v="2249710.1"/>
    <n v="2231882.06"/>
    <n v="2231882.06"/>
    <n v="909173.0700000003"/>
    <m/>
    <n v="3220913.18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2100"/>
    <s v="MATERIALES DE ADMINISTRACION, EMISION DE DOCUMENTOS Y ARTICULOS OFICIALES"/>
    <n v="2110"/>
    <s v="MATERIALES Y SUMINISTROS"/>
    <x v="17"/>
    <x v="17"/>
    <n v="0"/>
    <s v="SIN DESCRIPCIÓN PARA DESTINOS 00"/>
    <x v="1"/>
    <x v="1"/>
    <x v="0"/>
    <x v="2"/>
    <x v="2"/>
    <x v="5"/>
    <s v="DIRECCIÓN GENERAL DE CULTURA DE LA PAZ Y"/>
    <n v="27000"/>
    <n v="0"/>
    <n v="11226.93"/>
    <n v="11226.93"/>
    <n v="11226.93"/>
    <n v="11226.93"/>
    <n v="11226.93"/>
    <n v="15773.07"/>
    <m/>
    <n v="27000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100"/>
    <s v="MATERIALES DE ADMINISTRACION, EMISION DE DOCUMENTOS Y ARTICULOS OFICIALES"/>
    <n v="2120"/>
    <s v="MATERIALES Y SUMINISTROS"/>
    <x v="18"/>
    <x v="18"/>
    <n v="0"/>
    <s v="SIN DESCRIPCIÓN PARA DESTINOS 00"/>
    <x v="1"/>
    <x v="1"/>
    <x v="0"/>
    <x v="2"/>
    <x v="2"/>
    <x v="4"/>
    <s v="DIRECCIÓN GENERAL DE CULTURA DE LA PAZ Y"/>
    <n v="0"/>
    <n v="70000"/>
    <n v="0"/>
    <n v="0"/>
    <n v="0"/>
    <n v="0"/>
    <n v="0"/>
    <n v="0"/>
    <m/>
    <n v="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2100"/>
    <s v="MATERIALES DE ADMINISTRACION, EMISION DE DOCUMENTOS Y ARTICULOS OFICIALES"/>
    <n v="2120"/>
    <s v="MATERIALES Y SUMINISTROS"/>
    <x v="18"/>
    <x v="18"/>
    <n v="0"/>
    <s v="SIN DESCRIPCIÓN PARA DESTINOS 00"/>
    <x v="1"/>
    <x v="1"/>
    <x v="0"/>
    <x v="2"/>
    <x v="2"/>
    <x v="5"/>
    <s v="DIRECCIÓN GENERAL DE CULTURA DE LA PAZ Y"/>
    <n v="0"/>
    <n v="0"/>
    <n v="0"/>
    <n v="0"/>
    <n v="0"/>
    <n v="0"/>
    <n v="0"/>
    <n v="0"/>
    <m/>
    <n v="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100"/>
    <s v="MATERIALES DE ADMINISTRACION, EMISION DE DOCUMENTOS Y ARTICULOS OFICIALES"/>
    <n v="2130"/>
    <s v="MATERIALES Y SUMINISTROS"/>
    <x v="19"/>
    <x v="19"/>
    <n v="0"/>
    <s v="SIN DESCRIPCIÓN PARA DESTINOS 00"/>
    <x v="1"/>
    <x v="1"/>
    <x v="0"/>
    <x v="2"/>
    <x v="3"/>
    <x v="6"/>
    <s v="DIRECCIÓN GENERAL ADJUNTA DE PROTECCIÓN"/>
    <n v="20000"/>
    <n v="1000000"/>
    <n v="20000"/>
    <n v="20000"/>
    <n v="0"/>
    <n v="0"/>
    <n v="0"/>
    <n v="0"/>
    <m/>
    <n v="2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100"/>
    <s v="MATERIALES DE ADMINISTRACION, EMISION DE DOCUMENTOS Y ARTICULOS OFICIALES"/>
    <n v="2140"/>
    <s v="MATERIALES Y SUMINISTROS"/>
    <x v="20"/>
    <x v="20"/>
    <n v="0"/>
    <s v="SIN DESCRIPCIÓN PARA DESTINOS 00"/>
    <x v="1"/>
    <x v="1"/>
    <x v="0"/>
    <x v="1"/>
    <x v="0"/>
    <x v="3"/>
    <s v="DIRECCIÓN DE PROCESOS ADMINISTRATIVOS Y"/>
    <n v="251"/>
    <n v="0"/>
    <n v="250.23"/>
    <n v="250.23"/>
    <n v="250.23"/>
    <n v="250.23"/>
    <n v="250.23"/>
    <n v="0.77000000000001023"/>
    <m/>
    <n v="251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100"/>
    <s v="MATERIALES DE ADMINISTRACION, EMISION DE DOCUMENTOS Y ARTICULOS OFICIALES"/>
    <n v="2140"/>
    <s v="MATERIALES Y SUMINISTROS"/>
    <x v="20"/>
    <x v="20"/>
    <n v="0"/>
    <s v="SIN DESCRIPCIÓN PARA DESTINOS 00"/>
    <x v="1"/>
    <x v="1"/>
    <x v="0"/>
    <x v="0"/>
    <x v="0"/>
    <x v="1"/>
    <s v="DIRECCIÓN GENERAL DE ADMINISTRACIÓN"/>
    <n v="204194.1"/>
    <n v="23000"/>
    <n v="152658.32"/>
    <n v="152658.32"/>
    <n v="142896.92000000001"/>
    <n v="8942.7999999999993"/>
    <n v="8942.7999999999993"/>
    <n v="51535.78"/>
    <m/>
    <n v="204194.1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100"/>
    <s v="MATERIALES DE ADMINISTRACION, EMISION DE DOCUMENTOS Y ARTICULOS OFICIALES"/>
    <n v="2140"/>
    <s v="MATERIALES Y SUMINISTROS"/>
    <x v="20"/>
    <x v="20"/>
    <n v="0"/>
    <s v="SIN DESCRIPCIÓN PARA DESTINOS 00"/>
    <x v="1"/>
    <x v="1"/>
    <x v="0"/>
    <x v="3"/>
    <x v="0"/>
    <x v="7"/>
    <s v="DESPACHO DE LA COORDINACIÓN GENERAL DE G"/>
    <n v="169000"/>
    <n v="0"/>
    <n v="25705.48"/>
    <n v="25705.48"/>
    <n v="25705.48"/>
    <n v="25705.48"/>
    <n v="25705.48"/>
    <n v="143294.51999999999"/>
    <m/>
    <n v="169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100"/>
    <s v="MATERIALES DE ADMINISTRACION, EMISION DE DOCUMENTOS Y ARTICULOS OFICIALES"/>
    <n v="2150"/>
    <s v="MATERIALES Y SUMINISTROS"/>
    <x v="21"/>
    <x v="21"/>
    <n v="0"/>
    <s v="SIN DESCRIPCIÓN PARA DESTINOS 00"/>
    <x v="1"/>
    <x v="1"/>
    <x v="0"/>
    <x v="0"/>
    <x v="0"/>
    <x v="1"/>
    <s v="DIRECCIÓN GENERAL DE ADMINISTRACIÓN"/>
    <n v="420"/>
    <n v="420"/>
    <n v="0"/>
    <n v="0"/>
    <n v="0"/>
    <n v="0"/>
    <n v="0"/>
    <n v="420"/>
    <m/>
    <n v="420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100"/>
    <s v="MATERIALES DE ADMINISTRACION, EMISION DE DOCUMENTOS Y ARTICULOS OFICIALES"/>
    <n v="2160"/>
    <s v="MATERIALES Y SUMINISTROS"/>
    <x v="22"/>
    <x v="22"/>
    <n v="0"/>
    <s v="SIN DESCRIPCIÓN PARA DESTINOS 00"/>
    <x v="1"/>
    <x v="1"/>
    <x v="0"/>
    <x v="2"/>
    <x v="2"/>
    <x v="4"/>
    <s v="DIRECCIÓN GENERAL DE CULTURA DE LA PAZ Y"/>
    <n v="31400"/>
    <n v="0"/>
    <n v="5588.88"/>
    <n v="5588.88"/>
    <n v="5588.88"/>
    <n v="5588.88"/>
    <n v="5588.88"/>
    <n v="25811.119999999999"/>
    <m/>
    <n v="314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100"/>
    <s v="MATERIALES DE ADMINISTRACION, EMISION DE DOCUMENTOS Y ARTICULOS OFICIALES"/>
    <n v="2160"/>
    <s v="MATERIALES Y SUMINISTROS"/>
    <x v="22"/>
    <x v="22"/>
    <n v="0"/>
    <s v="SIN DESCRIPCIÓN PARA DESTINOS 00"/>
    <x v="1"/>
    <x v="1"/>
    <x v="0"/>
    <x v="0"/>
    <x v="0"/>
    <x v="1"/>
    <s v="DIRECCIÓN GENERAL DE ADMINISTRACIÓN"/>
    <n v="848656.1"/>
    <n v="1828856.1"/>
    <n v="545882.76"/>
    <n v="372686.64"/>
    <n v="335275.48"/>
    <n v="335275.48"/>
    <n v="335275.48"/>
    <n v="302773.33999999997"/>
    <m/>
    <n v="848656.1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100"/>
    <s v="MATERIALES DE ADMINISTRACION, EMISION DE DOCUMENTOS Y ARTICULOS OFICIALES"/>
    <n v="2160"/>
    <s v="MATERIALES Y SUMINISTROS"/>
    <x v="22"/>
    <x v="22"/>
    <n v="0"/>
    <s v="SIN DESCRIPCIÓN PARA DESTINOS 00"/>
    <x v="1"/>
    <x v="1"/>
    <x v="0"/>
    <x v="4"/>
    <x v="3"/>
    <x v="8"/>
    <s v="DIRECCIÓN ADMINISTRATIVA DE INFRAESTRUCT"/>
    <n v="1472462.48"/>
    <n v="1250000"/>
    <n v="1458698.48"/>
    <n v="1220782.48"/>
    <n v="1220782.48"/>
    <n v="1220782.48"/>
    <n v="1220782.48"/>
    <n v="13764"/>
    <m/>
    <n v="1472462.48"/>
  </r>
  <r>
    <s v="1.1-00-24"/>
    <s v="No"/>
    <n v="2"/>
    <x v="1"/>
    <n v="2.1"/>
    <x v="4"/>
    <s v="2.1.1"/>
    <x v="4"/>
    <s v="E"/>
    <s v="Actividades del sector público, que realiza en for"/>
    <s v="07_24"/>
    <n v="3"/>
    <n v="35"/>
    <s v="021_24"/>
    <x v="0"/>
    <n v="2100"/>
    <s v="MATERIALES DE ADMINISTRACION, EMISION DE DOCUMENTOS Y ARTICULOS OFICIALES"/>
    <n v="2160"/>
    <s v="MATERIALES Y SUMINISTROS"/>
    <x v="22"/>
    <x v="22"/>
    <n v="0"/>
    <s v="SIN DESCRIPCIÓN PARA DESTINOS 00"/>
    <x v="1"/>
    <x v="1"/>
    <x v="0"/>
    <x v="4"/>
    <x v="3"/>
    <x v="9"/>
    <s v="DIRECCIÓN DE ASEO PÚBLICO"/>
    <n v="175000"/>
    <n v="175000"/>
    <n v="122811.52"/>
    <n v="122811.52"/>
    <n v="122811.52"/>
    <n v="122811.52"/>
    <n v="122811.52"/>
    <n v="52188.479999999996"/>
    <m/>
    <n v="175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2100"/>
    <s v="MATERIALES DE ADMINISTRACION, EMISION DE DOCUMENTOS Y ARTICULOS OFICIALES"/>
    <n v="2160"/>
    <s v="MATERIALES Y SUMINISTROS"/>
    <x v="22"/>
    <x v="22"/>
    <n v="0"/>
    <s v="SIN DESCRIPCIÓN PARA DESTINOS 00"/>
    <x v="1"/>
    <x v="1"/>
    <x v="0"/>
    <x v="2"/>
    <x v="2"/>
    <x v="5"/>
    <s v="DIRECCIÓN GENERAL DE CULTURA DE LA PAZ Y"/>
    <n v="50900"/>
    <n v="0"/>
    <n v="49822"/>
    <n v="49822"/>
    <n v="49822"/>
    <n v="49822"/>
    <n v="49822"/>
    <n v="1078"/>
    <m/>
    <n v="509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100"/>
    <s v="MATERIALES DE ADMINISTRACION, EMISION DE DOCUMENTOS Y ARTICULOS OFICIALES"/>
    <n v="2160"/>
    <s v="MATERIALES Y SUMINISTROS"/>
    <x v="22"/>
    <x v="22"/>
    <n v="0"/>
    <s v="SIN DESCRIPCIÓN PARA DESTINOS 00"/>
    <x v="1"/>
    <x v="1"/>
    <x v="0"/>
    <x v="4"/>
    <x v="3"/>
    <x v="10"/>
    <s v="DIRECCIÓN GENERAL DE SALUD PÚBLICA"/>
    <n v="450000"/>
    <n v="650000"/>
    <n v="398971.33"/>
    <n v="398971.33"/>
    <n v="326288.63"/>
    <n v="326288.63"/>
    <n v="326288.63"/>
    <n v="51028.669999999984"/>
    <m/>
    <n v="450000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100"/>
    <s v="MATERIALES DE ADMINISTRACION, EMISION DE DOCUMENTOS Y ARTICULOS OFICIALES"/>
    <n v="2170"/>
    <s v="MATERIALES Y SUMINISTROS"/>
    <x v="23"/>
    <x v="23"/>
    <n v="0"/>
    <s v="SIN DESCRIPCIÓN PARA DESTINOS 00"/>
    <x v="1"/>
    <x v="1"/>
    <x v="0"/>
    <x v="2"/>
    <x v="2"/>
    <x v="11"/>
    <s v="DIRECCIÓN GENERAL DE CULTURA DE LA PAZ Y"/>
    <n v="300000"/>
    <n v="300000"/>
    <n v="295800"/>
    <n v="295800"/>
    <n v="295800"/>
    <n v="295800"/>
    <n v="295800"/>
    <n v="4200"/>
    <m/>
    <n v="30000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2100"/>
    <s v="MATERIALES DE ADMINISTRACION, EMISION DE DOCUMENTOS Y ARTICULOS OFICIALES"/>
    <n v="2170"/>
    <s v="MATERIALES Y SUMINISTROS"/>
    <x v="23"/>
    <x v="23"/>
    <n v="0"/>
    <s v="SIN DESCRIPCIÓN PARA DESTINOS 00"/>
    <x v="1"/>
    <x v="1"/>
    <x v="0"/>
    <x v="5"/>
    <x v="4"/>
    <x v="12"/>
    <s v="DIRECCIÓN DE PROYECTOS ESTRATEGICOS"/>
    <n v="30000"/>
    <n v="30000"/>
    <n v="0"/>
    <n v="0"/>
    <n v="0"/>
    <n v="0"/>
    <n v="0"/>
    <n v="30000"/>
    <m/>
    <n v="30000"/>
  </r>
  <r>
    <s v="1.1-00-24"/>
    <s v="No"/>
    <n v="1"/>
    <x v="0"/>
    <n v="1.3"/>
    <x v="0"/>
    <s v="1.3.4"/>
    <x v="0"/>
    <s v="M"/>
    <s v="Actividades de apoyo administrativo desarrolladas "/>
    <s v="04_24"/>
    <n v="6"/>
    <n v="20"/>
    <s v="014_24"/>
    <x v="0"/>
    <n v="2100"/>
    <s v="MATERIALES DE ADMINISTRACION, EMISION DE DOCUMENTOS Y ARTICULOS OFICIALES"/>
    <n v="2180"/>
    <s v="MATERIALES Y SUMINISTROS"/>
    <x v="24"/>
    <x v="24"/>
    <n v="0"/>
    <s v="SIN DESCRIPCIÓN PARA DESTINOS 00"/>
    <x v="1"/>
    <x v="1"/>
    <x v="0"/>
    <x v="1"/>
    <x v="0"/>
    <x v="13"/>
    <s v="DIRECCIÓN GENERAL DE INGRESOS"/>
    <n v="5695370"/>
    <n v="2000000"/>
    <n v="5859372"/>
    <n v="5859372"/>
    <n v="4746372"/>
    <n v="4746372"/>
    <n v="4702872"/>
    <n v="-164002"/>
    <n v="200000"/>
    <n v="589537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100"/>
    <s v="MATERIALES DE ADMINISTRACION, EMISION DE DOCUMENTOS Y ARTICULOS OFICIALES"/>
    <n v="2180"/>
    <s v="MATERIALES Y SUMINISTROS"/>
    <x v="24"/>
    <x v="24"/>
    <n v="0"/>
    <s v="SIN DESCRIPCIÓN PARA DESTINOS 00"/>
    <x v="1"/>
    <x v="1"/>
    <x v="0"/>
    <x v="6"/>
    <x v="5"/>
    <x v="14"/>
    <s v="DESPACHO DE LA COMISARÍA DE LA POLICÍA P"/>
    <n v="60000"/>
    <n v="0"/>
    <n v="56372.37"/>
    <n v="56372.37"/>
    <n v="56372.37"/>
    <n v="56372.37"/>
    <n v="56372.37"/>
    <n v="3627.6299999999974"/>
    <m/>
    <n v="60000"/>
  </r>
  <r>
    <s v="1.1-00-24"/>
    <s v="No"/>
    <n v="1"/>
    <x v="0"/>
    <n v="1.3"/>
    <x v="0"/>
    <s v="1.3.5"/>
    <x v="8"/>
    <s v="O"/>
    <s v="Actividades que realizan la función pública o cont"/>
    <s v="03_24"/>
    <n v="1"/>
    <n v="17"/>
    <s v="011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7"/>
    <x v="2"/>
    <x v="15"/>
    <s v="DIRECCIÓN GENERAL JURIDÍCA"/>
    <n v="85000"/>
    <n v="25000"/>
    <n v="0"/>
    <n v="0"/>
    <n v="0"/>
    <n v="0"/>
    <n v="0"/>
    <n v="85000"/>
    <m/>
    <n v="85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1"/>
    <x v="0"/>
    <x v="3"/>
    <s v="DIRECCIÓN DE PROCESOS ADMINISTRATIVOS Y"/>
    <n v="40636"/>
    <n v="2545"/>
    <n v="32322.78"/>
    <n v="32322.78"/>
    <n v="32322.78"/>
    <n v="32322.78"/>
    <n v="32322.78"/>
    <n v="8313.2200000000012"/>
    <m/>
    <n v="40636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8"/>
    <x v="6"/>
    <x v="16"/>
    <s v="DIRECCIÓN GENERAL DE RELACIONES PÚBLICAS"/>
    <n v="180000"/>
    <n v="100000"/>
    <n v="25638.22"/>
    <n v="25638.22"/>
    <n v="15638.22"/>
    <n v="15638.22"/>
    <n v="11226.5"/>
    <n v="154361.78"/>
    <m/>
    <n v="180000"/>
  </r>
  <r>
    <s v="1.1-00-24"/>
    <s v="No"/>
    <n v="1"/>
    <x v="0"/>
    <n v="1.3"/>
    <x v="0"/>
    <s v="1.3.4"/>
    <x v="0"/>
    <s v="E"/>
    <s v="Actividades del sector público, que realiza en for"/>
    <s v="01_24"/>
    <n v="5"/>
    <n v="5"/>
    <s v="005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8"/>
    <x v="6"/>
    <x v="17"/>
    <s v="DIRECCIÓN GENERAL DE RELACIONES GUBERNAM"/>
    <n v="100000"/>
    <n v="0"/>
    <n v="99878.66"/>
    <n v="99878.66"/>
    <n v="99878.66"/>
    <n v="88952.35"/>
    <n v="88952.35"/>
    <n v="121.33999999999651"/>
    <m/>
    <n v="1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0"/>
    <x v="0"/>
    <x v="1"/>
    <s v="DIRECCIÓN GENERAL DE ADMINISTRACIÓN"/>
    <n v="424924"/>
    <n v="200000"/>
    <n v="423146.05"/>
    <n v="387396.05"/>
    <n v="281832.95"/>
    <n v="281832.95"/>
    <n v="281832.95"/>
    <n v="1777.9500000000116"/>
    <m/>
    <n v="424924"/>
  </r>
  <r>
    <s v="1.1-00-24"/>
    <s v="No"/>
    <n v="1"/>
    <x v="0"/>
    <n v="1.3"/>
    <x v="0"/>
    <s v="1.3.4"/>
    <x v="0"/>
    <s v="P"/>
    <s v="Actividades destinadas al desarrollo de programas "/>
    <s v="01_24"/>
    <n v="6"/>
    <n v="6"/>
    <s v="006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8"/>
    <x v="0"/>
    <x v="18"/>
    <s v="DIRECCIÓN GENERAL DE CENSOS Y ESTADISTIC"/>
    <n v="100000"/>
    <n v="0"/>
    <n v="0"/>
    <n v="0"/>
    <n v="0"/>
    <n v="0"/>
    <n v="0"/>
    <n v="100000"/>
    <m/>
    <n v="100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2"/>
    <x v="3"/>
    <x v="6"/>
    <s v="DIRECCIÓN GENERAL ADJUNTA DE PROTECCIÓN"/>
    <n v="300000"/>
    <n v="150000"/>
    <n v="158833.54999999999"/>
    <n v="133777.54999999999"/>
    <n v="113777.55"/>
    <n v="113777.55"/>
    <n v="113777.55"/>
    <n v="141166.45000000001"/>
    <m/>
    <n v="300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6"/>
    <x v="5"/>
    <x v="14"/>
    <s v="DESPACHO DE LA COMISARÍA DE LA POLICÍA P"/>
    <n v="450000"/>
    <n v="390000"/>
    <n v="447884.98"/>
    <n v="447884.98"/>
    <n v="335199.09999999998"/>
    <n v="335199.09999999998"/>
    <n v="335199.09999999998"/>
    <n v="2115.0200000000186"/>
    <m/>
    <n v="45000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2200"/>
    <s v="ALIMENTOS Y UTENSILIOS"/>
    <n v="2210"/>
    <s v="MATERIALES Y SUMINISTROS"/>
    <x v="25"/>
    <x v="25"/>
    <n v="0"/>
    <s v="SIN DESCRIPCIÓN PARA DESTINOS 00"/>
    <x v="1"/>
    <x v="1"/>
    <x v="0"/>
    <x v="5"/>
    <x v="4"/>
    <x v="12"/>
    <s v="DIRECCIÓN DE PROYECTOS ESTRATEGICOS"/>
    <n v="600000"/>
    <n v="0"/>
    <n v="599986.80000000005"/>
    <n v="599986.80000000005"/>
    <n v="599986.80000000005"/>
    <n v="599986.80000000005"/>
    <n v="599986.80000000005"/>
    <n v="13.199999999953434"/>
    <m/>
    <n v="600000"/>
  </r>
  <r>
    <s v="1.1-00-24"/>
    <s v="No"/>
    <n v="1"/>
    <x v="0"/>
    <n v="1.3"/>
    <x v="0"/>
    <s v="1.3.4"/>
    <x v="0"/>
    <s v="E"/>
    <s v="Actividades del sector público, que realiza en for"/>
    <s v="09_24"/>
    <n v="3"/>
    <n v="43"/>
    <s v="027_24"/>
    <x v="0"/>
    <n v="2200"/>
    <s v="ALIMENTOS Y UTENSILIOS"/>
    <n v="2220"/>
    <s v="MATERIALES Y SUMINISTROS"/>
    <x v="26"/>
    <x v="26"/>
    <n v="0"/>
    <s v="SIN DESCRIPCIÓN PARA DESTINOS 00"/>
    <x v="1"/>
    <x v="1"/>
    <x v="0"/>
    <x v="9"/>
    <x v="3"/>
    <x v="19"/>
    <s v="DIRECCIÓN DE RASTRO MUNICIPAL"/>
    <n v="100337.55"/>
    <n v="70000"/>
    <n v="98600"/>
    <n v="0"/>
    <n v="0"/>
    <n v="0"/>
    <n v="0"/>
    <n v="1737.5500000000029"/>
    <m/>
    <n v="100337.55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2200"/>
    <s v="ALIMENTOS Y UTENSILIOS"/>
    <n v="2220"/>
    <s v="MATERIALES Y SUMINISTROS"/>
    <x v="26"/>
    <x v="26"/>
    <n v="0"/>
    <s v="SIN DESCRIPCIÓN PARA DESTINOS 00"/>
    <x v="1"/>
    <x v="1"/>
    <x v="0"/>
    <x v="10"/>
    <x v="4"/>
    <x v="20"/>
    <s v="UNIDAD DE ACOPIO Y SALUD ANIMAL MUNICIPA"/>
    <n v="558000"/>
    <n v="420000"/>
    <n v="556583"/>
    <n v="307023"/>
    <n v="307023"/>
    <n v="307023"/>
    <n v="307023"/>
    <n v="1417"/>
    <m/>
    <n v="55800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2200"/>
    <s v="ALIMENTOS Y UTENSILIOS"/>
    <n v="2220"/>
    <s v="MATERIALES Y SUMINISTROS"/>
    <x v="26"/>
    <x v="26"/>
    <n v="0"/>
    <s v="SIN DESCRIPCIÓN PARA DESTINOS 00"/>
    <x v="1"/>
    <x v="1"/>
    <x v="0"/>
    <x v="5"/>
    <x v="4"/>
    <x v="12"/>
    <s v="DIRECCIÓN DE PROYECTOS ESTRATEGICOS"/>
    <n v="40000"/>
    <n v="40000"/>
    <n v="0"/>
    <n v="0"/>
    <n v="0"/>
    <n v="0"/>
    <n v="0"/>
    <n v="40000"/>
    <m/>
    <n v="4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200"/>
    <s v="ALIMENTOS Y UTENSILIOS"/>
    <n v="2220"/>
    <s v="MATERIALES Y SUMINISTROS"/>
    <x v="26"/>
    <x v="26"/>
    <n v="0"/>
    <s v="SIN DESCRIPCIÓN PARA DESTINOS 00"/>
    <x v="1"/>
    <x v="1"/>
    <x v="0"/>
    <x v="9"/>
    <x v="7"/>
    <x v="21"/>
    <s v="DESPACHO DE LA COORDINACIÓN GENERAL DE D"/>
    <n v="94500"/>
    <n v="96000"/>
    <n v="94500"/>
    <n v="94500"/>
    <n v="94500"/>
    <n v="94500"/>
    <n v="94500"/>
    <n v="0"/>
    <m/>
    <n v="94500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2200"/>
    <s v="ALIMENTOS Y UTENSILIOS"/>
    <n v="2230"/>
    <s v="MATERIALES Y SUMINISTROS"/>
    <x v="27"/>
    <x v="27"/>
    <n v="0"/>
    <s v="SIN DESCRIPCIÓN PARA DESTINOS 00"/>
    <x v="1"/>
    <x v="1"/>
    <x v="0"/>
    <x v="8"/>
    <x v="6"/>
    <x v="16"/>
    <s v="DIRECCIÓN GENERAL DE RELACIONES PÚBLICAS"/>
    <n v="10000"/>
    <n v="0"/>
    <n v="1139.3499999999999"/>
    <n v="1139.3499999999999"/>
    <n v="1139.3499999999999"/>
    <n v="1139.3499999999999"/>
    <n v="1139.3499999999999"/>
    <n v="8860.65"/>
    <m/>
    <n v="10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200"/>
    <s v="ALIMENTOS Y UTENSILIOS"/>
    <n v="2230"/>
    <s v="MATERIALES Y SUMINISTROS"/>
    <x v="27"/>
    <x v="27"/>
    <n v="0"/>
    <s v="SIN DESCRIPCIÓN PARA DESTINOS 00"/>
    <x v="1"/>
    <x v="1"/>
    <x v="0"/>
    <x v="2"/>
    <x v="3"/>
    <x v="6"/>
    <s v="DIRECCIÓN GENERAL ADJUNTA DE PROTECCIÓN"/>
    <n v="5000"/>
    <n v="5000"/>
    <n v="4888.68"/>
    <n v="2742.68"/>
    <n v="2742.68"/>
    <n v="2742.68"/>
    <n v="2742.68"/>
    <n v="111.31999999999971"/>
    <m/>
    <n v="5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300"/>
    <s v="MATERIAS PRIMAS Y MATERIALES DE PRODUCCION Y COMERCIALIZACION"/>
    <n v="2350"/>
    <s v="MATERIALES Y SUMINISTROS"/>
    <x v="28"/>
    <x v="28"/>
    <n v="0"/>
    <s v="SIN DESCRIPCIÓN PARA DESTINOS 00"/>
    <x v="1"/>
    <x v="1"/>
    <x v="0"/>
    <x v="9"/>
    <x v="7"/>
    <x v="21"/>
    <s v="DESPACHO DE LA COORDINACIÓN GENERAL DE D"/>
    <n v="583287.44999999995"/>
    <n v="500000"/>
    <n v="583067.44999999995"/>
    <n v="583067.44999999995"/>
    <n v="583067.44999999995"/>
    <n v="583067.44999999995"/>
    <n v="583067.44999999995"/>
    <n v="220"/>
    <m/>
    <n v="583287.44999999995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300"/>
    <s v="MATERIAS PRIMAS Y MATERIALES DE PRODUCCION Y COMERCIALIZACION"/>
    <n v="2390"/>
    <s v="MATERIALES Y SUMINISTROS"/>
    <x v="29"/>
    <x v="29"/>
    <n v="0"/>
    <s v="SIN DESCRIPCIÓN PARA DESTINOS 00"/>
    <x v="1"/>
    <x v="1"/>
    <x v="0"/>
    <x v="9"/>
    <x v="7"/>
    <x v="21"/>
    <s v="DESPACHO DE LA COORDINACIÓN GENERAL DE D"/>
    <n v="1322875"/>
    <n v="700000"/>
    <n v="1322875"/>
    <n v="1322875"/>
    <n v="1322875"/>
    <n v="1322875"/>
    <n v="1322875"/>
    <n v="0"/>
    <m/>
    <n v="1322875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400"/>
    <s v="MATERIALES Y ARTÍCULOS DE CONSTRUCCIÓN Y DE REPARACIÓN."/>
    <n v="2410"/>
    <s v="MATERIALES Y SUMINISTROS"/>
    <x v="30"/>
    <x v="30"/>
    <n v="0"/>
    <s v="SIN DESCRIPCIÓN PARA DESTINOS 00"/>
    <x v="1"/>
    <x v="1"/>
    <x v="0"/>
    <x v="2"/>
    <x v="2"/>
    <x v="11"/>
    <s v="DIRECCIÓN GENERAL DE CULTURA DE LA PAZ Y"/>
    <n v="150000"/>
    <n v="150000"/>
    <n v="79369.289999999994"/>
    <n v="35869.29"/>
    <n v="35869.29"/>
    <n v="35869.29"/>
    <n v="35869.29"/>
    <n v="70630.710000000006"/>
    <m/>
    <n v="15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10"/>
    <s v="MATERIALES Y SUMINISTROS"/>
    <x v="30"/>
    <x v="30"/>
    <n v="0"/>
    <s v="SIN DESCRIPCIÓN PARA DESTINOS 00"/>
    <x v="1"/>
    <x v="1"/>
    <x v="0"/>
    <x v="0"/>
    <x v="0"/>
    <x v="1"/>
    <s v="DIRECCIÓN GENERAL DE ADMINISTRACIÓN"/>
    <n v="11449.82"/>
    <n v="2000"/>
    <n v="9449.82"/>
    <n v="9449.82"/>
    <n v="9449.82"/>
    <n v="9449.82"/>
    <n v="9449.82"/>
    <n v="2000"/>
    <m/>
    <n v="11449.82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400"/>
    <s v="MATERIALES Y ARTÍCULOS DE CONSTRUCCIÓN Y DE REPARACIÓN."/>
    <n v="2410"/>
    <s v="MATERIALES Y SUMINISTROS"/>
    <x v="30"/>
    <x v="30"/>
    <n v="0"/>
    <s v="SIN DESCRIPCIÓN PARA DESTINOS 00"/>
    <x v="1"/>
    <x v="1"/>
    <x v="0"/>
    <x v="4"/>
    <x v="3"/>
    <x v="8"/>
    <s v="DIRECCIÓN ADMINISTRATIVA DE INFRAESTRUCT"/>
    <n v="773904"/>
    <n v="236389.6"/>
    <n v="753481.88"/>
    <n v="715967.48"/>
    <n v="235967.81"/>
    <n v="235967.81"/>
    <n v="235967.81"/>
    <n v="20422.119999999995"/>
    <m/>
    <n v="773904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400"/>
    <s v="MATERIALES Y ARTÍCULOS DE CONSTRUCCIÓN Y DE REPARACIÓN."/>
    <n v="2410"/>
    <s v="MATERIALES Y SUMINISTROS"/>
    <x v="30"/>
    <x v="30"/>
    <n v="0"/>
    <s v="SIN DESCRIPCIÓN PARA DESTINOS 00"/>
    <x v="1"/>
    <x v="1"/>
    <x v="0"/>
    <x v="4"/>
    <x v="8"/>
    <x v="22"/>
    <s v="DIRECCIÓN GENERAL DE AGUA POTABLE Y SANE"/>
    <n v="100000"/>
    <n v="100000"/>
    <n v="97132.02"/>
    <n v="97132.02"/>
    <n v="97132.02"/>
    <n v="97132.02"/>
    <n v="97132.02"/>
    <n v="2867.9799999999959"/>
    <m/>
    <n v="100000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400"/>
    <s v="MATERIALES Y ARTÍCULOS DE CONSTRUCCIÓN Y DE REPARACIÓN."/>
    <n v="2420"/>
    <s v="MATERIALES Y SUMINISTROS"/>
    <x v="31"/>
    <x v="31"/>
    <n v="0"/>
    <s v="SIN DESCRIPCIÓN PARA DESTINOS 00"/>
    <x v="1"/>
    <x v="1"/>
    <x v="0"/>
    <x v="2"/>
    <x v="2"/>
    <x v="11"/>
    <s v="DIRECCIÓN GENERAL DE CULTURA DE LA PAZ Y"/>
    <n v="100000"/>
    <n v="100000"/>
    <n v="72856.240000000005"/>
    <n v="72856.240000000005"/>
    <n v="72856.240000000005"/>
    <n v="72856.240000000005"/>
    <n v="72856.240000000005"/>
    <n v="27143.759999999995"/>
    <m/>
    <n v="1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20"/>
    <s v="MATERIALES Y SUMINISTROS"/>
    <x v="31"/>
    <x v="31"/>
    <n v="0"/>
    <s v="SIN DESCRIPCIÓN PARA DESTINOS 00"/>
    <x v="1"/>
    <x v="1"/>
    <x v="0"/>
    <x v="0"/>
    <x v="0"/>
    <x v="1"/>
    <s v="DIRECCIÓN GENERAL DE ADMINISTRACIÓN"/>
    <n v="20000"/>
    <n v="20000"/>
    <n v="18655.52"/>
    <n v="18655.52"/>
    <n v="18655.52"/>
    <n v="18655.52"/>
    <n v="18655.52"/>
    <n v="1344.4799999999996"/>
    <m/>
    <n v="2000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400"/>
    <s v="MATERIALES Y ARTÍCULOS DE CONSTRUCCIÓN Y DE REPARACIÓN."/>
    <n v="2420"/>
    <s v="MATERIALES Y SUMINISTROS"/>
    <x v="31"/>
    <x v="31"/>
    <n v="0"/>
    <s v="SIN DESCRIPCIÓN PARA DESTINOS 00"/>
    <x v="1"/>
    <x v="1"/>
    <x v="0"/>
    <x v="4"/>
    <x v="3"/>
    <x v="8"/>
    <s v="DIRECCIÓN ADMINISTRATIVA DE INFRAESTRUCT"/>
    <n v="14064553.470000001"/>
    <n v="12100000"/>
    <n v="13924404.99"/>
    <n v="13750363.689999999"/>
    <n v="13728476.23"/>
    <n v="13704906.039999999"/>
    <n v="12460311.76"/>
    <n v="140148.48000000045"/>
    <m/>
    <n v="14064553.470000001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400"/>
    <s v="MATERIALES Y ARTÍCULOS DE CONSTRUCCIÓN Y DE REPARACIÓN."/>
    <n v="2420"/>
    <s v="MATERIALES Y SUMINISTROS"/>
    <x v="31"/>
    <x v="31"/>
    <n v="0"/>
    <s v="SIN DESCRIPCIÓN PARA DESTINOS 00"/>
    <x v="1"/>
    <x v="1"/>
    <x v="0"/>
    <x v="4"/>
    <x v="8"/>
    <x v="22"/>
    <s v="DIRECCIÓN GENERAL DE AGUA POTABLE Y SANE"/>
    <n v="750000"/>
    <n v="750000"/>
    <n v="687954.7"/>
    <n v="687954.7"/>
    <n v="687954.7"/>
    <n v="687954.7"/>
    <n v="687954.7"/>
    <n v="62045.300000000047"/>
    <m/>
    <n v="750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400"/>
    <s v="MATERIALES Y ARTÍCULOS DE CONSTRUCCIÓN Y DE REPARACIÓN."/>
    <n v="2420"/>
    <s v="MATERIALES Y SUMINISTROS"/>
    <x v="31"/>
    <x v="31"/>
    <n v="0"/>
    <s v="SIN DESCRIPCIÓN PARA DESTINOS 00"/>
    <x v="1"/>
    <x v="1"/>
    <x v="0"/>
    <x v="4"/>
    <x v="3"/>
    <x v="10"/>
    <s v="DIRECCIÓN GENERAL DE SALUD PÚBLICA"/>
    <n v="10000"/>
    <n v="10000"/>
    <n v="0"/>
    <n v="0"/>
    <n v="0"/>
    <n v="0"/>
    <n v="0"/>
    <n v="10000"/>
    <m/>
    <n v="1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400"/>
    <s v="MATERIALES Y ARTÍCULOS DE CONSTRUCCIÓN Y DE REPARACIÓN."/>
    <n v="2430"/>
    <s v="MATERIALES Y SUMINISTROS"/>
    <x v="32"/>
    <x v="32"/>
    <n v="0"/>
    <s v="SIN DESCRIPCIÓN PARA DESTINOS 00"/>
    <x v="1"/>
    <x v="1"/>
    <x v="0"/>
    <x v="9"/>
    <x v="7"/>
    <x v="21"/>
    <s v="DESPACHO DE LA COORDINACIÓN GENERAL DE D"/>
    <n v="0"/>
    <n v="5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400"/>
    <s v="MATERIALES Y ARTÍCULOS DE CONSTRUCCIÓN Y DE REPARACIÓN."/>
    <n v="2440"/>
    <s v="MATERIALES Y SUMINISTROS"/>
    <x v="33"/>
    <x v="33"/>
    <n v="0"/>
    <s v="SIN DESCRIPCIÓN PARA DESTINOS 00"/>
    <x v="1"/>
    <x v="1"/>
    <x v="0"/>
    <x v="2"/>
    <x v="2"/>
    <x v="11"/>
    <s v="DIRECCIÓN GENERAL DE CULTURA DE LA PAZ Y"/>
    <n v="100000"/>
    <n v="100000"/>
    <n v="42875.31"/>
    <n v="22981.31"/>
    <n v="22981.31"/>
    <n v="22981.31"/>
    <n v="22981.31"/>
    <n v="57124.69"/>
    <m/>
    <n v="1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40"/>
    <s v="MATERIALES Y SUMINISTROS"/>
    <x v="33"/>
    <x v="33"/>
    <n v="0"/>
    <s v="SIN DESCRIPCIÓN PARA DESTINOS 00"/>
    <x v="1"/>
    <x v="1"/>
    <x v="0"/>
    <x v="0"/>
    <x v="0"/>
    <x v="1"/>
    <s v="DIRECCIÓN GENERAL DE ADMINISTRACIÓN"/>
    <n v="1287"/>
    <n v="0"/>
    <n v="420.5"/>
    <n v="420.5"/>
    <n v="420.5"/>
    <n v="420.5"/>
    <n v="420.5"/>
    <n v="866.5"/>
    <m/>
    <n v="1287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400"/>
    <s v="MATERIALES Y ARTÍCULOS DE CONSTRUCCIÓN Y DE REPARACIÓN."/>
    <n v="2440"/>
    <s v="MATERIALES Y SUMINISTROS"/>
    <x v="33"/>
    <x v="33"/>
    <n v="0"/>
    <s v="SIN DESCRIPCIÓN PARA DESTINOS 00"/>
    <x v="1"/>
    <x v="1"/>
    <x v="0"/>
    <x v="3"/>
    <x v="0"/>
    <x v="7"/>
    <s v="DESPACHO DE LA COORDINACIÓN GENERAL DE G"/>
    <n v="19426.16"/>
    <n v="0"/>
    <n v="19426.16"/>
    <n v="19426.16"/>
    <n v="9426.16"/>
    <n v="9426.16"/>
    <n v="9426.16"/>
    <n v="0"/>
    <m/>
    <n v="19426.16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50"/>
    <s v="MATERIALES Y SUMINISTROS"/>
    <x v="34"/>
    <x v="34"/>
    <n v="0"/>
    <s v="SIN DESCRIPCIÓN PARA DESTINOS 00"/>
    <x v="1"/>
    <x v="1"/>
    <x v="0"/>
    <x v="0"/>
    <x v="0"/>
    <x v="1"/>
    <s v="DIRECCIÓN GENERAL DE ADMINISTRACIÓN"/>
    <n v="47757.2"/>
    <n v="47757.2"/>
    <n v="7888"/>
    <n v="7888"/>
    <n v="7888"/>
    <n v="7888"/>
    <n v="7888"/>
    <n v="39869.199999999997"/>
    <m/>
    <n v="47757.2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400"/>
    <s v="MATERIALES Y ARTÍCULOS DE CONSTRUCCIÓN Y DE REPARACIÓN."/>
    <n v="2450"/>
    <s v="MATERIALES Y SUMINISTROS"/>
    <x v="34"/>
    <x v="34"/>
    <n v="0"/>
    <s v="SIN DESCRIPCIÓN PARA DESTINOS 00"/>
    <x v="1"/>
    <x v="1"/>
    <x v="0"/>
    <x v="9"/>
    <x v="7"/>
    <x v="21"/>
    <s v="DESPACHO DE LA COORDINACIÓN GENERAL DE D"/>
    <n v="0"/>
    <n v="5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8"/>
    <x v="6"/>
    <x v="16"/>
    <s v="DIRECCIÓN GENERAL DE RELACIONES PÚBLICAS"/>
    <n v="10000"/>
    <n v="0"/>
    <n v="2700.86"/>
    <n v="2700.86"/>
    <n v="2700.86"/>
    <n v="2700.86"/>
    <n v="2700.86"/>
    <n v="7299.1399999999994"/>
    <m/>
    <n v="1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0"/>
    <x v="0"/>
    <x v="1"/>
    <s v="DIRECCIÓN GENERAL DE ADMINISTRACIÓN"/>
    <n v="150000"/>
    <n v="150000"/>
    <n v="136164.67000000001"/>
    <n v="97577.27"/>
    <n v="97577.27"/>
    <n v="97577.27"/>
    <n v="97577.27"/>
    <n v="13835.329999999987"/>
    <m/>
    <n v="150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2"/>
    <x v="3"/>
    <x v="6"/>
    <s v="DIRECCIÓN GENERAL ADJUNTA DE PROTECCIÓN"/>
    <n v="1000"/>
    <n v="1000"/>
    <n v="0"/>
    <n v="0"/>
    <n v="0"/>
    <n v="0"/>
    <n v="0"/>
    <n v="1000"/>
    <m/>
    <n v="10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4"/>
    <x v="8"/>
    <x v="22"/>
    <s v="DIRECCIÓN GENERAL DE AGUA POTABLE Y SANE"/>
    <n v="650000"/>
    <n v="650000"/>
    <n v="601387.63"/>
    <n v="582908.82999999996"/>
    <n v="582908.82999999996"/>
    <n v="582908.82999999996"/>
    <n v="582908.82999999996"/>
    <n v="48612.369999999995"/>
    <m/>
    <n v="650000"/>
  </r>
  <r>
    <s v="1.1-00-24"/>
    <s v="No"/>
    <n v="2"/>
    <x v="1"/>
    <n v="2.2000000000000002"/>
    <x v="1"/>
    <s v="2.2.4"/>
    <x v="11"/>
    <s v="E"/>
    <s v="Actividades del sector público, que realiza en for"/>
    <s v="07_24"/>
    <n v="3"/>
    <n v="34"/>
    <s v="020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4"/>
    <x v="3"/>
    <x v="23"/>
    <s v="DIRECCIÓN DE ALUMBRADO PÚBLICO"/>
    <n v="14573770.67"/>
    <n v="10600000"/>
    <n v="15182519.09"/>
    <n v="11093648.68"/>
    <n v="9535881.4900000002"/>
    <n v="9535881.4900000002"/>
    <n v="9535881.4900000002"/>
    <n v="-608748.41999999993"/>
    <m/>
    <n v="14573770.67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4"/>
    <x v="3"/>
    <x v="10"/>
    <s v="DIRECCIÓN GENERAL DE SALUD PÚBLICA"/>
    <n v="100000"/>
    <n v="0"/>
    <n v="40676.44"/>
    <n v="40676.44"/>
    <n v="40676.44"/>
    <n v="40676.44"/>
    <n v="40676.44"/>
    <n v="59323.56"/>
    <m/>
    <n v="100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400"/>
    <s v="MATERIALES Y ARTÍCULOS DE CONSTRUCCIÓN Y DE REPARACIÓN."/>
    <n v="2460"/>
    <s v="MATERIALES Y SUMINISTROS"/>
    <x v="35"/>
    <x v="35"/>
    <n v="0"/>
    <s v="SIN DESCRIPCIÓN PARA DESTINOS 00"/>
    <x v="1"/>
    <x v="1"/>
    <x v="0"/>
    <x v="3"/>
    <x v="0"/>
    <x v="7"/>
    <s v="DESPACHO DE LA COORDINACIÓN GENERAL DE G"/>
    <n v="120906.84"/>
    <n v="501333"/>
    <n v="64461.2"/>
    <n v="14929.2"/>
    <n v="14929.2"/>
    <n v="14929.2"/>
    <n v="14929.2"/>
    <n v="56445.64"/>
    <m/>
    <n v="120906.84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400"/>
    <s v="MATERIALES Y ARTÍCULOS DE CONSTRUCCIÓN Y DE REPARACIÓN."/>
    <n v="2470"/>
    <s v="MATERIALES Y SUMINISTROS"/>
    <x v="36"/>
    <x v="36"/>
    <n v="0"/>
    <s v="SIN DESCRIPCIÓN PARA DESTINOS 00"/>
    <x v="1"/>
    <x v="1"/>
    <x v="0"/>
    <x v="2"/>
    <x v="2"/>
    <x v="11"/>
    <s v="DIRECCIÓN GENERAL DE CULTURA DE LA PAZ Y"/>
    <n v="150000"/>
    <n v="150000"/>
    <n v="78283.91"/>
    <n v="78283.91"/>
    <n v="78283.91"/>
    <n v="78283.91"/>
    <n v="78283.91"/>
    <n v="71716.09"/>
    <m/>
    <n v="15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70"/>
    <s v="MATERIALES Y SUMINISTROS"/>
    <x v="36"/>
    <x v="36"/>
    <n v="0"/>
    <s v="SIN DESCRIPCIÓN PARA DESTINOS 00"/>
    <x v="1"/>
    <x v="1"/>
    <x v="0"/>
    <x v="0"/>
    <x v="0"/>
    <x v="1"/>
    <s v="DIRECCIÓN GENERAL DE ADMINISTRACIÓN"/>
    <n v="42700"/>
    <n v="50000"/>
    <n v="30881.72"/>
    <n v="30881.72"/>
    <n v="30881.72"/>
    <n v="30881.72"/>
    <n v="30881.72"/>
    <n v="11818.279999999999"/>
    <m/>
    <n v="4270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400"/>
    <s v="MATERIALES Y ARTÍCULOS DE CONSTRUCCIÓN Y DE REPARACIÓN."/>
    <n v="2470"/>
    <s v="MATERIALES Y SUMINISTROS"/>
    <x v="36"/>
    <x v="36"/>
    <n v="0"/>
    <s v="SIN DESCRIPCIÓN PARA DESTINOS 00"/>
    <x v="1"/>
    <x v="1"/>
    <x v="0"/>
    <x v="4"/>
    <x v="3"/>
    <x v="8"/>
    <s v="DIRECCIÓN ADMINISTRATIVA DE INFRAESTRUCT"/>
    <n v="586933.61"/>
    <n v="575211.68000000005"/>
    <n v="586933.61"/>
    <n v="518511.01"/>
    <n v="518511.01"/>
    <n v="518511.01"/>
    <n v="518511.01"/>
    <n v="0"/>
    <m/>
    <n v="586933.61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400"/>
    <s v="MATERIALES Y ARTÍCULOS DE CONSTRUCCIÓN Y DE REPARACIÓN."/>
    <n v="2470"/>
    <s v="MATERIALES Y SUMINISTROS"/>
    <x v="36"/>
    <x v="36"/>
    <n v="0"/>
    <s v="SIN DESCRIPCIÓN PARA DESTINOS 00"/>
    <x v="1"/>
    <x v="1"/>
    <x v="0"/>
    <x v="2"/>
    <x v="3"/>
    <x v="6"/>
    <s v="DIRECCIÓN GENERAL ADJUNTA DE PROTECCIÓN"/>
    <n v="2000"/>
    <n v="2000"/>
    <n v="0"/>
    <n v="0"/>
    <n v="0"/>
    <n v="0"/>
    <n v="0"/>
    <n v="2000"/>
    <m/>
    <n v="20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400"/>
    <s v="MATERIALES Y ARTÍCULOS DE CONSTRUCCIÓN Y DE REPARACIÓN."/>
    <n v="2470"/>
    <s v="MATERIALES Y SUMINISTROS"/>
    <x v="36"/>
    <x v="36"/>
    <n v="0"/>
    <s v="SIN DESCRIPCIÓN PARA DESTINOS 00"/>
    <x v="1"/>
    <x v="1"/>
    <x v="0"/>
    <x v="4"/>
    <x v="8"/>
    <x v="22"/>
    <s v="DIRECCIÓN GENERAL DE AGUA POTABLE Y SANE"/>
    <n v="2680000"/>
    <n v="2300000"/>
    <n v="2489795.4900000002"/>
    <n v="2489795.4900000002"/>
    <n v="2489795.4900000002"/>
    <n v="2489795.4900000002"/>
    <n v="2340631.09"/>
    <n v="190204.50999999978"/>
    <m/>
    <n v="2680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400"/>
    <s v="MATERIALES Y ARTÍCULOS DE CONSTRUCCIÓN Y DE REPARACIÓN."/>
    <n v="2470"/>
    <s v="MATERIALES Y SUMINISTROS"/>
    <x v="36"/>
    <x v="36"/>
    <n v="0"/>
    <s v="SIN DESCRIPCIÓN PARA DESTINOS 00"/>
    <x v="1"/>
    <x v="1"/>
    <x v="0"/>
    <x v="3"/>
    <x v="0"/>
    <x v="7"/>
    <s v="DESPACHO DE LA COORDINACIÓN GENERAL DE G"/>
    <n v="1414"/>
    <n v="1414"/>
    <n v="0"/>
    <n v="0"/>
    <n v="0"/>
    <n v="0"/>
    <n v="0"/>
    <n v="1414"/>
    <m/>
    <n v="1414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400"/>
    <s v="MATERIALES Y ARTÍCULOS DE CONSTRUCCIÓN Y DE REPARACIÓN."/>
    <n v="2480"/>
    <s v="MATERIALES Y SUMINISTROS"/>
    <x v="37"/>
    <x v="37"/>
    <n v="0"/>
    <s v="SIN DESCRIPCIÓN PARA DESTINOS 00"/>
    <x v="1"/>
    <x v="1"/>
    <x v="0"/>
    <x v="4"/>
    <x v="3"/>
    <x v="10"/>
    <s v="DIRECCIÓN GENERAL DE SALUD PÚBLICA"/>
    <n v="20000"/>
    <n v="10000"/>
    <n v="9484.1200000000008"/>
    <n v="9484.1200000000008"/>
    <n v="9484.1200000000008"/>
    <n v="9484.1200000000008"/>
    <n v="9484.1200000000008"/>
    <n v="10515.88"/>
    <m/>
    <n v="20000"/>
  </r>
  <r>
    <s v="1.1-00-24"/>
    <s v="No"/>
    <n v="1"/>
    <x v="0"/>
    <n v="1.3"/>
    <x v="0"/>
    <s v="1.3.5"/>
    <x v="8"/>
    <s v="O"/>
    <s v="Actividades que realizan la función pública o cont"/>
    <s v="03_24"/>
    <n v="1"/>
    <n v="17"/>
    <s v="011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7"/>
    <x v="2"/>
    <x v="15"/>
    <s v="DIRECCIÓN GENERAL JURIDÍCA"/>
    <n v="75000"/>
    <n v="75000"/>
    <n v="0"/>
    <n v="0"/>
    <n v="0"/>
    <n v="0"/>
    <n v="0"/>
    <n v="75000"/>
    <m/>
    <n v="75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1"/>
    <x v="0"/>
    <x v="3"/>
    <s v="DIRECCIÓN DE PROCESOS ADMINISTRATIVOS Y"/>
    <n v="1000"/>
    <n v="0"/>
    <n v="0"/>
    <n v="0"/>
    <n v="0"/>
    <n v="0"/>
    <n v="0"/>
    <n v="1000"/>
    <m/>
    <n v="1000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2"/>
    <x v="2"/>
    <x v="4"/>
    <s v="DIRECCIÓN GENERAL DE CULTURA DE LA PAZ Y"/>
    <n v="21000"/>
    <n v="0"/>
    <n v="8383.9599999999991"/>
    <n v="8383.9599999999991"/>
    <n v="8383.9599999999991"/>
    <n v="8383.9599999999991"/>
    <n v="8383.9599999999991"/>
    <n v="12616.04"/>
    <m/>
    <n v="21000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2"/>
    <x v="2"/>
    <x v="11"/>
    <s v="DIRECCIÓN GENERAL DE CULTURA DE LA PAZ Y"/>
    <n v="500000"/>
    <n v="500000"/>
    <n v="367992.88"/>
    <n v="367992.88"/>
    <n v="367992.88"/>
    <n v="281804.74"/>
    <n v="154948.65"/>
    <n v="132007.12"/>
    <m/>
    <n v="5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0"/>
    <x v="0"/>
    <x v="1"/>
    <s v="DIRECCIÓN GENERAL DE ADMINISTRACIÓN"/>
    <n v="420000"/>
    <n v="420000"/>
    <n v="250623.17"/>
    <n v="150654.37"/>
    <n v="149907.04"/>
    <n v="149907.04"/>
    <n v="149907.04"/>
    <n v="169376.83"/>
    <m/>
    <n v="42000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4"/>
    <x v="3"/>
    <x v="8"/>
    <s v="DIRECCIÓN ADMINISTRATIVA DE INFRAESTRUCT"/>
    <n v="5922175.5"/>
    <n v="4862000"/>
    <n v="5740240.5"/>
    <n v="4823260.5"/>
    <n v="4636265.3"/>
    <n v="4610996.7"/>
    <n v="4602995.7"/>
    <n v="181935"/>
    <m/>
    <n v="5922175.5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6"/>
    <x v="5"/>
    <x v="14"/>
    <s v="DESPACHO DE LA COMISARÍA DE LA POLICÍA P"/>
    <n v="500"/>
    <n v="0"/>
    <n v="500"/>
    <n v="500"/>
    <n v="500"/>
    <n v="500"/>
    <n v="500"/>
    <n v="0"/>
    <m/>
    <n v="5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2"/>
    <x v="2"/>
    <x v="5"/>
    <s v="DIRECCIÓN GENERAL DE CULTURA DE LA PAZ Y"/>
    <n v="138448.20000000001"/>
    <n v="54948.2"/>
    <n v="138031.53"/>
    <n v="108799.53"/>
    <n v="62902.97"/>
    <n v="62902.97"/>
    <n v="21722.97"/>
    <n v="416.67000000001281"/>
    <m/>
    <n v="138448.20000000001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4"/>
    <x v="8"/>
    <x v="22"/>
    <s v="DIRECCIÓN GENERAL DE AGUA POTABLE Y SANE"/>
    <n v="7000"/>
    <n v="7000"/>
    <n v="3770.04"/>
    <n v="3770.04"/>
    <n v="3770.04"/>
    <n v="3770.04"/>
    <n v="3770.04"/>
    <n v="3229.96"/>
    <m/>
    <n v="7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4"/>
    <x v="3"/>
    <x v="10"/>
    <s v="DIRECCIÓN GENERAL DE SALUD PÚBLICA"/>
    <n v="100000"/>
    <n v="100000"/>
    <n v="87062.46"/>
    <n v="66182.460000000006"/>
    <n v="49863.67"/>
    <n v="49863.67"/>
    <n v="49863.67"/>
    <n v="12937.539999999994"/>
    <m/>
    <n v="100000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11"/>
    <x v="6"/>
    <x v="24"/>
    <s v="DIRECCIÓN GENERAL DE CULTURA"/>
    <n v="0"/>
    <n v="150000"/>
    <n v="0"/>
    <n v="0"/>
    <n v="0"/>
    <n v="0"/>
    <n v="0"/>
    <n v="0"/>
    <m/>
    <n v="0"/>
  </r>
  <r>
    <s v="1.1-00-24"/>
    <s v="No"/>
    <n v="2"/>
    <x v="1"/>
    <n v="2.5"/>
    <x v="9"/>
    <s v="2.5.6"/>
    <x v="13"/>
    <s v="S"/>
    <s v="Definidos en el Presupuesto de Egresos y los que s"/>
    <s v="06_24"/>
    <n v="5"/>
    <n v="25"/>
    <s v="016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11"/>
    <x v="6"/>
    <x v="25"/>
    <s v="DESPACHO DE LA COORDINACIÓN GENERAL DE C"/>
    <n v="0"/>
    <n v="250000"/>
    <n v="0"/>
    <n v="0"/>
    <n v="0"/>
    <n v="0"/>
    <n v="0"/>
    <n v="0"/>
    <m/>
    <n v="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400"/>
    <s v="MATERIALES Y ARTÍCULOS DE CONSTRUCCIÓN Y DE REPARACIÓN."/>
    <n v="2490"/>
    <s v="MATERIALES Y SUMINISTROS"/>
    <x v="38"/>
    <x v="38"/>
    <n v="0"/>
    <s v="SIN DESCRIPCIÓN PARA DESTINOS 00"/>
    <x v="1"/>
    <x v="1"/>
    <x v="0"/>
    <x v="3"/>
    <x v="0"/>
    <x v="7"/>
    <s v="DESPACHO DE LA COORDINACIÓN GENERAL DE G"/>
    <n v="2000"/>
    <n v="2000"/>
    <n v="1996.36"/>
    <n v="0"/>
    <n v="0"/>
    <n v="0"/>
    <n v="0"/>
    <n v="3.6400000000001"/>
    <m/>
    <n v="20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500"/>
    <s v="PRODUCTOS QUIMICOS, FARMACEUTICOS Y DE LABORATORIO"/>
    <n v="2510"/>
    <s v="MATERIALES Y SUMINISTROS"/>
    <x v="39"/>
    <x v="39"/>
    <n v="0"/>
    <s v="SIN DESCRIPCIÓN PARA DESTINOS 00"/>
    <x v="1"/>
    <x v="1"/>
    <x v="0"/>
    <x v="4"/>
    <x v="8"/>
    <x v="22"/>
    <s v="DIRECCIÓN GENERAL DE AGUA POTABLE Y SANE"/>
    <n v="3800000"/>
    <n v="4500000"/>
    <n v="1826665.2"/>
    <n v="1826665.2"/>
    <n v="1806665.2"/>
    <n v="1806665.2"/>
    <n v="1806665.2"/>
    <n v="1973334.8"/>
    <m/>
    <n v="38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500"/>
    <s v="PRODUCTOS QUIMICOS, FARMACEUTICOS Y DE LABORATORIO"/>
    <n v="2520"/>
    <s v="MATERIALES Y SUMINISTROS"/>
    <x v="40"/>
    <x v="40"/>
    <n v="0"/>
    <s v="SIN DESCRIPCIÓN PARA DESTINOS 00"/>
    <x v="1"/>
    <x v="1"/>
    <x v="0"/>
    <x v="0"/>
    <x v="0"/>
    <x v="1"/>
    <s v="DIRECCIÓN GENERAL DE ADMINISTRACIÓN"/>
    <n v="123580"/>
    <n v="123580"/>
    <n v="0"/>
    <n v="0"/>
    <n v="0"/>
    <n v="0"/>
    <n v="0"/>
    <n v="123580"/>
    <m/>
    <n v="12358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500"/>
    <s v="PRODUCTOS QUIMICOS, FARMACEUTICOS Y DE LABORATORIO"/>
    <n v="2520"/>
    <s v="MATERIALES Y SUMINISTROS"/>
    <x v="40"/>
    <x v="40"/>
    <n v="0"/>
    <s v="SIN DESCRIPCIÓN PARA DESTINOS 00"/>
    <x v="1"/>
    <x v="1"/>
    <x v="0"/>
    <x v="4"/>
    <x v="3"/>
    <x v="10"/>
    <s v="DIRECCIÓN GENERAL DE SALUD PÚBLICA"/>
    <n v="620880"/>
    <n v="450000"/>
    <n v="598983.59"/>
    <n v="598983.59"/>
    <n v="598983.59"/>
    <n v="598983.59"/>
    <n v="434989.95"/>
    <n v="21896.410000000033"/>
    <m/>
    <n v="62088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2500"/>
    <s v="PRODUCTOS QUIMICOS, FARMACEUTICOS Y DE LABORATORIO"/>
    <n v="2520"/>
    <s v="MATERIALES Y SUMINISTROS"/>
    <x v="40"/>
    <x v="40"/>
    <n v="0"/>
    <s v="SIN DESCRIPCIÓN PARA DESTINOS 00"/>
    <x v="1"/>
    <x v="1"/>
    <x v="0"/>
    <x v="5"/>
    <x v="4"/>
    <x v="12"/>
    <s v="DIRECCIÓN DE PROYECTOS ESTRATEGICOS"/>
    <n v="50000"/>
    <n v="50000"/>
    <n v="0"/>
    <n v="0"/>
    <n v="0"/>
    <n v="0"/>
    <n v="0"/>
    <n v="50000"/>
    <m/>
    <n v="5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4"/>
    <s v="028_24"/>
    <x v="0"/>
    <n v="2500"/>
    <s v="PRODUCTOS QUIMICOS, FARMACEUTICOS Y DE LABORATORIO"/>
    <n v="2520"/>
    <s v="MATERIALES Y SUMINISTROS"/>
    <x v="40"/>
    <x v="40"/>
    <n v="0"/>
    <s v="SIN DESCRIPCIÓN PARA DESTINOS 00"/>
    <x v="1"/>
    <x v="1"/>
    <x v="0"/>
    <x v="9"/>
    <x v="7"/>
    <x v="26"/>
    <s v="DIRECCÍON GENERAL DE DESARROLLO RURAL"/>
    <n v="0"/>
    <n v="5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500"/>
    <s v="PRODUCTOS QUIMICOS, FARMACEUTICOS Y DE LABORATORIO"/>
    <n v="2530"/>
    <s v="MATERIALES Y SUMINISTROS"/>
    <x v="41"/>
    <x v="41"/>
    <n v="0"/>
    <s v="SIN DESCRIPCIÓN PARA DESTINOS 00"/>
    <x v="1"/>
    <x v="1"/>
    <x v="0"/>
    <x v="1"/>
    <x v="0"/>
    <x v="3"/>
    <s v="DIRECCIÓN DE PROCESOS ADMINISTRATIVOS Y"/>
    <n v="1485"/>
    <n v="0"/>
    <n v="1483.17"/>
    <n v="1483.17"/>
    <n v="1483.17"/>
    <n v="1483.17"/>
    <n v="1483.17"/>
    <n v="1.8299999999999272"/>
    <m/>
    <n v="1485"/>
  </r>
  <r>
    <s v="1.1-00-24"/>
    <s v="No"/>
    <n v="1"/>
    <x v="0"/>
    <n v="1.7"/>
    <x v="2"/>
    <s v="1.7.2"/>
    <x v="2"/>
    <s v="E"/>
    <s v="Actividades del sector público, que realiza en for"/>
    <s v="02_24"/>
    <n v="3"/>
    <n v="12"/>
    <s v="009_24"/>
    <x v="0"/>
    <n v="2500"/>
    <s v="PRODUCTOS QUIMICOS, FARMACEUTICOS Y DE LABORATORIO"/>
    <n v="2530"/>
    <s v="MATERIALES Y SUMINISTROS"/>
    <x v="41"/>
    <x v="41"/>
    <n v="0"/>
    <s v="SIN DESCRIPCIÓN PARA DESTINOS 00"/>
    <x v="1"/>
    <x v="1"/>
    <x v="0"/>
    <x v="2"/>
    <x v="3"/>
    <x v="27"/>
    <s v="DIRECCIÓN GENERAL ADJUNTA DE PROTECCIÓN"/>
    <n v="50000"/>
    <n v="50000"/>
    <n v="21063"/>
    <n v="21063"/>
    <n v="21063"/>
    <n v="7996.5"/>
    <n v="2500"/>
    <n v="28937"/>
    <m/>
    <n v="500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2500"/>
    <s v="PRODUCTOS QUIMICOS, FARMACEUTICOS Y DE LABORATORIO"/>
    <n v="2530"/>
    <s v="MATERIALES Y SUMINISTROS"/>
    <x v="41"/>
    <x v="41"/>
    <n v="0"/>
    <s v="SIN DESCRIPCIÓN PARA DESTINOS 00"/>
    <x v="1"/>
    <x v="1"/>
    <x v="0"/>
    <x v="10"/>
    <x v="4"/>
    <x v="20"/>
    <s v="UNIDAD DE ACOPIO Y SALUD ANIMAL MUNICIPA"/>
    <n v="1153000"/>
    <n v="900000"/>
    <n v="1116141.6000000001"/>
    <n v="570731.6"/>
    <n v="565211.6"/>
    <n v="565211.6"/>
    <n v="565211.6"/>
    <n v="36858.399999999907"/>
    <m/>
    <n v="1153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500"/>
    <s v="PRODUCTOS QUIMICOS, FARMACEUTICOS Y DE LABORATORIO"/>
    <n v="2530"/>
    <s v="MATERIALES Y SUMINISTROS"/>
    <x v="41"/>
    <x v="41"/>
    <n v="0"/>
    <s v="SIN DESCRIPCIÓN PARA DESTINOS 00"/>
    <x v="1"/>
    <x v="1"/>
    <x v="0"/>
    <x v="4"/>
    <x v="3"/>
    <x v="10"/>
    <s v="DIRECCIÓN GENERAL DE SALUD PÚBLICA"/>
    <n v="6270000"/>
    <n v="5500000"/>
    <n v="6067977.7800000003"/>
    <n v="6061677.7800000003"/>
    <n v="4429168.8899999997"/>
    <n v="4336133.58"/>
    <n v="4304373.58"/>
    <n v="202022.21999999974"/>
    <m/>
    <n v="6270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2"/>
    <s v="009_24"/>
    <x v="0"/>
    <n v="2500"/>
    <s v="PRODUCTOS QUIMICOS, FARMACEUTICOS Y DE LABORATORIO"/>
    <n v="2540"/>
    <s v="MATERIALES Y SUMINISTROS"/>
    <x v="42"/>
    <x v="42"/>
    <n v="0"/>
    <s v="SIN DESCRIPCIÓN PARA DESTINOS 00"/>
    <x v="1"/>
    <x v="1"/>
    <x v="0"/>
    <x v="2"/>
    <x v="3"/>
    <x v="27"/>
    <s v="DIRECCIÓN GENERAL ADJUNTA DE PROTECCIÓN"/>
    <n v="52000"/>
    <n v="52000"/>
    <n v="43310.05"/>
    <n v="37162.050000000003"/>
    <n v="37162.050000000003"/>
    <n v="37162.050000000003"/>
    <n v="37162.050000000003"/>
    <n v="8689.9499999999971"/>
    <m/>
    <n v="520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2500"/>
    <s v="PRODUCTOS QUIMICOS, FARMACEUTICOS Y DE LABORATORIO"/>
    <n v="2540"/>
    <s v="MATERIALES Y SUMINISTROS"/>
    <x v="42"/>
    <x v="42"/>
    <n v="0"/>
    <s v="SIN DESCRIPCIÓN PARA DESTINOS 00"/>
    <x v="1"/>
    <x v="1"/>
    <x v="0"/>
    <x v="10"/>
    <x v="4"/>
    <x v="20"/>
    <s v="UNIDAD DE ACOPIO Y SALUD ANIMAL MUNICIPA"/>
    <n v="553000"/>
    <n v="600000"/>
    <n v="427759.69"/>
    <n v="231831.05"/>
    <n v="222621.16"/>
    <n v="222621.16"/>
    <n v="222621.16"/>
    <n v="125240.31"/>
    <m/>
    <n v="553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500"/>
    <s v="PRODUCTOS QUIMICOS, FARMACEUTICOS Y DE LABORATORIO"/>
    <n v="2540"/>
    <s v="MATERIALES Y SUMINISTROS"/>
    <x v="42"/>
    <x v="42"/>
    <n v="0"/>
    <s v="SIN DESCRIPCIÓN PARA DESTINOS 00"/>
    <x v="1"/>
    <x v="1"/>
    <x v="0"/>
    <x v="4"/>
    <x v="3"/>
    <x v="10"/>
    <s v="DIRECCIÓN GENERAL DE SALUD PÚBLICA"/>
    <n v="7000000"/>
    <n v="6500000"/>
    <n v="6989765.1600000001"/>
    <n v="6395691.46"/>
    <n v="6240345.2000000002"/>
    <n v="5950021.79"/>
    <n v="5159427.53"/>
    <n v="10234.839999999851"/>
    <m/>
    <n v="7000000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2500"/>
    <s v="PRODUCTOS QUIMICOS, FARMACEUTICOS Y DE LABORATORIO"/>
    <n v="2540"/>
    <s v="MATERIALES Y SUMINISTROS"/>
    <x v="42"/>
    <x v="42"/>
    <n v="0"/>
    <s v="SIN DESCRIPCIÓN PARA DESTINOS 00"/>
    <x v="1"/>
    <x v="1"/>
    <x v="0"/>
    <x v="11"/>
    <x v="6"/>
    <x v="24"/>
    <s v="DIRECCIÓN GENERAL DE CULTURA"/>
    <n v="2500"/>
    <n v="2500"/>
    <n v="2312.75"/>
    <n v="2312.75"/>
    <n v="2312.75"/>
    <n v="2312.75"/>
    <n v="2312.75"/>
    <n v="187.25"/>
    <m/>
    <n v="25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500"/>
    <s v="PRODUCTOS QUIMICOS, FARMACEUTICOS Y DE LABORATORIO"/>
    <n v="2550"/>
    <s v="MATERIALES Y SUMINISTROS"/>
    <x v="43"/>
    <x v="43"/>
    <n v="0"/>
    <s v="SIN DESCRIPCIÓN PARA DESTINOS 00"/>
    <x v="1"/>
    <x v="1"/>
    <x v="0"/>
    <x v="4"/>
    <x v="8"/>
    <x v="22"/>
    <s v="DIRECCIÓN GENERAL DE AGUA POTABLE Y SANE"/>
    <n v="470000"/>
    <n v="250000"/>
    <n v="357145.58"/>
    <n v="357145.58"/>
    <n v="321664.31"/>
    <n v="321664.31"/>
    <n v="321664.31"/>
    <n v="112854.41999999998"/>
    <m/>
    <n v="47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500"/>
    <s v="PRODUCTOS QUIMICOS, FARMACEUTICOS Y DE LABORATORIO"/>
    <n v="2560"/>
    <s v="MATERIALES Y SUMINISTROS"/>
    <x v="44"/>
    <x v="44"/>
    <n v="0"/>
    <s v="SIN DESCRIPCIÓN PARA DESTINOS 00"/>
    <x v="1"/>
    <x v="1"/>
    <x v="0"/>
    <x v="0"/>
    <x v="0"/>
    <x v="1"/>
    <s v="DIRECCIÓN GENERAL DE ADMINISTRACIÓN"/>
    <n v="16200"/>
    <n v="1500"/>
    <n v="7619.33"/>
    <n v="3280.93"/>
    <n v="3280.93"/>
    <n v="3280.93"/>
    <n v="3280.93"/>
    <n v="8580.67"/>
    <m/>
    <n v="162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500"/>
    <s v="PRODUCTOS QUIMICOS, FARMACEUTICOS Y DE LABORATORIO"/>
    <n v="2560"/>
    <s v="MATERIALES Y SUMINISTROS"/>
    <x v="44"/>
    <x v="44"/>
    <n v="0"/>
    <s v="SIN DESCRIPCIÓN PARA DESTINOS 00"/>
    <x v="1"/>
    <x v="1"/>
    <x v="0"/>
    <x v="4"/>
    <x v="8"/>
    <x v="22"/>
    <s v="DIRECCIÓN GENERAL DE AGUA POTABLE Y SANE"/>
    <n v="2750000"/>
    <n v="2750000"/>
    <n v="2245861.83"/>
    <n v="2245861.83"/>
    <n v="2245861.83"/>
    <n v="2245861.83"/>
    <n v="2173199.4300000002"/>
    <n v="504138.16999999993"/>
    <m/>
    <n v="2750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500"/>
    <s v="PRODUCTOS QUIMICOS, FARMACEUTICOS Y DE LABORATORIO"/>
    <n v="2560"/>
    <s v="MATERIALES Y SUMINISTROS"/>
    <x v="44"/>
    <x v="44"/>
    <n v="0"/>
    <s v="SIN DESCRIPCIÓN PARA DESTINOS 00"/>
    <x v="1"/>
    <x v="1"/>
    <x v="0"/>
    <x v="4"/>
    <x v="3"/>
    <x v="10"/>
    <s v="DIRECCIÓN GENERAL DE SALUD PÚBLICA"/>
    <n v="6000"/>
    <n v="6000"/>
    <n v="5568"/>
    <n v="0"/>
    <n v="0"/>
    <n v="0"/>
    <n v="0"/>
    <n v="432"/>
    <m/>
    <n v="600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2500"/>
    <s v="PRODUCTOS QUIMICOS, FARMACEUTICOS Y DE LABORATORIO"/>
    <n v="2590"/>
    <s v="MATERIALES Y SUMINISTROS"/>
    <x v="45"/>
    <x v="45"/>
    <n v="0"/>
    <s v="SIN DESCRIPCIÓN PARA DESTINOS 00"/>
    <x v="1"/>
    <x v="1"/>
    <x v="0"/>
    <x v="5"/>
    <x v="4"/>
    <x v="12"/>
    <s v="DIRECCIÓN DE PROYECTOS ESTRATEGICOS"/>
    <n v="4385376.84"/>
    <n v="3775271.34"/>
    <n v="4385088.84"/>
    <n v="4385088.84"/>
    <n v="4385088.84"/>
    <n v="3685376.84"/>
    <n v="3685376.84"/>
    <n v="288"/>
    <m/>
    <n v="4385376.84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600"/>
    <s v="COMBUSTIBLES, LUBRICANTES Y ADITIVOS"/>
    <n v="2610"/>
    <s v="MATERIALES Y SUMINISTROS"/>
    <x v="46"/>
    <x v="46"/>
    <n v="0"/>
    <s v="SIN DESCRIPCIÓN PARA DESTINOS 00"/>
    <x v="1"/>
    <x v="1"/>
    <x v="0"/>
    <x v="2"/>
    <x v="2"/>
    <x v="11"/>
    <s v="DIRECCIÓN GENERAL DE CULTURA DE LA PAZ Y"/>
    <n v="50000"/>
    <n v="0"/>
    <n v="0"/>
    <n v="0"/>
    <n v="0"/>
    <n v="0"/>
    <n v="0"/>
    <n v="50000"/>
    <m/>
    <n v="5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600"/>
    <s v="COMBUSTIBLES, LUBRICANTES Y ADITIVOS"/>
    <n v="2610"/>
    <s v="MATERIALES Y SUMINISTROS"/>
    <x v="46"/>
    <x v="46"/>
    <n v="0"/>
    <s v="SIN DESCRIPCIÓN PARA DESTINOS 00"/>
    <x v="1"/>
    <x v="1"/>
    <x v="0"/>
    <x v="0"/>
    <x v="0"/>
    <x v="1"/>
    <s v="DIRECCIÓN GENERAL DE ADMINISTRACIÓN"/>
    <n v="44577000"/>
    <n v="47577000"/>
    <n v="38693305.969999999"/>
    <n v="35315132.630000003"/>
    <n v="35192176.590000004"/>
    <n v="32831848.640000001"/>
    <n v="32831848.640000001"/>
    <n v="5883694.0300000012"/>
    <m/>
    <n v="44577000"/>
  </r>
  <r>
    <s v="1.1-00-24"/>
    <s v="No"/>
    <n v="1"/>
    <x v="0"/>
    <n v="1.7"/>
    <x v="2"/>
    <s v="1.7.2"/>
    <x v="2"/>
    <s v="E"/>
    <s v="Actividades del sector público, que realiza en for"/>
    <s v="05_24"/>
    <n v="6"/>
    <n v="23"/>
    <s v="015_24"/>
    <x v="0"/>
    <n v="2600"/>
    <s v="COMBUSTIBLES, LUBRICANTES Y ADITIVOS"/>
    <n v="2610"/>
    <s v="MATERIALES Y SUMINISTROS"/>
    <x v="46"/>
    <x v="46"/>
    <n v="0"/>
    <s v="SIN DESCRIPCIÓN PARA DESTINOS 00"/>
    <x v="1"/>
    <x v="1"/>
    <x v="0"/>
    <x v="0"/>
    <x v="0"/>
    <x v="28"/>
    <s v="DIRECCIÓN GENERAL DE ADMINISTRACIÓN"/>
    <n v="7169097.4800000004"/>
    <n v="9000000"/>
    <n v="5998029.2800000003"/>
    <n v="5624675.8600000003"/>
    <n v="5624675.8600000003"/>
    <n v="5272871.42"/>
    <n v="5272871.42"/>
    <n v="1171068.2000000002"/>
    <m/>
    <n v="7169097.4800000004"/>
  </r>
  <r>
    <s v="1.1-00-24"/>
    <s v="No"/>
    <n v="1"/>
    <x v="0"/>
    <n v="1.7"/>
    <x v="2"/>
    <s v="1.7.1"/>
    <x v="7"/>
    <s v="E"/>
    <s v="Actividades del sector público, que realiza en for"/>
    <s v="05_24"/>
    <n v="6"/>
    <n v="22"/>
    <s v="015_24"/>
    <x v="0"/>
    <n v="2600"/>
    <s v="COMBUSTIBLES, LUBRICANTES Y ADITIVOS"/>
    <n v="2610"/>
    <s v="MATERIALES Y SUMINISTROS"/>
    <x v="46"/>
    <x v="46"/>
    <n v="0"/>
    <s v="SIN DESCRIPCIÓN PARA DESTINOS 00"/>
    <x v="1"/>
    <x v="1"/>
    <x v="0"/>
    <x v="0"/>
    <x v="0"/>
    <x v="29"/>
    <s v="DIRECCIÓN GENERAL DE ADMINISTRACIÓN"/>
    <n v="11725635.25"/>
    <n v="3600000"/>
    <n v="0"/>
    <n v="0"/>
    <n v="0"/>
    <n v="0"/>
    <n v="0"/>
    <n v="11725635.25"/>
    <n v="-2530564.06"/>
    <n v="9195071.1899999995"/>
  </r>
  <r>
    <s v="2.5-02-24"/>
    <s v="Si"/>
    <n v="1"/>
    <x v="0"/>
    <n v="1.7"/>
    <x v="2"/>
    <s v="1.7.1"/>
    <x v="7"/>
    <s v="E"/>
    <s v="Actividades del sector público, que realiza en for"/>
    <s v="05_24"/>
    <n v="6"/>
    <n v="22"/>
    <s v="015_24"/>
    <x v="0"/>
    <n v="2600"/>
    <s v="COMBUSTIBLES, LUBRICANTES Y ADITIVOS"/>
    <n v="2610"/>
    <s v="MATERIALES Y SUMINISTROS"/>
    <x v="46"/>
    <x v="46"/>
    <n v="0"/>
    <s v="SIN DESCRIPCIÓN PARA DESTINOS 00"/>
    <x v="1"/>
    <x v="1"/>
    <x v="4"/>
    <x v="0"/>
    <x v="0"/>
    <x v="29"/>
    <s v="DIRECCIÓN GENERAL DE ADMINISTRACIÓN"/>
    <n v="31000000"/>
    <n v="28000000"/>
    <n v="28009336.109999999"/>
    <n v="26234792.699999999"/>
    <n v="26234792.699999999"/>
    <n v="24124553.75"/>
    <n v="24124553.75"/>
    <n v="2990663.8900000006"/>
    <n v="-2990663.89"/>
    <n v="28009336.109999999"/>
  </r>
  <r>
    <s v="1.1-00-24"/>
    <s v="No"/>
    <n v="1"/>
    <x v="0"/>
    <n v="1.3"/>
    <x v="0"/>
    <s v="1.3.4"/>
    <x v="0"/>
    <s v="E"/>
    <s v="Actividades del sector público, que realiza en for"/>
    <s v="01_24"/>
    <n v="6"/>
    <n v="3"/>
    <s v="003_24"/>
    <x v="0"/>
    <n v="2700"/>
    <s v="VESTUARIO, BLANCOS, PRENDAS DE PROTECCION Y ARTICULOS DEPORTIVOS"/>
    <n v="2710"/>
    <s v="MATERIALES Y SUMINISTROS"/>
    <x v="47"/>
    <x v="47"/>
    <n v="0"/>
    <s v="SIN DESCRIPCIÓN PARA DESTINOS 00"/>
    <x v="1"/>
    <x v="1"/>
    <x v="0"/>
    <x v="8"/>
    <x v="0"/>
    <x v="30"/>
    <s v="JEFATURA DE GABINETE"/>
    <n v="2126756.09"/>
    <n v="2926756.09"/>
    <n v="1042823.88"/>
    <n v="1042823.88"/>
    <n v="950116.68"/>
    <n v="950116.68"/>
    <n v="950116.68"/>
    <n v="1083932.21"/>
    <m/>
    <n v="2126756.09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700"/>
    <s v="VESTUARIO, BLANCOS, PRENDAS DE PROTECCION Y ARTICULOS DEPORTIVOS"/>
    <n v="2710"/>
    <s v="MATERIALES Y SUMINISTROS"/>
    <x v="47"/>
    <x v="47"/>
    <n v="0"/>
    <s v="SIN DESCRIPCIÓN PARA DESTINOS 00"/>
    <x v="1"/>
    <x v="1"/>
    <x v="0"/>
    <x v="0"/>
    <x v="0"/>
    <x v="1"/>
    <s v="DIRECCIÓN GENERAL DE ADMINISTRACIÓN"/>
    <n v="100000"/>
    <n v="0"/>
    <n v="72377.039999999994"/>
    <n v="72377.039999999994"/>
    <n v="72377.039999999994"/>
    <n v="72377.039999999994"/>
    <n v="2429.04"/>
    <n v="27622.960000000006"/>
    <m/>
    <n v="100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700"/>
    <s v="VESTUARIO, BLANCOS, PRENDAS DE PROTECCION Y ARTICULOS DEPORTIVOS"/>
    <n v="2710"/>
    <s v="MATERIALES Y SUMINISTROS"/>
    <x v="47"/>
    <x v="47"/>
    <n v="0"/>
    <s v="SIN DESCRIPCIÓN PARA DESTINOS 00"/>
    <x v="1"/>
    <x v="1"/>
    <x v="0"/>
    <x v="2"/>
    <x v="3"/>
    <x v="6"/>
    <s v="DIRECCIÓN GENERAL ADJUNTA DE PROTECCIÓN"/>
    <n v="500000"/>
    <n v="0"/>
    <n v="486076.83"/>
    <n v="486076.83"/>
    <n v="486076.83"/>
    <n v="371425.04"/>
    <n v="371425.04"/>
    <n v="13923.169999999984"/>
    <m/>
    <n v="500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700"/>
    <s v="VESTUARIO, BLANCOS, PRENDAS DE PROTECCION Y ARTICULOS DEPORTIVOS"/>
    <n v="2710"/>
    <s v="MATERIALES Y SUMINISTROS"/>
    <x v="47"/>
    <x v="47"/>
    <n v="0"/>
    <s v="SIN DESCRIPCIÓN PARA DESTINOS 00"/>
    <x v="1"/>
    <x v="1"/>
    <x v="0"/>
    <x v="6"/>
    <x v="5"/>
    <x v="14"/>
    <s v="DESPACHO DE LA COMISARÍA DE LA POLICÍA P"/>
    <n v="996386.45"/>
    <n v="1300000"/>
    <n v="861999.07"/>
    <n v="861999.07"/>
    <n v="851999.07"/>
    <n v="41708.910000000003"/>
    <n v="41708.910000000003"/>
    <n v="134387.38"/>
    <m/>
    <n v="996386.45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2700"/>
    <s v="VESTUARIO, BLANCOS, PRENDAS DE PROTECCION Y ARTICULOS DEPORTIVOS"/>
    <n v="2710"/>
    <s v="MATERIALES Y SUMINISTROS"/>
    <x v="47"/>
    <x v="47"/>
    <n v="0"/>
    <s v="SIN DESCRIPCIÓN PARA DESTINOS 00"/>
    <x v="1"/>
    <x v="1"/>
    <x v="0"/>
    <x v="10"/>
    <x v="4"/>
    <x v="20"/>
    <s v="UNIDAD DE ACOPIO Y SALUD ANIMAL MUNICIPA"/>
    <n v="10500"/>
    <n v="0"/>
    <n v="9941.2000000000007"/>
    <n v="9941.2000000000007"/>
    <n v="9941.2000000000007"/>
    <n v="9941.2000000000007"/>
    <n v="9941.2000000000007"/>
    <n v="558.79999999999927"/>
    <m/>
    <n v="105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700"/>
    <s v="VESTUARIO, BLANCOS, PRENDAS DE PROTECCION Y ARTICULOS DEPORTIVOS"/>
    <n v="2710"/>
    <s v="MATERIALES Y SUMINISTROS"/>
    <x v="47"/>
    <x v="47"/>
    <n v="0"/>
    <s v="SIN DESCRIPCIÓN PARA DESTINOS 00"/>
    <x v="1"/>
    <x v="1"/>
    <x v="0"/>
    <x v="4"/>
    <x v="3"/>
    <x v="10"/>
    <s v="DIRECCIÓN GENERAL DE SALUD PÚBLICA"/>
    <n v="1187100"/>
    <n v="1187100"/>
    <n v="1184139.6000000001"/>
    <n v="1147483.6000000001"/>
    <n v="1147483.6000000001"/>
    <n v="1147483.6000000001"/>
    <n v="1147483.6000000001"/>
    <n v="2960.3999999999069"/>
    <m/>
    <n v="1187100"/>
  </r>
  <r>
    <s v="1.1-00-24"/>
    <s v="No"/>
    <n v="1"/>
    <x v="0"/>
    <n v="1.3"/>
    <x v="0"/>
    <s v="1.3.5"/>
    <x v="8"/>
    <s v="O"/>
    <s v="Actividades que realizan la función pública o cont"/>
    <s v="03_24"/>
    <n v="1"/>
    <n v="17"/>
    <s v="011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7"/>
    <x v="2"/>
    <x v="15"/>
    <s v="DIRECCIÓN GENERAL JURIDÍCA"/>
    <n v="50000"/>
    <n v="50000"/>
    <n v="0"/>
    <n v="0"/>
    <n v="0"/>
    <n v="0"/>
    <n v="0"/>
    <n v="50000"/>
    <m/>
    <n v="5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1"/>
    <x v="0"/>
    <x v="3"/>
    <s v="DIRECCIÓN DE PROCESOS ADMINISTRATIVOS Y"/>
    <n v="2839"/>
    <n v="0"/>
    <n v="2268.96"/>
    <n v="2268.96"/>
    <n v="2268.96"/>
    <n v="2268.96"/>
    <n v="2268.96"/>
    <n v="570.04"/>
    <m/>
    <n v="2839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2"/>
    <x v="2"/>
    <x v="11"/>
    <s v="DIRECCIÓN GENERAL DE CULTURA DE LA PAZ Y"/>
    <n v="300000"/>
    <n v="300000"/>
    <n v="17539.310000000001"/>
    <n v="17539.310000000001"/>
    <n v="8706.8799999999992"/>
    <n v="8706.8799999999992"/>
    <n v="8706.8799999999992"/>
    <n v="282460.69"/>
    <m/>
    <n v="3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0"/>
    <x v="0"/>
    <x v="1"/>
    <s v="DIRECCIÓN GENERAL DE ADMINISTRACIÓN"/>
    <n v="195000"/>
    <n v="195000"/>
    <n v="85698.36"/>
    <n v="85698.36"/>
    <n v="73373.48"/>
    <n v="73373.48"/>
    <n v="73373.48"/>
    <n v="109301.64"/>
    <m/>
    <n v="19500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4"/>
    <x v="3"/>
    <x v="8"/>
    <s v="DIRECCIÓN ADMINISTRATIVA DE INFRAESTRUCT"/>
    <n v="235317.6"/>
    <n v="366490.4"/>
    <n v="235317.6"/>
    <n v="235317.6"/>
    <n v="235317.6"/>
    <n v="235317.6"/>
    <n v="235317.6"/>
    <n v="0"/>
    <m/>
    <n v="235317.6"/>
  </r>
  <r>
    <s v="1.1-00-24"/>
    <s v="No"/>
    <n v="1"/>
    <x v="0"/>
    <n v="1.3"/>
    <x v="0"/>
    <s v="1.3.4"/>
    <x v="0"/>
    <s v="E"/>
    <s v="Actividades del sector público, que realiza en for"/>
    <s v="09_24"/>
    <n v="3"/>
    <n v="43"/>
    <s v="027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9"/>
    <x v="3"/>
    <x v="19"/>
    <s v="DIRECCIÓN DE RASTRO MUNICIPAL"/>
    <n v="0"/>
    <n v="5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4"/>
    <x v="3"/>
    <x v="31"/>
    <s v="DIRECCIÓN GENERAL DE OBRAS PÚBLICAS"/>
    <n v="77223"/>
    <n v="75000"/>
    <n v="0"/>
    <n v="0"/>
    <n v="0"/>
    <n v="0"/>
    <n v="0"/>
    <n v="77223"/>
    <m/>
    <n v="77223"/>
  </r>
  <r>
    <s v="1.1-00-24"/>
    <s v="No"/>
    <n v="1"/>
    <x v="0"/>
    <n v="1.7"/>
    <x v="2"/>
    <s v="1.7.2"/>
    <x v="2"/>
    <s v="E"/>
    <s v="Actividades del sector público, que realiza en for"/>
    <s v="02_24"/>
    <n v="3"/>
    <n v="12"/>
    <s v="009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2"/>
    <x v="3"/>
    <x v="27"/>
    <s v="DIRECCIÓN GENERAL ADJUNTA DE PROTECCIÓN"/>
    <n v="4480000"/>
    <n v="2500000"/>
    <n v="2499409.5099999998"/>
    <n v="2499409.5099999998"/>
    <n v="2499409.5099999998"/>
    <n v="849380.42"/>
    <n v="849380.42"/>
    <n v="1980590.4900000002"/>
    <m/>
    <n v="4480000"/>
  </r>
  <r>
    <s v="1.1-00-24"/>
    <s v="No"/>
    <n v="2"/>
    <x v="1"/>
    <n v="2.1"/>
    <x v="4"/>
    <s v="2.1.1"/>
    <x v="4"/>
    <s v="E"/>
    <s v="Actividades del sector público, que realiza en for"/>
    <s v="07_24"/>
    <n v="3"/>
    <n v="35"/>
    <s v="021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4"/>
    <x v="3"/>
    <x v="9"/>
    <s v="DIRECCIÓN DE ASEO PÚBLICO"/>
    <n v="180000"/>
    <n v="180000"/>
    <n v="78661.919999999998"/>
    <n v="78661.919999999998"/>
    <n v="78661.919999999998"/>
    <n v="78661.919999999998"/>
    <n v="78661.919999999998"/>
    <n v="101338.08"/>
    <m/>
    <n v="180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2"/>
    <x v="2"/>
    <x v="5"/>
    <s v="DIRECCIÓN GENERAL DE CULTURA DE LA PAZ Y"/>
    <n v="11000"/>
    <n v="50000"/>
    <n v="10150"/>
    <n v="10150"/>
    <n v="10150"/>
    <n v="10150"/>
    <n v="10150"/>
    <n v="850"/>
    <m/>
    <n v="110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4"/>
    <x v="8"/>
    <x v="22"/>
    <s v="DIRECCIÓN GENERAL DE AGUA POTABLE Y SANE"/>
    <n v="480000"/>
    <n v="480000"/>
    <n v="353079.7"/>
    <n v="353079.7"/>
    <n v="353079.7"/>
    <n v="353079.7"/>
    <n v="353079.7"/>
    <n v="126920.29999999999"/>
    <m/>
    <n v="480000"/>
  </r>
  <r>
    <s v="1.1-00-24"/>
    <s v="No"/>
    <n v="2"/>
    <x v="1"/>
    <n v="2.2000000000000002"/>
    <x v="1"/>
    <s v="2.2.4"/>
    <x v="11"/>
    <s v="E"/>
    <s v="Actividades del sector público, que realiza en for"/>
    <s v="07_24"/>
    <n v="3"/>
    <n v="34"/>
    <s v="020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4"/>
    <x v="3"/>
    <x v="23"/>
    <s v="DIRECCIÓN DE ALUMBRADO PÚBLICO"/>
    <n v="96000"/>
    <n v="96000"/>
    <n v="58549.14"/>
    <n v="58549.14"/>
    <n v="58549.14"/>
    <n v="58549.14"/>
    <n v="58549.14"/>
    <n v="37450.86"/>
    <m/>
    <n v="96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4"/>
    <x v="3"/>
    <x v="10"/>
    <s v="DIRECCIÓN GENERAL DE SALUD PÚBLICA"/>
    <n v="292200"/>
    <n v="442200"/>
    <n v="241618.72"/>
    <n v="241618.72"/>
    <n v="241618.72"/>
    <n v="241618.72"/>
    <n v="241618.72"/>
    <n v="50581.279999999999"/>
    <m/>
    <n v="2922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9"/>
    <x v="7"/>
    <x v="21"/>
    <s v="DESPACHO DE LA COORDINACIÓN GENERAL DE D"/>
    <n v="87000"/>
    <n v="200000"/>
    <n v="78923.63"/>
    <n v="78923.63"/>
    <n v="45442.55"/>
    <n v="15023.79"/>
    <n v="15023.79"/>
    <n v="8076.3699999999953"/>
    <m/>
    <n v="87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700"/>
    <s v="VESTUARIO, BLANCOS, PRENDAS DE PROTECCION Y ARTICULOS DEPORTIVOS"/>
    <n v="2720"/>
    <s v="MATERIALES Y SUMINISTROS"/>
    <x v="48"/>
    <x v="48"/>
    <n v="0"/>
    <s v="SIN DESCRIPCIÓN PARA DESTINOS 00"/>
    <x v="1"/>
    <x v="1"/>
    <x v="0"/>
    <x v="3"/>
    <x v="0"/>
    <x v="7"/>
    <s v="DESPACHO DE LA COORDINACIÓN GENERAL DE G"/>
    <n v="6780"/>
    <n v="6780"/>
    <n v="6728"/>
    <n v="0"/>
    <n v="0"/>
    <n v="0"/>
    <n v="0"/>
    <n v="52"/>
    <m/>
    <n v="6780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700"/>
    <s v="VESTUARIO, BLANCOS, PRENDAS DE PROTECCION Y ARTICULOS DEPORTIVOS"/>
    <n v="2730"/>
    <s v="MATERIALES Y SUMINISTROS"/>
    <x v="49"/>
    <x v="49"/>
    <n v="0"/>
    <s v="SIN DESCRIPCIÓN PARA DESTINOS 00"/>
    <x v="1"/>
    <x v="1"/>
    <x v="0"/>
    <x v="2"/>
    <x v="2"/>
    <x v="4"/>
    <s v="DIRECCIÓN GENERAL DE CULTURA DE LA PAZ Y"/>
    <n v="24000"/>
    <n v="0"/>
    <n v="19986.8"/>
    <n v="19986.8"/>
    <n v="19986.8"/>
    <n v="19986.8"/>
    <n v="19986.8"/>
    <n v="4013.2000000000007"/>
    <m/>
    <n v="24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700"/>
    <s v="VESTUARIO, BLANCOS, PRENDAS DE PROTECCION Y ARTICULOS DEPORTIVOS"/>
    <n v="2750"/>
    <s v="MATERIALES Y SUMINISTROS"/>
    <x v="50"/>
    <x v="50"/>
    <n v="0"/>
    <s v="SIN DESCRIPCIÓN PARA DESTINOS 00"/>
    <x v="1"/>
    <x v="1"/>
    <x v="0"/>
    <x v="6"/>
    <x v="5"/>
    <x v="14"/>
    <s v="DESPACHO DE LA COMISARÍA DE LA POLICÍA P"/>
    <n v="10770.6"/>
    <n v="0"/>
    <n v="10770.6"/>
    <n v="0"/>
    <n v="0"/>
    <n v="0"/>
    <n v="0"/>
    <n v="0"/>
    <m/>
    <n v="10770.6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800"/>
    <s v="MATERIALES Y SUMINISTROS PARA SEGURIDAD"/>
    <n v="282"/>
    <s v="MATERIALES DE SEGURIDAD PÚBLICA"/>
    <x v="51"/>
    <x v="51"/>
    <n v="0"/>
    <s v="SIN DESCRIPCIÓN PARA DESTINOS 00"/>
    <x v="1"/>
    <x v="1"/>
    <x v="0"/>
    <x v="6"/>
    <x v="5"/>
    <x v="14"/>
    <s v="DESPACHO DE LA COMISARÍA DE LA POLICÍA P"/>
    <n v="117000"/>
    <n v="900000"/>
    <n v="22510"/>
    <n v="22510"/>
    <n v="5510"/>
    <n v="5510"/>
    <n v="5510"/>
    <n v="94490"/>
    <m/>
    <n v="117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800"/>
    <s v="MATERIALES Y SUMINISTROS PARA SEGURIDAD"/>
    <n v="2830"/>
    <s v="MATERIALES Y SUMINISTROS"/>
    <x v="52"/>
    <x v="52"/>
    <n v="0"/>
    <s v="SIN DESCRIPCIÓN PARA DESTINOS 00"/>
    <x v="1"/>
    <x v="1"/>
    <x v="0"/>
    <x v="6"/>
    <x v="5"/>
    <x v="14"/>
    <s v="DESPACHO DE LA COMISARÍA DE LA POLICÍA P"/>
    <n v="256424.48"/>
    <n v="264514.8"/>
    <n v="254771.61"/>
    <n v="232468.29"/>
    <n v="232468.29"/>
    <n v="74444.97"/>
    <n v="51418.97"/>
    <n v="1652.8700000000244"/>
    <m/>
    <n v="256424.48"/>
  </r>
  <r>
    <s v="2.5-02-24"/>
    <s v="Si"/>
    <n v="1"/>
    <x v="0"/>
    <n v="1.7"/>
    <x v="2"/>
    <s v="1.7.1"/>
    <x v="7"/>
    <s v="R"/>
    <s v="Solamente actividades específicas, distintas a las"/>
    <s v="08_24"/>
    <n v="7"/>
    <n v="41"/>
    <s v="025_24"/>
    <x v="0"/>
    <n v="2800"/>
    <s v="MATERIALES Y SUMINISTROS PARA SEGURIDAD"/>
    <n v="2830"/>
    <s v="MATERIALES Y SUMINISTROS"/>
    <x v="52"/>
    <x v="52"/>
    <n v="0"/>
    <s v="SIN DESCRIPCIÓN PARA DESTINOS 00"/>
    <x v="1"/>
    <x v="1"/>
    <x v="4"/>
    <x v="6"/>
    <x v="5"/>
    <x v="14"/>
    <s v="DESPACHO DE LA COMISARÍA DE LA POLICÍA P"/>
    <n v="3100000"/>
    <n v="3100000"/>
    <n v="3063560"/>
    <n v="3063560"/>
    <n v="3063560"/>
    <n v="2890720"/>
    <n v="204160"/>
    <n v="36440"/>
    <n v="-36440"/>
    <n v="306356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1"/>
    <x v="0"/>
    <x v="3"/>
    <s v="DIRECCIÓN DE PROCESOS ADMINISTRATIVOS Y"/>
    <n v="7923.97"/>
    <n v="350"/>
    <n v="7923.57"/>
    <n v="7923.57"/>
    <n v="7923.57"/>
    <n v="7923.57"/>
    <n v="7923.57"/>
    <n v="0.4000000000005457"/>
    <m/>
    <n v="7923.97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2"/>
    <x v="2"/>
    <x v="4"/>
    <s v="DIRECCIÓN GENERAL DE CULTURA DE LA PAZ Y"/>
    <n v="30300"/>
    <n v="0"/>
    <n v="15025.71"/>
    <n v="15025.71"/>
    <n v="15025.71"/>
    <n v="15025.71"/>
    <n v="15025.71"/>
    <n v="15274.29"/>
    <m/>
    <n v="303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0"/>
    <x v="0"/>
    <x v="1"/>
    <s v="DIRECCIÓN GENERAL DE ADMINISTRACIÓN"/>
    <n v="447560.86"/>
    <n v="147560.85999999999"/>
    <n v="96216.23"/>
    <n v="78844.070000000007"/>
    <n v="76375.58"/>
    <n v="76375.58"/>
    <n v="76375.58"/>
    <n v="351344.63"/>
    <m/>
    <n v="447560.86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4"/>
    <x v="3"/>
    <x v="8"/>
    <s v="DIRECCIÓN ADMINISTRATIVA DE INFRAESTRUCT"/>
    <n v="885374.88"/>
    <n v="921350"/>
    <n v="757368.74"/>
    <n v="618168.74"/>
    <n v="560648.22"/>
    <n v="560648.22"/>
    <n v="560648.22"/>
    <n v="128006.14000000001"/>
    <m/>
    <n v="885374.88"/>
  </r>
  <r>
    <s v="1.1-00-24"/>
    <s v="No"/>
    <n v="1"/>
    <x v="0"/>
    <n v="1.3"/>
    <x v="0"/>
    <s v="1.3.4"/>
    <x v="0"/>
    <s v="E"/>
    <s v="Actividades del sector público, que realiza en for"/>
    <s v="09_24"/>
    <n v="3"/>
    <n v="43"/>
    <s v="027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9"/>
    <x v="3"/>
    <x v="19"/>
    <s v="DIRECCIÓN DE RASTRO MUNICIPAL"/>
    <n v="198000"/>
    <n v="70000"/>
    <n v="193649.24"/>
    <n v="96128.04"/>
    <n v="88864.12"/>
    <n v="88864.12"/>
    <n v="88864.12"/>
    <n v="4350.7600000000093"/>
    <m/>
    <n v="198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2"/>
    <s v="009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2"/>
    <x v="3"/>
    <x v="27"/>
    <s v="DIRECCIÓN GENERAL ADJUNTA DE PROTECCIÓN"/>
    <n v="70000"/>
    <n v="100000"/>
    <n v="45492.3"/>
    <n v="45492.3"/>
    <n v="45492.3"/>
    <n v="45492.3"/>
    <n v="45492.3"/>
    <n v="24507.699999999997"/>
    <m/>
    <n v="700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10"/>
    <x v="4"/>
    <x v="20"/>
    <s v="UNIDAD DE ACOPIO Y SALUD ANIMAL MUNICIPA"/>
    <n v="20000"/>
    <n v="20000"/>
    <n v="15873.78"/>
    <n v="15873.78"/>
    <n v="15873.79"/>
    <n v="3810.6"/>
    <n v="3810.6"/>
    <n v="4126.2199999999993"/>
    <m/>
    <n v="20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2"/>
    <x v="2"/>
    <x v="5"/>
    <s v="DIRECCIÓN GENERAL DE CULTURA DE LA PAZ Y"/>
    <n v="27600"/>
    <n v="70000"/>
    <n v="26217.68"/>
    <n v="26217.68"/>
    <n v="26217.68"/>
    <n v="26217.68"/>
    <n v="26217.68"/>
    <n v="1382.3199999999997"/>
    <m/>
    <n v="276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4"/>
    <x v="8"/>
    <x v="22"/>
    <s v="DIRECCIÓN GENERAL DE AGUA POTABLE Y SANE"/>
    <n v="5472017.1500000004"/>
    <n v="1650000"/>
    <n v="5472017.1500000004"/>
    <n v="5472017.1500000004"/>
    <n v="5472017.1299999999"/>
    <n v="5472017.1299999999"/>
    <n v="5472017.1299999999"/>
    <n v="0"/>
    <m/>
    <n v="5472017.1500000004"/>
  </r>
  <r>
    <s v="1.1-00-24"/>
    <s v="No"/>
    <n v="2"/>
    <x v="1"/>
    <n v="2.2000000000000002"/>
    <x v="1"/>
    <s v="2.2.4"/>
    <x v="11"/>
    <s v="E"/>
    <s v="Actividades del sector público, que realiza en for"/>
    <s v="07_24"/>
    <n v="3"/>
    <n v="34"/>
    <s v="020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4"/>
    <x v="3"/>
    <x v="23"/>
    <s v="DIRECCIÓN DE ALUMBRADO PÚBLICO"/>
    <n v="150000"/>
    <n v="150000"/>
    <n v="126287.4"/>
    <n v="126287.4"/>
    <n v="126287.4"/>
    <n v="126287.4"/>
    <n v="126287.4"/>
    <n v="23712.600000000006"/>
    <m/>
    <n v="150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4"/>
    <x v="3"/>
    <x v="10"/>
    <s v="DIRECCIÓN GENERAL DE SALUD PÚBLICA"/>
    <n v="200000"/>
    <n v="300000"/>
    <n v="172317.13"/>
    <n v="172317.13"/>
    <n v="172317.13"/>
    <n v="172317.13"/>
    <n v="172317.13"/>
    <n v="27682.869999999995"/>
    <m/>
    <n v="200000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11"/>
    <x v="6"/>
    <x v="24"/>
    <s v="DIRECCIÓN GENERAL DE CULTURA"/>
    <n v="3500"/>
    <n v="3500"/>
    <n v="0"/>
    <n v="0"/>
    <n v="0"/>
    <n v="0"/>
    <n v="0"/>
    <n v="3500"/>
    <m/>
    <n v="35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9"/>
    <x v="7"/>
    <x v="21"/>
    <s v="DESPACHO DE LA COORDINACIÓN GENERAL DE D"/>
    <n v="0"/>
    <n v="150000"/>
    <n v="0"/>
    <n v="0"/>
    <n v="0"/>
    <n v="0"/>
    <n v="0"/>
    <n v="0"/>
    <m/>
    <n v="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900"/>
    <s v="HERRAMIENTAS, REFACCIONES Y ACCESORIOS MENORES"/>
    <n v="2910"/>
    <s v="MATERIALES Y SUMINISTROS"/>
    <x v="53"/>
    <x v="53"/>
    <n v="0"/>
    <s v="SIN DESCRIPCIÓN PARA DESTINOS 00"/>
    <x v="1"/>
    <x v="1"/>
    <x v="0"/>
    <x v="3"/>
    <x v="0"/>
    <x v="7"/>
    <s v="DESPACHO DE LA COORDINACIÓN GENERAL DE G"/>
    <n v="72519"/>
    <n v="44519"/>
    <n v="57135.92"/>
    <n v="47681.919999999998"/>
    <n v="47681.919999999998"/>
    <n v="47681.919999999998"/>
    <n v="47681.919999999998"/>
    <n v="15383.080000000002"/>
    <m/>
    <n v="72519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900"/>
    <s v="HERRAMIENTAS, REFACCIONES Y ACCESORIOS MENORES"/>
    <n v="2920"/>
    <s v="MATERIALES Y SUMINISTROS"/>
    <x v="54"/>
    <x v="54"/>
    <n v="0"/>
    <s v="SIN DESCRIPCIÓN PARA DESTINOS 00"/>
    <x v="1"/>
    <x v="1"/>
    <x v="0"/>
    <x v="1"/>
    <x v="0"/>
    <x v="3"/>
    <s v="DIRECCIÓN DE PROCESOS ADMINISTRATIVOS Y"/>
    <n v="953"/>
    <n v="0"/>
    <n v="952.82"/>
    <n v="952.82"/>
    <n v="952.82"/>
    <n v="952.82"/>
    <n v="952.82"/>
    <n v="0.17999999999994998"/>
    <m/>
    <n v="953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2900"/>
    <s v="HERRAMIENTAS, REFACCIONES Y ACCESORIOS MENORES"/>
    <n v="2920"/>
    <s v="MATERIALES Y SUMINISTROS"/>
    <x v="54"/>
    <x v="54"/>
    <n v="0"/>
    <s v="SIN DESCRIPCIÓN PARA DESTINOS 00"/>
    <x v="1"/>
    <x v="1"/>
    <x v="0"/>
    <x v="2"/>
    <x v="2"/>
    <x v="4"/>
    <s v="DIRECCIÓN GENERAL DE CULTURA DE LA PAZ Y"/>
    <n v="0"/>
    <n v="5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20"/>
    <s v="MATERIALES Y SUMINISTROS"/>
    <x v="54"/>
    <x v="54"/>
    <n v="0"/>
    <s v="SIN DESCRIPCIÓN PARA DESTINOS 00"/>
    <x v="1"/>
    <x v="1"/>
    <x v="0"/>
    <x v="0"/>
    <x v="0"/>
    <x v="1"/>
    <s v="DIRECCIÓN GENERAL DE ADMINISTRACIÓN"/>
    <n v="45000"/>
    <n v="45000"/>
    <n v="27903.26"/>
    <n v="27903.26"/>
    <n v="25768.86"/>
    <n v="25768.86"/>
    <n v="25768.86"/>
    <n v="17096.740000000002"/>
    <m/>
    <n v="45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900"/>
    <s v="HERRAMIENTAS, REFACCIONES Y ACCESORIOS MENORES"/>
    <n v="2920"/>
    <s v="MATERIALES Y SUMINISTROS"/>
    <x v="54"/>
    <x v="54"/>
    <n v="0"/>
    <s v="SIN DESCRIPCIÓN PARA DESTINOS 00"/>
    <x v="1"/>
    <x v="1"/>
    <x v="0"/>
    <x v="2"/>
    <x v="3"/>
    <x v="6"/>
    <s v="DIRECCIÓN GENERAL ADJUNTA DE PROTECCIÓN"/>
    <n v="1000"/>
    <n v="1000"/>
    <n v="0"/>
    <n v="0"/>
    <n v="0"/>
    <n v="0"/>
    <n v="0"/>
    <n v="1000"/>
    <m/>
    <n v="1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900"/>
    <s v="HERRAMIENTAS, REFACCIONES Y ACCESORIOS MENORES"/>
    <n v="2930"/>
    <s v="MATERIALES Y SUMINISTROS"/>
    <x v="55"/>
    <x v="55"/>
    <n v="0"/>
    <s v="SIN DESCRIPCIÓN PARA DESTINOS 00"/>
    <x v="1"/>
    <x v="1"/>
    <x v="0"/>
    <x v="1"/>
    <x v="0"/>
    <x v="3"/>
    <s v="DIRECCIÓN DE PROCESOS ADMINISTRATIVOS Y"/>
    <n v="26170.03"/>
    <n v="0"/>
    <n v="19140"/>
    <n v="19140"/>
    <n v="19140"/>
    <n v="19140"/>
    <n v="19140"/>
    <n v="7030.0299999999988"/>
    <m/>
    <n v="26170.03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900"/>
    <s v="HERRAMIENTAS, REFACCIONES Y ACCESORIOS MENORES"/>
    <n v="2940"/>
    <s v="MATERIALES Y SUMINISTROS"/>
    <x v="56"/>
    <x v="56"/>
    <n v="0"/>
    <s v="SIN DESCRIPCIÓN PARA DESTINOS 00"/>
    <x v="1"/>
    <x v="1"/>
    <x v="0"/>
    <x v="1"/>
    <x v="0"/>
    <x v="3"/>
    <s v="DIRECCIÓN DE PROCESOS ADMINISTRATIVOS Y"/>
    <n v="600"/>
    <n v="0"/>
    <n v="0"/>
    <n v="0"/>
    <n v="0"/>
    <n v="0"/>
    <n v="0"/>
    <n v="600"/>
    <m/>
    <n v="6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40"/>
    <s v="MATERIALES Y SUMINISTROS"/>
    <x v="56"/>
    <x v="56"/>
    <n v="0"/>
    <s v="SIN DESCRIPCIÓN PARA DESTINOS 00"/>
    <x v="1"/>
    <x v="1"/>
    <x v="0"/>
    <x v="0"/>
    <x v="0"/>
    <x v="1"/>
    <s v="DIRECCIÓN GENERAL DE ADMINISTRACIÓN"/>
    <n v="1050"/>
    <n v="0"/>
    <n v="1040"/>
    <n v="1040"/>
    <n v="1040"/>
    <n v="1040"/>
    <n v="1040"/>
    <n v="10"/>
    <m/>
    <n v="105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900"/>
    <s v="HERRAMIENTAS, REFACCIONES Y ACCESORIOS MENORES"/>
    <n v="2940"/>
    <s v="MATERIALES Y SUMINISTROS"/>
    <x v="56"/>
    <x v="56"/>
    <n v="0"/>
    <s v="SIN DESCRIPCIÓN PARA DESTINOS 00"/>
    <x v="1"/>
    <x v="1"/>
    <x v="0"/>
    <x v="3"/>
    <x v="0"/>
    <x v="7"/>
    <s v="DESPACHO DE LA COORDINACIÓN GENERAL DE G"/>
    <n v="1099000"/>
    <n v="1137000"/>
    <n v="1098988.5900000001"/>
    <n v="1047484.59"/>
    <n v="1030548.59"/>
    <n v="1002307"/>
    <n v="542918"/>
    <n v="11.409999999916181"/>
    <m/>
    <n v="1099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2900"/>
    <s v="HERRAMIENTAS, REFACCIONES Y ACCESORIOS MENORES"/>
    <n v="2960"/>
    <s v="MATERIALES Y SUMINISTROS"/>
    <x v="57"/>
    <x v="57"/>
    <n v="0"/>
    <s v="SIN DESCRIPCIÓN PARA DESTINOS 00"/>
    <x v="1"/>
    <x v="1"/>
    <x v="0"/>
    <x v="1"/>
    <x v="0"/>
    <x v="3"/>
    <s v="DIRECCIÓN DE PROCESOS ADMINISTRATIVOS Y"/>
    <n v="130"/>
    <n v="0"/>
    <n v="129"/>
    <n v="129"/>
    <n v="129"/>
    <n v="129"/>
    <n v="129"/>
    <n v="1"/>
    <m/>
    <n v="13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60"/>
    <s v="MATERIALES Y SUMINISTROS"/>
    <x v="57"/>
    <x v="57"/>
    <n v="0"/>
    <s v="SIN DESCRIPCIÓN PARA DESTINOS 00"/>
    <x v="1"/>
    <x v="1"/>
    <x v="0"/>
    <x v="0"/>
    <x v="0"/>
    <x v="1"/>
    <s v="DIRECCIÓN GENERAL DE ADMINISTRACIÓN"/>
    <n v="1864238.17"/>
    <n v="1000000"/>
    <n v="1057003.95"/>
    <n v="655766.91"/>
    <n v="655766.91"/>
    <n v="655766.91"/>
    <n v="655766.91"/>
    <n v="807234.22"/>
    <m/>
    <n v="1864238.17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2900"/>
    <s v="HERRAMIENTAS, REFACCIONES Y ACCESORIOS MENORES"/>
    <n v="2960"/>
    <s v="MATERIALES Y SUMINISTROS"/>
    <x v="57"/>
    <x v="57"/>
    <n v="0"/>
    <s v="SIN DESCRIPCIÓN PARA DESTINOS 00"/>
    <x v="1"/>
    <x v="1"/>
    <x v="0"/>
    <x v="2"/>
    <x v="3"/>
    <x v="6"/>
    <s v="DIRECCIÓN GENERAL ADJUNTA DE PROTECCIÓN"/>
    <n v="50000"/>
    <n v="0"/>
    <n v="9918"/>
    <n v="9918"/>
    <n v="9918"/>
    <n v="9918"/>
    <n v="9918"/>
    <n v="40082"/>
    <m/>
    <n v="50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900"/>
    <s v="HERRAMIENTAS, REFACCIONES Y ACCESORIOS MENORES"/>
    <n v="2960"/>
    <s v="MATERIALES Y SUMINISTROS"/>
    <x v="57"/>
    <x v="57"/>
    <n v="0"/>
    <s v="SIN DESCRIPCIÓN PARA DESTINOS 00"/>
    <x v="1"/>
    <x v="1"/>
    <x v="0"/>
    <x v="6"/>
    <x v="5"/>
    <x v="14"/>
    <s v="DESPACHO DE LA COMISARÍA DE LA POLICÍA P"/>
    <n v="3631"/>
    <n v="0"/>
    <n v="3630.62"/>
    <n v="3630.62"/>
    <n v="3630.62"/>
    <n v="3630.62"/>
    <n v="3630.62"/>
    <n v="0.38000000000010914"/>
    <m/>
    <n v="3631"/>
  </r>
  <r>
    <s v="2.6-05-24"/>
    <s v="Si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60"/>
    <s v="MATERIALES Y SUMINISTROS"/>
    <x v="57"/>
    <x v="57"/>
    <n v="0"/>
    <s v="SIN DESCRIPCIÓN PARA DESTINOS 00"/>
    <x v="1"/>
    <x v="1"/>
    <x v="5"/>
    <x v="0"/>
    <x v="0"/>
    <x v="1"/>
    <s v="DIRECCIÓN GENERAL DE ADMINISTRACIÓN"/>
    <n v="33000"/>
    <n v="0"/>
    <n v="23490"/>
    <n v="23490"/>
    <n v="23490"/>
    <n v="23490"/>
    <n v="23490"/>
    <n v="9510"/>
    <m/>
    <n v="33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2900"/>
    <s v="HERRAMIENTAS, REFACCIONES Y ACCESORIOS MENORES"/>
    <n v="2970"/>
    <s v="MATERIALES Y SUMINISTROS"/>
    <x v="58"/>
    <x v="58"/>
    <n v="0"/>
    <s v="SIN DESCRIPCIÓN PARA DESTINOS 00"/>
    <x v="1"/>
    <x v="1"/>
    <x v="0"/>
    <x v="6"/>
    <x v="5"/>
    <x v="14"/>
    <s v="DESPACHO DE LA COMISARÍA DE LA POLICÍA P"/>
    <n v="5800"/>
    <n v="0"/>
    <n v="5800"/>
    <n v="5800"/>
    <n v="5800"/>
    <n v="5800"/>
    <n v="5800"/>
    <n v="0"/>
    <m/>
    <n v="58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2900"/>
    <s v="HERRAMIENTAS, REFACCIONES Y ACCESORIOS MENORES"/>
    <n v="2970"/>
    <s v="MATERIALES Y SUMINISTROS"/>
    <x v="58"/>
    <x v="58"/>
    <n v="0"/>
    <s v="SIN DESCRIPCIÓN PARA DESTINOS 00"/>
    <x v="1"/>
    <x v="1"/>
    <x v="0"/>
    <x v="10"/>
    <x v="4"/>
    <x v="20"/>
    <s v="UNIDAD DE ACOPIO Y SALUD ANIMAL MUNICIPA"/>
    <n v="500"/>
    <n v="60000"/>
    <n v="0"/>
    <n v="0"/>
    <n v="0"/>
    <n v="0"/>
    <n v="0"/>
    <n v="500"/>
    <m/>
    <n v="5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80"/>
    <s v="MATERIALES Y SUMINISTROS"/>
    <x v="59"/>
    <x v="59"/>
    <n v="0"/>
    <s v="SIN DESCRIPCIÓN PARA DESTINOS 00"/>
    <x v="1"/>
    <x v="1"/>
    <x v="0"/>
    <x v="0"/>
    <x v="0"/>
    <x v="1"/>
    <s v="DIRECCIÓN GENERAL DE ADMINISTRACIÓN"/>
    <n v="711398.3"/>
    <n v="698350.4"/>
    <n v="516212.31"/>
    <n v="490054.31"/>
    <n v="490054.31"/>
    <n v="474960.39"/>
    <n v="474960.39"/>
    <n v="195185.99000000005"/>
    <m/>
    <n v="711398.3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2900"/>
    <s v="HERRAMIENTAS, REFACCIONES Y ACCESORIOS MENORES"/>
    <n v="2980"/>
    <s v="MATERIALES Y SUMINISTROS"/>
    <x v="59"/>
    <x v="59"/>
    <n v="0"/>
    <s v="SIN DESCRIPCIÓN PARA DESTINOS 00"/>
    <x v="1"/>
    <x v="1"/>
    <x v="0"/>
    <x v="4"/>
    <x v="3"/>
    <x v="8"/>
    <s v="DIRECCIÓN ADMINISTRATIVA DE INFRAESTRUCT"/>
    <n v="107890.42"/>
    <n v="0"/>
    <n v="107890.42"/>
    <n v="1344.42"/>
    <n v="1344.42"/>
    <n v="1344.42"/>
    <n v="1344.42"/>
    <n v="0"/>
    <m/>
    <n v="107890.42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2900"/>
    <s v="HERRAMIENTAS, REFACCIONES Y ACCESORIOS MENORES"/>
    <n v="2980"/>
    <s v="MATERIALES Y SUMINISTROS"/>
    <x v="59"/>
    <x v="59"/>
    <n v="0"/>
    <s v="SIN DESCRIPCIÓN PARA DESTINOS 00"/>
    <x v="1"/>
    <x v="1"/>
    <x v="0"/>
    <x v="4"/>
    <x v="8"/>
    <x v="22"/>
    <s v="DIRECCIÓN GENERAL DE AGUA POTABLE Y SANE"/>
    <n v="200000"/>
    <n v="200000"/>
    <n v="0"/>
    <n v="0"/>
    <n v="0"/>
    <n v="0"/>
    <n v="0"/>
    <n v="200000"/>
    <m/>
    <n v="20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2900"/>
    <s v="HERRAMIENTAS, REFACCIONES Y ACCESORIOS MENORES"/>
    <n v="2990"/>
    <s v="MATERIALES Y SUMINISTROS"/>
    <x v="60"/>
    <x v="60"/>
    <n v="0"/>
    <s v="SIN DESCRIPCIÓN PARA DESTINOS 00"/>
    <x v="1"/>
    <x v="1"/>
    <x v="0"/>
    <x v="0"/>
    <x v="0"/>
    <x v="1"/>
    <s v="DIRECCIÓN GENERAL DE ADMINISTRACIÓN"/>
    <n v="423400"/>
    <n v="0"/>
    <n v="423400"/>
    <n v="423400"/>
    <n v="423400"/>
    <n v="423400"/>
    <n v="423400"/>
    <n v="0"/>
    <m/>
    <n v="4234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2900"/>
    <s v="HERRAMIENTAS, REFACCIONES Y ACCESORIOS MENORES"/>
    <n v="2990"/>
    <s v="MATERIALES Y SUMINISTROS"/>
    <x v="60"/>
    <x v="60"/>
    <n v="0"/>
    <s v="SIN DESCRIPCIÓN PARA DESTINOS 00"/>
    <x v="1"/>
    <x v="1"/>
    <x v="0"/>
    <x v="3"/>
    <x v="0"/>
    <x v="7"/>
    <s v="DESPACHO DE LA COORDINACIÓN GENERAL DE G"/>
    <n v="21624"/>
    <n v="1624"/>
    <n v="4934.3500000000004"/>
    <n v="3542.35"/>
    <n v="3542.35"/>
    <n v="3542.35"/>
    <n v="3542.35"/>
    <n v="16689.650000000001"/>
    <m/>
    <n v="21624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100"/>
    <s v="SERVICIOS BASICOS"/>
    <n v="3110"/>
    <s v="SERVICIOS GENERALES"/>
    <x v="61"/>
    <x v="61"/>
    <n v="0"/>
    <s v="SIN DESCRIPCIÓN PARA DESTINOS 00"/>
    <x v="2"/>
    <x v="2"/>
    <x v="0"/>
    <x v="0"/>
    <x v="0"/>
    <x v="1"/>
    <s v="DIRECCIÓN GENERAL DE ADMINISTRACIÓN"/>
    <n v="7973300"/>
    <n v="5820000"/>
    <n v="7598805.9900000002"/>
    <n v="7598805.9900000002"/>
    <n v="6883732.9900000002"/>
    <n v="6883732.9900000002"/>
    <n v="6883732.9900000002"/>
    <n v="374494.00999999978"/>
    <n v="-200000"/>
    <n v="7773300"/>
  </r>
  <r>
    <m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100"/>
    <s v="SERVICIOS BASICOS"/>
    <n v="3110"/>
    <s v="SERVICIOS GENERALES"/>
    <x v="61"/>
    <x v="61"/>
    <n v="0"/>
    <s v="SIN DESCRIPCIÓN PARA DESTINOS 00"/>
    <x v="2"/>
    <x v="2"/>
    <x v="2"/>
    <x v="12"/>
    <x v="9"/>
    <x v="32"/>
    <m/>
    <m/>
    <m/>
    <m/>
    <m/>
    <m/>
    <m/>
    <m/>
    <m/>
    <n v="9640544.0399999991"/>
    <n v="9640544.0399999991"/>
  </r>
  <r>
    <m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100"/>
    <s v="SERVICIOS BASICOS"/>
    <n v="3110"/>
    <s v="SERVICIOS GENERALES"/>
    <x v="61"/>
    <x v="61"/>
    <n v="0"/>
    <s v="SIN DESCRIPCIÓN PARA DESTINOS 00"/>
    <x v="2"/>
    <x v="2"/>
    <x v="1"/>
    <x v="12"/>
    <x v="9"/>
    <x v="32"/>
    <m/>
    <m/>
    <m/>
    <m/>
    <m/>
    <m/>
    <m/>
    <m/>
    <m/>
    <n v="109487946.76000001"/>
    <n v="109487946.76000001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100"/>
    <s v="SERVICIOS BASICOS"/>
    <n v="3110"/>
    <s v="SERVICIOS GENERALES"/>
    <x v="61"/>
    <x v="61"/>
    <n v="0"/>
    <s v="SIN DESCRIPCIÓN PARA DESTINOS 00"/>
    <x v="2"/>
    <x v="2"/>
    <x v="0"/>
    <x v="4"/>
    <x v="8"/>
    <x v="22"/>
    <s v="DIRECCIÓN GENERAL DE AGUA POTABLE Y SANE"/>
    <n v="247594182.75999999"/>
    <n v="180000000"/>
    <n v="246868491.75999999"/>
    <n v="225760834.75999999"/>
    <n v="225760834.75999999"/>
    <n v="225555147.59999999"/>
    <n v="225555147.59999999"/>
    <n v="725691"/>
    <n v="-119128490.8"/>
    <n v="128465691.95999999"/>
  </r>
  <r>
    <s v="1.1-00-24"/>
    <s v="No"/>
    <n v="2"/>
    <x v="1"/>
    <n v="2.2000000000000002"/>
    <x v="1"/>
    <s v="2.2.4"/>
    <x v="11"/>
    <s v="E"/>
    <s v="Actividades del sector público, que realiza en for"/>
    <s v="07_24"/>
    <n v="3"/>
    <n v="34"/>
    <s v="020_24"/>
    <x v="0"/>
    <n v="3100"/>
    <s v="SERVICIOS BASICOS"/>
    <n v="3110"/>
    <s v="SERVICIOS GENERALES"/>
    <x v="61"/>
    <x v="61"/>
    <n v="0"/>
    <s v="SIN DESCRIPCIÓN PARA DESTINOS 00"/>
    <x v="2"/>
    <x v="2"/>
    <x v="0"/>
    <x v="4"/>
    <x v="3"/>
    <x v="23"/>
    <s v="DIRECCIÓN DE ALUMBRADO PÚBLICO"/>
    <n v="15453008.859999999"/>
    <n v="8000000"/>
    <n v="8336495"/>
    <n v="8336495"/>
    <n v="8336495"/>
    <n v="8336495"/>
    <n v="8336495"/>
    <n v="7116513.8599999994"/>
    <m/>
    <n v="15453008.859999999"/>
  </r>
  <r>
    <s v="2.5-02-24"/>
    <s v="Si"/>
    <n v="2"/>
    <x v="1"/>
    <n v="2.2000000000000002"/>
    <x v="1"/>
    <s v="2.2.4"/>
    <x v="11"/>
    <s v="E"/>
    <s v="Actividades del sector público, que realiza en for"/>
    <s v="07_24"/>
    <n v="3"/>
    <n v="34"/>
    <s v="020_24"/>
    <x v="0"/>
    <n v="3100"/>
    <s v="SERVICIOS BASICOS"/>
    <n v="3110"/>
    <s v="SERVICIOS GENERALES"/>
    <x v="61"/>
    <x v="61"/>
    <n v="0"/>
    <s v="SIN DESCRIPCIÓN PARA DESTINOS 00"/>
    <x v="2"/>
    <x v="2"/>
    <x v="4"/>
    <x v="4"/>
    <x v="3"/>
    <x v="23"/>
    <s v="DIRECCIÓN DE ALUMBRADO PÚBLICO"/>
    <n v="94409399.920000002"/>
    <n v="75088733.549999997"/>
    <n v="91297557"/>
    <n v="91297557"/>
    <n v="90715574"/>
    <n v="90715574"/>
    <n v="90715574"/>
    <n v="3111842.9200000018"/>
    <n v="6156521.0999999996"/>
    <n v="100565921.02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100"/>
    <s v="SERVICIOS BASICOS"/>
    <n v="3140"/>
    <s v="SERVICIOS GENERALES"/>
    <x v="62"/>
    <x v="62"/>
    <n v="0"/>
    <s v="SIN DESCRIPCIÓN PARA DESTINOS 00"/>
    <x v="2"/>
    <x v="2"/>
    <x v="0"/>
    <x v="0"/>
    <x v="0"/>
    <x v="1"/>
    <s v="DIRECCIÓN GENERAL DE ADMINISTRACIÓN"/>
    <n v="696000"/>
    <n v="720000"/>
    <n v="696000"/>
    <n v="696000"/>
    <n v="509080.15"/>
    <n v="509080.15"/>
    <n v="509080.15"/>
    <n v="0"/>
    <m/>
    <n v="696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100"/>
    <s v="SERVICIOS BASICOS"/>
    <n v="3140"/>
    <s v="SERVICIOS GENERALES"/>
    <x v="62"/>
    <x v="62"/>
    <n v="0"/>
    <s v="SIN DESCRIPCIÓN PARA DESTINOS 00"/>
    <x v="2"/>
    <x v="2"/>
    <x v="0"/>
    <x v="3"/>
    <x v="0"/>
    <x v="7"/>
    <s v="DESPACHO DE LA COORDINACIÓN GENERAL DE G"/>
    <n v="1617810.24"/>
    <n v="1000000"/>
    <n v="1617810.24"/>
    <n v="1286437.68"/>
    <n v="1286437.68"/>
    <n v="1249897.68"/>
    <n v="1249897.68"/>
    <n v="0"/>
    <m/>
    <n v="1617810.24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100"/>
    <s v="SERVICIOS BASICOS"/>
    <n v="3150"/>
    <s v="SERVICIOS GENERALES"/>
    <x v="63"/>
    <x v="63"/>
    <n v="0"/>
    <s v="SIN DESCRIPCIÓN PARA DESTINOS 00"/>
    <x v="2"/>
    <x v="2"/>
    <x v="0"/>
    <x v="3"/>
    <x v="0"/>
    <x v="7"/>
    <s v="DESPACHO DE LA COORDINACIÓN GENERAL DE G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100"/>
    <s v="SERVICIOS BASICOS"/>
    <n v="316"/>
    <s v="SERVICIOS DE TELECOMUNICACIONES Y SATÉLITES"/>
    <x v="64"/>
    <x v="64"/>
    <n v="0"/>
    <s v="SIN DESCRIPCIÓN PARA DESTINOS 00"/>
    <x v="2"/>
    <x v="2"/>
    <x v="0"/>
    <x v="0"/>
    <x v="0"/>
    <x v="1"/>
    <s v="DIRECCIÓN GENERAL DE ADMINISTRACIÓN"/>
    <n v="2700000"/>
    <n v="2700000"/>
    <n v="1835584"/>
    <n v="1835584"/>
    <n v="1371700"/>
    <n v="1371700"/>
    <n v="1371700"/>
    <n v="864416"/>
    <n v="-489160"/>
    <n v="221084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100"/>
    <s v="SERVICIOS BASICOS"/>
    <n v="316"/>
    <s v="SERVICIOS DE TELECOMUNICACIONES Y SATÉLITES"/>
    <x v="64"/>
    <x v="64"/>
    <n v="0"/>
    <s v="SIN DESCRIPCIÓN PARA DESTINOS 00"/>
    <x v="2"/>
    <x v="2"/>
    <x v="0"/>
    <x v="6"/>
    <x v="5"/>
    <x v="14"/>
    <s v="DESPACHO DE LA COMISARÍA DE LA POLICÍA P"/>
    <n v="222904.44"/>
    <n v="230000"/>
    <n v="222904.44"/>
    <n v="222904.44"/>
    <n v="203230.26"/>
    <n v="163881.9"/>
    <n v="163881.9"/>
    <n v="0"/>
    <m/>
    <n v="222904.44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100"/>
    <s v="SERVICIOS BASICOS"/>
    <n v="316"/>
    <s v="SERVICIOS DE TELECOMUNICACIONES Y SATÉLITES"/>
    <x v="64"/>
    <x v="64"/>
    <n v="0"/>
    <s v="SIN DESCRIPCIÓN PARA DESTINOS 00"/>
    <x v="2"/>
    <x v="2"/>
    <x v="0"/>
    <x v="3"/>
    <x v="0"/>
    <x v="7"/>
    <s v="DESPACHO DE LA COORDINACIÓN GENERAL DE G"/>
    <n v="107601.60000000001"/>
    <n v="1000000"/>
    <n v="107601.60000000001"/>
    <n v="90201.600000000006"/>
    <n v="88007.92"/>
    <n v="88007.92"/>
    <n v="88007.92"/>
    <n v="0"/>
    <m/>
    <n v="107601.60000000001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100"/>
    <s v="SERVICIOS BASICOS"/>
    <n v="3170"/>
    <s v="SERVICIOS GENERALES"/>
    <x v="65"/>
    <x v="65"/>
    <n v="0"/>
    <s v="SIN DESCRIPCIÓN PARA DESTINOS 00"/>
    <x v="2"/>
    <x v="2"/>
    <x v="0"/>
    <x v="3"/>
    <x v="0"/>
    <x v="7"/>
    <s v="DESPACHO DE LA COORDINACIÓN GENERAL DE G"/>
    <n v="16008"/>
    <n v="0"/>
    <n v="16008"/>
    <n v="16008"/>
    <n v="16008"/>
    <n v="16008"/>
    <n v="16008"/>
    <n v="0"/>
    <m/>
    <n v="16008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100"/>
    <s v="SERVICIOS BASICOS"/>
    <n v="3180"/>
    <s v="SERVICIOS GENERALES"/>
    <x v="66"/>
    <x v="66"/>
    <n v="0"/>
    <s v="SIN DESCRIPCIÓN PARA DESTINOS 00"/>
    <x v="2"/>
    <x v="2"/>
    <x v="0"/>
    <x v="1"/>
    <x v="0"/>
    <x v="3"/>
    <s v="DIRECCIÓN DE PROCESOS ADMINISTRATIVOS Y"/>
    <n v="9244.9699999999993"/>
    <n v="5500"/>
    <n v="9244.9699999999993"/>
    <n v="9244.9699999999993"/>
    <n v="9244.9699999999993"/>
    <n v="9244.9699999999993"/>
    <n v="9244.9699999999993"/>
    <n v="0"/>
    <m/>
    <n v="9244.9699999999993"/>
  </r>
  <r>
    <s v="1.1-00-24"/>
    <s v="No"/>
    <n v="1"/>
    <x v="0"/>
    <n v="1.3"/>
    <x v="0"/>
    <s v="1.3.4"/>
    <x v="0"/>
    <s v="E"/>
    <s v="Actividades del sector público, que realiza en for"/>
    <s v="01_24"/>
    <n v="6"/>
    <n v="4"/>
    <s v="004_24"/>
    <x v="0"/>
    <n v="3100"/>
    <s v="SERVICIOS BASICOS"/>
    <n v="3180"/>
    <s v="SERVICIOS GENERALES"/>
    <x v="66"/>
    <x v="66"/>
    <n v="0"/>
    <s v="SIN DESCRIPCIÓN PARA DESTINOS 00"/>
    <x v="2"/>
    <x v="2"/>
    <x v="0"/>
    <x v="8"/>
    <x v="0"/>
    <x v="33"/>
    <s v="DIRECCIÓN DE COMUNICACIÓN"/>
    <n v="0"/>
    <n v="5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100"/>
    <s v="SERVICIOS BASICOS"/>
    <n v="3180"/>
    <s v="SERVICIOS GENERALES"/>
    <x v="66"/>
    <x v="66"/>
    <n v="0"/>
    <s v="SIN DESCRIPCIÓN PARA DESTINOS 00"/>
    <x v="2"/>
    <x v="2"/>
    <x v="0"/>
    <x v="0"/>
    <x v="0"/>
    <x v="1"/>
    <s v="DIRECCIÓN GENERAL DE ADMINISTRACIÓN"/>
    <n v="362"/>
    <n v="0"/>
    <n v="361.98"/>
    <n v="361.98"/>
    <n v="361.98"/>
    <n v="361.98"/>
    <n v="361.98"/>
    <n v="1.999999999998181E-2"/>
    <m/>
    <n v="362"/>
  </r>
  <r>
    <s v="1.1-00-24"/>
    <s v="No"/>
    <n v="1"/>
    <x v="0"/>
    <n v="1.7"/>
    <x v="2"/>
    <s v="1.7.1"/>
    <x v="7"/>
    <s v="R"/>
    <s v="Solamente actividades específicas, distintas a las"/>
    <s v="08_24"/>
    <n v="7"/>
    <n v="40"/>
    <s v="025_24"/>
    <x v="0"/>
    <n v="3100"/>
    <s v="SERVICIOS BASICOS"/>
    <n v="3180"/>
    <s v="SERVICIOS GENERALES"/>
    <x v="66"/>
    <x v="66"/>
    <n v="0"/>
    <s v="SIN DESCRIPCIÓN PARA DESTINOS 00"/>
    <x v="2"/>
    <x v="2"/>
    <x v="0"/>
    <x v="6"/>
    <x v="5"/>
    <x v="34"/>
    <s v="DESPACHO DE LA COMISARÍA DE LA POLICÍA P"/>
    <n v="1093.76"/>
    <n v="10000"/>
    <n v="1093.76"/>
    <n v="1093.76"/>
    <n v="1093.76"/>
    <n v="1093.76"/>
    <n v="1093.76"/>
    <n v="0"/>
    <m/>
    <n v="1093.76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100"/>
    <s v="SERVICIOS BASICOS"/>
    <n v="3180"/>
    <s v="SERVICIOS GENERALES"/>
    <x v="66"/>
    <x v="66"/>
    <n v="0"/>
    <s v="SIN DESCRIPCIÓN PARA DESTINOS 00"/>
    <x v="2"/>
    <x v="2"/>
    <x v="0"/>
    <x v="3"/>
    <x v="0"/>
    <x v="7"/>
    <s v="DESPACHO DE LA COORDINACIÓN GENERAL DE G"/>
    <n v="1158.31"/>
    <n v="0"/>
    <n v="1158.31"/>
    <n v="1158.31"/>
    <n v="1158.31"/>
    <n v="1158.31"/>
    <n v="1158.31"/>
    <n v="0"/>
    <m/>
    <n v="1158.31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200"/>
    <s v="SERVICIOS DE ARRENDAMIENTO"/>
    <n v="3210"/>
    <s v="SERVICIOS GENERALES"/>
    <x v="67"/>
    <x v="67"/>
    <n v="0"/>
    <s v="SIN DESCRIPCIÓN PARA DESTINOS 00"/>
    <x v="2"/>
    <x v="2"/>
    <x v="0"/>
    <x v="1"/>
    <x v="0"/>
    <x v="3"/>
    <s v="DIRECCIÓN DE PROCESOS ADMINISTRATIVOS Y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200"/>
    <s v="SERVICIOS DE ARRENDAMIENTO"/>
    <n v="3210"/>
    <s v="SERVICIOS GENERALES"/>
    <x v="67"/>
    <x v="67"/>
    <n v="34"/>
    <s v="PA/442/2021-2024"/>
    <x v="2"/>
    <x v="2"/>
    <x v="0"/>
    <x v="1"/>
    <x v="0"/>
    <x v="3"/>
    <s v="DIRECCIÓN DE PROCESOS ADMINISTRATIVOS Y"/>
    <n v="2000000"/>
    <n v="0"/>
    <n v="2000000"/>
    <n v="2000000"/>
    <n v="2000000"/>
    <n v="2000000"/>
    <n v="2000000"/>
    <n v="0"/>
    <m/>
    <n v="200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200"/>
    <s v="SERVICIOS DE ARRENDAMIENTO"/>
    <n v="3210"/>
    <s v="SERVICIOS GENERALES"/>
    <x v="67"/>
    <x v="67"/>
    <n v="36"/>
    <s v="PA/466/2021-2024"/>
    <x v="2"/>
    <x v="2"/>
    <x v="0"/>
    <x v="1"/>
    <x v="0"/>
    <x v="3"/>
    <s v="DIRECCIÓN DE PROCESOS ADMINISTRATIVOS Y"/>
    <n v="928551.63"/>
    <n v="0"/>
    <n v="928551.63"/>
    <n v="928551.63"/>
    <n v="928551.63"/>
    <n v="928551.63"/>
    <n v="928551.63"/>
    <n v="0"/>
    <m/>
    <n v="928551.63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200"/>
    <s v="SERVICIOS DE ARRENDAMIENTO"/>
    <n v="3220"/>
    <s v="SERVICIOS GENERALES"/>
    <x v="68"/>
    <x v="68"/>
    <n v="0"/>
    <s v="SIN DESCRIPCIÓN PARA DESTINOS 00"/>
    <x v="2"/>
    <x v="2"/>
    <x v="0"/>
    <x v="0"/>
    <x v="0"/>
    <x v="1"/>
    <s v="DIRECCIÓN GENERAL DE ADMINISTRACIÓN"/>
    <n v="1757694.16"/>
    <n v="1500000"/>
    <n v="1757694.16"/>
    <n v="1704474.17"/>
    <n v="1637368.27"/>
    <n v="1637368.27"/>
    <n v="1637368.27"/>
    <n v="0"/>
    <n v="465160"/>
    <n v="2222854.16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3200"/>
    <s v="SERVICIOS DE ARRENDAMIENTO"/>
    <n v="3220"/>
    <s v="SERVICIOS GENERALES"/>
    <x v="68"/>
    <x v="68"/>
    <n v="0"/>
    <s v="SIN DESCRIPCIÓN PARA DESTINOS 00"/>
    <x v="2"/>
    <x v="2"/>
    <x v="0"/>
    <x v="11"/>
    <x v="6"/>
    <x v="24"/>
    <s v="DIRECCIÓN GENERAL DE CULTURA"/>
    <n v="0"/>
    <n v="348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200"/>
    <s v="SERVICIOS DE ARRENDAMIENTO"/>
    <n v="3230"/>
    <s v="SERVICIOS GENERALES"/>
    <x v="69"/>
    <x v="69"/>
    <n v="0"/>
    <s v="SIN DESCRIPCIÓN PARA DESTINOS 00"/>
    <x v="2"/>
    <x v="2"/>
    <x v="0"/>
    <x v="0"/>
    <x v="0"/>
    <x v="1"/>
    <s v="DIRECCIÓN GENERAL DE ADMINISTRACIÓN"/>
    <n v="0"/>
    <n v="3000000"/>
    <n v="0"/>
    <n v="0"/>
    <n v="0"/>
    <n v="0"/>
    <n v="0"/>
    <n v="0"/>
    <m/>
    <n v="0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0"/>
    <n v="3200"/>
    <s v="SERVICIOS DE ARRENDAMIENTO"/>
    <n v="3230"/>
    <s v="SERVICIOS GENERALES"/>
    <x v="69"/>
    <x v="69"/>
    <n v="0"/>
    <s v="SIN DESCRIPCIÓN PARA DESTINOS 00"/>
    <x v="2"/>
    <x v="2"/>
    <x v="0"/>
    <x v="3"/>
    <x v="0"/>
    <x v="35"/>
    <s v="DESPACHO DE LA COORDINACIÓN GENERAL DE G"/>
    <n v="5553749.3300000001"/>
    <n v="1000000"/>
    <n v="5553749.3300000001"/>
    <n v="4318430.53"/>
    <n v="4276133.34"/>
    <n v="4092973.01"/>
    <n v="4092973.01"/>
    <n v="0"/>
    <m/>
    <n v="5553749.3300000001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3200"/>
    <s v="SERVICIOS DE ARRENDAMIENTO"/>
    <n v="3250"/>
    <s v="SERVICIOS GENERALES"/>
    <x v="70"/>
    <x v="70"/>
    <n v="0"/>
    <s v="SIN DESCRIPCIÓN PARA DESTINOS 00"/>
    <x v="2"/>
    <x v="2"/>
    <x v="0"/>
    <x v="2"/>
    <x v="2"/>
    <x v="11"/>
    <s v="DIRECCIÓN GENERAL DE CULTURA DE LA PAZ Y"/>
    <n v="0"/>
    <n v="1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200"/>
    <s v="SERVICIOS DE ARRENDAMIENTO"/>
    <n v="3250"/>
    <s v="SERVICIOS GENERALES"/>
    <x v="70"/>
    <x v="70"/>
    <n v="0"/>
    <s v="SIN DESCRIPCIÓN PARA DESTINOS 00"/>
    <x v="2"/>
    <x v="2"/>
    <x v="0"/>
    <x v="0"/>
    <x v="0"/>
    <x v="1"/>
    <s v="DIRECCIÓN GENERAL DE ADMINISTRACIÓN"/>
    <n v="41221201.450000003"/>
    <n v="0"/>
    <n v="41221201.450000003"/>
    <n v="41221201.450000003"/>
    <n v="41221201.450000003"/>
    <n v="21760536.59"/>
    <n v="2414535.36"/>
    <n v="0"/>
    <m/>
    <n v="41221201.450000003"/>
  </r>
  <r>
    <s v="2.5-02-24"/>
    <s v="Si"/>
    <n v="1"/>
    <x v="0"/>
    <n v="1.3"/>
    <x v="0"/>
    <s v="1.3.4"/>
    <x v="0"/>
    <s v="E"/>
    <s v="Actividades del sector público, que realiza en for"/>
    <s v="05_24"/>
    <n v="6"/>
    <n v="21"/>
    <s v="015_24"/>
    <x v="0"/>
    <n v="3200"/>
    <s v="SERVICIOS DE ARRENDAMIENTO"/>
    <n v="3250"/>
    <s v="SERVICIOS GENERALES"/>
    <x v="70"/>
    <x v="70"/>
    <n v="0"/>
    <s v="SIN DESCRIPCIÓN PARA DESTINOS 00"/>
    <x v="2"/>
    <x v="2"/>
    <x v="4"/>
    <x v="0"/>
    <x v="0"/>
    <x v="1"/>
    <s v="DIRECCIÓN GENERAL DE ADMINISTRACIÓN"/>
    <n v="79522472.739999995"/>
    <n v="75218705.450000003"/>
    <n v="79522472.739999995"/>
    <n v="79522472.739999995"/>
    <n v="79522472.739999995"/>
    <n v="79522472.739999995"/>
    <n v="78965672.739999995"/>
    <n v="0"/>
    <m/>
    <n v="79522472.739999995"/>
  </r>
  <r>
    <s v="2.5-02-24"/>
    <s v="Si"/>
    <n v="1"/>
    <x v="0"/>
    <n v="1.7"/>
    <x v="2"/>
    <s v="1.7.2"/>
    <x v="2"/>
    <s v="E"/>
    <s v="Actividades del sector público, que realiza en for"/>
    <s v="02_24"/>
    <n v="3"/>
    <n v="13"/>
    <s v="009_24"/>
    <x v="0"/>
    <n v="3200"/>
    <s v="SERVICIOS DE ARRENDAMIENTO"/>
    <n v="3250"/>
    <s v="SERVICIOS GENERALES"/>
    <x v="70"/>
    <x v="70"/>
    <n v="0"/>
    <s v="SIN DESCRIPCIÓN PARA DESTINOS 00"/>
    <x v="2"/>
    <x v="2"/>
    <x v="4"/>
    <x v="2"/>
    <x v="3"/>
    <x v="36"/>
    <s v="DIRECCIÓN GENERAL ADJUNTA DE PROTECCIÓN"/>
    <n v="9003456"/>
    <n v="9003456"/>
    <n v="7202764.7999999998"/>
    <n v="7202764.7999999998"/>
    <n v="6602534.4000000004"/>
    <n v="6602534.4000000004"/>
    <n v="6602534.4000000004"/>
    <n v="1800691.2000000002"/>
    <n v="-1800691.2"/>
    <n v="7202764.7999999998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3200"/>
    <s v="SERVICIOS DE ARRENDAMIENTO"/>
    <n v="3260"/>
    <s v="SERVICIOS GENERALES"/>
    <x v="71"/>
    <x v="71"/>
    <n v="0"/>
    <s v="SIN DESCRIPCIÓN PARA DESTINOS 00"/>
    <x v="2"/>
    <x v="2"/>
    <x v="0"/>
    <x v="4"/>
    <x v="3"/>
    <x v="8"/>
    <s v="DIRECCIÓN ADMINISTRATIVA DE INFRAESTRUCT"/>
    <n v="24271817.420000002"/>
    <n v="5000000"/>
    <n v="24271518.800000001"/>
    <n v="24271518.800000001"/>
    <n v="22463542.800000001"/>
    <n v="21364790.800000001"/>
    <n v="21364790.800000001"/>
    <n v="298.62000000104308"/>
    <m/>
    <n v="24271817.420000002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200"/>
    <s v="SERVICIOS DE ARRENDAMIENTO"/>
    <n v="3260"/>
    <s v="SERVICIOS GENERALES"/>
    <x v="71"/>
    <x v="71"/>
    <n v="0"/>
    <s v="SIN DESCRIPCIÓN PARA DESTINOS 00"/>
    <x v="2"/>
    <x v="2"/>
    <x v="0"/>
    <x v="4"/>
    <x v="8"/>
    <x v="22"/>
    <s v="DIRECCIÓN GENERAL DE AGUA POTABLE Y SANE"/>
    <n v="95200000"/>
    <n v="65000000"/>
    <n v="81176303.959999993"/>
    <n v="81176303.959999993"/>
    <n v="80873200.159999996"/>
    <n v="79322512.159999996"/>
    <n v="79322512.159999996"/>
    <n v="14023696.040000007"/>
    <m/>
    <n v="9520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200"/>
    <s v="SERVICIOS DE ARRENDAMIENTO"/>
    <n v="3260"/>
    <s v="SERVICIOS GENERALES"/>
    <x v="71"/>
    <x v="71"/>
    <n v="21"/>
    <s v="LIMPIEZA DE MINAS DE BASALTO"/>
    <x v="2"/>
    <x v="2"/>
    <x v="0"/>
    <x v="9"/>
    <x v="7"/>
    <x v="21"/>
    <s v="DESPACHO DE LA COORDINACIÓN GENERAL DE D"/>
    <n v="586960"/>
    <n v="800000"/>
    <n v="586960"/>
    <n v="586960"/>
    <n v="586960"/>
    <n v="586960"/>
    <n v="586960"/>
    <n v="0"/>
    <m/>
    <n v="58696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200"/>
    <s v="SERVICIOS DE ARRENDAMIENTO"/>
    <n v="3270"/>
    <s v="SERVICIOS GENERALES"/>
    <x v="72"/>
    <x v="72"/>
    <n v="0"/>
    <s v="SIN DESCRIPCIÓN PARA DESTINOS 00"/>
    <x v="2"/>
    <x v="2"/>
    <x v="0"/>
    <x v="1"/>
    <x v="0"/>
    <x v="3"/>
    <s v="DIRECCIÓN DE PROCESOS ADMINISTRATIVOS Y"/>
    <n v="406000"/>
    <n v="0"/>
    <n v="406000"/>
    <n v="406000"/>
    <n v="406000"/>
    <n v="406000"/>
    <n v="406000"/>
    <n v="0"/>
    <m/>
    <n v="406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200"/>
    <s v="SERVICIOS DE ARRENDAMIENTO"/>
    <n v="3290"/>
    <s v="SERVICIOS GENERALES"/>
    <x v="73"/>
    <x v="73"/>
    <n v="0"/>
    <s v="SIN DESCRIPCIÓN PARA DESTINOS 00"/>
    <x v="2"/>
    <x v="2"/>
    <x v="0"/>
    <x v="1"/>
    <x v="0"/>
    <x v="3"/>
    <s v="DIRECCIÓN DE PROCESOS ADMINISTRATIVOS Y"/>
    <n v="122909.42"/>
    <n v="140000"/>
    <n v="102195.07"/>
    <n v="102195.07"/>
    <n v="84394.17"/>
    <n v="56775.05"/>
    <n v="56775.05"/>
    <n v="20714.349999999991"/>
    <m/>
    <n v="122909.42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3200"/>
    <s v="SERVICIOS DE ARRENDAMIENTO"/>
    <n v="3290"/>
    <s v="SERVICIOS GENERALES"/>
    <x v="73"/>
    <x v="73"/>
    <n v="0"/>
    <s v="SIN DESCRIPCIÓN PARA DESTINOS 00"/>
    <x v="2"/>
    <x v="2"/>
    <x v="0"/>
    <x v="8"/>
    <x v="6"/>
    <x v="16"/>
    <s v="DIRECCIÓN GENERAL DE RELACIONES PÚBLICAS"/>
    <n v="0"/>
    <n v="500000"/>
    <n v="0"/>
    <n v="0"/>
    <n v="0"/>
    <n v="0"/>
    <n v="0"/>
    <n v="0"/>
    <n v="5000"/>
    <n v="5000"/>
  </r>
  <r>
    <s v="1.1-00-24"/>
    <s v="No"/>
    <n v="1"/>
    <x v="0"/>
    <n v="1.3"/>
    <x v="0"/>
    <s v="1.3.4"/>
    <x v="0"/>
    <s v="E"/>
    <s v="Actividades del sector público, que realiza en for"/>
    <s v="01_24"/>
    <n v="5"/>
    <n v="5"/>
    <s v="005_24"/>
    <x v="0"/>
    <n v="3200"/>
    <s v="SERVICIOS DE ARRENDAMIENTO"/>
    <n v="3290"/>
    <s v="SERVICIOS GENERALES"/>
    <x v="73"/>
    <x v="73"/>
    <n v="0"/>
    <s v="SIN DESCRIPCIÓN PARA DESTINOS 00"/>
    <x v="2"/>
    <x v="2"/>
    <x v="0"/>
    <x v="8"/>
    <x v="6"/>
    <x v="17"/>
    <s v="DIRECCIÓN GENERAL DE RELACIONES GUBERNAM"/>
    <n v="371710.4"/>
    <n v="0"/>
    <n v="371710.4"/>
    <n v="354890.4"/>
    <n v="335634.4"/>
    <n v="335634.4"/>
    <n v="283040"/>
    <n v="0"/>
    <n v="0"/>
    <n v="371710.4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200"/>
    <s v="SERVICIOS DE ARRENDAMIENTO"/>
    <n v="3290"/>
    <s v="SERVICIOS GENERALES"/>
    <x v="73"/>
    <x v="73"/>
    <n v="0"/>
    <s v="SIN DESCRIPCIÓN PARA DESTINOS 00"/>
    <x v="2"/>
    <x v="2"/>
    <x v="0"/>
    <x v="0"/>
    <x v="0"/>
    <x v="1"/>
    <s v="DIRECCIÓN GENERAL DE ADMINISTRACIÓN"/>
    <n v="40194"/>
    <n v="10000"/>
    <n v="40194"/>
    <n v="17864"/>
    <n v="17864"/>
    <n v="0"/>
    <n v="0"/>
    <n v="0"/>
    <n v="24000"/>
    <n v="64194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200"/>
    <s v="SERVICIOS DE ARRENDAMIENTO"/>
    <n v="3290"/>
    <s v="SERVICIOS GENERALES"/>
    <x v="73"/>
    <x v="73"/>
    <n v="0"/>
    <s v="SIN DESCRIPCIÓN PARA DESTINOS 00"/>
    <x v="2"/>
    <x v="2"/>
    <x v="0"/>
    <x v="9"/>
    <x v="7"/>
    <x v="21"/>
    <s v="DESPACHO DE LA COORDINACIÓN GENERAL DE D"/>
    <n v="0"/>
    <n v="42000"/>
    <n v="0"/>
    <n v="0"/>
    <n v="0"/>
    <n v="0"/>
    <n v="0"/>
    <n v="0"/>
    <m/>
    <n v="0"/>
  </r>
  <r>
    <s v="1.1-00-24"/>
    <s v="No"/>
    <n v="1"/>
    <x v="0"/>
    <n v="1.3"/>
    <x v="0"/>
    <s v="1.3.5"/>
    <x v="8"/>
    <s v="O"/>
    <s v="Actividades que realizan la función pública o cont"/>
    <s v="03_24"/>
    <n v="1"/>
    <n v="17"/>
    <s v="011_24"/>
    <x v="0"/>
    <n v="3300"/>
    <s v="SERVICIOS PROFESIONALES, CIENTIFICOS, TECNICOS Y OTROS SERVICIOS"/>
    <n v="3310"/>
    <s v="SERVICIOS GENERALES"/>
    <x v="74"/>
    <x v="74"/>
    <n v="0"/>
    <s v="SIN DESCRIPCIÓN PARA DESTINOS 00"/>
    <x v="2"/>
    <x v="2"/>
    <x v="0"/>
    <x v="7"/>
    <x v="2"/>
    <x v="15"/>
    <s v="DIRECCIÓN GENERAL JURIDÍCA"/>
    <n v="1357200"/>
    <n v="2367000"/>
    <n v="1357200"/>
    <n v="1357200"/>
    <n v="1357200"/>
    <n v="1357200"/>
    <n v="1305000"/>
    <n v="0"/>
    <m/>
    <n v="13572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300"/>
    <s v="SERVICIOS PROFESIONALES, CIENTIFICOS, TECNICOS Y OTROS SERVICIOS"/>
    <n v="3310"/>
    <s v="SERVICIOS GENERALES"/>
    <x v="74"/>
    <x v="74"/>
    <n v="0"/>
    <s v="SIN DESCRIPCIÓN PARA DESTINOS 00"/>
    <x v="2"/>
    <x v="2"/>
    <x v="0"/>
    <x v="1"/>
    <x v="0"/>
    <x v="3"/>
    <s v="DIRECCIÓN DE PROCESOS ADMINISTRATIVOS Y"/>
    <n v="232000"/>
    <n v="1500000"/>
    <n v="232000"/>
    <n v="232000"/>
    <n v="232000"/>
    <n v="232000"/>
    <n v="232000"/>
    <n v="0"/>
    <m/>
    <n v="232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300"/>
    <s v="SERVICIOS PROFESIONALES, CIENTIFICOS, TECNICOS Y OTROS SERVICIOS"/>
    <n v="3310"/>
    <s v="SERVICIOS GENERALES"/>
    <x v="74"/>
    <x v="74"/>
    <n v="0"/>
    <s v="SIN DESCRIPCIÓN PARA DESTINOS 00"/>
    <x v="2"/>
    <x v="2"/>
    <x v="0"/>
    <x v="0"/>
    <x v="0"/>
    <x v="1"/>
    <s v="DIRECCIÓN GENERAL DE ADMINISTRACIÓN"/>
    <n v="231420"/>
    <n v="250000"/>
    <n v="231420"/>
    <n v="231420"/>
    <n v="231420"/>
    <n v="231420"/>
    <n v="231420"/>
    <n v="0"/>
    <m/>
    <n v="23142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300"/>
    <s v="SERVICIOS PROFESIONALES, CIENTIFICOS, TECNICOS Y OTROS SERVICIOS"/>
    <n v="3310"/>
    <s v="SERVICIOS GENERALES"/>
    <x v="74"/>
    <x v="74"/>
    <n v="0"/>
    <s v="SIN DESCRIPCIÓN PARA DESTINOS 00"/>
    <x v="2"/>
    <x v="2"/>
    <x v="0"/>
    <x v="4"/>
    <x v="8"/>
    <x v="22"/>
    <s v="DIRECCIÓN GENERAL DE AGUA POTABLE Y SANE"/>
    <n v="2958000"/>
    <n v="1500000"/>
    <n v="2958000"/>
    <n v="2958000"/>
    <n v="2958000"/>
    <n v="2958000"/>
    <n v="2958000"/>
    <n v="0"/>
    <m/>
    <n v="2958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300"/>
    <s v="SERVICIOS PROFESIONALES, CIENTIFICOS, TECNICOS Y OTROS SERVICIOS"/>
    <n v="3310"/>
    <s v="SERVICIOS GENERALES"/>
    <x v="74"/>
    <x v="74"/>
    <n v="0"/>
    <s v="SIN DESCRIPCIÓN PARA DESTINOS 00"/>
    <x v="2"/>
    <x v="2"/>
    <x v="0"/>
    <x v="3"/>
    <x v="0"/>
    <x v="7"/>
    <s v="DESPACHO DE LA COORDINACIÓN GENERAL DE G"/>
    <n v="13070"/>
    <n v="0"/>
    <n v="13070"/>
    <n v="13070"/>
    <n v="0"/>
    <n v="0"/>
    <n v="0"/>
    <n v="0"/>
    <m/>
    <n v="1307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300"/>
    <s v="SERVICIOS PROFESIONALES, CIENTIFICOS, TECNICOS Y OTROS SERVICIOS"/>
    <n v="3320"/>
    <s v="SERVICIOS GENERALES"/>
    <x v="75"/>
    <x v="75"/>
    <n v="0"/>
    <s v="SIN DESCRIPCIÓN PARA DESTINOS 00"/>
    <x v="2"/>
    <x v="2"/>
    <x v="0"/>
    <x v="0"/>
    <x v="0"/>
    <x v="1"/>
    <s v="DIRECCIÓN GENERAL DE ADMINISTRACIÓN"/>
    <n v="0"/>
    <n v="69408"/>
    <n v="0"/>
    <n v="0"/>
    <n v="0"/>
    <n v="0"/>
    <n v="0"/>
    <n v="0"/>
    <m/>
    <n v="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300"/>
    <s v="SERVICIOS PROFESIONALES, CIENTIFICOS, TECNICOS Y OTROS SERVICIOS"/>
    <n v="3320"/>
    <s v="SERVICIOS GENERALES"/>
    <x v="75"/>
    <x v="75"/>
    <n v="0"/>
    <s v="SIN DESCRIPCIÓN PARA DESTINOS 00"/>
    <x v="2"/>
    <x v="2"/>
    <x v="0"/>
    <x v="4"/>
    <x v="8"/>
    <x v="22"/>
    <s v="DIRECCIÓN GENERAL DE AGUA POTABLE Y SANE"/>
    <n v="5315963.32"/>
    <n v="2500000"/>
    <n v="5315963.32"/>
    <n v="5315963.32"/>
    <n v="5315963.32"/>
    <n v="5315963.32"/>
    <n v="5315963.32"/>
    <n v="0"/>
    <m/>
    <n v="5315963.32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300"/>
    <s v="SERVICIOS PROFESIONALES, CIENTIFICOS, TECNICOS Y OTROS SERVICIOS"/>
    <n v="3330"/>
    <s v="SERVICIOS GENERALES"/>
    <x v="76"/>
    <x v="76"/>
    <n v="0"/>
    <s v="SIN DESCRIPCIÓN PARA DESTINOS 00"/>
    <x v="2"/>
    <x v="2"/>
    <x v="0"/>
    <x v="1"/>
    <x v="0"/>
    <x v="3"/>
    <s v="DIRECCIÓN DE PROCESOS ADMINISTRATIVOS Y"/>
    <n v="2605268"/>
    <n v="1000000"/>
    <n v="415355.4"/>
    <n v="415355.4"/>
    <n v="415355.4"/>
    <n v="415355.4"/>
    <n v="415355.4"/>
    <n v="2189912.6"/>
    <m/>
    <n v="2605268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300"/>
    <s v="SERVICIOS PROFESIONALES, CIENTIFICOS, TECNICOS Y OTROS SERVICIOS"/>
    <n v="3330"/>
    <s v="SERVICIOS GENERALES"/>
    <x v="76"/>
    <x v="76"/>
    <n v="0"/>
    <s v="SIN DESCRIPCIÓN PARA DESTINOS 00"/>
    <x v="2"/>
    <x v="2"/>
    <x v="0"/>
    <x v="0"/>
    <x v="0"/>
    <x v="1"/>
    <s v="DIRECCIÓN GENERAL DE ADMINISTRACIÓN"/>
    <n v="57028.3"/>
    <n v="100000"/>
    <n v="56076.3"/>
    <n v="56076.3"/>
    <n v="36588.300000000003"/>
    <n v="36588.300000000003"/>
    <n v="36588.300000000003"/>
    <n v="952"/>
    <m/>
    <n v="57028.3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300"/>
    <s v="SERVICIOS PROFESIONALES, CIENTIFICOS, TECNICOS Y OTROS SERVICIOS"/>
    <n v="3330"/>
    <s v="SERVICIOS GENERALES"/>
    <x v="76"/>
    <x v="76"/>
    <n v="0"/>
    <s v="SIN DESCRIPCIÓN PARA DESTINOS 00"/>
    <x v="2"/>
    <x v="2"/>
    <x v="0"/>
    <x v="2"/>
    <x v="2"/>
    <x v="37"/>
    <s v="DIRECCIÓN DE LA SECRETARÍA GENERAL"/>
    <n v="0"/>
    <n v="340000"/>
    <n v="0"/>
    <n v="0"/>
    <n v="0"/>
    <n v="0"/>
    <n v="0"/>
    <n v="0"/>
    <m/>
    <n v="0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0"/>
    <n v="3300"/>
    <s v="SERVICIOS PROFESIONALES, CIENTIFICOS, TECNICOS Y OTROS SERVICIOS"/>
    <n v="3330"/>
    <s v="SERVICIOS GENERALES"/>
    <x v="76"/>
    <x v="76"/>
    <n v="0"/>
    <s v="SIN DESCRIPCIÓN PARA DESTINOS 00"/>
    <x v="2"/>
    <x v="2"/>
    <x v="0"/>
    <x v="3"/>
    <x v="0"/>
    <x v="35"/>
    <s v="DESPACHO DE LA COORDINACIÓN GENERAL DE G"/>
    <n v="2953029.4"/>
    <n v="500000"/>
    <n v="2953029.4"/>
    <n v="2953029.4"/>
    <n v="2953029.4"/>
    <n v="2907354.4"/>
    <n v="2443354.4"/>
    <n v="0"/>
    <m/>
    <n v="2953029.4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300"/>
    <s v="SERVICIOS PROFESIONALES, CIENTIFICOS, TECNICOS Y OTROS SERVICIOS"/>
    <n v="3340"/>
    <s v="SERVICIOS GENERALES"/>
    <x v="77"/>
    <x v="77"/>
    <n v="0"/>
    <s v="SIN DESCRIPCIÓN PARA DESTINOS 00"/>
    <x v="2"/>
    <x v="2"/>
    <x v="0"/>
    <x v="0"/>
    <x v="0"/>
    <x v="1"/>
    <s v="DIRECCIÓN GENERAL DE ADMINISTRACIÓN"/>
    <n v="578882.6"/>
    <n v="735486"/>
    <n v="578882.6"/>
    <n v="578882.6"/>
    <n v="567282.6"/>
    <n v="567282.6"/>
    <n v="567282.6"/>
    <n v="0"/>
    <m/>
    <n v="578882.6"/>
  </r>
  <r>
    <s v="1.1-00-24"/>
    <s v="No"/>
    <n v="1"/>
    <x v="0"/>
    <n v="1.7"/>
    <x v="2"/>
    <s v="1.7.1"/>
    <x v="7"/>
    <s v="R"/>
    <s v="Solamente actividades específicas, distintas a las"/>
    <s v="08_24"/>
    <n v="7"/>
    <n v="40"/>
    <s v="025_24"/>
    <x v="0"/>
    <n v="3300"/>
    <s v="SERVICIOS PROFESIONALES, CIENTIFICOS, TECNICOS Y OTROS SERVICIOS"/>
    <n v="3340"/>
    <s v="SERVICIOS GENERALES"/>
    <x v="77"/>
    <x v="77"/>
    <n v="0"/>
    <s v="SIN DESCRIPCIÓN PARA DESTINOS 00"/>
    <x v="2"/>
    <x v="2"/>
    <x v="0"/>
    <x v="6"/>
    <x v="5"/>
    <x v="34"/>
    <s v="DESPACHO DE LA COMISARÍA DE LA POLICÍA P"/>
    <n v="42000"/>
    <n v="0"/>
    <n v="42000"/>
    <n v="42000"/>
    <n v="42000"/>
    <n v="42000"/>
    <n v="0"/>
    <n v="0"/>
    <m/>
    <n v="42000"/>
  </r>
  <r>
    <s v="2.5-02-24"/>
    <s v="Si"/>
    <n v="1"/>
    <x v="0"/>
    <n v="1.7"/>
    <x v="2"/>
    <s v="1.7.1"/>
    <x v="7"/>
    <s v="R"/>
    <s v="Solamente actividades específicas, distintas a las"/>
    <s v="08_24"/>
    <n v="7"/>
    <n v="40"/>
    <s v="025_24"/>
    <x v="0"/>
    <n v="3300"/>
    <s v="SERVICIOS PROFESIONALES, CIENTIFICOS, TECNICOS Y OTROS SERVICIOS"/>
    <n v="3340"/>
    <s v="SERVICIOS GENERALES"/>
    <x v="77"/>
    <x v="77"/>
    <n v="0"/>
    <s v="SIN DESCRIPCIÓN PARA DESTINOS 00"/>
    <x v="2"/>
    <x v="2"/>
    <x v="4"/>
    <x v="6"/>
    <x v="5"/>
    <x v="34"/>
    <s v="DESPACHO DE LA COMISARÍA DE LA POLICÍA P"/>
    <n v="3000000"/>
    <n v="3000000"/>
    <n v="2973000"/>
    <n v="2973000"/>
    <n v="2973000"/>
    <n v="2973000"/>
    <n v="1787000"/>
    <n v="27000"/>
    <n v="-27000"/>
    <n v="2973000"/>
  </r>
  <r>
    <s v="1.1-00-24"/>
    <s v="No"/>
    <n v="2"/>
    <x v="1"/>
    <n v="2.7"/>
    <x v="6"/>
    <s v="2.7.1"/>
    <x v="6"/>
    <s v="S"/>
    <s v="Definidos en el Presupuesto de Egresos y los que s"/>
    <s v="06_24"/>
    <n v="5"/>
    <n v="30"/>
    <s v="018_24"/>
    <x v="0"/>
    <n v="3300"/>
    <s v="SERVICIOS PROFESIONALES, CIENTIFICOS, TECNICOS Y OTROS SERVICIOS"/>
    <n v="3350"/>
    <s v="SERVICIOS GENERALES"/>
    <x v="78"/>
    <x v="78"/>
    <n v="0"/>
    <s v="SIN DESCRIPCIÓN PARA DESTINOS 00"/>
    <x v="2"/>
    <x v="2"/>
    <x v="0"/>
    <x v="11"/>
    <x v="6"/>
    <x v="38"/>
    <s v="DIRECCIÓN GENERAL DE POLÍTICA SOCIAL"/>
    <n v="516780"/>
    <n v="470000"/>
    <n v="516780"/>
    <n v="516780"/>
    <n v="513115.56"/>
    <n v="513115.56"/>
    <n v="513115.56"/>
    <n v="0"/>
    <m/>
    <n v="51678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0"/>
    <x v="1"/>
    <x v="0"/>
    <x v="3"/>
    <s v="DIRECCIÓN DE PROCESOS ADMINISTRATIVOS Y"/>
    <n v="6863015.1399999997"/>
    <n v="9566"/>
    <n v="6863015.1399999997"/>
    <n v="6863015.1399999997"/>
    <n v="6863015.1399999997"/>
    <n v="3092200.76"/>
    <n v="3092200.76"/>
    <n v="0"/>
    <m/>
    <n v="6863015.1399999997"/>
  </r>
  <r>
    <s v="1.1-00-24"/>
    <s v="No"/>
    <n v="1"/>
    <x v="0"/>
    <n v="1.3"/>
    <x v="0"/>
    <s v="1.3.4"/>
    <x v="0"/>
    <s v="E"/>
    <s v="Actividades del sector público, que realiza en for"/>
    <s v="01_24"/>
    <n v="6"/>
    <n v="3"/>
    <s v="003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0"/>
    <x v="8"/>
    <x v="0"/>
    <x v="30"/>
    <s v="JEFATURA DE GABINETE"/>
    <n v="32115265"/>
    <n v="10500000"/>
    <n v="29647070.68"/>
    <n v="29647070.68"/>
    <n v="29637070.670000002"/>
    <n v="29637070.670000002"/>
    <n v="28237070.670000002"/>
    <n v="2468194.3200000003"/>
    <m/>
    <n v="32115265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0"/>
    <x v="4"/>
    <x v="3"/>
    <x v="31"/>
    <s v="DIRECCIÓN GENERAL DE OBRAS PÚBLICAS"/>
    <n v="0"/>
    <n v="20000"/>
    <n v="0"/>
    <n v="0"/>
    <n v="0"/>
    <n v="0"/>
    <n v="0"/>
    <n v="0"/>
    <m/>
    <n v="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0"/>
    <x v="6"/>
    <x v="5"/>
    <x v="14"/>
    <s v="DESPACHO DE LA COMISARÍA DE LA POLICÍA P"/>
    <n v="1205170.3999999999"/>
    <n v="30000"/>
    <n v="1205170.3999999999"/>
    <n v="1205170.3999999999"/>
    <n v="1205170.3999999999"/>
    <n v="1195469.8999999999"/>
    <n v="1195469.8999999999"/>
    <n v="0"/>
    <m/>
    <n v="1205170.3999999999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300"/>
    <s v="SERVICIOS PROFESIONALES, CIENTIFICOS, TECNICOS Y OTROS SERVICIOS"/>
    <n v="3360"/>
    <s v="SERVICIOS GENERALES"/>
    <x v="79"/>
    <x v="79"/>
    <n v="35"/>
    <s v="FORMATOS IPH"/>
    <x v="2"/>
    <x v="2"/>
    <x v="0"/>
    <x v="6"/>
    <x v="5"/>
    <x v="14"/>
    <s v="DESPACHO DE LA COMISARÍA DE LA POLICÍA P"/>
    <n v="154512"/>
    <n v="0"/>
    <n v="154512"/>
    <n v="154512"/>
    <n v="154512"/>
    <n v="154512"/>
    <n v="154512"/>
    <n v="0"/>
    <m/>
    <n v="154512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0"/>
    <x v="3"/>
    <x v="0"/>
    <x v="35"/>
    <s v="DESPACHO DE LA COORDINACIÓN GENERAL DE G"/>
    <n v="15080000"/>
    <n v="0"/>
    <n v="15079995.359999999"/>
    <n v="15079995.359999999"/>
    <n v="14783672.779999999"/>
    <n v="8117940.4199999999"/>
    <n v="8117940.4199999999"/>
    <n v="4.6400000005960464"/>
    <m/>
    <n v="15080000"/>
  </r>
  <r>
    <s v="2.5-02-24"/>
    <s v="Si"/>
    <n v="1"/>
    <x v="0"/>
    <n v="1.7"/>
    <x v="2"/>
    <s v="1.7.1"/>
    <x v="7"/>
    <s v="R"/>
    <s v="Solamente actividades específicas, distintas a las"/>
    <s v="08_24"/>
    <n v="7"/>
    <n v="41"/>
    <s v="025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4"/>
    <x v="6"/>
    <x v="5"/>
    <x v="14"/>
    <s v="DESPACHO DE LA COMISARÍA DE LA POLICÍA P"/>
    <n v="0"/>
    <n v="0"/>
    <n v="0"/>
    <n v="0"/>
    <n v="0"/>
    <n v="0"/>
    <n v="0"/>
    <n v="0"/>
    <m/>
    <n v="0"/>
  </r>
  <r>
    <s v="2.6-05-24"/>
    <s v="Si"/>
    <n v="1"/>
    <x v="0"/>
    <n v="1.3"/>
    <x v="0"/>
    <s v="1.3.4"/>
    <x v="0"/>
    <s v="E"/>
    <s v="Actividades del sector público, que realiza en for"/>
    <s v="01_24"/>
    <n v="6"/>
    <n v="3"/>
    <s v="003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5"/>
    <x v="8"/>
    <x v="0"/>
    <x v="30"/>
    <s v="JEFATURA DE GABINETE"/>
    <n v="0"/>
    <n v="0"/>
    <n v="0"/>
    <n v="0"/>
    <n v="0"/>
    <n v="0"/>
    <n v="0"/>
    <n v="0"/>
    <m/>
    <n v="0"/>
  </r>
  <r>
    <s v="2.6-05-24"/>
    <s v="Si"/>
    <n v="1"/>
    <x v="0"/>
    <n v="1.7"/>
    <x v="2"/>
    <s v="1.7.1"/>
    <x v="7"/>
    <s v="R"/>
    <s v="Solamente actividades específicas, distintas a las"/>
    <s v="08_24"/>
    <n v="7"/>
    <n v="41"/>
    <s v="025_24"/>
    <x v="0"/>
    <n v="3300"/>
    <s v="SERVICIOS PROFESIONALES, CIENTIFICOS, TECNICOS Y OTROS SERVICIOS"/>
    <n v="3360"/>
    <s v="SERVICIOS GENERALES"/>
    <x v="79"/>
    <x v="79"/>
    <n v="0"/>
    <s v="SIN DESCRIPCIÓN PARA DESTINOS 00"/>
    <x v="2"/>
    <x v="2"/>
    <x v="5"/>
    <x v="6"/>
    <x v="5"/>
    <x v="14"/>
    <s v="DESPACHO DE LA COMISARÍA DE LA POLICÍA P"/>
    <n v="52000"/>
    <n v="0"/>
    <n v="35806.879999999997"/>
    <n v="35806.879999999997"/>
    <n v="35806.879999999997"/>
    <n v="35806.879999999997"/>
    <n v="35806.879999999997"/>
    <n v="16193.120000000003"/>
    <m/>
    <n v="52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300"/>
    <s v="SERVICIOS PROFESIONALES, CIENTIFICOS, TECNICOS Y OTROS SERVICIOS"/>
    <n v="3370"/>
    <s v="SERVICIOS GENERALES"/>
    <x v="80"/>
    <x v="80"/>
    <n v="0"/>
    <s v="SIN DESCRIPCIÓN PARA DESTINOS 00"/>
    <x v="2"/>
    <x v="2"/>
    <x v="0"/>
    <x v="0"/>
    <x v="0"/>
    <x v="1"/>
    <s v="DIRECCIÓN GENERAL DE ADMINISTRACIÓN"/>
    <n v="20896724.579999998"/>
    <n v="20000000"/>
    <n v="20896724.579999998"/>
    <n v="19075154.960000001"/>
    <n v="18996564.960000001"/>
    <n v="18996564.960000001"/>
    <n v="18996564.960000001"/>
    <n v="0"/>
    <m/>
    <n v="20896724.579999998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0"/>
    <n v="3300"/>
    <s v="SERVICIOS PROFESIONALES, CIENTIFICOS, TECNICOS Y OTROS SERVICIOS"/>
    <n v="3370"/>
    <s v="SERVICIOS GENERALES"/>
    <x v="80"/>
    <x v="80"/>
    <n v="0"/>
    <s v="SIN DESCRIPCIÓN PARA DESTINOS 00"/>
    <x v="2"/>
    <x v="2"/>
    <x v="0"/>
    <x v="4"/>
    <x v="3"/>
    <x v="8"/>
    <s v="DIRECCIÓN ADMINISTRATIVA DE INFRAESTRUCT"/>
    <n v="6034289.3899999997"/>
    <n v="5006935"/>
    <n v="6034289.3899999997"/>
    <n v="6034289.3899999997"/>
    <n v="4763442.8600000003"/>
    <n v="4326868.32"/>
    <n v="4326868.32"/>
    <n v="0"/>
    <m/>
    <n v="6034289.3899999997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3300"/>
    <s v="SERVICIOS PROFESIONALES, CIENTIFICOS, TECNICOS Y OTROS SERVICIOS"/>
    <n v="338"/>
    <s v="SERVICIOS DE VIGILANCIA"/>
    <x v="81"/>
    <x v="81"/>
    <n v="0"/>
    <s v="SIN DESCRIPCIÓN PARA DESTINOS 00"/>
    <x v="2"/>
    <x v="2"/>
    <x v="0"/>
    <x v="2"/>
    <x v="2"/>
    <x v="4"/>
    <s v="DIRECCIÓN GENERAL DE CULTURA DE LA PAZ Y"/>
    <n v="5175224"/>
    <n v="1000000"/>
    <n v="5175224"/>
    <n v="5175224"/>
    <n v="5271504"/>
    <n v="4366472"/>
    <n v="4366472"/>
    <n v="0"/>
    <m/>
    <n v="5175224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300"/>
    <s v="SERVICIOS PROFESIONALES, CIENTIFICOS, TECNICOS Y OTROS SERVICIOS"/>
    <n v="338"/>
    <s v="SERVICIOS DE VIGILANCIA"/>
    <x v="81"/>
    <x v="81"/>
    <n v="0"/>
    <s v="SIN DESCRIPCIÓN PARA DESTINOS 00"/>
    <x v="2"/>
    <x v="2"/>
    <x v="0"/>
    <x v="4"/>
    <x v="8"/>
    <x v="22"/>
    <s v="DIRECCIÓN GENERAL DE AGUA POTABLE Y SANE"/>
    <n v="42994257.600000001"/>
    <n v="42000000"/>
    <n v="40210581.520000003"/>
    <n v="36510138.829999998"/>
    <n v="36510138.829999998"/>
    <n v="36510138.829999998"/>
    <n v="36510138.829999998"/>
    <n v="2783676.0799999982"/>
    <m/>
    <n v="42994257.600000001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2"/>
    <x v="2"/>
    <x v="4"/>
    <s v="DIRECCIÓN GENERAL DE CULTURA DE LA PAZ Y"/>
    <n v="428320"/>
    <n v="500000"/>
    <n v="428320"/>
    <n v="428320"/>
    <n v="428320"/>
    <n v="428320"/>
    <n v="428320"/>
    <n v="0"/>
    <m/>
    <n v="428320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2"/>
    <x v="2"/>
    <x v="11"/>
    <s v="DIRECCIÓN GENERAL DE CULTURA DE LA PAZ Y"/>
    <n v="584640"/>
    <n v="500000"/>
    <n v="584640"/>
    <n v="584640"/>
    <n v="584640"/>
    <n v="584640"/>
    <n v="584640"/>
    <n v="0"/>
    <m/>
    <n v="584640"/>
  </r>
  <r>
    <s v="1.1-00-24"/>
    <s v="No"/>
    <n v="1"/>
    <x v="0"/>
    <n v="1.3"/>
    <x v="0"/>
    <s v="1.3.4"/>
    <x v="0"/>
    <s v="E"/>
    <s v="Actividades del sector público, que realiza en for"/>
    <s v="01_24"/>
    <n v="6"/>
    <n v="4"/>
    <s v="004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8"/>
    <x v="0"/>
    <x v="33"/>
    <s v="DIRECCIÓN DE COMUNICACIÓN"/>
    <n v="1284800"/>
    <n v="450000"/>
    <n v="819800"/>
    <n v="349800"/>
    <n v="349800"/>
    <n v="262800"/>
    <n v="262800"/>
    <n v="465000"/>
    <m/>
    <n v="1284800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2"/>
    <x v="2"/>
    <x v="37"/>
    <s v="DIRECCIÓN DE LA SECRETARÍA GENERAL"/>
    <n v="0"/>
    <n v="5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P"/>
    <s v="Actividades destinadas al desarrollo de programas "/>
    <s v="01_24"/>
    <n v="6"/>
    <n v="6"/>
    <s v="006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8"/>
    <x v="0"/>
    <x v="18"/>
    <s v="DIRECCIÓN GENERAL DE CENSOS Y ESTADISTIC"/>
    <n v="2582239.5499999998"/>
    <n v="1570000"/>
    <n v="2582239.5499999998"/>
    <n v="2582239.5499999998"/>
    <n v="2582239.5499999998"/>
    <n v="2582239.5499999998"/>
    <n v="2582239.5499999998"/>
    <n v="0"/>
    <m/>
    <n v="2582239.5499999998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6"/>
    <x v="5"/>
    <x v="14"/>
    <s v="DESPACHO DE LA COMISARÍA DE LA POLICÍA P"/>
    <n v="1281010"/>
    <n v="1900000"/>
    <n v="1281010"/>
    <n v="1281010"/>
    <n v="1281010"/>
    <n v="1281010"/>
    <n v="1281010"/>
    <n v="0"/>
    <m/>
    <n v="128101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0"/>
    <s v="008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2"/>
    <x v="2"/>
    <x v="39"/>
    <s v="DIRECCIÓN DE VIVIENDA"/>
    <n v="0"/>
    <n v="500000"/>
    <n v="0"/>
    <n v="0"/>
    <n v="0"/>
    <n v="0"/>
    <n v="0"/>
    <n v="0"/>
    <m/>
    <n v="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2"/>
    <x v="2"/>
    <x v="5"/>
    <s v="DIRECCIÓN GENERAL DE CULTURA DE LA PAZ Y"/>
    <n v="174000"/>
    <n v="230000"/>
    <n v="174000"/>
    <n v="0"/>
    <n v="0"/>
    <n v="0"/>
    <n v="0"/>
    <n v="0"/>
    <m/>
    <n v="1740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4"/>
    <x v="8"/>
    <x v="22"/>
    <s v="DIRECCIÓN GENERAL DE AGUA POTABLE Y SANE"/>
    <n v="0"/>
    <n v="0"/>
    <n v="0"/>
    <n v="0"/>
    <n v="0"/>
    <n v="0"/>
    <n v="0"/>
    <n v="0"/>
    <m/>
    <n v="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4"/>
    <x v="3"/>
    <x v="10"/>
    <s v="DIRECCIÓN GENERAL DE SALUD PÚBLICA"/>
    <n v="9689450.6899999995"/>
    <n v="4000000"/>
    <n v="9667512.7699999996"/>
    <n v="9667512.7699999996"/>
    <n v="8921179.2100000009"/>
    <n v="8504358.7300000004"/>
    <n v="8504358.7400000002"/>
    <n v="21937.919999999925"/>
    <m/>
    <n v="9689450.6899999995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5"/>
    <x v="4"/>
    <x v="12"/>
    <s v="DIRECCIÓN DE PROYECTOS ESTRATEGICOS"/>
    <n v="0"/>
    <n v="600000"/>
    <n v="0"/>
    <n v="0"/>
    <n v="0"/>
    <n v="0"/>
    <n v="0"/>
    <n v="0"/>
    <m/>
    <n v="0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0"/>
    <n v="3300"/>
    <s v="SERVICIOS PROFESIONALES, CIENTIFICOS, TECNICOS Y OTROS SERVICIOS"/>
    <n v="3390"/>
    <s v="SERVICIOS GENERALES"/>
    <x v="82"/>
    <x v="82"/>
    <n v="0"/>
    <s v="SIN DESCRIPCIÓN PARA DESTINOS 00"/>
    <x v="2"/>
    <x v="2"/>
    <x v="0"/>
    <x v="3"/>
    <x v="0"/>
    <x v="35"/>
    <s v="DESPACHO DE LA COORDINACIÓN GENERAL DE G"/>
    <n v="599140"/>
    <n v="600000"/>
    <n v="599140"/>
    <n v="599140"/>
    <n v="599140"/>
    <n v="0"/>
    <n v="0"/>
    <n v="0"/>
    <m/>
    <n v="59914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400"/>
    <s v="SERVICIOS FINANCIEROS, BANCARIOS Y COMERCIALES"/>
    <n v="3410"/>
    <s v="SERVICIOS GENERALES"/>
    <x v="83"/>
    <x v="83"/>
    <n v="0"/>
    <s v="SIN DESCRIPCIÓN PARA DESTINOS 00"/>
    <x v="2"/>
    <x v="2"/>
    <x v="0"/>
    <x v="1"/>
    <x v="0"/>
    <x v="3"/>
    <s v="DIRECCIÓN DE PROCESOS ADMINISTRATIVOS Y"/>
    <n v="25764300"/>
    <n v="7000000"/>
    <n v="14160118.76"/>
    <n v="14160118.76"/>
    <n v="14160118.76"/>
    <n v="14160118.76"/>
    <n v="14160118.76"/>
    <n v="11604181.24"/>
    <m/>
    <n v="257643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400"/>
    <s v="SERVICIOS FINANCIEROS, BANCARIOS Y COMERCIALES"/>
    <n v="3410"/>
    <s v="SERVICIOS GENERALES"/>
    <x v="83"/>
    <x v="83"/>
    <n v="0"/>
    <s v="SIN DESCRIPCIÓN PARA DESTINOS 00"/>
    <x v="2"/>
    <x v="2"/>
    <x v="0"/>
    <x v="0"/>
    <x v="0"/>
    <x v="1"/>
    <s v="DIRECCIÓN GENERAL DE ADMINISTRACIÓN"/>
    <n v="121.3"/>
    <n v="0"/>
    <n v="121.3"/>
    <n v="121.3"/>
    <n v="121.3"/>
    <n v="121.3"/>
    <n v="121.3"/>
    <n v="0"/>
    <m/>
    <n v="121.3"/>
  </r>
  <r>
    <s v="1.1-00-24"/>
    <s v="No"/>
    <n v="1"/>
    <x v="0"/>
    <n v="1.3"/>
    <x v="0"/>
    <s v="1.3.4"/>
    <x v="0"/>
    <s v="E"/>
    <s v="Actividades del sector público, que realiza en for"/>
    <s v="05_24"/>
    <n v="6"/>
    <n v="24"/>
    <s v="015_24"/>
    <x v="0"/>
    <n v="3400"/>
    <s v="SERVICIOS FINANCIEROS, BANCARIOS Y COMERCIALES"/>
    <n v="3410"/>
    <s v="SERVICIOS GENERALES"/>
    <x v="83"/>
    <x v="83"/>
    <n v="0"/>
    <s v="SIN DESCRIPCIÓN PARA DESTINOS 00"/>
    <x v="2"/>
    <x v="2"/>
    <x v="0"/>
    <x v="0"/>
    <x v="0"/>
    <x v="0"/>
    <s v="DIRECCIÓN GENERAL DE ADMINISTRACIÓN"/>
    <n v="59858568.219999999"/>
    <n v="1000000"/>
    <n v="59858568.219999999"/>
    <n v="59858568.219999999"/>
    <n v="59858568.219999999"/>
    <n v="59858568.219999999"/>
    <n v="59858568.219999999"/>
    <n v="0"/>
    <m/>
    <n v="59858568.219999999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400"/>
    <s v="SERVICIOS FINANCIEROS, BANCARIOS Y COMERCIALES"/>
    <n v="3410"/>
    <s v="SERVICIOS GENERALES"/>
    <x v="83"/>
    <x v="83"/>
    <n v="0"/>
    <s v="SIN DESCRIPCIÓN PARA DESTINOS 00"/>
    <x v="2"/>
    <x v="2"/>
    <x v="0"/>
    <x v="2"/>
    <x v="2"/>
    <x v="37"/>
    <s v="DIRECCIÓN DE LA SECRETARÍA GENERAL"/>
    <n v="966883.28"/>
    <n v="1000000"/>
    <n v="966883.28"/>
    <n v="966883.28"/>
    <n v="966883.28"/>
    <n v="966883.28"/>
    <n v="966883.28"/>
    <n v="0"/>
    <m/>
    <n v="966883.28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400"/>
    <s v="SERVICIOS FINANCIEROS, BANCARIOS Y COMERCIALES"/>
    <n v="3420"/>
    <s v="SERVICIOS GENERALES"/>
    <x v="84"/>
    <x v="84"/>
    <n v="0"/>
    <s v="SIN DESCRIPCIÓN PARA DESTINOS 00"/>
    <x v="2"/>
    <x v="2"/>
    <x v="0"/>
    <x v="1"/>
    <x v="0"/>
    <x v="3"/>
    <s v="DIRECCIÓN DE PROCESOS ADMINISTRATIVOS Y"/>
    <n v="55253583"/>
    <n v="30000000"/>
    <n v="46410152.75"/>
    <n v="46410152.75"/>
    <n v="43893483.119999997"/>
    <n v="43893483.119999997"/>
    <n v="42972538.740000002"/>
    <n v="8843430.25"/>
    <n v="-6151789.25"/>
    <n v="49101793.75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400"/>
    <s v="SERVICIOS FINANCIEROS, BANCARIOS Y COMERCIALES"/>
    <n v="3430"/>
    <s v="SERVICIOS GENERALES"/>
    <x v="85"/>
    <x v="85"/>
    <n v="0"/>
    <s v="SIN DESCRIPCIÓN PARA DESTINOS 00"/>
    <x v="2"/>
    <x v="2"/>
    <x v="0"/>
    <x v="1"/>
    <x v="0"/>
    <x v="3"/>
    <s v="DIRECCIÓN DE PROCESOS ADMINISTRATIVOS Y"/>
    <n v="1930000"/>
    <n v="850000"/>
    <n v="1930000"/>
    <n v="1930000"/>
    <n v="1200687.74"/>
    <n v="1056614.52"/>
    <n v="819979.61"/>
    <n v="0"/>
    <m/>
    <n v="1930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400"/>
    <s v="SERVICIOS FINANCIEROS, BANCARIOS Y COMERCIALES"/>
    <n v="3440"/>
    <s v="SERVICIOS GENERALES"/>
    <x v="86"/>
    <x v="86"/>
    <n v="0"/>
    <s v="SIN DESCRIPCIÓN PARA DESTINOS 00"/>
    <x v="2"/>
    <x v="2"/>
    <x v="0"/>
    <x v="0"/>
    <x v="0"/>
    <x v="1"/>
    <s v="DIRECCIÓN GENERAL DE ADMINISTRACIÓN"/>
    <n v="298329"/>
    <n v="160000"/>
    <n v="277777.73"/>
    <n v="277777.73"/>
    <n v="138599.44"/>
    <n v="138599.44"/>
    <n v="138599.44"/>
    <n v="20551.270000000019"/>
    <m/>
    <n v="298329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400"/>
    <s v="SERVICIOS FINANCIEROS, BANCARIOS Y COMERCIALES"/>
    <n v="3450"/>
    <s v="SERVICIOS GENERALES"/>
    <x v="87"/>
    <x v="87"/>
    <n v="0"/>
    <s v="SIN DESCRIPCIÓN PARA DESTINOS 00"/>
    <x v="2"/>
    <x v="2"/>
    <x v="0"/>
    <x v="0"/>
    <x v="0"/>
    <x v="1"/>
    <s v="DIRECCIÓN GENERAL DE ADMINISTRACIÓN"/>
    <n v="5914360.3300000001"/>
    <n v="6000000"/>
    <n v="5914360.3300000001"/>
    <n v="5910904.25"/>
    <n v="5910904.25"/>
    <n v="4706853.3600000003"/>
    <n v="4706853.3600000003"/>
    <n v="0"/>
    <m/>
    <n v="5914360.3300000001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400"/>
    <s v="SERVICIOS FINANCIEROS, BANCARIOS Y COMERCIALES"/>
    <n v="3470"/>
    <s v="SERVICIOS GENERALES"/>
    <x v="88"/>
    <x v="88"/>
    <n v="0"/>
    <s v="SIN DESCRIPCIÓN PARA DESTINOS 00"/>
    <x v="2"/>
    <x v="2"/>
    <x v="0"/>
    <x v="3"/>
    <x v="0"/>
    <x v="7"/>
    <s v="DESPACHO DE LA COORDINACIÓN GENERAL DE G"/>
    <n v="0"/>
    <n v="4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400"/>
    <s v="SERVICIOS FINANCIEROS, BANCARIOS Y COMERCIALES"/>
    <n v="348"/>
    <s v="COMISIONES POR VENTAS"/>
    <x v="89"/>
    <x v="89"/>
    <n v="0"/>
    <s v="SIN DESCRIPCIÓN PARA DESTINOS 00"/>
    <x v="2"/>
    <x v="2"/>
    <x v="0"/>
    <x v="0"/>
    <x v="0"/>
    <x v="1"/>
    <s v="DIRECCIÓN GENERAL DE ADMINISTRACIÓN"/>
    <n v="799651.5"/>
    <n v="1180000"/>
    <n v="799651.5"/>
    <n v="799651.5"/>
    <n v="799651.49"/>
    <n v="735566.58"/>
    <n v="735566.58"/>
    <n v="0"/>
    <n v="200000"/>
    <n v="999651.5"/>
  </r>
  <r>
    <s v="1.1-00-24"/>
    <s v="No"/>
    <n v="1"/>
    <x v="0"/>
    <n v="1.3"/>
    <x v="0"/>
    <s v="1.3.4"/>
    <x v="0"/>
    <s v="M"/>
    <s v="Actividades de apoyo administrativo desarrolladas "/>
    <s v="04_24"/>
    <n v="6"/>
    <n v="19"/>
    <s v="013_24"/>
    <x v="0"/>
    <n v="3400"/>
    <s v="SERVICIOS FINANCIEROS, BANCARIOS Y COMERCIALES"/>
    <n v="3490"/>
    <s v="SERVICIOS GENERALES"/>
    <x v="90"/>
    <x v="90"/>
    <n v="0"/>
    <s v="SIN DESCRIPCIÓN PARA DESTINOS 00"/>
    <x v="2"/>
    <x v="2"/>
    <x v="0"/>
    <x v="1"/>
    <x v="0"/>
    <x v="40"/>
    <s v="DIRECCIÓN GENERAL DE FINANZAS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500"/>
    <s v="SERVICIOS DE INSTALACION, REPARACION, MANTENIMIENTO Y CONSERVACION"/>
    <n v="3510"/>
    <s v="SERVICIOS GENERALES"/>
    <x v="91"/>
    <x v="91"/>
    <n v="0"/>
    <s v="SIN DESCRIPCIÓN PARA DESTINOS 00"/>
    <x v="2"/>
    <x v="2"/>
    <x v="0"/>
    <x v="1"/>
    <x v="0"/>
    <x v="3"/>
    <s v="DIRECCIÓN DE PROCESOS ADMINISTRATIVOS Y"/>
    <n v="21370861"/>
    <n v="18000000"/>
    <n v="18976257.59"/>
    <n v="18976257.59"/>
    <n v="18976257.59"/>
    <n v="17330577.68"/>
    <n v="17330577.68"/>
    <n v="2394603.41"/>
    <m/>
    <n v="21370861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500"/>
    <s v="SERVICIOS DE INSTALACION, REPARACION, MANTENIMIENTO Y CONSERVACION"/>
    <n v="3510"/>
    <s v="SERVICIOS GENERALES"/>
    <x v="91"/>
    <x v="91"/>
    <n v="0"/>
    <s v="SIN DESCRIPCIÓN PARA DESTINOS 00"/>
    <x v="2"/>
    <x v="2"/>
    <x v="0"/>
    <x v="0"/>
    <x v="0"/>
    <x v="1"/>
    <s v="DIRECCIÓN GENERAL DE ADMINISTRACIÓN"/>
    <n v="175579"/>
    <n v="685740"/>
    <n v="175578.04"/>
    <n v="175578.04"/>
    <n v="94933.53"/>
    <n v="94933.53"/>
    <n v="94933.53"/>
    <n v="0.95999999999185093"/>
    <m/>
    <n v="175579"/>
  </r>
  <r>
    <s v="1.1-00-24"/>
    <s v="No"/>
    <n v="2"/>
    <x v="1"/>
    <n v="2.7"/>
    <x v="6"/>
    <s v="2.7.1"/>
    <x v="6"/>
    <s v="S"/>
    <s v="Definidos en el Presupuesto de Egresos y los que s"/>
    <s v="06_24"/>
    <n v="5"/>
    <n v="26"/>
    <s v="016_24"/>
    <x v="0"/>
    <n v="3500"/>
    <s v="SERVICIOS DE INSTALACION, REPARACION, MANTENIMIENTO Y CONSERVACION"/>
    <n v="3510"/>
    <s v="SERVICIOS GENERALES"/>
    <x v="91"/>
    <x v="91"/>
    <n v="43"/>
    <s v="SIN DESCRIPCIÓN PARA DESTINOS 00"/>
    <x v="2"/>
    <x v="2"/>
    <x v="0"/>
    <x v="11"/>
    <x v="6"/>
    <x v="41"/>
    <s v="DESPACHO DE LA COORDINACIÓN GENERAL DE C"/>
    <n v="5037680"/>
    <n v="0"/>
    <n v="0"/>
    <n v="0"/>
    <n v="0"/>
    <n v="0"/>
    <n v="0"/>
    <n v="5037680"/>
    <m/>
    <n v="5037680"/>
  </r>
  <r>
    <s v="1.1-00-24"/>
    <s v="No"/>
    <n v="1"/>
    <x v="0"/>
    <n v="1.3"/>
    <x v="0"/>
    <s v="1.3.5"/>
    <x v="8"/>
    <s v="O"/>
    <s v="Actividades que realizan la función pública o cont"/>
    <s v="03_24"/>
    <n v="1"/>
    <n v="17"/>
    <s v="011_24"/>
    <x v="0"/>
    <n v="3500"/>
    <s v="SERVICIOS DE INSTALACION, REPARACION, MANTENIMIENTO Y CONSERVACION"/>
    <n v="3520"/>
    <s v="SERVICIOS GENERALES"/>
    <x v="92"/>
    <x v="92"/>
    <n v="0"/>
    <s v="SIN DESCRIPCIÓN PARA DESTINOS 00"/>
    <x v="2"/>
    <x v="2"/>
    <x v="0"/>
    <x v="7"/>
    <x v="2"/>
    <x v="15"/>
    <s v="DIRECCIÓN GENERAL JURIDÍCA"/>
    <n v="0"/>
    <n v="800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500"/>
    <s v="SERVICIOS DE INSTALACION, REPARACION, MANTENIMIENTO Y CONSERVACION"/>
    <n v="3520"/>
    <s v="SERVICIOS GENERALES"/>
    <x v="92"/>
    <x v="92"/>
    <n v="0"/>
    <s v="SIN DESCRIPCIÓN PARA DESTINOS 00"/>
    <x v="2"/>
    <x v="2"/>
    <x v="0"/>
    <x v="1"/>
    <x v="0"/>
    <x v="3"/>
    <s v="DIRECCIÓN DE PROCESOS ADMINISTRATIVOS Y"/>
    <n v="348"/>
    <n v="0"/>
    <n v="348"/>
    <n v="348"/>
    <n v="348"/>
    <n v="348"/>
    <n v="348"/>
    <n v="0"/>
    <m/>
    <n v="348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500"/>
    <s v="SERVICIOS DE INSTALACION, REPARACION, MANTENIMIENTO Y CONSERVACION"/>
    <n v="3520"/>
    <s v="SERVICIOS GENERALES"/>
    <x v="92"/>
    <x v="92"/>
    <n v="0"/>
    <s v="SIN DESCRIPCIÓN PARA DESTINOS 00"/>
    <x v="2"/>
    <x v="2"/>
    <x v="0"/>
    <x v="0"/>
    <x v="0"/>
    <x v="1"/>
    <s v="DIRECCIÓN GENERAL DE ADMINISTRACIÓN"/>
    <n v="25438.799999999999"/>
    <n v="26000"/>
    <n v="25438.799999999999"/>
    <n v="0"/>
    <n v="0"/>
    <n v="0"/>
    <n v="0"/>
    <n v="0"/>
    <m/>
    <n v="25438.799999999999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3500"/>
    <s v="SERVICIOS DE INSTALACION, REPARACION, MANTENIMIENTO Y CONSERVACION"/>
    <n v="3520"/>
    <s v="SERVICIOS GENERALES"/>
    <x v="92"/>
    <x v="92"/>
    <n v="0"/>
    <s v="SIN DESCRIPCIÓN PARA DESTINOS 00"/>
    <x v="2"/>
    <x v="2"/>
    <x v="0"/>
    <x v="2"/>
    <x v="3"/>
    <x v="6"/>
    <s v="DIRECCIÓN GENERAL ADJUNTA DE PROTECCIÓN"/>
    <n v="22177.05"/>
    <n v="0"/>
    <n v="22177.05"/>
    <n v="22177.05"/>
    <n v="22177.05"/>
    <n v="22177.05"/>
    <n v="22177.05"/>
    <n v="0"/>
    <m/>
    <n v="22177.05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500"/>
    <s v="SERVICIOS DE INSTALACION, REPARACION, MANTENIMIENTO Y CONSERVACION"/>
    <n v="3520"/>
    <s v="SERVICIOS GENERALES"/>
    <x v="92"/>
    <x v="92"/>
    <n v="0"/>
    <s v="SIN DESCRIPCIÓN PARA DESTINOS 00"/>
    <x v="2"/>
    <x v="2"/>
    <x v="0"/>
    <x v="3"/>
    <x v="0"/>
    <x v="7"/>
    <s v="DESPACHO DE LA COORDINACIÓN GENERAL DE G"/>
    <n v="44684"/>
    <n v="25000"/>
    <n v="44684"/>
    <n v="44684"/>
    <n v="44684"/>
    <n v="44684"/>
    <n v="44684"/>
    <n v="0"/>
    <m/>
    <n v="44684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500"/>
    <s v="SERVICIOS DE INSTALACION, REPARACION, MANTENIMIENTO Y CONSERVACION"/>
    <n v="3530"/>
    <s v="SERVICIOS GENERALES"/>
    <x v="93"/>
    <x v="93"/>
    <n v="0"/>
    <s v="SIN DESCRIPCIÓN PARA DESTINOS 00"/>
    <x v="2"/>
    <x v="2"/>
    <x v="0"/>
    <x v="3"/>
    <x v="0"/>
    <x v="7"/>
    <s v="DESPACHO DE LA COORDINACIÓN GENERAL DE G"/>
    <n v="374574.73"/>
    <n v="129193"/>
    <n v="374574.73"/>
    <n v="374574.73"/>
    <n v="374574.73"/>
    <n v="374574.73"/>
    <n v="374574.73"/>
    <n v="0"/>
    <m/>
    <n v="374574.73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3500"/>
    <s v="SERVICIOS DE INSTALACION, REPARACION, MANTENIMIENTO Y CONSERVACION"/>
    <n v="3540"/>
    <s v="SERVICIOS GENERALES"/>
    <x v="94"/>
    <x v="94"/>
    <n v="0"/>
    <s v="SIN DESCRIPCIÓN PARA DESTINOS 00"/>
    <x v="2"/>
    <x v="2"/>
    <x v="0"/>
    <x v="4"/>
    <x v="3"/>
    <x v="10"/>
    <s v="DIRECCIÓN GENERAL DE SALUD PÚBLICA"/>
    <n v="468827.83"/>
    <n v="650000"/>
    <n v="468827.83"/>
    <n v="468827.83"/>
    <n v="468827.82"/>
    <n v="468827.82"/>
    <n v="364643.86"/>
    <n v="0"/>
    <m/>
    <n v="468827.83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500"/>
    <s v="SERVICIOS DE INSTALACION, REPARACION, MANTENIMIENTO Y CONSERVACION"/>
    <n v="3550"/>
    <s v="SERVICIOS GENERALES"/>
    <x v="95"/>
    <x v="95"/>
    <n v="0"/>
    <s v="SIN DESCRIPCIÓN PARA DESTINOS 00"/>
    <x v="2"/>
    <x v="2"/>
    <x v="0"/>
    <x v="0"/>
    <x v="0"/>
    <x v="1"/>
    <s v="DIRECCIÓN GENERAL DE ADMINISTRACIÓN"/>
    <n v="18245692.09"/>
    <n v="7000000"/>
    <n v="18245692.09"/>
    <n v="18245692.09"/>
    <n v="18245692.16"/>
    <n v="18245692.16"/>
    <n v="16160197.33"/>
    <n v="0"/>
    <m/>
    <n v="18245692.09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500"/>
    <s v="SERVICIOS DE INSTALACION, REPARACION, MANTENIMIENTO Y CONSERVACION"/>
    <n v="3550"/>
    <s v="SERVICIOS GENERALES"/>
    <x v="95"/>
    <x v="95"/>
    <n v="0"/>
    <s v="SIN DESCRIPCIÓN PARA DESTINOS 00"/>
    <x v="2"/>
    <x v="2"/>
    <x v="0"/>
    <x v="6"/>
    <x v="5"/>
    <x v="14"/>
    <s v="DESPACHO DE LA COMISARÍA DE LA POLICÍA P"/>
    <n v="1276"/>
    <n v="0"/>
    <n v="1276"/>
    <n v="1276"/>
    <n v="1276"/>
    <n v="1276"/>
    <n v="1276"/>
    <n v="0"/>
    <m/>
    <n v="1276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3500"/>
    <s v="SERVICIOS DE INSTALACION, REPARACION, MANTENIMIENTO Y CONSERVACION"/>
    <n v="3560"/>
    <s v="SERVICIOS GENERALES"/>
    <x v="96"/>
    <x v="96"/>
    <n v="0"/>
    <s v="SIN DESCRIPCIÓN PARA DESTINOS 00"/>
    <x v="2"/>
    <x v="2"/>
    <x v="0"/>
    <x v="4"/>
    <x v="3"/>
    <x v="10"/>
    <s v="DIRECCIÓN GENERAL DE SALUD PÚBLICA"/>
    <n v="11109.32"/>
    <n v="30000"/>
    <n v="11109.32"/>
    <n v="8209.32"/>
    <n v="8209.32"/>
    <n v="8209.32"/>
    <n v="0"/>
    <n v="0"/>
    <m/>
    <n v="11109.32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500"/>
    <s v="SERVICIOS DE INSTALACION, REPARACION, MANTENIMIENTO Y CONSERVACION"/>
    <n v="3570"/>
    <s v="SERVICIOS GENERALES"/>
    <x v="97"/>
    <x v="97"/>
    <n v="0"/>
    <s v="SIN DESCRIPCIÓN PARA DESTINOS 00"/>
    <x v="2"/>
    <x v="2"/>
    <x v="0"/>
    <x v="0"/>
    <x v="0"/>
    <x v="1"/>
    <s v="DIRECCIÓN GENERAL DE ADMINISTRACIÓN"/>
    <n v="19985319.600000001"/>
    <n v="10000000"/>
    <n v="19985319.600000001"/>
    <n v="19916478.239999998"/>
    <n v="19528645.359999999"/>
    <n v="19316202.960000001"/>
    <n v="10978637.17"/>
    <n v="0"/>
    <m/>
    <n v="19985319.600000001"/>
  </r>
  <r>
    <s v="1.1-00-24"/>
    <s v="No"/>
    <n v="1"/>
    <x v="0"/>
    <n v="1.3"/>
    <x v="0"/>
    <s v="1.3.4"/>
    <x v="0"/>
    <s v="E"/>
    <s v="Actividades del sector público, que realiza en for"/>
    <s v="09_24"/>
    <n v="3"/>
    <n v="43"/>
    <s v="027_24"/>
    <x v="0"/>
    <n v="3500"/>
    <s v="SERVICIOS DE INSTALACION, REPARACION, MANTENIMIENTO Y CONSERVACION"/>
    <n v="3570"/>
    <s v="SERVICIOS GENERALES"/>
    <x v="97"/>
    <x v="97"/>
    <n v="0"/>
    <s v="SIN DESCRIPCIÓN PARA DESTINOS 00"/>
    <x v="2"/>
    <x v="2"/>
    <x v="0"/>
    <x v="9"/>
    <x v="3"/>
    <x v="19"/>
    <s v="DIRECCIÓN DE RASTRO MUNICIPAL"/>
    <n v="0"/>
    <n v="300000"/>
    <n v="0"/>
    <n v="0"/>
    <n v="0"/>
    <n v="0"/>
    <n v="0"/>
    <n v="0"/>
    <m/>
    <n v="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3500"/>
    <s v="SERVICIOS DE INSTALACION, REPARACION, MANTENIMIENTO Y CONSERVACION"/>
    <n v="3570"/>
    <s v="SERVICIOS GENERALES"/>
    <x v="97"/>
    <x v="97"/>
    <n v="0"/>
    <s v="SIN DESCRIPCIÓN PARA DESTINOS 00"/>
    <x v="2"/>
    <x v="2"/>
    <x v="0"/>
    <x v="2"/>
    <x v="3"/>
    <x v="6"/>
    <s v="DIRECCIÓN GENERAL ADJUNTA DE PROTECCIÓN"/>
    <n v="0"/>
    <n v="80000"/>
    <n v="0"/>
    <n v="0"/>
    <n v="0"/>
    <n v="0"/>
    <n v="0"/>
    <n v="0"/>
    <m/>
    <n v="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500"/>
    <s v="SERVICIOS DE INSTALACION, REPARACION, MANTENIMIENTO Y CONSERVACION"/>
    <n v="3570"/>
    <s v="SERVICIOS GENERALES"/>
    <x v="97"/>
    <x v="97"/>
    <n v="0"/>
    <s v="SIN DESCRIPCIÓN PARA DESTINOS 00"/>
    <x v="2"/>
    <x v="2"/>
    <x v="0"/>
    <x v="4"/>
    <x v="8"/>
    <x v="22"/>
    <s v="DIRECCIÓN GENERAL DE AGUA POTABLE Y SANE"/>
    <n v="249794047.43000001"/>
    <n v="61975132.049999997"/>
    <n v="244022757.68000001"/>
    <n v="225963711.91"/>
    <n v="224580968.59999999"/>
    <n v="206219650.43000001"/>
    <n v="205448018.43000001"/>
    <n v="5771289.75"/>
    <m/>
    <n v="249794047.43000001"/>
  </r>
  <r>
    <s v="1.1-00-24"/>
    <s v="No"/>
    <n v="2"/>
    <x v="1"/>
    <n v="2.2000000000000002"/>
    <x v="1"/>
    <s v="2.2.4"/>
    <x v="11"/>
    <s v="E"/>
    <s v="Actividades del sector público, que realiza en for"/>
    <s v="07_24"/>
    <n v="3"/>
    <n v="34"/>
    <s v="020_24"/>
    <x v="0"/>
    <n v="3500"/>
    <s v="SERVICIOS DE INSTALACION, REPARACION, MANTENIMIENTO Y CONSERVACION"/>
    <n v="3570"/>
    <s v="SERVICIOS GENERALES"/>
    <x v="97"/>
    <x v="97"/>
    <n v="0"/>
    <s v="SIN DESCRIPCIÓN PARA DESTINOS 00"/>
    <x v="2"/>
    <x v="2"/>
    <x v="0"/>
    <x v="4"/>
    <x v="3"/>
    <x v="23"/>
    <s v="DIRECCIÓN DE ALUMBRADO PÚBLICO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3500"/>
    <s v="SERVICIOS DE INSTALACION, REPARACION, MANTENIMIENTO Y CONSERVACION"/>
    <n v="3580"/>
    <s v="SERVICIOS GENERALES"/>
    <x v="98"/>
    <x v="98"/>
    <n v="0"/>
    <s v="SIN DESCRIPCIÓN PARA DESTINOS 00"/>
    <x v="2"/>
    <x v="2"/>
    <x v="0"/>
    <x v="8"/>
    <x v="6"/>
    <x v="16"/>
    <s v="DIRECCIÓN GENERAL DE RELACIONES PÚBLICAS"/>
    <n v="0"/>
    <n v="15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1_24"/>
    <n v="5"/>
    <n v="5"/>
    <s v="005_24"/>
    <x v="0"/>
    <n v="3500"/>
    <s v="SERVICIOS DE INSTALACION, REPARACION, MANTENIMIENTO Y CONSERVACION"/>
    <n v="3580"/>
    <s v="SERVICIOS GENERALES"/>
    <x v="98"/>
    <x v="98"/>
    <n v="0"/>
    <s v="SIN DESCRIPCIÓN PARA DESTINOS 00"/>
    <x v="2"/>
    <x v="2"/>
    <x v="0"/>
    <x v="8"/>
    <x v="6"/>
    <x v="17"/>
    <s v="DIRECCIÓN GENERAL DE RELACIONES GUBERNAM"/>
    <n v="820.82"/>
    <n v="0"/>
    <n v="820.82"/>
    <n v="820.82"/>
    <n v="820.82"/>
    <n v="820.82"/>
    <n v="820.82"/>
    <n v="0"/>
    <m/>
    <n v="820.82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3500"/>
    <s v="SERVICIOS DE INSTALACION, REPARACION, MANTENIMIENTO Y CONSERVACION"/>
    <n v="3580"/>
    <s v="SERVICIOS GENERALES"/>
    <x v="98"/>
    <x v="98"/>
    <n v="0"/>
    <s v="SIN DESCRIPCIÓN PARA DESTINOS 00"/>
    <x v="2"/>
    <x v="2"/>
    <x v="0"/>
    <x v="10"/>
    <x v="4"/>
    <x v="20"/>
    <s v="UNIDAD DE ACOPIO Y SALUD ANIMAL MUNICIPA"/>
    <n v="0"/>
    <n v="80000"/>
    <n v="0"/>
    <n v="0"/>
    <n v="0"/>
    <n v="0"/>
    <n v="0"/>
    <n v="0"/>
    <m/>
    <n v="0"/>
  </r>
  <r>
    <s v="1.1-00-24"/>
    <s v="No"/>
    <n v="2"/>
    <x v="1"/>
    <n v="2.1"/>
    <x v="4"/>
    <s v="2.1.1"/>
    <x v="4"/>
    <s v="E"/>
    <s v="Actividades del sector público, que realiza en for"/>
    <s v="07_24"/>
    <n v="3"/>
    <n v="35"/>
    <s v="021_24"/>
    <x v="0"/>
    <n v="3500"/>
    <s v="SERVICIOS DE INSTALACION, REPARACION, MANTENIMIENTO Y CONSERVACION"/>
    <n v="3580"/>
    <s v="SERVICIOS GENERALES"/>
    <x v="98"/>
    <x v="98"/>
    <n v="0"/>
    <s v="SIN DESCRIPCIÓN PARA DESTINOS 00"/>
    <x v="2"/>
    <x v="2"/>
    <x v="0"/>
    <x v="4"/>
    <x v="3"/>
    <x v="9"/>
    <s v="DIRECCIÓN DE ASEO PÚBLICO"/>
    <n v="62930830.439999998"/>
    <n v="10000000"/>
    <n v="61569306.979999997"/>
    <n v="42277287.939999998"/>
    <n v="42277287.939999998"/>
    <n v="42277287.939999998"/>
    <n v="42277287.939999998"/>
    <n v="1361523.4600000009"/>
    <m/>
    <n v="62930830.439999998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0"/>
    <n v="3500"/>
    <s v="SERVICIOS DE INSTALACION, REPARACION, MANTENIMIENTO Y CONSERVACION"/>
    <n v="3580"/>
    <s v="SERVICIOS GENERALES"/>
    <x v="98"/>
    <x v="98"/>
    <n v="0"/>
    <s v="SIN DESCRIPCIÓN PARA DESTINOS 00"/>
    <x v="2"/>
    <x v="2"/>
    <x v="0"/>
    <x v="4"/>
    <x v="3"/>
    <x v="10"/>
    <s v="DIRECCIÓN GENERAL DE SALUD PÚBLICA"/>
    <n v="1310921.07"/>
    <n v="1000000"/>
    <n v="1306397.07"/>
    <n v="1306397.07"/>
    <n v="654535.04"/>
    <n v="559254.92000000004"/>
    <n v="559254.92000000004"/>
    <n v="4524"/>
    <m/>
    <n v="1310921.07"/>
  </r>
  <r>
    <s v="2.5-02-24"/>
    <s v="Si"/>
    <n v="2"/>
    <x v="1"/>
    <n v="2.1"/>
    <x v="4"/>
    <s v="2.1.1"/>
    <x v="4"/>
    <s v="E"/>
    <s v="Actividades del sector público, que realiza en for"/>
    <s v="07_24"/>
    <n v="3"/>
    <n v="35"/>
    <s v="021_24"/>
    <x v="0"/>
    <n v="3500"/>
    <s v="SERVICIOS DE INSTALACION, REPARACION, MANTENIMIENTO Y CONSERVACION"/>
    <n v="3580"/>
    <s v="SERVICIOS GENERALES"/>
    <x v="98"/>
    <x v="98"/>
    <n v="0"/>
    <s v="SIN DESCRIPCIÓN PARA DESTINOS 00"/>
    <x v="2"/>
    <x v="2"/>
    <x v="4"/>
    <x v="4"/>
    <x v="3"/>
    <x v="9"/>
    <s v="DIRECCIÓN DE ASEO PÚBLICO"/>
    <n v="182358834.13"/>
    <n v="100000000"/>
    <n v="182358834.13"/>
    <n v="182358834.13"/>
    <n v="182358834.12"/>
    <n v="182358834.12"/>
    <n v="182358834.12"/>
    <n v="0"/>
    <m/>
    <n v="182358834.13"/>
  </r>
  <r>
    <s v="1.1-00-24"/>
    <s v="No"/>
    <n v="1"/>
    <x v="0"/>
    <n v="1.3"/>
    <x v="0"/>
    <s v="1.3.4"/>
    <x v="0"/>
    <s v="E"/>
    <s v="Actividades del sector público, que realiza en for"/>
    <s v="01_24"/>
    <n v="6"/>
    <n v="4"/>
    <s v="004_24"/>
    <x v="0"/>
    <n v="3600"/>
    <s v="SERVICIOS DE COMUNICACION SOCIAL Y PUBLICIDAD"/>
    <n v="3610"/>
    <s v="SERVICIOS GENERALES"/>
    <x v="99"/>
    <x v="99"/>
    <n v="0"/>
    <s v="SIN DESCRIPCIÓN PARA DESTINOS 00"/>
    <x v="2"/>
    <x v="2"/>
    <x v="0"/>
    <x v="8"/>
    <x v="0"/>
    <x v="33"/>
    <s v="DIRECCIÓN DE COMUNICACIÓN"/>
    <n v="34535000"/>
    <n v="27900000"/>
    <n v="29582163.629999999"/>
    <n v="29440129.829999998"/>
    <n v="29011523.800000001"/>
    <n v="25800610.370000001"/>
    <n v="25633376.77"/>
    <n v="4952836.370000001"/>
    <m/>
    <n v="34535000"/>
  </r>
  <r>
    <s v="1.1-00-24"/>
    <s v="No"/>
    <n v="1"/>
    <x v="0"/>
    <n v="1.3"/>
    <x v="0"/>
    <s v="1.3.4"/>
    <x v="0"/>
    <s v="E"/>
    <s v="Actividades del sector público, que realiza en for"/>
    <s v="01_24"/>
    <n v="6"/>
    <n v="4"/>
    <s v="004_24"/>
    <x v="0"/>
    <n v="3600"/>
    <s v="SERVICIOS DE COMUNICACION SOCIAL Y PUBLICIDAD"/>
    <n v="3610"/>
    <s v="SERVICIOS GENERALES"/>
    <x v="99"/>
    <x v="99"/>
    <n v="1"/>
    <s v="TRAILER CONCERT"/>
    <x v="2"/>
    <x v="2"/>
    <x v="0"/>
    <x v="8"/>
    <x v="0"/>
    <x v="33"/>
    <s v="DIRECCIÓN DE COMUNICACIÓN"/>
    <n v="0"/>
    <n v="15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600"/>
    <s v="SERVICIOS DE COMUNICACION SOCIAL Y PUBLICIDAD"/>
    <n v="3630"/>
    <s v="SERVICIOS GENERALES"/>
    <x v="100"/>
    <x v="100"/>
    <n v="0"/>
    <s v="SIN DESCRIPCIÓN PARA DESTINOS 00"/>
    <x v="2"/>
    <x v="2"/>
    <x v="0"/>
    <x v="0"/>
    <x v="0"/>
    <x v="1"/>
    <s v="DIRECCIÓN GENERAL DE ADMINISTRACIÓN"/>
    <n v="4866666.5199999996"/>
    <n v="4866666.55"/>
    <n v="4866666.46"/>
    <n v="4866666.46"/>
    <n v="4866666.46"/>
    <n v="3649999.82"/>
    <n v="3649999.82"/>
    <n v="5.9999999590218067E-2"/>
    <m/>
    <n v="4866666.5199999996"/>
  </r>
  <r>
    <s v="1.1-00-24"/>
    <s v="No"/>
    <n v="1"/>
    <x v="0"/>
    <n v="1.3"/>
    <x v="0"/>
    <s v="1.3.4"/>
    <x v="0"/>
    <s v="E"/>
    <s v="Actividades del sector público, que realiza en for"/>
    <s v="01_24"/>
    <n v="6"/>
    <n v="4"/>
    <s v="004_24"/>
    <x v="0"/>
    <n v="3600"/>
    <s v="SERVICIOS DE COMUNICACION SOCIAL Y PUBLICIDAD"/>
    <n v="3650"/>
    <s v="SERVICIOS GENERALES"/>
    <x v="101"/>
    <x v="101"/>
    <n v="0"/>
    <s v="SIN DESCRIPCIÓN PARA DESTINOS 00"/>
    <x v="2"/>
    <x v="2"/>
    <x v="0"/>
    <x v="8"/>
    <x v="0"/>
    <x v="33"/>
    <s v="DIRECCIÓN DE COMUNICACIÓN"/>
    <n v="4728216"/>
    <n v="3000000"/>
    <n v="2336400"/>
    <n v="2336400"/>
    <n v="2336400"/>
    <n v="2336400"/>
    <n v="2336400"/>
    <n v="2391816"/>
    <m/>
    <n v="4728216"/>
  </r>
  <r>
    <s v="1.1-00-24"/>
    <s v="No"/>
    <n v="1"/>
    <x v="0"/>
    <n v="1.3"/>
    <x v="0"/>
    <s v="1.3.4"/>
    <x v="0"/>
    <s v="E"/>
    <s v="Actividades del sector público, que realiza en for"/>
    <s v="01_24"/>
    <n v="6"/>
    <n v="4"/>
    <s v="004_24"/>
    <x v="0"/>
    <n v="3600"/>
    <s v="SERVICIOS DE COMUNICACION SOCIAL Y PUBLICIDAD"/>
    <n v="3660"/>
    <s v="SERVICIOS GENERALES"/>
    <x v="102"/>
    <x v="102"/>
    <n v="0"/>
    <s v="SIN DESCRIPCIÓN PARA DESTINOS 00"/>
    <x v="2"/>
    <x v="2"/>
    <x v="0"/>
    <x v="8"/>
    <x v="0"/>
    <x v="33"/>
    <s v="DIRECCIÓN DE COMUNICACIÓN"/>
    <n v="8995784"/>
    <n v="7000000"/>
    <n v="6510399.3099999996"/>
    <n v="5421165.9800000004"/>
    <n v="5421165.96"/>
    <n v="5421165.96"/>
    <n v="5421165.96"/>
    <n v="2485384.6900000004"/>
    <m/>
    <n v="8995784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1"/>
    <x v="0"/>
    <x v="3"/>
    <s v="DIRECCIÓN DE PROCESOS ADMINISTRATIVOS Y"/>
    <n v="8960"/>
    <n v="8960"/>
    <n v="0"/>
    <n v="0"/>
    <n v="0"/>
    <n v="0"/>
    <n v="0"/>
    <n v="8960"/>
    <m/>
    <n v="8960"/>
  </r>
  <r>
    <s v="1.1-00-24"/>
    <s v="No"/>
    <n v="1"/>
    <x v="0"/>
    <n v="1.3"/>
    <x v="0"/>
    <s v="1.3.4"/>
    <x v="0"/>
    <s v="E"/>
    <s v="Actividades del sector público, que realiza en for"/>
    <s v="01_24"/>
    <n v="6"/>
    <n v="3"/>
    <s v="003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8"/>
    <x v="0"/>
    <x v="30"/>
    <s v="JEFATURA DE GABINETE"/>
    <n v="14707.69"/>
    <n v="14707.69"/>
    <n v="2554.1799999999998"/>
    <n v="2554.1799999999998"/>
    <n v="2554.1799999999998"/>
    <n v="2554.1799999999998"/>
    <n v="2554.1799999999998"/>
    <n v="12153.51"/>
    <m/>
    <n v="14707.69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2"/>
    <x v="2"/>
    <x v="37"/>
    <s v="DIRECCIÓN DE LA SECRETARÍA GENERAL"/>
    <n v="7200"/>
    <n v="0"/>
    <n v="6250"/>
    <n v="6250"/>
    <n v="6250"/>
    <n v="6250"/>
    <n v="6250"/>
    <n v="950"/>
    <m/>
    <n v="7200"/>
  </r>
  <r>
    <s v="1.1-00-24"/>
    <s v="No"/>
    <n v="1"/>
    <x v="0"/>
    <n v="1.3"/>
    <x v="0"/>
    <s v="1.3.4"/>
    <x v="0"/>
    <s v="P"/>
    <s v="Actividades destinadas al desarrollo de programas "/>
    <s v="01_24"/>
    <n v="6"/>
    <n v="6"/>
    <s v="006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8"/>
    <x v="0"/>
    <x v="18"/>
    <s v="DIRECCIÓN GENERAL DE CENSOS Y ESTADISTIC"/>
    <n v="18100"/>
    <n v="0"/>
    <n v="15804"/>
    <n v="15804"/>
    <n v="15804"/>
    <n v="15804"/>
    <n v="15804"/>
    <n v="2296"/>
    <m/>
    <n v="181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2"/>
    <x v="3"/>
    <x v="6"/>
    <s v="DIRECCIÓN GENERAL ADJUNTA DE PROTECCIÓN"/>
    <n v="84316"/>
    <n v="0"/>
    <n v="84316"/>
    <n v="84316"/>
    <n v="0"/>
    <n v="0"/>
    <n v="0"/>
    <n v="0"/>
    <m/>
    <n v="84316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6"/>
    <x v="5"/>
    <x v="14"/>
    <s v="DESPACHO DE LA COMISARÍA DE LA POLICÍA P"/>
    <n v="35000"/>
    <n v="0"/>
    <n v="25193.52"/>
    <n v="25193.52"/>
    <n v="25193.52"/>
    <n v="25193.52"/>
    <n v="25193.52"/>
    <n v="9806.48"/>
    <m/>
    <n v="35000"/>
  </r>
  <r>
    <s v="1.1-00-24"/>
    <s v="No"/>
    <n v="3"/>
    <x v="2"/>
    <n v="3.7"/>
    <x v="10"/>
    <s v="3.7.1"/>
    <x v="14"/>
    <s v="E"/>
    <s v="Actividades del sector público, que realiza en for"/>
    <s v="09_24"/>
    <n v="8"/>
    <n v="47"/>
    <s v="029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9"/>
    <x v="7"/>
    <x v="42"/>
    <s v="DIRECCIÓN GENERAL DE TURISMO Y PROMOCIÓN"/>
    <n v="6000"/>
    <n v="0"/>
    <n v="0"/>
    <n v="0"/>
    <n v="0"/>
    <n v="0"/>
    <n v="0"/>
    <n v="6000"/>
    <m/>
    <n v="6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700"/>
    <s v="SERVICIOS DE TRASLADO Y VIATICOS"/>
    <n v="3710"/>
    <s v="SERVICIOS GENERALES"/>
    <x v="103"/>
    <x v="103"/>
    <n v="0"/>
    <s v="SIN DESCRIPCIÓN PARA DESTINOS 00"/>
    <x v="2"/>
    <x v="2"/>
    <x v="0"/>
    <x v="3"/>
    <x v="0"/>
    <x v="7"/>
    <s v="DESPACHO DE LA COORDINACIÓN GENERAL DE G"/>
    <n v="40000"/>
    <n v="0"/>
    <n v="37829"/>
    <n v="37829"/>
    <n v="37829"/>
    <n v="37829"/>
    <n v="37829"/>
    <n v="2171"/>
    <m/>
    <n v="4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700"/>
    <s v="SERVICIOS DE TRASLADO Y VIATICOS"/>
    <n v="3720"/>
    <s v="SERVICIOS GENERALES"/>
    <x v="104"/>
    <x v="104"/>
    <n v="0"/>
    <s v="SIN DESCRIPCIÓN PARA DESTINOS 00"/>
    <x v="2"/>
    <x v="2"/>
    <x v="0"/>
    <x v="1"/>
    <x v="0"/>
    <x v="3"/>
    <s v="DIRECCIÓN DE PROCESOS ADMINISTRATIVOS Y"/>
    <n v="0"/>
    <n v="2480"/>
    <n v="0"/>
    <n v="0"/>
    <n v="0"/>
    <n v="0"/>
    <n v="0"/>
    <n v="0"/>
    <m/>
    <n v="0"/>
  </r>
  <r>
    <s v="1.1-00-24"/>
    <s v="No"/>
    <n v="1"/>
    <x v="0"/>
    <n v="1.3"/>
    <x v="0"/>
    <s v="1.3.4"/>
    <x v="0"/>
    <s v="P"/>
    <s v="Actividades destinadas al desarrollo de programas "/>
    <s v="01_24"/>
    <n v="6"/>
    <n v="6"/>
    <s v="006_24"/>
    <x v="0"/>
    <n v="3700"/>
    <s v="SERVICIOS DE TRASLADO Y VIATICOS"/>
    <n v="3720"/>
    <s v="SERVICIOS GENERALES"/>
    <x v="104"/>
    <x v="104"/>
    <n v="0"/>
    <s v="SIN DESCRIPCIÓN PARA DESTINOS 00"/>
    <x v="2"/>
    <x v="2"/>
    <x v="0"/>
    <x v="8"/>
    <x v="0"/>
    <x v="18"/>
    <s v="DIRECCIÓN GENERAL DE CENSOS Y ESTADISTIC"/>
    <n v="4617.5"/>
    <n v="0"/>
    <n v="4617"/>
    <n v="4617"/>
    <n v="4617"/>
    <n v="4617"/>
    <n v="4617"/>
    <n v="0.5"/>
    <m/>
    <n v="4617.5"/>
  </r>
  <r>
    <s v="1.1-00-24"/>
    <s v="No"/>
    <n v="1"/>
    <x v="0"/>
    <n v="1.7"/>
    <x v="2"/>
    <s v="1.7.1"/>
    <x v="7"/>
    <s v="R"/>
    <s v="Solamente actividades específicas, distintas a las"/>
    <s v="08_24"/>
    <n v="7"/>
    <n v="40"/>
    <s v="025_24"/>
    <x v="0"/>
    <n v="3700"/>
    <s v="SERVICIOS DE TRASLADO Y VIATICOS"/>
    <n v="3720"/>
    <s v="SERVICIOS GENERALES"/>
    <x v="104"/>
    <x v="104"/>
    <n v="0"/>
    <s v="SIN DESCRIPCIÓN PARA DESTINOS 00"/>
    <x v="2"/>
    <x v="2"/>
    <x v="0"/>
    <x v="6"/>
    <x v="5"/>
    <x v="34"/>
    <s v="DESPACHO DE LA COMISARÍA DE LA POLICÍA P"/>
    <n v="6755.56"/>
    <n v="0"/>
    <n v="6755.56"/>
    <n v="6755.56"/>
    <n v="6755.56"/>
    <n v="6755.56"/>
    <n v="6755.56"/>
    <n v="0"/>
    <m/>
    <n v="6755.56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3700"/>
    <s v="SERVICIOS DE TRASLADO Y VIATICOS"/>
    <n v="3720"/>
    <s v="SERVICIOS GENERALES"/>
    <x v="104"/>
    <x v="104"/>
    <n v="0"/>
    <s v="SIN DESCRIPCIÓN PARA DESTINOS 00"/>
    <x v="2"/>
    <x v="2"/>
    <x v="0"/>
    <x v="10"/>
    <x v="4"/>
    <x v="20"/>
    <s v="UNIDAD DE ACOPIO Y SALUD ANIMAL MUNICIPA"/>
    <n v="2220"/>
    <n v="0"/>
    <n v="2220"/>
    <n v="2220"/>
    <n v="2220"/>
    <n v="2220"/>
    <n v="2220"/>
    <n v="0"/>
    <m/>
    <n v="2220"/>
  </r>
  <r>
    <s v="1.1-00-24"/>
    <s v="No"/>
    <n v="1"/>
    <x v="0"/>
    <n v="1.3"/>
    <x v="0"/>
    <s v="1.3.4"/>
    <x v="0"/>
    <s v="E"/>
    <s v="Actividades del sector público, que realiza en for"/>
    <s v="01_24"/>
    <n v="6"/>
    <n v="3"/>
    <s v="003_24"/>
    <x v="0"/>
    <n v="3700"/>
    <s v="SERVICIOS DE TRASLADO Y VIATICOS"/>
    <n v="3750"/>
    <s v="SERVICIOS GENERALES"/>
    <x v="105"/>
    <x v="105"/>
    <n v="0"/>
    <s v="SIN DESCRIPCIÓN PARA DESTINOS 00"/>
    <x v="2"/>
    <x v="2"/>
    <x v="0"/>
    <x v="8"/>
    <x v="0"/>
    <x v="30"/>
    <s v="JEFATURA DE GABINETE"/>
    <n v="11397.95"/>
    <n v="11397.95"/>
    <n v="4332.16"/>
    <n v="4332.16"/>
    <n v="4332.16"/>
    <n v="4332.16"/>
    <n v="4332.16"/>
    <n v="7065.7900000000009"/>
    <m/>
    <n v="11397.95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700"/>
    <s v="SERVICIOS DE TRASLADO Y VIATICOS"/>
    <n v="3750"/>
    <s v="SERVICIOS GENERALES"/>
    <x v="105"/>
    <x v="105"/>
    <n v="0"/>
    <s v="SIN DESCRIPCIÓN PARA DESTINOS 00"/>
    <x v="2"/>
    <x v="2"/>
    <x v="0"/>
    <x v="2"/>
    <x v="2"/>
    <x v="37"/>
    <s v="DIRECCIÓN DE LA SECRETARÍA GENERAL"/>
    <n v="5300"/>
    <n v="0"/>
    <n v="1165.96"/>
    <n v="1165.96"/>
    <n v="1165.96"/>
    <n v="1165.96"/>
    <n v="1165.96"/>
    <n v="4134.04"/>
    <m/>
    <n v="5300"/>
  </r>
  <r>
    <s v="1.1-00-24"/>
    <s v="No"/>
    <n v="1"/>
    <x v="0"/>
    <n v="1.3"/>
    <x v="0"/>
    <s v="1.3.4"/>
    <x v="0"/>
    <s v="P"/>
    <s v="Actividades destinadas al desarrollo de programas "/>
    <s v="01_24"/>
    <n v="6"/>
    <n v="6"/>
    <s v="006_24"/>
    <x v="0"/>
    <n v="3700"/>
    <s v="SERVICIOS DE TRASLADO Y VIATICOS"/>
    <n v="3750"/>
    <s v="SERVICIOS GENERALES"/>
    <x v="105"/>
    <x v="105"/>
    <n v="0"/>
    <s v="SIN DESCRIPCIÓN PARA DESTINOS 00"/>
    <x v="2"/>
    <x v="2"/>
    <x v="0"/>
    <x v="8"/>
    <x v="0"/>
    <x v="18"/>
    <s v="DIRECCIÓN GENERAL DE CENSOS Y ESTADISTIC"/>
    <n v="7282.5"/>
    <n v="0"/>
    <n v="7281.96"/>
    <n v="7281.96"/>
    <n v="7281.96"/>
    <n v="7281.96"/>
    <n v="7281.96"/>
    <n v="0.53999999999996362"/>
    <m/>
    <n v="7282.5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700"/>
    <s v="SERVICIOS DE TRASLADO Y VIATICOS"/>
    <n v="3750"/>
    <s v="SERVICIOS GENERALES"/>
    <x v="105"/>
    <x v="105"/>
    <n v="0"/>
    <s v="SIN DESCRIPCIÓN PARA DESTINOS 00"/>
    <x v="2"/>
    <x v="2"/>
    <x v="0"/>
    <x v="6"/>
    <x v="5"/>
    <x v="14"/>
    <s v="DESPACHO DE LA COMISARÍA DE LA POLICÍA P"/>
    <n v="35000"/>
    <n v="0"/>
    <n v="19848.97"/>
    <n v="19848.97"/>
    <n v="19848.97"/>
    <n v="19848.97"/>
    <n v="19848.97"/>
    <n v="15151.029999999999"/>
    <m/>
    <n v="35000"/>
  </r>
  <r>
    <s v="1.1-00-24"/>
    <s v="No"/>
    <n v="3"/>
    <x v="2"/>
    <n v="3.7"/>
    <x v="10"/>
    <s v="3.7.1"/>
    <x v="14"/>
    <s v="E"/>
    <s v="Actividades del sector público, que realiza en for"/>
    <s v="09_24"/>
    <n v="8"/>
    <n v="47"/>
    <s v="029_24"/>
    <x v="0"/>
    <n v="3700"/>
    <s v="SERVICIOS DE TRASLADO Y VIATICOS"/>
    <n v="3750"/>
    <s v="SERVICIOS GENERALES"/>
    <x v="105"/>
    <x v="105"/>
    <n v="0"/>
    <s v="SIN DESCRIPCIÓN PARA DESTINOS 00"/>
    <x v="2"/>
    <x v="2"/>
    <x v="0"/>
    <x v="9"/>
    <x v="7"/>
    <x v="42"/>
    <s v="DIRECCIÓN GENERAL DE TURISMO Y PROMOCIÓN"/>
    <n v="12000"/>
    <n v="0"/>
    <n v="0"/>
    <n v="0"/>
    <n v="0"/>
    <n v="0"/>
    <n v="0"/>
    <n v="12000"/>
    <m/>
    <n v="12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3700"/>
    <s v="SERVICIOS DE TRASLADO Y VIATICOS"/>
    <n v="3750"/>
    <s v="SERVICIOS GENERALES"/>
    <x v="105"/>
    <x v="105"/>
    <n v="0"/>
    <s v="SIN DESCRIPCIÓN PARA DESTINOS 00"/>
    <x v="2"/>
    <x v="2"/>
    <x v="0"/>
    <x v="3"/>
    <x v="0"/>
    <x v="7"/>
    <s v="DESPACHO DE LA COORDINACIÓN GENERAL DE G"/>
    <n v="38006"/>
    <n v="0"/>
    <n v="16118.18"/>
    <n v="16118.18"/>
    <n v="16118.18"/>
    <n v="16118.18"/>
    <n v="16118.18"/>
    <n v="21887.82"/>
    <m/>
    <n v="38006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3700"/>
    <s v="SERVICIOS DE TRASLADO Y VIATICOS"/>
    <n v="3760"/>
    <s v="SERVICIOS GENERALES"/>
    <x v="106"/>
    <x v="106"/>
    <n v="0"/>
    <s v="SIN DESCRIPCIÓN PARA DESTINOS 00"/>
    <x v="2"/>
    <x v="2"/>
    <x v="0"/>
    <x v="2"/>
    <x v="3"/>
    <x v="6"/>
    <s v="DIRECCIÓN GENERAL ADJUNTA DE PROTECCIÓN"/>
    <n v="14116"/>
    <n v="0"/>
    <n v="14116"/>
    <n v="14116"/>
    <n v="0"/>
    <n v="0"/>
    <n v="0"/>
    <n v="0"/>
    <m/>
    <n v="14116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700"/>
    <s v="SERVICIOS DE TRASLADO Y VIATICOS"/>
    <n v="3790"/>
    <s v="SERVICIOS GENERALES"/>
    <x v="107"/>
    <x v="107"/>
    <n v="0"/>
    <s v="SIN DESCRIPCIÓN PARA DESTINOS 00"/>
    <x v="2"/>
    <x v="2"/>
    <x v="0"/>
    <x v="1"/>
    <x v="0"/>
    <x v="3"/>
    <s v="DIRECCIÓN DE PROCESOS ADMINISTRATIVOS Y"/>
    <n v="0"/>
    <n v="3500"/>
    <n v="0"/>
    <n v="0"/>
    <n v="0"/>
    <n v="0"/>
    <n v="0"/>
    <n v="0"/>
    <m/>
    <n v="0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700"/>
    <s v="SERVICIOS DE TRASLADO Y VIATICOS"/>
    <n v="3790"/>
    <s v="SERVICIOS GENERALES"/>
    <x v="107"/>
    <x v="107"/>
    <n v="0"/>
    <s v="SIN DESCRIPCIÓN PARA DESTINOS 00"/>
    <x v="2"/>
    <x v="2"/>
    <x v="0"/>
    <x v="2"/>
    <x v="2"/>
    <x v="37"/>
    <s v="DIRECCIÓN DE LA SECRETARÍA GENERAL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800"/>
    <s v="SERVICIOS OFICIALES"/>
    <n v="3820"/>
    <s v="SERVICIOS GENERALES"/>
    <x v="108"/>
    <x v="108"/>
    <n v="0"/>
    <s v="SIN DESCRIPCIÓN PARA DESTINOS 00"/>
    <x v="2"/>
    <x v="2"/>
    <x v="0"/>
    <x v="1"/>
    <x v="0"/>
    <x v="3"/>
    <s v="DIRECCIÓN DE PROCESOS ADMINISTRATIVOS Y"/>
    <n v="0"/>
    <n v="10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0"/>
    <n v="3800"/>
    <s v="SERVICIOS OFICIALES"/>
    <n v="3820"/>
    <s v="SERVICIOS GENERALES"/>
    <x v="108"/>
    <x v="108"/>
    <n v="0"/>
    <s v="SIN DESCRIPCIÓN PARA DESTINOS 00"/>
    <x v="2"/>
    <x v="2"/>
    <x v="0"/>
    <x v="2"/>
    <x v="2"/>
    <x v="4"/>
    <s v="DIRECCIÓN GENERAL DE CULTURA DE LA PAZ Y"/>
    <n v="1896600"/>
    <n v="1000000"/>
    <n v="1896600"/>
    <n v="1896600"/>
    <n v="1896600"/>
    <n v="1896600"/>
    <n v="1896600"/>
    <n v="0"/>
    <m/>
    <n v="1896600"/>
  </r>
  <r>
    <s v="1.1-00-24"/>
    <s v="No"/>
    <n v="1"/>
    <x v="0"/>
    <n v="1.3"/>
    <x v="0"/>
    <s v="1.3.4"/>
    <x v="0"/>
    <s v="F"/>
    <s v="Actividades destinadas a la promoción y fomento de"/>
    <s v="02_24"/>
    <n v="1"/>
    <n v="15"/>
    <s v="010_24"/>
    <x v="0"/>
    <n v="3800"/>
    <s v="SERVICIOS OFICIALES"/>
    <n v="3820"/>
    <s v="SERVICIOS GENERALES"/>
    <x v="108"/>
    <x v="108"/>
    <n v="0"/>
    <s v="SIN DESCRIPCIÓN PARA DESTINOS 00"/>
    <x v="2"/>
    <x v="2"/>
    <x v="0"/>
    <x v="2"/>
    <x v="2"/>
    <x v="11"/>
    <s v="DIRECCIÓN GENERAL DE CULTURA DE LA PAZ Y"/>
    <n v="603200"/>
    <n v="1000000"/>
    <n v="603200"/>
    <n v="603200"/>
    <n v="603200"/>
    <n v="603200"/>
    <n v="603200"/>
    <n v="0"/>
    <m/>
    <n v="603200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3800"/>
    <s v="SERVICIOS OFICIALES"/>
    <n v="3820"/>
    <s v="SERVICIOS GENERALES"/>
    <x v="108"/>
    <x v="108"/>
    <n v="0"/>
    <s v="SIN DESCRIPCIÓN PARA DESTINOS 00"/>
    <x v="2"/>
    <x v="2"/>
    <x v="0"/>
    <x v="8"/>
    <x v="6"/>
    <x v="16"/>
    <s v="DIRECCIÓN GENERAL DE RELACIONES PÚBLICAS"/>
    <n v="808397.19"/>
    <n v="850588.4"/>
    <n v="808397.19"/>
    <n v="808397.19"/>
    <n v="692199.99"/>
    <n v="0"/>
    <n v="0"/>
    <n v="0"/>
    <m/>
    <n v="808397.19"/>
  </r>
  <r>
    <s v="1.1-00-24"/>
    <s v="No"/>
    <n v="1"/>
    <x v="0"/>
    <n v="1.3"/>
    <x v="0"/>
    <s v="1.3.4"/>
    <x v="0"/>
    <s v="E"/>
    <s v="Actividades del sector público, que realiza en for"/>
    <s v="01_24"/>
    <n v="5"/>
    <n v="2"/>
    <s v="002_24"/>
    <x v="0"/>
    <n v="3800"/>
    <s v="SERVICIOS OFICIALES"/>
    <n v="3820"/>
    <s v="SERVICIOS GENERALES"/>
    <x v="108"/>
    <x v="108"/>
    <n v="40"/>
    <s v="POSADA GENERAL"/>
    <x v="2"/>
    <x v="2"/>
    <x v="0"/>
    <x v="8"/>
    <x v="6"/>
    <x v="16"/>
    <s v="DIRECCIÓN GENERAL DE RELACIONES PÚBLICAS"/>
    <n v="2462999"/>
    <n v="0"/>
    <n v="2462999"/>
    <n v="0"/>
    <n v="0"/>
    <n v="0"/>
    <n v="0"/>
    <n v="0"/>
    <m/>
    <n v="2462999"/>
  </r>
  <r>
    <s v="1.1-00-24"/>
    <s v="No"/>
    <n v="1"/>
    <x v="0"/>
    <n v="1.3"/>
    <x v="0"/>
    <s v="1.3.4"/>
    <x v="0"/>
    <s v="E"/>
    <s v="Actividades del sector público, que realiza en for"/>
    <s v="01_24"/>
    <n v="5"/>
    <n v="5"/>
    <s v="005_24"/>
    <x v="0"/>
    <n v="3800"/>
    <s v="SERVICIOS OFICIALES"/>
    <n v="3820"/>
    <s v="SERVICIOS GENERALES"/>
    <x v="108"/>
    <x v="108"/>
    <n v="0"/>
    <s v="SIN DESCRIPCIÓN PARA DESTINOS 00"/>
    <x v="2"/>
    <x v="2"/>
    <x v="0"/>
    <x v="8"/>
    <x v="6"/>
    <x v="17"/>
    <s v="DIRECCIÓN GENERAL DE RELACIONES GUBERNAM"/>
    <n v="1134949.8"/>
    <n v="500000"/>
    <n v="1134949.8"/>
    <n v="1134949.8"/>
    <n v="1134949.8"/>
    <n v="535792.4"/>
    <n v="535792.4"/>
    <n v="0"/>
    <m/>
    <n v="1134949.8"/>
  </r>
  <r>
    <s v="1.1-00-24"/>
    <s v="No"/>
    <n v="1"/>
    <x v="0"/>
    <n v="1.3"/>
    <x v="0"/>
    <s v="1.3.4"/>
    <x v="0"/>
    <s v="E"/>
    <s v="Actividades del sector público, que realiza en for"/>
    <s v="01_24"/>
    <n v="5"/>
    <n v="5"/>
    <s v="005_24"/>
    <x v="0"/>
    <n v="3800"/>
    <s v="SERVICIOS OFICIALES"/>
    <n v="3820"/>
    <s v="SERVICIOS GENERALES"/>
    <x v="108"/>
    <x v="108"/>
    <n v="32"/>
    <s v="INFORME DE GOBIERNO"/>
    <x v="2"/>
    <x v="2"/>
    <x v="0"/>
    <x v="8"/>
    <x v="6"/>
    <x v="17"/>
    <s v="DIRECCIÓN GENERAL DE RELACIONES GUBERNAM"/>
    <n v="743560"/>
    <n v="0"/>
    <n v="743560"/>
    <n v="743560"/>
    <n v="743560"/>
    <n v="743560"/>
    <n v="743560"/>
    <n v="0"/>
    <m/>
    <n v="743560"/>
  </r>
  <r>
    <s v="1.1-00-24"/>
    <s v="No"/>
    <n v="1"/>
    <x v="0"/>
    <n v="1.3"/>
    <x v="0"/>
    <s v="1.3.4"/>
    <x v="0"/>
    <s v="E"/>
    <s v="Actividades del sector público, que realiza en for"/>
    <s v="01_24"/>
    <n v="5"/>
    <n v="5"/>
    <s v="005_24"/>
    <x v="0"/>
    <n v="3800"/>
    <s v="SERVICIOS OFICIALES"/>
    <n v="3820"/>
    <s v="SERVICIOS GENERALES"/>
    <x v="108"/>
    <x v="108"/>
    <n v="40"/>
    <s v="POSADA GENERAL"/>
    <x v="2"/>
    <x v="2"/>
    <x v="0"/>
    <x v="8"/>
    <x v="6"/>
    <x v="17"/>
    <s v="DIRECCIÓN GENERAL DE RELACIONES GUBERNAM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1_24"/>
    <n v="6"/>
    <n v="3"/>
    <s v="003_24"/>
    <x v="0"/>
    <n v="3800"/>
    <s v="SERVICIOS OFICIALES"/>
    <n v="3820"/>
    <s v="SERVICIOS GENERALES"/>
    <x v="108"/>
    <x v="108"/>
    <n v="0"/>
    <s v="SIN DESCRIPCIÓN PARA DESTINOS 00"/>
    <x v="2"/>
    <x v="2"/>
    <x v="0"/>
    <x v="8"/>
    <x v="0"/>
    <x v="30"/>
    <s v="JEFATURA DE GABINETE"/>
    <n v="313896"/>
    <n v="0"/>
    <n v="313896"/>
    <n v="313896"/>
    <n v="313896"/>
    <n v="0"/>
    <n v="0"/>
    <n v="0"/>
    <m/>
    <n v="313896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800"/>
    <s v="SERVICIOS OFICIALES"/>
    <n v="3820"/>
    <s v="SERVICIOS GENERALES"/>
    <x v="108"/>
    <x v="108"/>
    <n v="0"/>
    <s v="SIN DESCRIPCIÓN PARA DESTINOS 00"/>
    <x v="2"/>
    <x v="2"/>
    <x v="0"/>
    <x v="0"/>
    <x v="0"/>
    <x v="1"/>
    <s v="DIRECCIÓN GENERAL DE ADMINISTRACIÓN"/>
    <n v="514777.21"/>
    <n v="639567.19999999995"/>
    <n v="514777.21"/>
    <n v="514777.21"/>
    <n v="514777.21"/>
    <n v="514777.21"/>
    <n v="514777.21"/>
    <n v="0"/>
    <m/>
    <n v="514777.21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800"/>
    <s v="SERVICIOS OFICIALES"/>
    <n v="3820"/>
    <s v="SERVICIOS GENERALES"/>
    <x v="108"/>
    <x v="108"/>
    <n v="0"/>
    <s v="SIN DESCRIPCIÓN PARA DESTINOS 00"/>
    <x v="2"/>
    <x v="2"/>
    <x v="0"/>
    <x v="2"/>
    <x v="2"/>
    <x v="37"/>
    <s v="DIRECCIÓN DE LA SECRETARÍA GENERAL"/>
    <n v="145000"/>
    <n v="160000"/>
    <n v="14000.01"/>
    <n v="14000.01"/>
    <n v="14000.01"/>
    <n v="14000.01"/>
    <n v="14000.01"/>
    <n v="130999.99"/>
    <m/>
    <n v="145000"/>
  </r>
  <r>
    <s v="1.1-00-24"/>
    <s v="No"/>
    <n v="1"/>
    <x v="0"/>
    <n v="1.7"/>
    <x v="2"/>
    <s v="1.7.2"/>
    <x v="2"/>
    <s v="E"/>
    <s v="Actividades del sector público, que realiza en for"/>
    <s v="02_24"/>
    <n v="3"/>
    <n v="11"/>
    <s v="009_24"/>
    <x v="0"/>
    <n v="3800"/>
    <s v="SERVICIOS OFICIALES"/>
    <n v="3820"/>
    <s v="SERVICIOS GENERALES"/>
    <x v="108"/>
    <x v="108"/>
    <n v="0"/>
    <s v="SIN DESCRIPCIÓN PARA DESTINOS 00"/>
    <x v="2"/>
    <x v="2"/>
    <x v="0"/>
    <x v="2"/>
    <x v="3"/>
    <x v="6"/>
    <s v="DIRECCIÓN GENERAL ADJUNTA DE PROTECCIÓN"/>
    <n v="192844.2"/>
    <n v="200000"/>
    <n v="192844.2"/>
    <n v="192844.2"/>
    <n v="192844.2"/>
    <n v="192844.2"/>
    <n v="0"/>
    <n v="0"/>
    <m/>
    <n v="192844.2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0"/>
    <n v="3800"/>
    <s v="SERVICIOS OFICIALES"/>
    <n v="3820"/>
    <s v="SERVICIOS GENERALES"/>
    <x v="108"/>
    <x v="108"/>
    <n v="0"/>
    <s v="SIN DESCRIPCIÓN PARA DESTINOS 00"/>
    <x v="2"/>
    <x v="2"/>
    <x v="0"/>
    <x v="10"/>
    <x v="4"/>
    <x v="20"/>
    <s v="UNIDAD DE ACOPIO Y SALUD ANIMAL MUNICIPA"/>
    <n v="174000"/>
    <n v="100000"/>
    <n v="174000"/>
    <n v="174000"/>
    <n v="174000"/>
    <n v="174000"/>
    <n v="0"/>
    <n v="0"/>
    <m/>
    <n v="174000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3800"/>
    <s v="SERVICIOS OFICIALES"/>
    <n v="3820"/>
    <s v="SERVICIOS GENERALES"/>
    <x v="108"/>
    <x v="108"/>
    <n v="0"/>
    <s v="SIN DESCRIPCIÓN PARA DESTINOS 00"/>
    <x v="2"/>
    <x v="2"/>
    <x v="0"/>
    <x v="11"/>
    <x v="6"/>
    <x v="24"/>
    <s v="DIRECCIÓN GENERAL DE CULTURA"/>
    <n v="93171.199999999997"/>
    <n v="400000"/>
    <n v="93171.199999999997"/>
    <n v="93171.199999999997"/>
    <n v="74611.199999999997"/>
    <n v="74611.199999999997"/>
    <n v="74611.199999999997"/>
    <n v="0"/>
    <m/>
    <n v="93171.199999999997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3800"/>
    <s v="SERVICIOS OFICIALES"/>
    <n v="3820"/>
    <s v="SERVICIOS GENERALES"/>
    <x v="108"/>
    <x v="108"/>
    <n v="15"/>
    <s v="FESTIVAL MAROMETA"/>
    <x v="2"/>
    <x v="2"/>
    <x v="0"/>
    <x v="11"/>
    <x v="6"/>
    <x v="24"/>
    <s v="DIRECCIÓN GENERAL DE CULTURA"/>
    <n v="1492920"/>
    <n v="1500000"/>
    <n v="1492920"/>
    <n v="1492920"/>
    <n v="1492920"/>
    <n v="1492920"/>
    <n v="1492920"/>
    <n v="0"/>
    <m/>
    <n v="1492920"/>
  </r>
  <r>
    <s v="1.1-00-24"/>
    <s v="No"/>
    <n v="2"/>
    <x v="1"/>
    <n v="2.4"/>
    <x v="8"/>
    <s v="2.4.2"/>
    <x v="12"/>
    <s v="F"/>
    <s v="Actividades destinadas a la promoción y fomento de"/>
    <s v="06_24"/>
    <n v="5"/>
    <n v="29"/>
    <s v="017_24"/>
    <x v="0"/>
    <n v="3800"/>
    <s v="SERVICIOS OFICIALES"/>
    <n v="3820"/>
    <s v="SERVICIOS GENERALES"/>
    <x v="108"/>
    <x v="108"/>
    <n v="16"/>
    <s v="DIA DEL MAESTRO"/>
    <x v="2"/>
    <x v="2"/>
    <x v="0"/>
    <x v="11"/>
    <x v="6"/>
    <x v="24"/>
    <s v="DIRECCIÓN GENERAL DE CULTURA"/>
    <n v="589860"/>
    <n v="600000"/>
    <n v="589860"/>
    <n v="589860"/>
    <n v="589860"/>
    <n v="589860"/>
    <n v="589860"/>
    <n v="0"/>
    <m/>
    <n v="589860"/>
  </r>
  <r>
    <s v="1.1-00-24"/>
    <s v="No"/>
    <n v="2"/>
    <x v="1"/>
    <n v="2.7"/>
    <x v="6"/>
    <s v="2.7.1"/>
    <x v="6"/>
    <s v="S"/>
    <s v="Definidos en el Presupuesto de Egresos y los que s"/>
    <s v="06_24"/>
    <n v="5"/>
    <n v="26"/>
    <s v="016_24"/>
    <x v="0"/>
    <n v="3800"/>
    <s v="SERVICIOS OFICIALES"/>
    <n v="3820"/>
    <s v="SERVICIOS GENERALES"/>
    <x v="108"/>
    <x v="108"/>
    <n v="0"/>
    <s v="SIN DESCRIPCIÓN PARA DESTINOS 00"/>
    <x v="2"/>
    <x v="2"/>
    <x v="0"/>
    <x v="11"/>
    <x v="6"/>
    <x v="41"/>
    <s v="DESPACHO DE LA COORDINACIÓN GENERAL DE C"/>
    <n v="4000000"/>
    <n v="4000000"/>
    <n v="3957260"/>
    <n v="3957260"/>
    <n v="3942260"/>
    <n v="3942260"/>
    <n v="3942260"/>
    <n v="42740"/>
    <m/>
    <n v="4000000"/>
  </r>
  <r>
    <s v="1.1-00-24"/>
    <s v="No"/>
    <n v="2"/>
    <x v="1"/>
    <n v="2.7"/>
    <x v="6"/>
    <s v="2.7.1"/>
    <x v="6"/>
    <s v="S"/>
    <s v="Definidos en el Presupuesto de Egresos y los que s"/>
    <s v="06_24"/>
    <n v="5"/>
    <n v="30"/>
    <s v="018_24"/>
    <x v="0"/>
    <n v="3800"/>
    <s v="SERVICIOS OFICIALES"/>
    <n v="3820"/>
    <s v="SERVICIOS GENERALES"/>
    <x v="108"/>
    <x v="108"/>
    <n v="0"/>
    <s v="SIN DESCRIPCIÓN PARA DESTINOS 00"/>
    <x v="2"/>
    <x v="2"/>
    <x v="0"/>
    <x v="11"/>
    <x v="6"/>
    <x v="38"/>
    <s v="DIRECCIÓN GENERAL DE POLÍTICA SOCIAL"/>
    <n v="0"/>
    <n v="74530"/>
    <n v="0"/>
    <n v="0"/>
    <n v="0"/>
    <n v="0"/>
    <n v="0"/>
    <n v="0"/>
    <m/>
    <n v="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3800"/>
    <s v="SERVICIOS OFICIALES"/>
    <n v="3820"/>
    <s v="SERVICIOS GENERALES"/>
    <x v="108"/>
    <x v="108"/>
    <n v="0"/>
    <s v="SIN DESCRIPCIÓN PARA DESTINOS 00"/>
    <x v="2"/>
    <x v="2"/>
    <x v="0"/>
    <x v="5"/>
    <x v="4"/>
    <x v="12"/>
    <s v="DIRECCIÓN DE PROYECTOS ESTRATEGICOS"/>
    <n v="0"/>
    <n v="619981"/>
    <n v="0"/>
    <n v="0"/>
    <n v="0"/>
    <n v="0"/>
    <n v="0"/>
    <n v="0"/>
    <m/>
    <n v="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0"/>
    <s v="SIN DESCRIPCIÓN PARA DESTINOS 00"/>
    <x v="2"/>
    <x v="2"/>
    <x v="0"/>
    <x v="9"/>
    <x v="7"/>
    <x v="21"/>
    <s v="DESPACHO DE LA COORDINACIÓN GENERAL DE D"/>
    <n v="3723692"/>
    <n v="500000"/>
    <n v="3717080"/>
    <n v="3717080"/>
    <n v="3567080"/>
    <n v="3567080"/>
    <n v="3567080"/>
    <n v="6612"/>
    <m/>
    <n v="3723692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23"/>
    <s v="CABALGATA"/>
    <x v="2"/>
    <x v="2"/>
    <x v="0"/>
    <x v="9"/>
    <x v="7"/>
    <x v="21"/>
    <s v="DESPACHO DE LA COORDINACIÓN GENERAL DE D"/>
    <n v="740080"/>
    <n v="500000"/>
    <n v="740080"/>
    <n v="740080"/>
    <n v="740080"/>
    <n v="740080"/>
    <n v="740080"/>
    <n v="0"/>
    <m/>
    <n v="74008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24"/>
    <s v="EXPO AGROPECUARIA"/>
    <x v="2"/>
    <x v="2"/>
    <x v="0"/>
    <x v="9"/>
    <x v="7"/>
    <x v="21"/>
    <s v="DESPACHO DE LA COORDINACIÓN GENERAL DE D"/>
    <n v="640000"/>
    <n v="500000"/>
    <n v="640000"/>
    <n v="640000"/>
    <n v="640000"/>
    <n v="640000"/>
    <n v="640000"/>
    <n v="0"/>
    <m/>
    <n v="64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25"/>
    <s v="CHARRERIA"/>
    <x v="2"/>
    <x v="2"/>
    <x v="0"/>
    <x v="9"/>
    <x v="7"/>
    <x v="21"/>
    <s v="DESPACHO DE LA COORDINACIÓN GENERAL DE D"/>
    <n v="1287600"/>
    <n v="615000"/>
    <n v="1287600"/>
    <n v="1287600"/>
    <n v="1287600"/>
    <n v="1287600"/>
    <n v="1287600"/>
    <n v="0"/>
    <m/>
    <n v="12876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26"/>
    <s v="MICTLAN"/>
    <x v="2"/>
    <x v="2"/>
    <x v="0"/>
    <x v="9"/>
    <x v="7"/>
    <x v="21"/>
    <s v="DESPACHO DE LA COORDINACIÓN GENERAL DE D"/>
    <n v="694492.6"/>
    <n v="735000"/>
    <n v="694492"/>
    <n v="694492"/>
    <n v="694492"/>
    <n v="0"/>
    <n v="0"/>
    <n v="0.59999999997671694"/>
    <m/>
    <n v="694492.6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27"/>
    <s v="ARBOL NAVIDEÑO"/>
    <x v="2"/>
    <x v="2"/>
    <x v="0"/>
    <x v="9"/>
    <x v="7"/>
    <x v="21"/>
    <s v="DESPACHO DE LA COORDINACIÓN GENERAL DE D"/>
    <n v="0"/>
    <n v="450000"/>
    <n v="0"/>
    <n v="0"/>
    <n v="0"/>
    <n v="0"/>
    <n v="0"/>
    <n v="0"/>
    <m/>
    <n v="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0"/>
    <n v="3800"/>
    <s v="SERVICIOS OFICIALES"/>
    <n v="3820"/>
    <s v="SERVICIOS GENERALES"/>
    <x v="108"/>
    <x v="108"/>
    <n v="28"/>
    <s v="ROSCA DE REYES"/>
    <x v="2"/>
    <x v="2"/>
    <x v="0"/>
    <x v="9"/>
    <x v="7"/>
    <x v="21"/>
    <s v="DESPACHO DE LA COORDINACIÓN GENERAL DE D"/>
    <n v="200000"/>
    <n v="200000"/>
    <n v="200000"/>
    <n v="200000"/>
    <n v="200000"/>
    <n v="200000"/>
    <n v="200000"/>
    <n v="0"/>
    <m/>
    <n v="200000"/>
  </r>
  <r>
    <s v="1.1-00-24"/>
    <s v="No"/>
    <n v="3"/>
    <x v="2"/>
    <n v="3.7"/>
    <x v="10"/>
    <s v="3.7.1"/>
    <x v="14"/>
    <s v="E"/>
    <s v="Actividades del sector público, que realiza en for"/>
    <s v="09_24"/>
    <n v="8"/>
    <n v="47"/>
    <s v="029_24"/>
    <x v="0"/>
    <n v="3800"/>
    <s v="SERVICIOS OFICIALES"/>
    <n v="3820"/>
    <s v="SERVICIOS GENERALES"/>
    <x v="108"/>
    <x v="108"/>
    <n v="0"/>
    <s v="SIN DESCRIPCIÓN PARA DESTINOS 00"/>
    <x v="2"/>
    <x v="2"/>
    <x v="0"/>
    <x v="9"/>
    <x v="7"/>
    <x v="42"/>
    <s v="DIRECCIÓN GENERAL DE TURISMO Y PROMOCIÓN"/>
    <n v="657870.80000000005"/>
    <n v="0"/>
    <n v="657870.80000000005"/>
    <n v="0"/>
    <n v="0"/>
    <n v="0"/>
    <n v="0"/>
    <n v="0"/>
    <m/>
    <n v="657870.80000000005"/>
  </r>
  <r>
    <s v="1.1-00-24"/>
    <s v="No"/>
    <n v="3"/>
    <x v="2"/>
    <n v="3.7"/>
    <x v="10"/>
    <s v="3.7.1"/>
    <x v="14"/>
    <s v="E"/>
    <s v="Actividades del sector público, que realiza en for"/>
    <s v="09_24"/>
    <n v="8"/>
    <n v="47"/>
    <s v="029_24"/>
    <x v="0"/>
    <n v="3800"/>
    <s v="SERVICIOS OFICIALES"/>
    <n v="3820"/>
    <s v="SERVICIOS GENERALES"/>
    <x v="108"/>
    <x v="108"/>
    <n v="22"/>
    <s v="ESCUELA DE CHARRERIA"/>
    <x v="2"/>
    <x v="2"/>
    <x v="0"/>
    <x v="9"/>
    <x v="7"/>
    <x v="42"/>
    <s v="DIRECCIÓN GENERAL DE TURISMO Y PROMOCIÓN"/>
    <n v="0"/>
    <n v="700000"/>
    <n v="0"/>
    <n v="0"/>
    <n v="0"/>
    <n v="0"/>
    <n v="0"/>
    <n v="0"/>
    <m/>
    <n v="0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800"/>
    <s v="SERVICIOS OFICIALES"/>
    <n v="3830"/>
    <s v="SERVICIOS GENERALES"/>
    <x v="109"/>
    <x v="109"/>
    <n v="0"/>
    <s v="SIN DESCRIPCIÓN PARA DESTINOS 00"/>
    <x v="2"/>
    <x v="2"/>
    <x v="0"/>
    <x v="6"/>
    <x v="5"/>
    <x v="14"/>
    <s v="DESPACHO DE LA COMISARÍA DE LA POLICÍA P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900"/>
    <s v="OTROS SERVICIOS GENERALES"/>
    <n v="3910"/>
    <s v="SERVICIOS GENERALES"/>
    <x v="110"/>
    <x v="110"/>
    <n v="0"/>
    <s v="SIN DESCRIPCIÓN PARA DESTINOS 00"/>
    <x v="2"/>
    <x v="2"/>
    <x v="0"/>
    <x v="0"/>
    <x v="0"/>
    <x v="1"/>
    <s v="DIRECCIÓN GENERAL DE ADMINISTRACIÓN"/>
    <n v="445766.8"/>
    <n v="700000"/>
    <n v="445766.8"/>
    <n v="445766.8"/>
    <n v="445766.8"/>
    <n v="445766.8"/>
    <n v="445766.8"/>
    <n v="0"/>
    <m/>
    <n v="445766.8"/>
  </r>
  <r>
    <s v="2.5-03-1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6"/>
    <x v="1"/>
    <x v="0"/>
    <x v="40"/>
    <s v="DIRECCIÓN GENERAL DE FINANZAS"/>
    <n v="981350"/>
    <n v="0"/>
    <n v="980971.69"/>
    <n v="980971.69"/>
    <n v="980971.69"/>
    <n v="980971.69"/>
    <n v="980971.69"/>
    <n v="378.31000000005588"/>
    <m/>
    <n v="981350"/>
  </r>
  <r>
    <s v="2.6-05-24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5"/>
    <x v="1"/>
    <x v="0"/>
    <x v="40"/>
    <s v="DIRECCIÓN GENERAL DE FINANZAS"/>
    <n v="0"/>
    <n v="0"/>
    <n v="29337.03"/>
    <n v="29337.03"/>
    <n v="29337.03"/>
    <n v="29337.03"/>
    <n v="29337.03"/>
    <n v="-29337.03"/>
    <n v="29337.03"/>
    <n v="29337.03"/>
  </r>
  <r>
    <s v="2.6-05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7"/>
    <x v="1"/>
    <x v="0"/>
    <x v="40"/>
    <s v="DIRECCIÓN GENERAL DE FINANZAS"/>
    <n v="38913"/>
    <n v="0"/>
    <n v="38913"/>
    <n v="38913"/>
    <n v="38913"/>
    <n v="38913"/>
    <n v="38913"/>
    <n v="0"/>
    <m/>
    <n v="38913"/>
  </r>
  <r>
    <s v="2.5-02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8"/>
    <x v="1"/>
    <x v="0"/>
    <x v="40"/>
    <s v="DIRECCIÓN GENERAL DE FINANZAS"/>
    <n v="921278.58"/>
    <n v="0"/>
    <n v="921278.58"/>
    <n v="921278.58"/>
    <n v="921278.58"/>
    <n v="921278.58"/>
    <n v="921278.58"/>
    <n v="0"/>
    <m/>
    <n v="921278.58"/>
  </r>
  <r>
    <s v="2.6-06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9"/>
    <x v="1"/>
    <x v="0"/>
    <x v="40"/>
    <s v="DIRECCIÓN GENERAL DE FINANZAS"/>
    <n v="167669.15"/>
    <n v="0"/>
    <n v="167669.15"/>
    <n v="167669.15"/>
    <n v="167669.15"/>
    <n v="167669.15"/>
    <n v="167669.15"/>
    <n v="0"/>
    <m/>
    <n v="167669.15"/>
  </r>
  <r>
    <s v="2.6-12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0"/>
    <x v="1"/>
    <x v="0"/>
    <x v="40"/>
    <s v="DIRECCIÓN GENERAL DE FINANZAS"/>
    <n v="7445.91"/>
    <n v="0"/>
    <n v="7445.91"/>
    <n v="7445.91"/>
    <n v="7445.91"/>
    <n v="7445.91"/>
    <n v="7445.91"/>
    <n v="0"/>
    <m/>
    <n v="7445.91"/>
  </r>
  <r>
    <s v="2.6-11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1"/>
    <x v="1"/>
    <x v="0"/>
    <x v="40"/>
    <s v="DIRECCIÓN GENERAL DE FINANZAS"/>
    <n v="1770.05"/>
    <n v="0"/>
    <n v="1770.05"/>
    <n v="1770.05"/>
    <n v="1770.05"/>
    <n v="1770.05"/>
    <n v="1770.05"/>
    <n v="0"/>
    <m/>
    <n v="1770.05"/>
  </r>
  <r>
    <s v="212-4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2"/>
    <x v="1"/>
    <x v="0"/>
    <x v="40"/>
    <s v="DIRECCIÓN GENERAL DE FINANZAS"/>
    <n v="1135715.3"/>
    <n v="0"/>
    <n v="1135715.3"/>
    <n v="1135715.3"/>
    <n v="1135715.3"/>
    <n v="1135715.3"/>
    <n v="1135715.3"/>
    <n v="0"/>
    <m/>
    <n v="1135715.3"/>
  </r>
  <r>
    <s v="2.6-01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3"/>
    <x v="1"/>
    <x v="0"/>
    <x v="40"/>
    <s v="DIRECCIÓN GENERAL DE FINANZAS"/>
    <n v="1000247.19"/>
    <n v="0"/>
    <n v="1000247.19"/>
    <n v="1000247.19"/>
    <n v="1000247.19"/>
    <n v="1000247.19"/>
    <n v="1000247.19"/>
    <n v="0"/>
    <m/>
    <n v="1000247.19"/>
  </r>
  <r>
    <s v="502.1-11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4"/>
    <x v="1"/>
    <x v="0"/>
    <x v="40"/>
    <s v="DIRECCIÓN GENERAL DE FINANZAS"/>
    <n v="104076.75"/>
    <n v="0"/>
    <n v="104076.75"/>
    <n v="104076.75"/>
    <n v="104076.75"/>
    <n v="104076.75"/>
    <n v="104076.75"/>
    <n v="0"/>
    <m/>
    <n v="104076.75"/>
  </r>
  <r>
    <s v="2.5-01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5"/>
    <x v="1"/>
    <x v="0"/>
    <x v="40"/>
    <s v="DIRECCIÓN GENERAL DE FINANZAS"/>
    <n v="2224784.9500000002"/>
    <n v="0"/>
    <n v="2224784.9500000002"/>
    <n v="2224784.9500000002"/>
    <n v="2224784.9500000002"/>
    <n v="2224784.9500000002"/>
    <n v="2224784.9500000002"/>
    <n v="0"/>
    <m/>
    <n v="2224784.9500000002"/>
  </r>
  <r>
    <s v="2.6-14-23"/>
    <s v="Si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20"/>
    <s v="SERVICIOS GENERALES"/>
    <x v="111"/>
    <x v="111"/>
    <n v="0"/>
    <s v="SIN DESCRIPCIÓN PARA DESTINOS 00"/>
    <x v="2"/>
    <x v="2"/>
    <x v="16"/>
    <x v="1"/>
    <x v="0"/>
    <x v="40"/>
    <s v="DIRECCIÓN GENERAL DE FINANZAS"/>
    <n v="2676.88"/>
    <n v="0"/>
    <n v="2676.88"/>
    <n v="2676.88"/>
    <n v="2676.88"/>
    <n v="2676.88"/>
    <n v="2676.88"/>
    <n v="0"/>
    <m/>
    <n v="2676.88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900"/>
    <s v="OTROS SERVICIOS GENERALES"/>
    <n v="3920"/>
    <s v="SERVICIOS GENERALES"/>
    <x v="112"/>
    <x v="112"/>
    <n v="0"/>
    <s v="SIN DESCRIPCIÓN PARA DESTINOS 00"/>
    <x v="2"/>
    <x v="2"/>
    <x v="0"/>
    <x v="0"/>
    <x v="0"/>
    <x v="1"/>
    <s v="DIRECCIÓN GENERAL DE ADMINISTRACIÓN"/>
    <n v="1115936.99"/>
    <n v="1000000"/>
    <n v="1115936.99"/>
    <n v="1115936.99"/>
    <n v="545134.93000000005"/>
    <n v="545134.93000000005"/>
    <n v="545134.93000000005"/>
    <n v="0"/>
    <m/>
    <n v="1115936.99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0"/>
    <n v="3900"/>
    <s v="OTROS SERVICIOS GENERALES"/>
    <n v="3920"/>
    <s v="SERVICIOS GENERALES"/>
    <x v="112"/>
    <x v="112"/>
    <n v="0"/>
    <s v="SIN DESCRIPCIÓN PARA DESTINOS 00"/>
    <x v="2"/>
    <x v="2"/>
    <x v="0"/>
    <x v="2"/>
    <x v="2"/>
    <x v="37"/>
    <s v="DIRECCIÓN DE LA SECRETARÍA GENERAL"/>
    <n v="1216175.0900000001"/>
    <n v="500000"/>
    <n v="1216175.0900000001"/>
    <n v="1216175.0900000001"/>
    <n v="923847.44"/>
    <n v="660945.14"/>
    <n v="660945.14"/>
    <n v="0"/>
    <m/>
    <n v="1216175.0900000001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0"/>
    <n v="3900"/>
    <s v="OTROS SERVICIOS GENERALES"/>
    <n v="3920"/>
    <s v="SERVICIOS GENERALES"/>
    <x v="112"/>
    <x v="112"/>
    <n v="0"/>
    <s v="SIN DESCRIPCIÓN PARA DESTINOS 00"/>
    <x v="2"/>
    <x v="2"/>
    <x v="0"/>
    <x v="4"/>
    <x v="8"/>
    <x v="22"/>
    <s v="DIRECCIÓN GENERAL DE AGUA POTABLE Y SANE"/>
    <n v="10259700"/>
    <n v="7000000"/>
    <n v="10259700"/>
    <n v="10259700"/>
    <n v="10259700"/>
    <n v="10259700"/>
    <n v="10259700"/>
    <n v="0"/>
    <m/>
    <n v="10259700"/>
  </r>
  <r>
    <s v="1.1-00-24"/>
    <s v="No"/>
    <n v="1"/>
    <x v="0"/>
    <n v="1.3"/>
    <x v="0"/>
    <s v="1.3.4"/>
    <x v="0"/>
    <s v="M"/>
    <s v="Actividades de apoyo administrativo desarrolladas "/>
    <s v="04_24"/>
    <n v="6"/>
    <n v="19"/>
    <s v="013_24"/>
    <x v="0"/>
    <n v="3900"/>
    <s v="OTROS SERVICIOS GENERALES"/>
    <n v="3940"/>
    <s v="SERVICIOS GENERALES"/>
    <x v="113"/>
    <x v="113"/>
    <n v="0"/>
    <s v="SIN DESCRIPCIÓN PARA DESTINOS 00"/>
    <x v="2"/>
    <x v="2"/>
    <x v="0"/>
    <x v="1"/>
    <x v="0"/>
    <x v="40"/>
    <s v="DIRECCIÓN GENERAL DE FINANZAS"/>
    <n v="1661937.89"/>
    <n v="1661937.89"/>
    <n v="55672"/>
    <n v="55672"/>
    <n v="55672"/>
    <n v="55672"/>
    <n v="55671"/>
    <n v="1606265.89"/>
    <m/>
    <n v="1661937.89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900"/>
    <s v="OTROS SERVICIOS GENERALES"/>
    <n v="3940"/>
    <s v="SERVICIOS GENERALES"/>
    <x v="113"/>
    <x v="113"/>
    <n v="0"/>
    <s v="SIN DESCRIPCIÓN PARA DESTINOS 00"/>
    <x v="2"/>
    <x v="2"/>
    <x v="0"/>
    <x v="0"/>
    <x v="0"/>
    <x v="1"/>
    <s v="DIRECCIÓN GENERAL DE ADMINISTRACIÓN"/>
    <n v="10755000"/>
    <n v="10000000"/>
    <n v="10753577.1"/>
    <n v="10753577.1"/>
    <n v="10753577.1"/>
    <n v="10753577.1"/>
    <n v="10753577.1"/>
    <n v="1422.9000000003725"/>
    <m/>
    <n v="10755000"/>
  </r>
  <r>
    <s v="1.1-00-24"/>
    <s v="No"/>
    <n v="1"/>
    <x v="0"/>
    <n v="1.7"/>
    <x v="2"/>
    <s v="1.7.1"/>
    <x v="7"/>
    <s v="R"/>
    <s v="Solamente actividades específicas, distintas a las"/>
    <s v="08_24"/>
    <n v="7"/>
    <n v="40"/>
    <s v="025_24"/>
    <x v="0"/>
    <n v="3900"/>
    <s v="OTROS SERVICIOS GENERALES"/>
    <n v="3940"/>
    <s v="SERVICIOS GENERALES"/>
    <x v="113"/>
    <x v="113"/>
    <n v="0"/>
    <s v="SIN DESCRIPCIÓN PARA DESTINOS 00"/>
    <x v="2"/>
    <x v="2"/>
    <x v="0"/>
    <x v="6"/>
    <x v="5"/>
    <x v="34"/>
    <s v="DESPACHO DE LA COMISARÍA DE LA POLICÍA P"/>
    <n v="0"/>
    <n v="5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20"/>
    <s v="014_24"/>
    <x v="0"/>
    <n v="3900"/>
    <s v="OTROS SERVICIOS GENERALES"/>
    <n v="3940"/>
    <s v="SERVICIOS GENERALES"/>
    <x v="114"/>
    <x v="114"/>
    <n v="0"/>
    <s v="SIN DESCRIPCIÓN PARA DESTINOS 00"/>
    <x v="2"/>
    <x v="2"/>
    <x v="0"/>
    <x v="1"/>
    <x v="0"/>
    <x v="13"/>
    <s v="DIRECCIÓN GENERAL DE INGRESOS"/>
    <n v="260897.47"/>
    <n v="450000"/>
    <n v="260897.47"/>
    <n v="260897.47"/>
    <n v="260897.47"/>
    <n v="260897.47"/>
    <n v="254969.51"/>
    <n v="0"/>
    <m/>
    <n v="260897.47"/>
  </r>
  <r>
    <s v="1.1-00-24"/>
    <s v="No"/>
    <n v="1"/>
    <x v="0"/>
    <n v="1.3"/>
    <x v="0"/>
    <s v="1.3.4"/>
    <x v="0"/>
    <s v="M"/>
    <s v="Actividades de apoyo administrativo desarrolladas "/>
    <s v="04_24"/>
    <n v="6"/>
    <n v="20"/>
    <s v="014_24"/>
    <x v="0"/>
    <n v="3900"/>
    <s v="OTROS SERVICIOS GENERALES"/>
    <n v="3950"/>
    <s v="SERVICIOS GENERALES"/>
    <x v="115"/>
    <x v="115"/>
    <n v="0"/>
    <s v="SIN DESCRIPCIÓN PARA DESTINOS 00"/>
    <x v="2"/>
    <x v="2"/>
    <x v="0"/>
    <x v="1"/>
    <x v="0"/>
    <x v="13"/>
    <s v="DIRECCIÓN GENERAL DE INGRESOS"/>
    <n v="0"/>
    <n v="3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3900"/>
    <s v="OTROS SERVICIOS GENERALES"/>
    <n v="3960"/>
    <s v="SERVICIOS GENERALES"/>
    <x v="116"/>
    <x v="116"/>
    <n v="0"/>
    <s v="SIN DESCRIPCIÓN PARA DESTINOS 00"/>
    <x v="2"/>
    <x v="2"/>
    <x v="0"/>
    <x v="1"/>
    <x v="0"/>
    <x v="3"/>
    <s v="DIRECCIÓN DE PROCESOS ADMINISTRATIVOS Y"/>
    <n v="69639"/>
    <n v="18000"/>
    <n v="69637.899999999994"/>
    <n v="69637.899999999994"/>
    <n v="69637.899999999994"/>
    <n v="69637.899999999994"/>
    <n v="69637.899999999994"/>
    <n v="1.1000000000058208"/>
    <m/>
    <n v="69639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0"/>
    <n v="3900"/>
    <s v="OTROS SERVICIOS GENERALES"/>
    <n v="396"/>
    <s v="OTROS GASTOS POR RESPONSABILIDADES"/>
    <x v="117"/>
    <x v="117"/>
    <n v="0"/>
    <s v="SIN DESCRIPCIÓN PARA DESTINOS 00"/>
    <x v="2"/>
    <x v="2"/>
    <x v="0"/>
    <x v="0"/>
    <x v="0"/>
    <x v="1"/>
    <s v="DIRECCIÓN GENERAL DE ADMINISTRACIÓN"/>
    <n v="83080.800000000003"/>
    <n v="100000"/>
    <n v="83080.800000000003"/>
    <n v="83080.800000000003"/>
    <n v="83080.800000000003"/>
    <n v="83080.800000000003"/>
    <n v="83080.800000000003"/>
    <n v="0"/>
    <m/>
    <n v="83080.800000000003"/>
  </r>
  <r>
    <s v="1.1-00-24"/>
    <s v="No"/>
    <n v="1"/>
    <x v="0"/>
    <n v="1.7"/>
    <x v="2"/>
    <s v="1.7.1"/>
    <x v="7"/>
    <s v="R"/>
    <s v="Solamente actividades específicas, distintas a las"/>
    <s v="08_24"/>
    <n v="7"/>
    <n v="41"/>
    <s v="025_24"/>
    <x v="0"/>
    <n v="3900"/>
    <s v="OTROS SERVICIOS GENERALES"/>
    <n v="396"/>
    <s v="OTROS GASTOS POR RESPONSABILIDADES"/>
    <x v="117"/>
    <x v="117"/>
    <n v="0"/>
    <s v="SIN DESCRIPCIÓN PARA DESTINOS 00"/>
    <x v="2"/>
    <x v="2"/>
    <x v="0"/>
    <x v="6"/>
    <x v="5"/>
    <x v="14"/>
    <s v="DESPACHO DE LA COMISARÍA DE LA POLICÍA P"/>
    <n v="83115.72"/>
    <n v="120000"/>
    <n v="83115.72"/>
    <n v="83115.72"/>
    <n v="61602.36"/>
    <n v="61602.36"/>
    <n v="61602.36"/>
    <n v="0"/>
    <m/>
    <n v="83115.72"/>
  </r>
  <r>
    <s v="1.1-00-24"/>
    <s v="No"/>
    <n v="1"/>
    <x v="0"/>
    <n v="1.3"/>
    <x v="0"/>
    <s v="1.3.4"/>
    <x v="0"/>
    <s v="M"/>
    <s v="Actividades de apoyo administrativo desarrolladas "/>
    <s v="04_24"/>
    <n v="6"/>
    <n v="19"/>
    <s v="013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1"/>
    <x v="0"/>
    <x v="40"/>
    <s v="DIRECCIÓN GENERAL DE FINANZAS"/>
    <n v="2200000"/>
    <n v="2200000"/>
    <n v="2105566.7599999998"/>
    <n v="2105566.7599999998"/>
    <n v="2105566.7599999998"/>
    <n v="2105566.7599999998"/>
    <n v="2105566.7599999998"/>
    <n v="94433.240000000224"/>
    <m/>
    <n v="2200000"/>
  </r>
  <r>
    <s v="1.1-00-24"/>
    <s v="No"/>
    <n v="2"/>
    <x v="1"/>
    <n v="2.4"/>
    <x v="8"/>
    <s v="2.4.1"/>
    <x v="15"/>
    <s v="F"/>
    <s v="Actividades destinadas a la promoción y fomento de"/>
    <s v="16_24"/>
    <n v="5"/>
    <n v="55"/>
    <s v="036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13"/>
    <x v="6"/>
    <x v="43"/>
    <s v="CONSEJO MUNICIPAL DEL DEPORTE (COMUDE)"/>
    <n v="17127649.879999999"/>
    <n v="17059649.879999999"/>
    <n v="16502648.84"/>
    <n v="16502648.84"/>
    <n v="16502648.84"/>
    <n v="16460485.57"/>
    <n v="16460485.57"/>
    <n v="625001.03999999911"/>
    <m/>
    <n v="17127649.879999999"/>
  </r>
  <r>
    <s v="1.1-00-24"/>
    <s v="No"/>
    <n v="2"/>
    <x v="1"/>
    <n v="2.6"/>
    <x v="11"/>
    <s v="2.6.8"/>
    <x v="16"/>
    <s v="R"/>
    <s v="Solamente actividades específicas, distintas a las"/>
    <s v="13_24"/>
    <n v="1"/>
    <n v="52"/>
    <s v="033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14"/>
    <x v="2"/>
    <x v="44"/>
    <s v="INSTITUTO MUNICIPAL DE LA MUJER TLAJOMUL"/>
    <n v="6135546.4699999997"/>
    <n v="6135546.4699999997"/>
    <n v="5358462.09"/>
    <n v="5358462.09"/>
    <n v="5358462.09"/>
    <n v="5341265.3499999996"/>
    <n v="5341265.3499999996"/>
    <n v="777084.37999999989"/>
    <m/>
    <n v="6135546.4699999997"/>
  </r>
  <r>
    <s v="1.1-00-24"/>
    <s v="No"/>
    <n v="2"/>
    <x v="1"/>
    <n v="2.6"/>
    <x v="11"/>
    <s v="2.6.8"/>
    <x v="16"/>
    <s v="R"/>
    <s v="Solamente actividades específicas, distintas a las"/>
    <s v="14_24"/>
    <n v="1"/>
    <n v="53"/>
    <s v="034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15"/>
    <x v="2"/>
    <x v="45"/>
    <s v="CENTRO DE ESTIMULACIÓN PARA PERSONAS CON"/>
    <n v="13523208.92"/>
    <n v="10523208.92"/>
    <n v="13523208.92"/>
    <n v="13523208.92"/>
    <n v="13523208.92"/>
    <n v="13523208.92"/>
    <n v="13523208.92"/>
    <n v="0"/>
    <m/>
    <n v="13523208.92"/>
  </r>
  <r>
    <s v="1.1-00-24"/>
    <s v="No"/>
    <n v="2"/>
    <x v="1"/>
    <n v="2.6"/>
    <x v="11"/>
    <s v="2.6.3"/>
    <x v="17"/>
    <s v="R"/>
    <s v="Solamente actividades específicas, distintas a las"/>
    <s v="12_24"/>
    <n v="1"/>
    <n v="51"/>
    <s v="032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16"/>
    <x v="2"/>
    <x v="46"/>
    <s v="SISTEMA INTEGRAL PARA EL DESARROLLO DE L"/>
    <n v="68471532.379999995"/>
    <n v="68471532.379999995"/>
    <n v="68471532.379999995"/>
    <n v="68471532.379999995"/>
    <n v="68471532.379999995"/>
    <n v="68471532.379999995"/>
    <n v="68471532.379999995"/>
    <n v="0"/>
    <n v="2387435"/>
    <n v="70858967.379999995"/>
  </r>
  <r>
    <s v="1.1-00-24"/>
    <s v="No"/>
    <n v="2"/>
    <x v="1"/>
    <n v="2.7"/>
    <x v="6"/>
    <s v="2.7.1"/>
    <x v="6"/>
    <s v="R"/>
    <s v="Solamente actividades específicas, distintas a las"/>
    <s v="15_24"/>
    <n v="1"/>
    <n v="54"/>
    <s v="035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17"/>
    <x v="2"/>
    <x v="47"/>
    <s v="INSTITUTO DE ALTERNATIVAS PARA LOS JÓVEN"/>
    <n v="14778438.16"/>
    <n v="12778438.16"/>
    <n v="12151227.130000001"/>
    <n v="12151227.130000001"/>
    <n v="12151227.130000001"/>
    <n v="12137454.210000001"/>
    <n v="12137454.210000001"/>
    <n v="2627211.0299999993"/>
    <n v="-2387435"/>
    <n v="12391003.16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4200"/>
    <s v="TRANSFERENCIAS AL RESTO DEL SECTOR PUBLICO"/>
    <n v="4210"/>
    <s v="TRANSFERENCIAS, ASIGNACIONES, SUBSIDIOS Y OTRAS  AYUDAS"/>
    <x v="118"/>
    <x v="118"/>
    <n v="0"/>
    <s v="SIN DESCRIPCIÓN PARA DESTINOS 00"/>
    <x v="3"/>
    <x v="3"/>
    <x v="0"/>
    <x v="5"/>
    <x v="4"/>
    <x v="12"/>
    <s v="DIRECCIÓN DE PROYECTOS ESTRATEGICOS"/>
    <n v="199200"/>
    <n v="199200"/>
    <n v="199200"/>
    <n v="199200"/>
    <n v="199200"/>
    <n v="199200"/>
    <n v="199200"/>
    <n v="0"/>
    <m/>
    <n v="199200"/>
  </r>
  <r>
    <s v="1.1-00-24"/>
    <s v="No"/>
    <n v="1"/>
    <x v="0"/>
    <n v="1.3"/>
    <x v="0"/>
    <s v="1.3.4"/>
    <x v="0"/>
    <s v="M"/>
    <s v="Actividades de apoyo administrativo desarrolladas "/>
    <s v="04_24"/>
    <n v="6"/>
    <n v="19"/>
    <s v="013_24"/>
    <x v="0"/>
    <n v="4200"/>
    <s v="TRANSFERENCIAS AL RESTO DEL SECTOR PUBLICO"/>
    <n v="4250"/>
    <s v="TRANSFERENCIAS, ASIGNACIONES, SUBSIDIOS Y OTRAS  AYUDAS"/>
    <x v="119"/>
    <x v="119"/>
    <n v="0"/>
    <s v="SIN DESCRIPCIÓN PARA DESTINOS 00"/>
    <x v="3"/>
    <x v="3"/>
    <x v="0"/>
    <x v="1"/>
    <x v="0"/>
    <x v="40"/>
    <s v="DIRECCIÓN GENERAL DE FINANZAS"/>
    <n v="8888535.4499999993"/>
    <n v="5000000"/>
    <n v="5814287.6900000004"/>
    <n v="5814287.6900000004"/>
    <n v="5814287.6900000004"/>
    <n v="5814287.6900000004"/>
    <n v="5814287.6900000004"/>
    <n v="3074247.7599999988"/>
    <n v="-5814287.6900000004"/>
    <n v="3074247.7599999988"/>
  </r>
  <r>
    <s v="1.5-01-24"/>
    <s v="No"/>
    <n v="1"/>
    <x v="0"/>
    <n v="1.3"/>
    <x v="0"/>
    <s v="1.3.4"/>
    <x v="0"/>
    <s v="M"/>
    <s v="Actividades de apoyo administrativo desarrolladas "/>
    <s v="04_24"/>
    <n v="6"/>
    <n v="19"/>
    <s v="013_24"/>
    <x v="0"/>
    <n v="4200"/>
    <s v="TRANSFERENCIAS AL RESTO DEL SECTOR PUBLICO"/>
    <n v="4250"/>
    <s v="TRANSFERENCIAS, ASIGNACIONES, SUBSIDIOS Y OTRAS  AYUDAS"/>
    <x v="119"/>
    <x v="119"/>
    <n v="0"/>
    <s v="SIN DESCRIPCIÓN PARA DESTINOS 00"/>
    <x v="3"/>
    <x v="3"/>
    <x v="1"/>
    <x v="1"/>
    <x v="0"/>
    <x v="40"/>
    <s v="DIRECCIÓN GENERAL DE FINANZAS"/>
    <n v="7000000"/>
    <n v="0"/>
    <n v="8709576.9900000002"/>
    <n v="8709576.9900000002"/>
    <n v="8709576.9900000002"/>
    <n v="8709576.9900000002"/>
    <n v="8709576.9900000002"/>
    <n v="-1709576.9900000002"/>
    <n v="9000000"/>
    <n v="16000000"/>
  </r>
  <r>
    <s v="1.6-01-24"/>
    <s v="No"/>
    <n v="1"/>
    <x v="0"/>
    <n v="1.3"/>
    <x v="0"/>
    <s v="1.3.4"/>
    <x v="0"/>
    <s v="M"/>
    <s v="Actividades de apoyo administrativo desarrolladas "/>
    <s v="04_24"/>
    <n v="6"/>
    <n v="19"/>
    <s v="013_24"/>
    <x v="0"/>
    <n v="4200"/>
    <s v="TRANSFERENCIAS AL RESTO DEL SECTOR PUBLICO"/>
    <n v="4250"/>
    <s v="TRANSFERENCIAS, ASIGNACIONES, SUBSIDIOS Y OTRAS  AYUDAS"/>
    <x v="119"/>
    <x v="119"/>
    <n v="0"/>
    <s v="SIN DESCRIPCIÓN PARA DESTINOS 00"/>
    <x v="3"/>
    <x v="3"/>
    <x v="2"/>
    <x v="1"/>
    <x v="0"/>
    <x v="40"/>
    <s v="DIRECCIÓN GENERAL DE FINANZAS"/>
    <n v="5000000"/>
    <n v="0"/>
    <n v="4836413.6900000004"/>
    <n v="4836413.6900000004"/>
    <n v="4836413.6900000004"/>
    <n v="4836413.6900000004"/>
    <n v="4836413.6900000004"/>
    <n v="163586.30999999959"/>
    <m/>
    <n v="5000000"/>
  </r>
  <r>
    <s v="1.1-00-24"/>
    <s v="No"/>
    <n v="3"/>
    <x v="2"/>
    <n v="3.1"/>
    <x v="7"/>
    <s v="3.1.1"/>
    <x v="10"/>
    <s v="S"/>
    <s v="Definidos en el Presupuesto de Egresos y los que s"/>
    <s v="09_24"/>
    <n v="8"/>
    <n v="45"/>
    <s v="028_24"/>
    <x v="0"/>
    <n v="4300"/>
    <s v="SUBSIDIOS Y SUBVENCIONES"/>
    <n v="4310"/>
    <s v="TRANSFERENCIAS, ASIGNACIONES, SUBSIDIOS Y OTRAS  AYUDAS"/>
    <x v="120"/>
    <x v="120"/>
    <n v="0"/>
    <s v="SIN DESCRIPCIÓN PARA DESTINOS 00"/>
    <x v="3"/>
    <x v="3"/>
    <x v="0"/>
    <x v="9"/>
    <x v="7"/>
    <x v="48"/>
    <s v="DIRECCÍON GENERAL DE DESARROLLO RURAL"/>
    <n v="3000000"/>
    <n v="3000000"/>
    <n v="2978400"/>
    <n v="2978400"/>
    <n v="2978400"/>
    <n v="2978400"/>
    <n v="2978400"/>
    <n v="21600"/>
    <m/>
    <n v="3000000"/>
  </r>
  <r>
    <s v="1.1-00-24"/>
    <s v="No"/>
    <n v="3"/>
    <x v="2"/>
    <n v="3.1"/>
    <x v="7"/>
    <s v="3.1.1"/>
    <x v="10"/>
    <s v="S"/>
    <s v="Definidos en el Presupuesto de Egresos y los que s"/>
    <s v="09_24"/>
    <n v="8"/>
    <n v="46"/>
    <s v="028_24"/>
    <x v="0"/>
    <n v="4300"/>
    <s v="SUBSIDIOS Y SUBVENCIONES"/>
    <n v="4310"/>
    <s v="TRANSFERENCIAS, ASIGNACIONES, SUBSIDIOS Y OTRAS  AYUDAS"/>
    <x v="120"/>
    <x v="120"/>
    <n v="0"/>
    <s v="SIN DESCRIPCIÓN PARA DESTINOS 00"/>
    <x v="3"/>
    <x v="3"/>
    <x v="0"/>
    <x v="9"/>
    <x v="7"/>
    <x v="49"/>
    <s v="DIRECCÍON GENERAL DE DESARROLLO RURAL"/>
    <n v="400000"/>
    <n v="400000"/>
    <n v="381000"/>
    <n v="381000"/>
    <n v="381000"/>
    <n v="381000"/>
    <n v="345000"/>
    <n v="19000"/>
    <m/>
    <n v="40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4"/>
    <s v="028_24"/>
    <x v="0"/>
    <n v="4300"/>
    <s v="SUBSIDIOS Y SUBVENCIONES"/>
    <n v="4310"/>
    <s v="TRANSFERENCIAS, ASIGNACIONES, SUBSIDIOS Y OTRAS  AYUDAS"/>
    <x v="120"/>
    <x v="120"/>
    <n v="0"/>
    <s v="SIN DESCRIPCIÓN PARA DESTINOS 00"/>
    <x v="3"/>
    <x v="3"/>
    <x v="0"/>
    <x v="9"/>
    <x v="7"/>
    <x v="26"/>
    <s v="DIRECCÍON GENERAL DE DESARROLLO RURAL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8"/>
    <x v="2"/>
    <x v="50"/>
    <s v="SECRETARÍA PARTICULAR"/>
    <n v="2686185"/>
    <n v="2163246"/>
    <n v="2307239.2999999998"/>
    <n v="2307239.2999999998"/>
    <n v="2307239.2999999998"/>
    <n v="2204963.2999999998"/>
    <n v="2184963.2999999998"/>
    <n v="378945.70000000019"/>
    <m/>
    <n v="2686185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10"/>
    <s v="TRANSFERENCIAS, ASIGNACIONES, SUBSIDIOS Y OTRAS  AYUDAS"/>
    <x v="121"/>
    <x v="121"/>
    <n v="2"/>
    <s v="LAS CORONELAS"/>
    <x v="3"/>
    <x v="3"/>
    <x v="0"/>
    <x v="8"/>
    <x v="2"/>
    <x v="50"/>
    <s v="SECRETARÍA PARTICULAR"/>
    <n v="324000"/>
    <n v="324000"/>
    <n v="165000"/>
    <n v="165000"/>
    <n v="165000"/>
    <n v="160500"/>
    <n v="160500"/>
    <n v="159000"/>
    <m/>
    <n v="324000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10"/>
    <s v="TRANSFERENCIAS, ASIGNACIONES, SUBSIDIOS Y OTRAS  AYUDAS"/>
    <x v="121"/>
    <x v="121"/>
    <n v="37"/>
    <s v="COMUNIDAD SOGUEROS DE SAN MIGUEL CUYUTLAN"/>
    <x v="3"/>
    <x v="3"/>
    <x v="0"/>
    <x v="8"/>
    <x v="2"/>
    <x v="50"/>
    <s v="SECRETARÍA PARTICULAR"/>
    <n v="205000"/>
    <n v="0"/>
    <n v="0"/>
    <n v="0"/>
    <n v="0"/>
    <n v="0"/>
    <n v="0"/>
    <n v="205000"/>
    <m/>
    <n v="205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0"/>
    <s v="008_24"/>
    <x v="0"/>
    <n v="4400"/>
    <s v="AYUDAS SOCIALES"/>
    <n v="4410"/>
    <s v="TRANSFERENCIAS, ASIGNACIONES, SUBSIDIOS Y OTRAS  AYUDAS"/>
    <x v="121"/>
    <x v="121"/>
    <n v="7"/>
    <s v="RENTA TU CASA"/>
    <x v="3"/>
    <x v="3"/>
    <x v="0"/>
    <x v="2"/>
    <x v="2"/>
    <x v="39"/>
    <s v="DIRECCIÓN DE VIVIENDA"/>
    <n v="3500000"/>
    <n v="3500000"/>
    <n v="1110651.25"/>
    <n v="1110651.25"/>
    <n v="1007449.76"/>
    <n v="968449.76"/>
    <n v="968449.76"/>
    <n v="2389348.75"/>
    <m/>
    <n v="3500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0"/>
    <s v="008_24"/>
    <x v="0"/>
    <n v="4400"/>
    <s v="AYUDAS SOCIALES"/>
    <n v="4410"/>
    <s v="TRANSFERENCIAS, ASIGNACIONES, SUBSIDIOS Y OTRAS  AYUDAS"/>
    <x v="121"/>
    <x v="121"/>
    <n v="8"/>
    <s v="VIVIENDA PROTEGIDA"/>
    <x v="3"/>
    <x v="3"/>
    <x v="0"/>
    <x v="2"/>
    <x v="2"/>
    <x v="39"/>
    <s v="DIRECCIÓN DE VIVIENDA"/>
    <n v="1000000"/>
    <n v="1000000"/>
    <n v="225649"/>
    <n v="225649"/>
    <n v="187640.09"/>
    <n v="187640.09"/>
    <n v="187640.09"/>
    <n v="774351"/>
    <m/>
    <n v="1000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2"/>
    <x v="2"/>
    <x v="5"/>
    <s v="DIRECCIÓN GENERAL DE CULTURA DE LA PAZ Y"/>
    <n v="5600000"/>
    <n v="5600000"/>
    <n v="5600000"/>
    <n v="5600000"/>
    <n v="5600000"/>
    <n v="5600000"/>
    <n v="5600000"/>
    <n v="0"/>
    <m/>
    <n v="5600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57"/>
    <s v="010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2"/>
    <x v="2"/>
    <x v="51"/>
    <s v="DIRECCIÓN GENERAL DE CULTURA DE LA PAZ Y"/>
    <n v="1200000"/>
    <n v="1200000"/>
    <n v="1200000"/>
    <n v="1200000"/>
    <n v="1200000"/>
    <n v="1200000"/>
    <n v="1200000"/>
    <n v="0"/>
    <m/>
    <n v="1200000"/>
  </r>
  <r>
    <s v="1.1-00-24"/>
    <s v="No"/>
    <n v="2"/>
    <x v="1"/>
    <n v="2.5"/>
    <x v="9"/>
    <s v="2.5.6"/>
    <x v="13"/>
    <s v="S"/>
    <s v="Definidos en el Presupuesto de Egresos y los que s"/>
    <s v="06_24"/>
    <n v="5"/>
    <n v="25"/>
    <s v="016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11"/>
    <x v="6"/>
    <x v="25"/>
    <s v="DESPACHO DE LA COORDINACIÓN GENERAL DE C"/>
    <n v="100000"/>
    <n v="100000"/>
    <n v="100000"/>
    <n v="100000"/>
    <n v="100000"/>
    <n v="100000"/>
    <n v="100000"/>
    <n v="0"/>
    <m/>
    <n v="100000"/>
  </r>
  <r>
    <s v="1.1-00-24"/>
    <s v="No"/>
    <n v="2"/>
    <x v="1"/>
    <n v="2.7"/>
    <x v="6"/>
    <s v="2.7.1"/>
    <x v="6"/>
    <s v="S"/>
    <s v="Definidos en el Presupuesto de Egresos y los que s"/>
    <s v="06_24"/>
    <n v="5"/>
    <n v="27"/>
    <s v="016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11"/>
    <x v="6"/>
    <x v="52"/>
    <s v="DESPACHO DE LA COORDINACIÓN GENERAL DE C"/>
    <n v="1000000"/>
    <n v="1000000"/>
    <n v="921341.03"/>
    <n v="921341.03"/>
    <n v="921341.03"/>
    <n v="517466.42"/>
    <n v="517466.42"/>
    <n v="78658.969999999972"/>
    <m/>
    <n v="1000000"/>
  </r>
  <r>
    <s v="1.1-00-24"/>
    <s v="No"/>
    <n v="2"/>
    <x v="1"/>
    <n v="2.7"/>
    <x v="6"/>
    <s v="2.7.1"/>
    <x v="6"/>
    <s v="S"/>
    <s v="Definidos en el Presupuesto de Egresos y los que s"/>
    <s v="06_24"/>
    <n v="5"/>
    <n v="30"/>
    <s v="018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11"/>
    <x v="6"/>
    <x v="38"/>
    <s v="DIRECCIÓN GENERAL DE POLÍTICA SOCIAL"/>
    <n v="12000000"/>
    <n v="12000000"/>
    <n v="11964000"/>
    <n v="11964000"/>
    <n v="11964000"/>
    <n v="11964000"/>
    <n v="11964000"/>
    <n v="36000"/>
    <m/>
    <n v="12000000"/>
  </r>
  <r>
    <s v="1.1-00-24"/>
    <s v="No"/>
    <n v="2"/>
    <x v="1"/>
    <n v="2.7"/>
    <x v="6"/>
    <s v="2.7.1"/>
    <x v="6"/>
    <s v="S"/>
    <s v="Definidos en el Presupuesto de Egresos y los que s"/>
    <s v="06_24"/>
    <n v="5"/>
    <n v="31"/>
    <s v="018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11"/>
    <x v="6"/>
    <x v="53"/>
    <s v="DIRECCIÓN GENERAL DE POLÍTICA SOCIAL"/>
    <n v="72216447.640000001"/>
    <n v="54793475.799999997"/>
    <n v="72203457.650000006"/>
    <n v="72203457.650000006"/>
    <n v="52216447.640000001"/>
    <n v="52216447.640000001"/>
    <n v="52216447.640000001"/>
    <n v="12989.989999994636"/>
    <m/>
    <n v="72216447.640000001"/>
  </r>
  <r>
    <s v="1.1-00-24"/>
    <s v="No"/>
    <n v="2"/>
    <x v="1"/>
    <n v="2.7"/>
    <x v="6"/>
    <s v="2.7.1"/>
    <x v="6"/>
    <s v="S"/>
    <s v="Definidos en el Presupuesto de Egresos y los que s"/>
    <s v="06_24"/>
    <n v="5"/>
    <n v="32"/>
    <s v="018_24"/>
    <x v="0"/>
    <n v="4400"/>
    <s v="AYUDAS SOCIALES"/>
    <n v="4410"/>
    <s v="TRANSFERENCIAS, ASIGNACIONES, SUBSIDIOS Y OTRAS  AYUDAS"/>
    <x v="121"/>
    <x v="121"/>
    <n v="0"/>
    <s v="SIN DESCRIPCIÓN PARA DESTINOS 00"/>
    <x v="3"/>
    <x v="3"/>
    <x v="0"/>
    <x v="11"/>
    <x v="6"/>
    <x v="54"/>
    <s v="DIRECCIÓN GENERAL DE POLÍTICA SOCIAL"/>
    <n v="17662452.359999999"/>
    <n v="15085424.199999999"/>
    <n v="17603613.140000001"/>
    <n v="17603613.140000001"/>
    <n v="17603613.140000001"/>
    <n v="17603613.140000001"/>
    <n v="17603613.140000001"/>
    <n v="58839.219999998808"/>
    <m/>
    <n v="17662452.359999999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0"/>
    <n v="4400"/>
    <s v="AYUDAS SOCIALES"/>
    <n v="4410"/>
    <s v="TRANSFERENCIAS, ASIGNACIONES, SUBSIDIOS Y OTRAS  AYUDAS"/>
    <x v="121"/>
    <x v="121"/>
    <n v="30"/>
    <s v="PROGRAMA DE APOYO A LADRILLEROS"/>
    <x v="3"/>
    <x v="3"/>
    <x v="0"/>
    <x v="5"/>
    <x v="4"/>
    <x v="12"/>
    <s v="DIRECCIÓN DE PROYECTOS ESTRATEGICOS"/>
    <n v="450000"/>
    <n v="450000"/>
    <n v="287797.15999999997"/>
    <n v="287797.15999999997"/>
    <n v="287797.15999999997"/>
    <n v="287797.15999999997"/>
    <n v="287797.15999999997"/>
    <n v="162202.84000000003"/>
    <m/>
    <n v="450000"/>
  </r>
  <r>
    <s v="1.1-00-24"/>
    <s v="No"/>
    <n v="3"/>
    <x v="2"/>
    <n v="3.7"/>
    <x v="10"/>
    <s v="3.7.1"/>
    <x v="14"/>
    <s v="E"/>
    <s v="Actividades del sector público, que realiza en for"/>
    <s v="09_24"/>
    <n v="8"/>
    <n v="47"/>
    <s v="029_24"/>
    <x v="0"/>
    <n v="4400"/>
    <s v="AYUDAS SOCIALES"/>
    <n v="4410"/>
    <s v="TRANSFERENCIAS, ASIGNACIONES, SUBSIDIOS Y OTRAS  AYUDAS"/>
    <x v="121"/>
    <x v="121"/>
    <n v="29"/>
    <s v="APOYO A LAS TRADICIONES (XAYACATES)"/>
    <x v="3"/>
    <x v="3"/>
    <x v="0"/>
    <x v="9"/>
    <x v="7"/>
    <x v="42"/>
    <s v="DIRECCIÓN GENERAL DE TURISMO Y PROMOCIÓN"/>
    <n v="100000"/>
    <n v="100000"/>
    <n v="100000"/>
    <n v="100000"/>
    <n v="100000"/>
    <n v="100000"/>
    <n v="100000"/>
    <n v="0"/>
    <m/>
    <n v="100000"/>
  </r>
  <r>
    <s v="1.1-00-24"/>
    <s v="No"/>
    <n v="2"/>
    <x v="1"/>
    <n v="2.5"/>
    <x v="9"/>
    <s v="2.5.6"/>
    <x v="13"/>
    <s v="S"/>
    <s v="Definidos en el Presupuesto de Egresos y los que s"/>
    <s v="06_24"/>
    <n v="5"/>
    <n v="28"/>
    <s v="016_24"/>
    <x v="0"/>
    <n v="4400"/>
    <s v="AYUDAS SOCIALES"/>
    <n v="4420"/>
    <s v="TRANSFERENCIAS, ASIGNACIONES, SUBSIDIOS Y OTRAS  AYUDAS"/>
    <x v="122"/>
    <x v="122"/>
    <n v="0"/>
    <s v="SIN DESCRIPCIÓN PARA DESTINOS 00"/>
    <x v="3"/>
    <x v="3"/>
    <x v="0"/>
    <x v="11"/>
    <x v="6"/>
    <x v="55"/>
    <s v="DESPACHO DE LA COORDINACIÓN GENERAL DE C"/>
    <n v="200000"/>
    <n v="200000"/>
    <n v="199400"/>
    <n v="199400"/>
    <n v="199400"/>
    <n v="199400"/>
    <n v="124000"/>
    <n v="600"/>
    <m/>
    <n v="200000"/>
  </r>
  <r>
    <s v="1.1-00-24"/>
    <s v="No"/>
    <n v="2"/>
    <x v="1"/>
    <n v="2.5"/>
    <x v="9"/>
    <s v="2.5.6"/>
    <x v="13"/>
    <s v="S"/>
    <s v="Definidos en el Presupuesto de Egresos y los que s"/>
    <s v="06_24"/>
    <n v="5"/>
    <n v="25"/>
    <s v="016_24"/>
    <x v="0"/>
    <n v="4400"/>
    <s v="AYUDAS SOCIALES"/>
    <n v="4430"/>
    <s v="TRANSFERENCIAS, ASIGNACIONES, SUBSIDIOS Y OTRAS  AYUDAS"/>
    <x v="123"/>
    <x v="123"/>
    <n v="0"/>
    <s v="SIN DESCRIPCIÓN PARA DESTINOS 00"/>
    <x v="3"/>
    <x v="3"/>
    <x v="0"/>
    <x v="11"/>
    <x v="6"/>
    <x v="25"/>
    <s v="DESPACHO DE LA COORDINACIÓN GENERAL DE C"/>
    <n v="3900000"/>
    <n v="3900000"/>
    <n v="3877827"/>
    <n v="3877827"/>
    <n v="3877827"/>
    <n v="3875827"/>
    <n v="3145517"/>
    <n v="22173"/>
    <m/>
    <n v="3900000"/>
  </r>
  <r>
    <s v="1.1-00-24"/>
    <s v="No"/>
    <n v="2"/>
    <x v="1"/>
    <n v="2.5"/>
    <x v="9"/>
    <s v="2.5.6"/>
    <x v="13"/>
    <s v="S"/>
    <s v="Definidos en el Presupuesto de Egresos y los que s"/>
    <s v="06_24"/>
    <n v="5"/>
    <n v="25"/>
    <s v="016_24"/>
    <x v="0"/>
    <n v="4400"/>
    <s v="AYUDAS SOCIALES"/>
    <n v="4430"/>
    <s v="TRANSFERENCIAS, ASIGNACIONES, SUBSIDIOS Y OTRAS  AYUDAS"/>
    <x v="123"/>
    <x v="123"/>
    <n v="17"/>
    <s v="RENOVANDO TU ESCUELA EN COMUNIDAD"/>
    <x v="3"/>
    <x v="3"/>
    <x v="0"/>
    <x v="11"/>
    <x v="6"/>
    <x v="25"/>
    <s v="DESPACHO DE LA COORDINACIÓN GENERAL DE C"/>
    <n v="400000"/>
    <n v="400000"/>
    <n v="160064"/>
    <n v="160064"/>
    <n v="160064"/>
    <n v="160064"/>
    <n v="160064"/>
    <n v="239936"/>
    <m/>
    <n v="400000"/>
  </r>
  <r>
    <s v="1.1-00-24"/>
    <s v="No"/>
    <n v="1"/>
    <x v="0"/>
    <n v="1.3"/>
    <x v="0"/>
    <s v="1.3.4"/>
    <x v="0"/>
    <s v="R"/>
    <s v="Solamente actividades específicas, distintas a las"/>
    <s v="02_24"/>
    <n v="1"/>
    <n v="8"/>
    <s v="007_24"/>
    <x v="0"/>
    <n v="4400"/>
    <s v="AYUDAS SOCIALES"/>
    <n v="4450"/>
    <s v="TRANSFERENCIAS, ASIGNACIONES, SUBSIDIOS Y OTRAS  AYUDAS"/>
    <x v="124"/>
    <x v="124"/>
    <n v="9"/>
    <s v="FIL"/>
    <x v="3"/>
    <x v="3"/>
    <x v="0"/>
    <x v="2"/>
    <x v="2"/>
    <x v="56"/>
    <s v="DIRECCIÓN DE LA SECRETARÍA GENERAL"/>
    <n v="750000"/>
    <n v="760500"/>
    <n v="500000"/>
    <n v="500000"/>
    <n v="500000"/>
    <n v="500000"/>
    <n v="500000"/>
    <n v="250000"/>
    <m/>
    <n v="750000"/>
  </r>
  <r>
    <s v="1.1-00-24"/>
    <s v="No"/>
    <n v="1"/>
    <x v="0"/>
    <n v="1.3"/>
    <x v="0"/>
    <s v="1.3.4"/>
    <x v="0"/>
    <s v="R"/>
    <s v="Solamente actividades específicas, distintas a las"/>
    <s v="02_24"/>
    <n v="1"/>
    <n v="8"/>
    <s v="007_24"/>
    <x v="0"/>
    <n v="4400"/>
    <s v="AYUDAS SOCIALES"/>
    <n v="4450"/>
    <s v="TRANSFERENCIAS, ASIGNACIONES, SUBSIDIOS Y OTRAS  AYUDAS"/>
    <x v="124"/>
    <x v="124"/>
    <n v="10"/>
    <s v="CLAD"/>
    <x v="3"/>
    <x v="3"/>
    <x v="0"/>
    <x v="2"/>
    <x v="2"/>
    <x v="56"/>
    <s v="DIRECCIÓN DE LA SECRETARÍA GENERAL"/>
    <n v="210000"/>
    <n v="199500"/>
    <n v="0"/>
    <n v="0"/>
    <n v="0"/>
    <n v="0"/>
    <n v="0"/>
    <n v="210000"/>
    <m/>
    <n v="210000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50"/>
    <s v="TRANSFERENCIAS, ASIGNACIONES, SUBSIDIOS Y OTRAS  AYUDAS"/>
    <x v="124"/>
    <x v="124"/>
    <n v="0"/>
    <s v="SIN DESCRIPCIÓN PARA DESTINOS 00"/>
    <x v="3"/>
    <x v="3"/>
    <x v="0"/>
    <x v="8"/>
    <x v="2"/>
    <x v="50"/>
    <s v="SECRETARÍA PARTICULAR"/>
    <n v="387061"/>
    <n v="640000"/>
    <n v="387061"/>
    <n v="387061"/>
    <n v="387061"/>
    <n v="298530.5"/>
    <n v="298530.5"/>
    <n v="0"/>
    <m/>
    <n v="387061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50"/>
    <s v="TRANSFERENCIAS, ASIGNACIONES, SUBSIDIOS Y OTRAS  AYUDAS"/>
    <x v="124"/>
    <x v="124"/>
    <n v="3"/>
    <s v="ALDEA PASITOS"/>
    <x v="3"/>
    <x v="3"/>
    <x v="0"/>
    <x v="8"/>
    <x v="2"/>
    <x v="50"/>
    <s v="SECRETARÍA PARTICULAR"/>
    <n v="180000"/>
    <n v="180000"/>
    <n v="180000"/>
    <n v="180000"/>
    <n v="180000"/>
    <n v="135000"/>
    <n v="135000"/>
    <n v="0"/>
    <m/>
    <n v="180000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50"/>
    <s v="TRANSFERENCIAS, ASIGNACIONES, SUBSIDIOS Y OTRAS  AYUDAS"/>
    <x v="124"/>
    <x v="124"/>
    <n v="4"/>
    <s v="FESTIVAL DEL CINE EN GUADALAJARA"/>
    <x v="3"/>
    <x v="3"/>
    <x v="0"/>
    <x v="8"/>
    <x v="2"/>
    <x v="50"/>
    <s v="SECRETARÍA PARTICULAR"/>
    <n v="300000"/>
    <n v="300000"/>
    <n v="0"/>
    <n v="0"/>
    <n v="0"/>
    <n v="0"/>
    <n v="0"/>
    <n v="300000"/>
    <m/>
    <n v="300000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50"/>
    <s v="TRANSFERENCIAS, ASIGNACIONES, SUBSIDIOS Y OTRAS  AYUDAS"/>
    <x v="124"/>
    <x v="124"/>
    <n v="5"/>
    <s v="TELETON"/>
    <x v="3"/>
    <x v="3"/>
    <x v="0"/>
    <x v="8"/>
    <x v="2"/>
    <x v="50"/>
    <s v="SECRETARÍA PARTICULAR"/>
    <n v="1000000"/>
    <n v="1000000"/>
    <n v="0"/>
    <n v="0"/>
    <n v="0"/>
    <n v="0"/>
    <n v="0"/>
    <n v="1000000"/>
    <m/>
    <n v="1000000"/>
  </r>
  <r>
    <s v="1.1-00-24"/>
    <s v="No"/>
    <n v="1"/>
    <x v="0"/>
    <n v="1.3"/>
    <x v="0"/>
    <s v="1.3.4"/>
    <x v="0"/>
    <s v="E"/>
    <s v="Actividades del sector público, que realiza en for"/>
    <s v="01_24"/>
    <n v="1"/>
    <n v="1"/>
    <s v="001_24"/>
    <x v="0"/>
    <n v="4400"/>
    <s v="AYUDAS SOCIALES"/>
    <n v="4450"/>
    <s v="TRANSFERENCIAS, ASIGNACIONES, SUBSIDIOS Y OTRAS  AYUDAS"/>
    <x v="124"/>
    <x v="124"/>
    <n v="6"/>
    <s v="MÉXICO DANZA"/>
    <x v="3"/>
    <x v="3"/>
    <x v="0"/>
    <x v="8"/>
    <x v="2"/>
    <x v="50"/>
    <s v="SECRETARÍA PARTICULAR"/>
    <n v="70000"/>
    <n v="70000"/>
    <n v="70000"/>
    <n v="70000"/>
    <n v="70000"/>
    <n v="70000"/>
    <n v="70000"/>
    <n v="0"/>
    <m/>
    <n v="70000"/>
  </r>
  <r>
    <s v="1.1-00-24"/>
    <s v="No"/>
    <n v="2"/>
    <x v="1"/>
    <n v="2.7"/>
    <x v="6"/>
    <s v="2.7.1"/>
    <x v="6"/>
    <s v="S"/>
    <s v="Definidos en el Presupuesto de Egresos y los que s"/>
    <s v="06_24"/>
    <n v="5"/>
    <n v="26"/>
    <s v="016_24"/>
    <x v="0"/>
    <n v="4400"/>
    <s v="AYUDAS SOCIALES"/>
    <n v="4450"/>
    <s v="TRANSFERENCIAS, ASIGNACIONES, SUBSIDIOS Y OTRAS  AYUDAS"/>
    <x v="124"/>
    <x v="124"/>
    <n v="18"/>
    <s v="RECONSTRUCCIÓN DEL TEJIDO SOCIAL"/>
    <x v="3"/>
    <x v="3"/>
    <x v="0"/>
    <x v="11"/>
    <x v="6"/>
    <x v="41"/>
    <s v="DESPACHO DE LA COORDINACIÓN GENERAL DE C"/>
    <n v="0"/>
    <n v="100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N"/>
    <s v=" "/>
    <s v="02_24"/>
    <n v="1"/>
    <n v="9"/>
    <s v="007_24"/>
    <x v="0"/>
    <n v="4400"/>
    <s v="AYUDAS SOCIALES"/>
    <n v="4480"/>
    <s v="TRANSFERENCIAS, ASIGNACIONES, SUBSIDIOS Y OTRAS  AYUDAS"/>
    <x v="125"/>
    <x v="125"/>
    <n v="0"/>
    <s v="SIN DESCRIPCIÓN PARA DESTINOS 00"/>
    <x v="3"/>
    <x v="3"/>
    <x v="0"/>
    <x v="2"/>
    <x v="2"/>
    <x v="57"/>
    <s v="DIRECCIÓN DE LA SECRETARÍA GENERAL"/>
    <n v="1000000"/>
    <n v="1000000"/>
    <n v="0"/>
    <n v="0"/>
    <n v="0"/>
    <n v="0"/>
    <n v="0"/>
    <n v="1000000"/>
    <m/>
    <n v="100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1"/>
    <n v="5100"/>
    <s v="MOBILIARIO Y EQUIPO DE ADMINISTRACION"/>
    <n v="5110"/>
    <s v="BIENES MUEBLES, INMUEBLES E INTANGIBLES"/>
    <x v="126"/>
    <x v="126"/>
    <n v="0"/>
    <s v="SIN DESCRIPCIÓN PARA DESTINOS 00"/>
    <x v="4"/>
    <x v="4"/>
    <x v="0"/>
    <x v="1"/>
    <x v="0"/>
    <x v="3"/>
    <s v="DIRECCIÓN DE PROCESOS ADMINISTRATIVOS Y"/>
    <n v="0"/>
    <n v="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100"/>
    <s v="MOBILIARIO Y EQUIPO DE ADMINISTRACION"/>
    <n v="5110"/>
    <s v="BIENES MUEBLES, INMUEBLES E INTANGIBLES"/>
    <x v="126"/>
    <x v="126"/>
    <n v="0"/>
    <s v="SIN DESCRIPCIÓN PARA DESTINOS 00"/>
    <x v="4"/>
    <x v="4"/>
    <x v="0"/>
    <x v="0"/>
    <x v="0"/>
    <x v="1"/>
    <s v="DIRECCIÓN GENERAL DE ADMINISTRACIÓN"/>
    <n v="567187.25"/>
    <n v="1185000"/>
    <n v="565298.51"/>
    <n v="432826.51"/>
    <n v="432826.51"/>
    <n v="432826.51"/>
    <n v="103405.07"/>
    <n v="1888.7399999999907"/>
    <m/>
    <n v="567187.25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100"/>
    <s v="MOBILIARIO Y EQUIPO DE ADMINISTRACION"/>
    <n v="5120"/>
    <s v="BIENES MUEBLES, INMUEBLES E INTANGIBLES"/>
    <x v="127"/>
    <x v="127"/>
    <n v="0"/>
    <s v="SIN DESCRIPCIÓN PARA DESTINOS 00"/>
    <x v="4"/>
    <x v="4"/>
    <x v="0"/>
    <x v="0"/>
    <x v="0"/>
    <x v="1"/>
    <s v="DIRECCIÓN GENERAL DE ADMINISTRACIÓN"/>
    <n v="264480"/>
    <n v="0"/>
    <n v="264480"/>
    <n v="264480"/>
    <n v="264480"/>
    <n v="264480"/>
    <n v="128982.72"/>
    <n v="0"/>
    <m/>
    <n v="26448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1"/>
    <n v="5100"/>
    <s v="MOBILIARIO Y EQUIPO DE ADMINISTRACION"/>
    <n v="5120"/>
    <s v="BIENES MUEBLES, INMUEBLES E INTANGIBLES"/>
    <x v="127"/>
    <x v="127"/>
    <n v="0"/>
    <s v="SIN DESCRIPCIÓN PARA DESTINOS 00"/>
    <x v="4"/>
    <x v="4"/>
    <x v="0"/>
    <x v="9"/>
    <x v="7"/>
    <x v="21"/>
    <s v="DESPACHO DE LA COORDINACIÓN GENERAL DE D"/>
    <n v="0"/>
    <n v="10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0"/>
    <n v="5100"/>
    <s v="MOBILIARIO Y EQUIPO DE ADMINISTRACION"/>
    <n v="5150"/>
    <s v="BIENES MUEBLES, INMUEBLES E INTANGIBLES"/>
    <x v="128"/>
    <x v="128"/>
    <n v="0"/>
    <s v="SIN DESCRIPCIÓN PARA DESTINOS 00"/>
    <x v="4"/>
    <x v="4"/>
    <x v="0"/>
    <x v="1"/>
    <x v="0"/>
    <x v="3"/>
    <s v="DIRECCIÓN DE PROCESOS ADMINISTRATIVOS Y"/>
    <n v="114344.75"/>
    <n v="0"/>
    <n v="112236.96"/>
    <n v="0"/>
    <n v="0"/>
    <n v="0"/>
    <n v="0"/>
    <n v="2107.7899999999936"/>
    <m/>
    <n v="114344.75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0"/>
    <n v="5100"/>
    <s v="MOBILIARIO Y EQUIPO DE ADMINISTRACION"/>
    <n v="5150"/>
    <s v="BIENES MUEBLES, INMUEBLES E INTANGIBLES"/>
    <x v="128"/>
    <x v="128"/>
    <n v="0"/>
    <s v="SIN DESCRIPCIÓN PARA DESTINOS 00"/>
    <x v="4"/>
    <x v="4"/>
    <x v="0"/>
    <x v="3"/>
    <x v="0"/>
    <x v="7"/>
    <s v="DESPACHO DE LA COORDINACIÓN GENERAL DE G"/>
    <n v="869388.94"/>
    <n v="645000"/>
    <n v="869388.94"/>
    <n v="869388.94"/>
    <n v="869388.94"/>
    <n v="869388.94"/>
    <n v="869388.94"/>
    <n v="0"/>
    <m/>
    <n v="869388.94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1"/>
    <n v="5100"/>
    <s v="MOBILIARIO Y EQUIPO DE ADMINISTRACION"/>
    <n v="5190"/>
    <s v="BIENES MUEBLES, INMUEBLES E INTANGIBLES"/>
    <x v="129"/>
    <x v="129"/>
    <n v="0"/>
    <s v="SIN DESCRIPCIÓN PARA DESTINOS 00"/>
    <x v="4"/>
    <x v="4"/>
    <x v="0"/>
    <x v="2"/>
    <x v="2"/>
    <x v="4"/>
    <s v="DIRECCIÓN GENERAL DE CULTURA DE LA PAZ Y"/>
    <n v="25000"/>
    <n v="0"/>
    <n v="24821.68"/>
    <n v="24821.68"/>
    <n v="24821.68"/>
    <n v="24821.68"/>
    <n v="24821.68"/>
    <n v="178.31999999999971"/>
    <m/>
    <n v="2500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100"/>
    <s v="MOBILIARIO Y EQUIPO DE ADMINISTRACION"/>
    <n v="5190"/>
    <s v="BIENES MUEBLES, INMUEBLES E INTANGIBLES"/>
    <x v="129"/>
    <x v="129"/>
    <n v="0"/>
    <s v="SIN DESCRIPCIÓN PARA DESTINOS 00"/>
    <x v="4"/>
    <x v="4"/>
    <x v="0"/>
    <x v="0"/>
    <x v="0"/>
    <x v="1"/>
    <s v="DIRECCIÓN GENERAL DE ADMINISTRACIÓN"/>
    <n v="56991"/>
    <n v="68041"/>
    <n v="41085.79"/>
    <n v="35517.79"/>
    <n v="35517.79"/>
    <n v="35517.79"/>
    <n v="35517.79"/>
    <n v="15905.21"/>
    <m/>
    <n v="56991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1"/>
    <n v="5100"/>
    <s v="MOBILIARIO Y EQUIPO DE ADMINISTRACION"/>
    <n v="5190"/>
    <s v="BIENES MUEBLES, INMUEBLES E INTANGIBLES"/>
    <x v="129"/>
    <x v="129"/>
    <n v="0"/>
    <s v="SIN DESCRIPCIÓN PARA DESTINOS 00"/>
    <x v="4"/>
    <x v="4"/>
    <x v="0"/>
    <x v="10"/>
    <x v="4"/>
    <x v="20"/>
    <s v="UNIDAD DE ACOPIO Y SALUD ANIMAL MUNICIPA"/>
    <n v="32000"/>
    <n v="0"/>
    <n v="29889.72"/>
    <n v="29889.72"/>
    <n v="29889.72"/>
    <n v="29889.72"/>
    <n v="29889.72"/>
    <n v="2110.2799999999988"/>
    <m/>
    <n v="32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1"/>
    <n v="5100"/>
    <s v="MOBILIARIO Y EQUIPO DE ADMINISTRACION"/>
    <n v="5190"/>
    <s v="BIENES MUEBLES, INMUEBLES E INTANGIBLES"/>
    <x v="129"/>
    <x v="129"/>
    <n v="31"/>
    <s v="EXPEDICION DE PASAPORTES"/>
    <x v="4"/>
    <x v="4"/>
    <x v="0"/>
    <x v="3"/>
    <x v="0"/>
    <x v="7"/>
    <s v="DESPACHO DE LA COORDINACIÓN GENERAL DE G"/>
    <n v="249342"/>
    <n v="1135081"/>
    <n v="240584"/>
    <n v="240584"/>
    <n v="240584"/>
    <n v="240584"/>
    <n v="173420"/>
    <n v="8758"/>
    <m/>
    <n v="249342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200"/>
    <s v="MOBILIARIO Y EQUIPO EDUCACIONAL Y RECREATIVO"/>
    <n v="5210"/>
    <s v="BIENES MUEBLES, INMUEBLES E INTANGIBLES"/>
    <x v="130"/>
    <x v="130"/>
    <n v="0"/>
    <s v="SIN DESCRIPCIÓN PARA DESTINOS 00"/>
    <x v="4"/>
    <x v="4"/>
    <x v="0"/>
    <x v="0"/>
    <x v="0"/>
    <x v="1"/>
    <s v="DIRECCIÓN GENERAL DE ADMINISTRACIÓN"/>
    <n v="150000"/>
    <n v="0"/>
    <n v="29232"/>
    <n v="0"/>
    <n v="0"/>
    <n v="0"/>
    <n v="0"/>
    <n v="120768"/>
    <m/>
    <n v="150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1"/>
    <n v="5200"/>
    <s v="MOBILIARIO Y EQUIPO EDUCACIONAL Y RECREATIVO"/>
    <n v="5210"/>
    <s v="BIENES MUEBLES, INMUEBLES E INTANGIBLES"/>
    <x v="130"/>
    <x v="130"/>
    <n v="0"/>
    <s v="SIN DESCRIPCIÓN PARA DESTINOS 00"/>
    <x v="4"/>
    <x v="4"/>
    <x v="0"/>
    <x v="3"/>
    <x v="0"/>
    <x v="7"/>
    <s v="DESPACHO DE LA COORDINACIÓN GENERAL DE G"/>
    <n v="14704.71"/>
    <n v="0"/>
    <n v="14704.71"/>
    <n v="14704.71"/>
    <n v="14704.7"/>
    <n v="14704.7"/>
    <n v="14704.7"/>
    <n v="0"/>
    <m/>
    <n v="14704.71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1"/>
    <n v="5200"/>
    <s v="MOBILIARIO Y EQUIPO EDUCACIONAL Y RECREATIVO"/>
    <n v="5230"/>
    <s v="BIENES MUEBLES, INMUEBLES E INTANGIBLES"/>
    <x v="131"/>
    <x v="131"/>
    <n v="0"/>
    <s v="SIN DESCRIPCIÓN PARA DESTINOS 00"/>
    <x v="4"/>
    <x v="4"/>
    <x v="0"/>
    <x v="2"/>
    <x v="2"/>
    <x v="4"/>
    <s v="DIRECCIÓN GENERAL DE CULTURA DE LA PAZ Y"/>
    <n v="0"/>
    <n v="125000"/>
    <n v="0"/>
    <n v="0"/>
    <n v="0"/>
    <n v="0"/>
    <n v="0"/>
    <n v="0"/>
    <m/>
    <n v="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1"/>
    <n v="5200"/>
    <s v="MOBILIARIO Y EQUIPO EDUCACIONAL Y RECREATIVO"/>
    <n v="5230"/>
    <s v="BIENES MUEBLES, INMUEBLES E INTANGIBLES"/>
    <x v="131"/>
    <x v="131"/>
    <n v="0"/>
    <s v="SIN DESCRIPCIÓN PARA DESTINOS 00"/>
    <x v="4"/>
    <x v="4"/>
    <x v="0"/>
    <x v="3"/>
    <x v="0"/>
    <x v="7"/>
    <s v="DESPACHO DE LA COORDINACIÓN GENERAL DE G"/>
    <n v="1269.28"/>
    <n v="147400"/>
    <n v="1269.28"/>
    <n v="1269.28"/>
    <n v="1269.28"/>
    <n v="1269.28"/>
    <n v="1269.28"/>
    <n v="0"/>
    <m/>
    <n v="1269.28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1"/>
    <n v="5300"/>
    <s v="EQUIPO E INSTRUMENTAL MEDICO Y DE LABORATORIO"/>
    <n v="5310"/>
    <s v="BIENES MUEBLES, INMUEBLES E INTANGIBLES"/>
    <x v="132"/>
    <x v="132"/>
    <n v="0"/>
    <s v="SIN DESCRIPCIÓN PARA DESTINOS 00"/>
    <x v="4"/>
    <x v="4"/>
    <x v="0"/>
    <x v="10"/>
    <x v="4"/>
    <x v="20"/>
    <s v="UNIDAD DE ACOPIO Y SALUD ANIMAL MUNICIPA"/>
    <n v="230000"/>
    <n v="200000"/>
    <n v="228317.7"/>
    <n v="224576"/>
    <n v="224576"/>
    <n v="224576"/>
    <n v="224576"/>
    <n v="1682.2999999999884"/>
    <m/>
    <n v="230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1"/>
    <n v="5300"/>
    <s v="EQUIPO E INSTRUMENTAL MEDICO Y DE LABORATORIO"/>
    <n v="5310"/>
    <s v="BIENES MUEBLES, INMUEBLES E INTANGIBLES"/>
    <x v="132"/>
    <x v="132"/>
    <n v="0"/>
    <s v="SIN DESCRIPCIÓN PARA DESTINOS 00"/>
    <x v="4"/>
    <x v="4"/>
    <x v="0"/>
    <x v="4"/>
    <x v="3"/>
    <x v="10"/>
    <s v="DIRECCIÓN GENERAL DE SALUD PÚBLICA"/>
    <n v="5578129"/>
    <n v="2000000"/>
    <n v="4786905.88"/>
    <n v="1886557.88"/>
    <n v="1886557.88"/>
    <n v="1869164.84"/>
    <n v="1869164.84"/>
    <n v="791223.12000000011"/>
    <m/>
    <n v="5578129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1"/>
    <n v="5300"/>
    <s v="EQUIPO E INSTRUMENTAL MEDICO Y DE LABORATORIO"/>
    <n v="5310"/>
    <s v="BIENES MUEBLES, INMUEBLES E INTANGIBLES"/>
    <x v="132"/>
    <x v="132"/>
    <n v="0"/>
    <s v="SIN DESCRIPCIÓN PARA DESTINOS 00"/>
    <x v="4"/>
    <x v="4"/>
    <x v="0"/>
    <x v="9"/>
    <x v="7"/>
    <x v="21"/>
    <s v="DESPACHO DE LA COORDINACIÓN GENERAL DE D"/>
    <n v="250000"/>
    <n v="250000"/>
    <n v="170094.8"/>
    <n v="143414.79999999999"/>
    <n v="143414.79999999999"/>
    <n v="143414.79999999999"/>
    <n v="143414.79999999999"/>
    <n v="79905.200000000012"/>
    <m/>
    <n v="2500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1"/>
    <n v="5300"/>
    <s v="EQUIPO E INSTRUMENTAL MEDICO Y DE LABORATORIO"/>
    <n v="5320"/>
    <s v="BIENES MUEBLES, INMUEBLES E INTANGIBLES"/>
    <x v="133"/>
    <x v="133"/>
    <n v="0"/>
    <s v="SIN DESCRIPCIÓN PARA DESTINOS 00"/>
    <x v="4"/>
    <x v="4"/>
    <x v="0"/>
    <x v="10"/>
    <x v="4"/>
    <x v="20"/>
    <s v="UNIDAD DE ACOPIO Y SALUD ANIMAL MUNICIPA"/>
    <n v="55000"/>
    <n v="100000"/>
    <n v="45578.37"/>
    <n v="16262.85"/>
    <n v="7492.01"/>
    <n v="7492.01"/>
    <n v="7492.01"/>
    <n v="9421.6299999999974"/>
    <m/>
    <n v="55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1"/>
    <n v="5300"/>
    <s v="EQUIPO E INSTRUMENTAL MEDICO Y DE LABORATORIO"/>
    <n v="5320"/>
    <s v="BIENES MUEBLES, INMUEBLES E INTANGIBLES"/>
    <x v="133"/>
    <x v="133"/>
    <n v="0"/>
    <s v="SIN DESCRIPCIÓN PARA DESTINOS 00"/>
    <x v="4"/>
    <x v="4"/>
    <x v="0"/>
    <x v="4"/>
    <x v="3"/>
    <x v="10"/>
    <s v="DIRECCIÓN GENERAL DE SALUD PÚBLICA"/>
    <n v="975112"/>
    <n v="1005112"/>
    <n v="962569.16"/>
    <n v="865651.16"/>
    <n v="830851.16"/>
    <n v="830851.16"/>
    <n v="830851.16"/>
    <n v="12542.839999999967"/>
    <m/>
    <n v="975112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400"/>
    <s v="VEHICULOS Y EQUIPO DE TRANSPORTE"/>
    <n v="5410"/>
    <s v="BIENES MUEBLES, INMUEBLES E INTANGIBLES"/>
    <x v="134"/>
    <x v="134"/>
    <n v="0"/>
    <s v="SIN DESCRIPCIÓN PARA DESTINOS 00"/>
    <x v="4"/>
    <x v="4"/>
    <x v="0"/>
    <x v="0"/>
    <x v="0"/>
    <x v="1"/>
    <s v="DIRECCIÓN GENERAL DE ADMINISTRACIÓN"/>
    <n v="1670012"/>
    <n v="0"/>
    <n v="1665000"/>
    <n v="1665000"/>
    <n v="1665000"/>
    <n v="1665000"/>
    <n v="0"/>
    <n v="5012"/>
    <m/>
    <n v="1670012"/>
  </r>
  <r>
    <s v="2.6-05-24"/>
    <s v="Si"/>
    <n v="1"/>
    <x v="0"/>
    <n v="1.3"/>
    <x v="0"/>
    <s v="1.3.4"/>
    <x v="0"/>
    <s v="E"/>
    <s v="Actividades del sector público, que realiza en for"/>
    <s v="05_24"/>
    <n v="6"/>
    <n v="21"/>
    <s v="015_24"/>
    <x v="1"/>
    <n v="5400"/>
    <s v="VEHICULOS Y EQUIPO DE TRANSPORTE"/>
    <n v="5410"/>
    <s v="BIENES MUEBLES, INMUEBLES E INTANGIBLES"/>
    <x v="134"/>
    <x v="134"/>
    <n v="0"/>
    <s v="SIN DESCRIPCIÓN PARA DESTINOS 00"/>
    <x v="4"/>
    <x v="4"/>
    <x v="5"/>
    <x v="0"/>
    <x v="0"/>
    <x v="1"/>
    <s v="DIRECCIÓN GENERAL DE ADMINISTRACIÓN"/>
    <n v="460000"/>
    <n v="0"/>
    <n v="459900"/>
    <n v="459900"/>
    <n v="459900"/>
    <n v="459900"/>
    <n v="459900"/>
    <n v="100"/>
    <m/>
    <n v="46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1"/>
    <n v="5400"/>
    <s v="VEHICULOS Y EQUIPO DE TRANSPORTE"/>
    <n v="5450"/>
    <s v="BIENES MUEBLES, INMUEBLES E INTANGIBLES"/>
    <x v="135"/>
    <x v="135"/>
    <n v="0"/>
    <s v="SIN DESCRIPCIÓN PARA DESTINOS 00"/>
    <x v="4"/>
    <x v="4"/>
    <x v="0"/>
    <x v="9"/>
    <x v="7"/>
    <x v="21"/>
    <s v="DESPACHO DE LA COORDINACIÓN GENERAL DE D"/>
    <n v="0"/>
    <n v="120000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1"/>
    <n v="5600"/>
    <s v="MAQUINARIA, OTROS EQUIPOS Y HERRAMIENTAS"/>
    <n v="5610"/>
    <s v="BIENES MUEBLES, INMUEBLES E INTANGIBLES"/>
    <x v="136"/>
    <x v="136"/>
    <n v="0"/>
    <s v="SIN DESCRIPCIÓN PARA DESTINOS 00"/>
    <x v="4"/>
    <x v="4"/>
    <x v="0"/>
    <x v="4"/>
    <x v="3"/>
    <x v="8"/>
    <s v="DIRECCIÓN ADMINISTRATIVA DE INFRAESTRUCT"/>
    <n v="34442.42"/>
    <n v="70064.399999999994"/>
    <n v="34442.42"/>
    <n v="34442.42"/>
    <n v="34442.42"/>
    <n v="34442.42"/>
    <n v="34442.42"/>
    <n v="0"/>
    <m/>
    <n v="34442.42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1"/>
    <n v="5600"/>
    <s v="MAQUINARIA, OTROS EQUIPOS Y HERRAMIENTAS"/>
    <n v="5610"/>
    <s v="BIENES MUEBLES, INMUEBLES E INTANGIBLES"/>
    <x v="136"/>
    <x v="136"/>
    <n v="0"/>
    <s v="SIN DESCRIPCIÓN PARA DESTINOS 00"/>
    <x v="4"/>
    <x v="4"/>
    <x v="0"/>
    <x v="10"/>
    <x v="4"/>
    <x v="20"/>
    <s v="UNIDAD DE ACOPIO Y SALUD ANIMAL MUNICIPA"/>
    <n v="13000"/>
    <n v="0"/>
    <n v="12191.6"/>
    <n v="12191.6"/>
    <n v="12191.6"/>
    <n v="12191.6"/>
    <n v="12191.6"/>
    <n v="808.39999999999964"/>
    <m/>
    <n v="13000"/>
  </r>
  <r>
    <s v="1.1-00-24"/>
    <s v="No"/>
    <n v="2"/>
    <x v="1"/>
    <n v="2.2000000000000002"/>
    <x v="1"/>
    <s v="2.2.7"/>
    <x v="1"/>
    <s v="E"/>
    <s v="Actividades del sector público, que realiza en for"/>
    <s v="07_24"/>
    <n v="2"/>
    <n v="36"/>
    <s v="022_24"/>
    <x v="1"/>
    <n v="5600"/>
    <s v="MAQUINARIA, OTROS EQUIPOS Y HERRAMIENTAS"/>
    <n v="5610"/>
    <s v="BIENES MUEBLES, INMUEBLES E INTANGIBLES"/>
    <x v="136"/>
    <x v="136"/>
    <n v="0"/>
    <s v="SIN DESCRIPCIÓN PARA DESTINOS 00"/>
    <x v="4"/>
    <x v="4"/>
    <x v="0"/>
    <x v="4"/>
    <x v="8"/>
    <x v="22"/>
    <s v="DIRECCIÓN GENERAL DE AGUA POTABLE Y SANE"/>
    <n v="128500"/>
    <n v="128500"/>
    <n v="0"/>
    <n v="0"/>
    <n v="0"/>
    <n v="0"/>
    <n v="0"/>
    <n v="128500"/>
    <m/>
    <n v="1285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1"/>
    <n v="5600"/>
    <s v="MAQUINARIA, OTROS EQUIPOS Y HERRAMIENTAS"/>
    <n v="5620"/>
    <s v="BIENES MUEBLES, INMUEBLES E INTANGIBLES"/>
    <x v="137"/>
    <x v="137"/>
    <n v="0"/>
    <s v="SIN DESCRIPCIÓN PARA DESTINOS 00"/>
    <x v="4"/>
    <x v="4"/>
    <x v="0"/>
    <x v="10"/>
    <x v="4"/>
    <x v="20"/>
    <s v="UNIDAD DE ACOPIO Y SALUD ANIMAL MUNICIPA"/>
    <n v="26000"/>
    <n v="0"/>
    <n v="25254"/>
    <n v="25254"/>
    <n v="25254"/>
    <n v="25254"/>
    <n v="25254"/>
    <n v="746"/>
    <m/>
    <n v="26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1"/>
    <n v="5600"/>
    <s v="MAQUINARIA, OTROS EQUIPOS Y HERRAMIENTAS"/>
    <n v="5620"/>
    <s v="BIENES MUEBLES, INMUEBLES E INTANGIBLES"/>
    <x v="137"/>
    <x v="137"/>
    <n v="0"/>
    <s v="SIN DESCRIPCIÓN PARA DESTINOS 00"/>
    <x v="4"/>
    <x v="4"/>
    <x v="0"/>
    <x v="4"/>
    <x v="3"/>
    <x v="10"/>
    <s v="DIRECCIÓN GENERAL DE SALUD PÚBLICA"/>
    <n v="40000"/>
    <n v="90000"/>
    <n v="0"/>
    <n v="0"/>
    <n v="0"/>
    <n v="0"/>
    <n v="0"/>
    <n v="40000"/>
    <m/>
    <n v="4000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1"/>
    <n v="5600"/>
    <s v="MAQUINARIA, OTROS EQUIPOS Y HERRAMIENTAS"/>
    <n v="5630"/>
    <s v="BIENES MUEBLES, INMUEBLES E INTANGIBLES"/>
    <x v="138"/>
    <x v="138"/>
    <n v="0"/>
    <s v="SIN DESCRIPCIÓN PARA DESTINOS 00"/>
    <x v="4"/>
    <x v="4"/>
    <x v="0"/>
    <x v="4"/>
    <x v="3"/>
    <x v="8"/>
    <s v="DIRECCIÓN ADMINISTRATIVA DE INFRAESTRUCT"/>
    <n v="0"/>
    <n v="45765"/>
    <n v="0"/>
    <n v="0"/>
    <n v="0"/>
    <n v="0"/>
    <n v="0"/>
    <n v="0"/>
    <m/>
    <n v="0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600"/>
    <s v="MAQUINARIA, OTROS EQUIPOS Y HERRAMIENTAS"/>
    <n v="5640"/>
    <s v="BIENES MUEBLES, INMUEBLES E INTANGIBLES"/>
    <x v="139"/>
    <x v="139"/>
    <n v="0"/>
    <s v="SIN DESCRIPCIÓN PARA DESTINOS 00"/>
    <x v="4"/>
    <x v="4"/>
    <x v="0"/>
    <x v="0"/>
    <x v="0"/>
    <x v="1"/>
    <s v="DIRECCIÓN GENERAL DE ADMINISTRACIÓN"/>
    <n v="133632.64000000001"/>
    <n v="61745.64"/>
    <n v="123839.98"/>
    <n v="123839.98"/>
    <n v="123839.98"/>
    <n v="123839.98"/>
    <n v="123839.98"/>
    <n v="9792.660000000018"/>
    <m/>
    <n v="133632.64000000001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1"/>
    <n v="5600"/>
    <s v="MAQUINARIA, OTROS EQUIPOS Y HERRAMIENTAS"/>
    <n v="5640"/>
    <s v="BIENES MUEBLES, INMUEBLES E INTANGIBLES"/>
    <x v="139"/>
    <x v="139"/>
    <n v="0"/>
    <s v="SIN DESCRIPCIÓN PARA DESTINOS 00"/>
    <x v="4"/>
    <x v="4"/>
    <x v="0"/>
    <x v="4"/>
    <x v="3"/>
    <x v="10"/>
    <s v="DIRECCIÓN GENERAL DE SALUD PÚBLICA"/>
    <n v="30000"/>
    <n v="400000"/>
    <n v="26448"/>
    <n v="26448"/>
    <n v="26448"/>
    <n v="26448"/>
    <n v="26448"/>
    <n v="3552"/>
    <m/>
    <n v="30000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1"/>
    <n v="5600"/>
    <s v="MAQUINARIA, OTROS EQUIPOS Y HERRAMIENTAS"/>
    <n v="5650"/>
    <s v="BIENES MUEBLES, INMUEBLES E INTANGIBLES"/>
    <x v="140"/>
    <x v="140"/>
    <n v="0"/>
    <s v="SIN DESCRIPCIÓN PARA DESTINOS 00"/>
    <x v="4"/>
    <x v="4"/>
    <x v="0"/>
    <x v="2"/>
    <x v="2"/>
    <x v="4"/>
    <s v="DIRECCIÓN GENERAL DE CULTURA DE LA PAZ Y"/>
    <n v="0"/>
    <n v="10000"/>
    <n v="0"/>
    <n v="0"/>
    <n v="0"/>
    <n v="0"/>
    <n v="0"/>
    <n v="0"/>
    <m/>
    <n v="0"/>
  </r>
  <r>
    <s v="1.1-00-24"/>
    <s v="No"/>
    <n v="1"/>
    <x v="0"/>
    <n v="1.7"/>
    <x v="2"/>
    <s v="1.7.2"/>
    <x v="2"/>
    <s v="E"/>
    <s v="Actividades del sector público, que realiza en for"/>
    <s v="02_24"/>
    <n v="3"/>
    <n v="12"/>
    <s v="009_24"/>
    <x v="1"/>
    <n v="5600"/>
    <s v="MAQUINARIA, OTROS EQUIPOS Y HERRAMIENTAS"/>
    <n v="5650"/>
    <s v="BIENES MUEBLES, INMUEBLES E INTANGIBLES"/>
    <x v="140"/>
    <x v="140"/>
    <n v="0"/>
    <s v="SIN DESCRIPCIÓN PARA DESTINOS 00"/>
    <x v="4"/>
    <x v="4"/>
    <x v="0"/>
    <x v="2"/>
    <x v="3"/>
    <x v="27"/>
    <s v="DIRECCIÓN GENERAL ADJUNTA DE PROTECCIÓN"/>
    <n v="100000"/>
    <n v="100000"/>
    <n v="86721.600000000006"/>
    <n v="86721.600000000006"/>
    <n v="86721.600000000006"/>
    <n v="86721.600000000006"/>
    <n v="86721.600000000006"/>
    <n v="13278.399999999994"/>
    <m/>
    <n v="100000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1"/>
    <n v="5600"/>
    <s v="MAQUINARIA, OTROS EQUIPOS Y HERRAMIENTAS"/>
    <n v="5650"/>
    <s v="BIENES MUEBLES, INMUEBLES E INTANGIBLES"/>
    <x v="140"/>
    <x v="140"/>
    <n v="0"/>
    <s v="SIN DESCRIPCIÓN PARA DESTINOS 00"/>
    <x v="4"/>
    <x v="4"/>
    <x v="0"/>
    <x v="2"/>
    <x v="2"/>
    <x v="5"/>
    <s v="DIRECCIÓN GENERAL DE CULTURA DE LA PAZ Y"/>
    <n v="10000"/>
    <n v="10000"/>
    <n v="6960"/>
    <n v="6960"/>
    <n v="6960"/>
    <n v="6960"/>
    <n v="6960"/>
    <n v="3040"/>
    <m/>
    <n v="10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1"/>
    <n v="5600"/>
    <s v="MAQUINARIA, OTROS EQUIPOS Y HERRAMIENTAS"/>
    <n v="5650"/>
    <s v="BIENES MUEBLES, INMUEBLES E INTANGIBLES"/>
    <x v="140"/>
    <x v="140"/>
    <n v="0"/>
    <s v="SIN DESCRIPCIÓN PARA DESTINOS 00"/>
    <x v="4"/>
    <x v="4"/>
    <x v="0"/>
    <x v="3"/>
    <x v="0"/>
    <x v="7"/>
    <s v="DESPACHO DE LA COORDINACIÓN GENERAL DE G"/>
    <n v="171000"/>
    <n v="0"/>
    <n v="160729.99"/>
    <n v="160729.99"/>
    <n v="160729.99"/>
    <n v="0"/>
    <n v="0"/>
    <n v="10270.010000000009"/>
    <m/>
    <n v="171000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1"/>
    <n v="5600"/>
    <s v="MAQUINARIA, OTROS EQUIPOS Y HERRAMIENTAS"/>
    <n v="5650"/>
    <s v="BIENES MUEBLES, INMUEBLES E INTANGIBLES"/>
    <x v="140"/>
    <x v="140"/>
    <n v="0"/>
    <s v="SIN DESCRIPCIÓN PARA DESTINOS 00"/>
    <x v="4"/>
    <x v="4"/>
    <x v="0"/>
    <x v="3"/>
    <x v="0"/>
    <x v="35"/>
    <s v="DESPACHO DE LA COORDINACIÓN GENERAL DE G"/>
    <n v="3350680.95"/>
    <n v="1500000"/>
    <n v="3350680.95"/>
    <n v="3350680.95"/>
    <n v="3350680.95"/>
    <n v="3350680.95"/>
    <n v="3350680.95"/>
    <n v="0"/>
    <m/>
    <n v="3350680.95"/>
  </r>
  <r>
    <s v="2.6-05-24"/>
    <s v="Si"/>
    <n v="3"/>
    <x v="2"/>
    <n v="3.8"/>
    <x v="3"/>
    <s v="3.8.4"/>
    <x v="3"/>
    <s v="E"/>
    <s v="Actividades del sector público, que realiza en for"/>
    <s v="11_24"/>
    <n v="6"/>
    <n v="49"/>
    <s v="031_24"/>
    <x v="1"/>
    <n v="5600"/>
    <s v="MAQUINARIA, OTROS EQUIPOS Y HERRAMIENTAS"/>
    <n v="5650"/>
    <s v="BIENES MUEBLES, INMUEBLES E INTANGIBLES"/>
    <x v="140"/>
    <x v="140"/>
    <n v="0"/>
    <s v="SIN DESCRIPCIÓN PARA DESTINOS 00"/>
    <x v="4"/>
    <x v="4"/>
    <x v="5"/>
    <x v="3"/>
    <x v="0"/>
    <x v="7"/>
    <s v="DESPACHO DE LA COORDINACIÓN GENERAL DE G"/>
    <n v="50000"/>
    <n v="0"/>
    <n v="46479.23"/>
    <n v="46479.23"/>
    <n v="46479.23"/>
    <n v="46479.23"/>
    <n v="46479.23"/>
    <n v="3520.7699999999968"/>
    <m/>
    <n v="50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1"/>
    <n v="5600"/>
    <s v="MAQUINARIA, OTROS EQUIPOS Y HERRAMIENTAS"/>
    <n v="5660"/>
    <s v="BIENES MUEBLES, INMUEBLES E INTANGIBLES"/>
    <x v="141"/>
    <x v="141"/>
    <n v="0"/>
    <s v="SIN DESCRIPCIÓN PARA DESTINOS 00"/>
    <x v="4"/>
    <x v="4"/>
    <x v="0"/>
    <x v="4"/>
    <x v="3"/>
    <x v="10"/>
    <s v="DIRECCIÓN GENERAL DE SALUD PÚBLICA"/>
    <n v="111805"/>
    <n v="81805"/>
    <n v="100630"/>
    <n v="100630"/>
    <n v="100630"/>
    <n v="100630"/>
    <n v="100630"/>
    <n v="11175"/>
    <m/>
    <n v="111805"/>
  </r>
  <r>
    <s v="1.1-00-24"/>
    <s v="No"/>
    <n v="1"/>
    <x v="0"/>
    <n v="1.3"/>
    <x v="0"/>
    <s v="1.3.4"/>
    <x v="0"/>
    <s v="S"/>
    <s v="Definidos en el Presupuesto de Egresos y los que s"/>
    <s v="02_24"/>
    <n v="1"/>
    <n v="14"/>
    <s v="010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2"/>
    <x v="2"/>
    <x v="4"/>
    <s v="DIRECCIÓN GENERAL DE CULTURA DE LA PAZ Y"/>
    <n v="78000"/>
    <n v="0"/>
    <n v="63892.800000000003"/>
    <n v="63892.800000000003"/>
    <n v="63892.800000000003"/>
    <n v="63892.800000000003"/>
    <n v="63892.800000000003"/>
    <n v="14107.199999999997"/>
    <m/>
    <n v="78000"/>
  </r>
  <r>
    <s v="1.1-00-24"/>
    <s v="No"/>
    <n v="1"/>
    <x v="0"/>
    <n v="1.3"/>
    <x v="0"/>
    <s v="1.3.4"/>
    <x v="0"/>
    <s v="E"/>
    <s v="Actividades del sector público, que realiza en for"/>
    <s v="07_24"/>
    <n v="3"/>
    <n v="33"/>
    <s v="019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4"/>
    <x v="3"/>
    <x v="8"/>
    <s v="DIRECCIÓN ADMINISTRATIVA DE INFRAESTRUCT"/>
    <n v="883586.88"/>
    <n v="1000000"/>
    <n v="883586.88"/>
    <n v="883586.88"/>
    <n v="883586.88"/>
    <n v="883586.88"/>
    <n v="883586.88"/>
    <n v="0"/>
    <m/>
    <n v="883586.88"/>
  </r>
  <r>
    <s v="1.1-00-24"/>
    <s v="No"/>
    <n v="2"/>
    <x v="1"/>
    <n v="2.2000000000000002"/>
    <x v="1"/>
    <s v="2.2.7"/>
    <x v="1"/>
    <s v="S"/>
    <s v="Definidos en el Presupuesto de Egresos y los que s"/>
    <s v="02_24"/>
    <n v="1"/>
    <n v="16"/>
    <s v="010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2"/>
    <x v="2"/>
    <x v="5"/>
    <s v="DIRECCIÓN GENERAL DE CULTURA DE LA PAZ Y"/>
    <n v="40000"/>
    <n v="70000"/>
    <n v="34985.599999999999"/>
    <n v="34985.599999999999"/>
    <n v="34985.599999999999"/>
    <n v="34985.599999999999"/>
    <n v="34985.599999999999"/>
    <n v="5014.4000000000015"/>
    <m/>
    <n v="40000"/>
  </r>
  <r>
    <s v="1.1-00-24"/>
    <s v="No"/>
    <n v="2"/>
    <x v="1"/>
    <n v="2.5"/>
    <x v="9"/>
    <s v="2.5.6"/>
    <x v="13"/>
    <s v="S"/>
    <s v="Definidos en el Presupuesto de Egresos y los que s"/>
    <s v="06_24"/>
    <n v="5"/>
    <n v="25"/>
    <s v="016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11"/>
    <x v="6"/>
    <x v="25"/>
    <s v="DESPACHO DE LA COORDINACIÓN GENERAL DE C"/>
    <n v="250000"/>
    <n v="250000"/>
    <n v="218111.11"/>
    <n v="62081.2"/>
    <n v="58777.55"/>
    <n v="58777.55"/>
    <n v="58777.55"/>
    <n v="31888.890000000014"/>
    <m/>
    <n v="250000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5"/>
    <x v="4"/>
    <x v="12"/>
    <s v="DIRECCIÓN DE PROYECTOS ESTRATEGICOS"/>
    <n v="100000"/>
    <n v="100000"/>
    <n v="0"/>
    <n v="0"/>
    <n v="0"/>
    <n v="0"/>
    <n v="0"/>
    <n v="100000"/>
    <m/>
    <n v="100000"/>
  </r>
  <r>
    <s v="1.1-00-24"/>
    <s v="No"/>
    <n v="3"/>
    <x v="2"/>
    <n v="3.1"/>
    <x v="7"/>
    <s v="3.1.1"/>
    <x v="10"/>
    <s v="E"/>
    <s v="Actividades del sector público, que realiza en for"/>
    <s v="09_24"/>
    <n v="8"/>
    <n v="42"/>
    <s v="026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9"/>
    <x v="7"/>
    <x v="21"/>
    <s v="DESPACHO DE LA COORDINACIÓN GENERAL DE D"/>
    <n v="170000"/>
    <n v="150000"/>
    <n v="167040"/>
    <n v="167040"/>
    <n v="167040"/>
    <n v="167040"/>
    <n v="167040"/>
    <n v="2960"/>
    <m/>
    <n v="170000"/>
  </r>
  <r>
    <s v="1.1-00-24"/>
    <s v="No"/>
    <n v="3"/>
    <x v="2"/>
    <n v="3.8"/>
    <x v="3"/>
    <s v="3.8.4"/>
    <x v="3"/>
    <s v="E"/>
    <s v="Actividades del sector público, que realiza en for"/>
    <s v="11_24"/>
    <n v="6"/>
    <n v="49"/>
    <s v="031_24"/>
    <x v="1"/>
    <n v="5600"/>
    <s v="MAQUINARIA, OTROS EQUIPOS Y HERRAMIENTAS"/>
    <n v="5670"/>
    <s v="BIENES MUEBLES, INMUEBLES E INTANGIBLES"/>
    <x v="142"/>
    <x v="142"/>
    <n v="0"/>
    <s v="SIN DESCRIPCIÓN PARA DESTINOS 00"/>
    <x v="4"/>
    <x v="4"/>
    <x v="0"/>
    <x v="3"/>
    <x v="0"/>
    <x v="7"/>
    <s v="DESPACHO DE LA COORDINACIÓN GENERAL DE G"/>
    <n v="0"/>
    <n v="600000"/>
    <n v="0"/>
    <n v="0"/>
    <n v="0"/>
    <n v="0"/>
    <n v="0"/>
    <n v="0"/>
    <m/>
    <n v="0"/>
  </r>
  <r>
    <s v="1.1-00-24"/>
    <s v="No"/>
    <n v="1"/>
    <x v="0"/>
    <n v="1.7"/>
    <x v="2"/>
    <s v="1.7.2"/>
    <x v="2"/>
    <s v="E"/>
    <s v="Actividades del sector público, que realiza en for"/>
    <s v="02_24"/>
    <n v="3"/>
    <n v="12"/>
    <s v="009_24"/>
    <x v="1"/>
    <n v="5600"/>
    <s v="MAQUINARIA, OTROS EQUIPOS Y HERRAMIENTAS"/>
    <n v="5690"/>
    <s v="BIENES MUEBLES, INMUEBLES E INTANGIBLES"/>
    <x v="143"/>
    <x v="143"/>
    <n v="0"/>
    <s v="SIN DESCRIPCIÓN PARA DESTINOS 00"/>
    <x v="4"/>
    <x v="4"/>
    <x v="0"/>
    <x v="2"/>
    <x v="3"/>
    <x v="27"/>
    <s v="DIRECCIÓN GENERAL ADJUNTA DE PROTECCIÓN"/>
    <n v="2000000"/>
    <n v="1000000"/>
    <n v="739807.05"/>
    <n v="739807.05"/>
    <n v="739807.05"/>
    <n v="739807.05"/>
    <n v="739807.05"/>
    <n v="1260192.95"/>
    <m/>
    <n v="2000000"/>
  </r>
  <r>
    <s v="1.1-00-24"/>
    <s v="No"/>
    <n v="2"/>
    <x v="1"/>
    <n v="2.1"/>
    <x v="4"/>
    <s v="2.1.5"/>
    <x v="9"/>
    <s v="R"/>
    <s v="Solamente actividades específicas, distintas a las"/>
    <s v="17_24"/>
    <n v="4"/>
    <n v="56"/>
    <s v="037_24"/>
    <x v="1"/>
    <n v="5600"/>
    <s v="MAQUINARIA, OTROS EQUIPOS Y HERRAMIENTAS"/>
    <n v="5690"/>
    <s v="BIENES MUEBLES, INMUEBLES E INTANGIBLES"/>
    <x v="143"/>
    <x v="143"/>
    <n v="0"/>
    <s v="SIN DESCRIPCIÓN PARA DESTINOS 00"/>
    <x v="4"/>
    <x v="4"/>
    <x v="0"/>
    <x v="10"/>
    <x v="4"/>
    <x v="20"/>
    <s v="UNIDAD DE ACOPIO Y SALUD ANIMAL MUNICIPA"/>
    <n v="1149000"/>
    <n v="1500000"/>
    <n v="1148400"/>
    <n v="1148400"/>
    <n v="1148400"/>
    <n v="0"/>
    <n v="0"/>
    <n v="600"/>
    <m/>
    <n v="1149000"/>
  </r>
  <r>
    <s v="1.1-00-24"/>
    <s v="No"/>
    <n v="2"/>
    <x v="1"/>
    <n v="2.2999999999999998"/>
    <x v="5"/>
    <s v="2.3.1"/>
    <x v="5"/>
    <s v="E"/>
    <s v="Actividades del sector público, que realiza en for"/>
    <s v="07_24"/>
    <n v="3"/>
    <n v="39"/>
    <s v="024_24"/>
    <x v="1"/>
    <n v="5600"/>
    <s v="MAQUINARIA, OTROS EQUIPOS Y HERRAMIENTAS"/>
    <n v="5690"/>
    <s v="BIENES MUEBLES, INMUEBLES E INTANGIBLES"/>
    <x v="143"/>
    <x v="143"/>
    <n v="0"/>
    <s v="SIN DESCRIPCIÓN PARA DESTINOS 00"/>
    <x v="4"/>
    <x v="4"/>
    <x v="0"/>
    <x v="4"/>
    <x v="3"/>
    <x v="10"/>
    <s v="DIRECCIÓN GENERAL DE SALUD PÚBLICA"/>
    <n v="42000"/>
    <n v="92000"/>
    <n v="31320"/>
    <n v="31320"/>
    <n v="31320"/>
    <n v="31320"/>
    <n v="31320"/>
    <n v="10680"/>
    <m/>
    <n v="42000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1"/>
    <n v="5600"/>
    <s v="MAQUINARIA, OTROS EQUIPOS Y HERRAMIENTAS"/>
    <n v="5690"/>
    <s v="BIENES MUEBLES, INMUEBLES E INTANGIBLES"/>
    <x v="143"/>
    <x v="143"/>
    <n v="0"/>
    <s v="SIN DESCRIPCIÓN PARA DESTINOS 00"/>
    <x v="4"/>
    <x v="4"/>
    <x v="0"/>
    <x v="3"/>
    <x v="0"/>
    <x v="35"/>
    <s v="DESPACHO DE LA COORDINACIÓN GENERAL DE G"/>
    <n v="4378873.0999999996"/>
    <n v="0"/>
    <n v="4378873.0999999996"/>
    <n v="4378860.8"/>
    <n v="4378860.8"/>
    <n v="0"/>
    <n v="0"/>
    <n v="0"/>
    <m/>
    <n v="4378873.0999999996"/>
  </r>
  <r>
    <s v="2.5-02-24"/>
    <s v="Si"/>
    <n v="3"/>
    <x v="2"/>
    <n v="3.8"/>
    <x v="3"/>
    <s v="3.8.4"/>
    <x v="3"/>
    <s v="E"/>
    <s v="Actividades del sector público, que realiza en for"/>
    <s v="11_24"/>
    <n v="6"/>
    <n v="50"/>
    <s v="031_24"/>
    <x v="1"/>
    <n v="5600"/>
    <s v="MAQUINARIA, OTROS EQUIPOS Y HERRAMIENTAS"/>
    <n v="5690"/>
    <s v="BIENES MUEBLES, INMUEBLES E INTANGIBLES"/>
    <x v="143"/>
    <x v="143"/>
    <n v="0"/>
    <s v="SIN DESCRIPCIÓN PARA DESTINOS 00"/>
    <x v="4"/>
    <x v="4"/>
    <x v="4"/>
    <x v="3"/>
    <x v="0"/>
    <x v="35"/>
    <s v="DESPACHO DE LA COORDINACIÓN GENERAL DE G"/>
    <n v="70724000"/>
    <n v="70724000"/>
    <n v="70723059.019999996"/>
    <n v="70723059.019999996"/>
    <n v="70723059.019999996"/>
    <n v="70723059.019999996"/>
    <n v="0"/>
    <n v="940.98000000417233"/>
    <n v="-940.98"/>
    <n v="70723059.019999996"/>
  </r>
  <r>
    <s v="1.1-00-24"/>
    <s v="No"/>
    <n v="2"/>
    <x v="1"/>
    <n v="2.7"/>
    <x v="6"/>
    <s v="2.7.1"/>
    <x v="6"/>
    <s v="E"/>
    <s v="Actividades del sector público, que realiza en for"/>
    <s v="10_24"/>
    <n v="4"/>
    <n v="48"/>
    <s v="030_24"/>
    <x v="1"/>
    <n v="5700"/>
    <s v="ACTIVOS BIOLOGICOS"/>
    <n v="5780"/>
    <s v="BIENES MUEBLES, INMUEBLES E INTANGIBLES"/>
    <x v="144"/>
    <x v="144"/>
    <n v="0"/>
    <s v="SIN DESCRIPCIÓN PARA DESTINOS 00"/>
    <x v="4"/>
    <x v="4"/>
    <x v="0"/>
    <x v="5"/>
    <x v="4"/>
    <x v="12"/>
    <s v="DIRECCIÓN DE PROYECTOS ESTRATEGICOS"/>
    <n v="50000"/>
    <n v="50000"/>
    <n v="0"/>
    <n v="0"/>
    <n v="0"/>
    <n v="0"/>
    <n v="0"/>
    <n v="50000"/>
    <m/>
    <n v="50000"/>
  </r>
  <r>
    <s v="1.1-00-24"/>
    <s v="No"/>
    <n v="1"/>
    <x v="0"/>
    <n v="1.3"/>
    <x v="0"/>
    <s v="1.3.4"/>
    <x v="0"/>
    <s v="M"/>
    <s v="Actividades de apoyo administrativo desarrolladas "/>
    <s v="04_24"/>
    <n v="6"/>
    <n v="19"/>
    <s v="013_24"/>
    <x v="1"/>
    <n v="5800"/>
    <s v="BIENES INMUEBLES"/>
    <n v="5810"/>
    <s v="BIENES MUEBLES, INMUEBLES E INTANGIBLES"/>
    <x v="145"/>
    <x v="145"/>
    <n v="38"/>
    <s v="RECONOCIMIENTO CONTRA DERECHOS"/>
    <x v="4"/>
    <x v="4"/>
    <x v="0"/>
    <x v="1"/>
    <x v="0"/>
    <x v="40"/>
    <s v="DIRECCIÓN GENERAL DE FINANZAS"/>
    <n v="10676213.33"/>
    <n v="0"/>
    <n v="10429104.27"/>
    <n v="10429104.27"/>
    <n v="10429104.27"/>
    <n v="10429104.27"/>
    <n v="10429104.27"/>
    <n v="247109.06000000052"/>
    <m/>
    <n v="10676213.33"/>
  </r>
  <r>
    <s v="1.1-00-24"/>
    <s v="No"/>
    <n v="1"/>
    <x v="0"/>
    <n v="1.3"/>
    <x v="0"/>
    <s v="1.3.4"/>
    <x v="0"/>
    <s v="O"/>
    <s v="Actividades que realizan la función pública o cont"/>
    <s v="02_24"/>
    <n v="1"/>
    <n v="7"/>
    <s v="007_24"/>
    <x v="1"/>
    <n v="5800"/>
    <s v="BIENES INMUEBLES"/>
    <n v="5810"/>
    <s v="BIENES MUEBLES, INMUEBLES E INTANGIBLES"/>
    <x v="145"/>
    <x v="145"/>
    <n v="0"/>
    <s v="SIN DESCRIPCIÓN PARA DESTINOS 00"/>
    <x v="4"/>
    <x v="4"/>
    <x v="0"/>
    <x v="2"/>
    <x v="2"/>
    <x v="37"/>
    <s v="DIRECCIÓN DE LA SECRETARÍA GENERAL"/>
    <n v="0"/>
    <n v="0"/>
    <n v="0"/>
    <n v="0"/>
    <n v="0"/>
    <n v="0"/>
    <n v="0"/>
    <n v="0"/>
    <m/>
    <n v="0"/>
  </r>
  <r>
    <s v="1.1-14-24"/>
    <s v="Si"/>
    <n v="1"/>
    <x v="0"/>
    <n v="1.3"/>
    <x v="0"/>
    <s v="1.3.4"/>
    <x v="0"/>
    <s v="O"/>
    <s v="Actividades que realizan la función pública o cont"/>
    <s v="02_24"/>
    <n v="1"/>
    <n v="7"/>
    <s v="007_24"/>
    <x v="1"/>
    <n v="5800"/>
    <s v="BIENES INMUEBLES"/>
    <n v="5810"/>
    <s v="BIENES MUEBLES, INMUEBLES E INTANGIBLES"/>
    <x v="145"/>
    <x v="145"/>
    <n v="0"/>
    <s v="SIN DESCRIPCIÓN PARA DESTINOS 00"/>
    <x v="4"/>
    <x v="4"/>
    <x v="17"/>
    <x v="2"/>
    <x v="2"/>
    <x v="37"/>
    <s v="DIRECCIÓN DE LA SECRETARÍA GENERAL"/>
    <n v="53832695.100000001"/>
    <n v="0"/>
    <n v="50860130.490000002"/>
    <n v="50860130.490000002"/>
    <n v="50860130.490000002"/>
    <n v="50860130.490000002"/>
    <n v="49458695.090000004"/>
    <n v="2972564.6099999994"/>
    <m/>
    <n v="53832695.100000001"/>
  </r>
  <r>
    <s v="1.1-00-24"/>
    <s v="No"/>
    <n v="1"/>
    <x v="0"/>
    <n v="1.3"/>
    <x v="0"/>
    <s v="1.3.4"/>
    <x v="0"/>
    <s v="E"/>
    <s v="Actividades del sector público, que realiza en for"/>
    <s v="05_24"/>
    <n v="6"/>
    <n v="21"/>
    <s v="015_24"/>
    <x v="1"/>
    <n v="5900"/>
    <s v="ACTIVOS INTANGIBLES"/>
    <n v="5910"/>
    <s v="BIENES MUEBLES, INMUEBLES E INTANGIBLES"/>
    <x v="146"/>
    <x v="146"/>
    <n v="0"/>
    <s v="SIN DESCRIPCIÓN PARA DESTINOS 00"/>
    <x v="4"/>
    <x v="4"/>
    <x v="0"/>
    <x v="0"/>
    <x v="0"/>
    <x v="1"/>
    <s v="DIRECCIÓN GENERAL DE ADMINISTRACIÓN"/>
    <n v="1800"/>
    <n v="0"/>
    <n v="1670"/>
    <n v="1670"/>
    <n v="1670"/>
    <n v="1670"/>
    <n v="1670"/>
    <n v="130"/>
    <m/>
    <n v="1800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1"/>
    <n v="5900"/>
    <s v="ACTIVOS INTANGIBLES"/>
    <n v="5910"/>
    <s v="BIENES MUEBLES, INMUEBLES E INTANGIBLES"/>
    <x v="146"/>
    <x v="146"/>
    <n v="0"/>
    <s v="SIN DESCRIPCIÓN PARA DESTINOS 00"/>
    <x v="4"/>
    <x v="4"/>
    <x v="0"/>
    <x v="3"/>
    <x v="0"/>
    <x v="35"/>
    <s v="DESPACHO DE LA COORDINACIÓN GENERAL DE G"/>
    <n v="8866264.6999999993"/>
    <n v="4000000"/>
    <n v="8845168.6999999993"/>
    <n v="8515264.6999999993"/>
    <n v="8515264.6699999999"/>
    <n v="8515264.6699999999"/>
    <n v="6813629.04"/>
    <n v="21096"/>
    <m/>
    <n v="8866264.6999999993"/>
  </r>
  <r>
    <s v="1.1-00-24"/>
    <s v="No"/>
    <n v="3"/>
    <x v="2"/>
    <n v="3.8"/>
    <x v="3"/>
    <s v="3.8.4"/>
    <x v="3"/>
    <s v="E"/>
    <s v="Actividades del sector público, que realiza en for"/>
    <s v="11_24"/>
    <n v="6"/>
    <n v="50"/>
    <s v="031_24"/>
    <x v="1"/>
    <n v="5900"/>
    <s v="ACTIVOS INTANGIBLES"/>
    <n v="5970"/>
    <s v="BIENES MUEBLES, INMUEBLES E INTANGIBLES"/>
    <x v="147"/>
    <x v="147"/>
    <n v="0"/>
    <s v="SIN DESCRIPCIÓN PARA DESTINOS 00"/>
    <x v="4"/>
    <x v="4"/>
    <x v="0"/>
    <x v="3"/>
    <x v="0"/>
    <x v="35"/>
    <s v="DESPACHO DE LA COORDINACIÓN GENERAL DE G"/>
    <n v="13212168.699999999"/>
    <n v="3000000"/>
    <n v="13191808.92"/>
    <n v="13191808.92"/>
    <n v="13147786.93"/>
    <n v="13147786.93"/>
    <n v="11751042.99"/>
    <n v="20359.779999999329"/>
    <m/>
    <n v="13212168.699999999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20"/>
    <s v="INVERSIÓN PÚBLICA"/>
    <x v="148"/>
    <x v="148"/>
    <n v="0"/>
    <s v="SIN DESCRIPCIÓN PARA DESTINOS 00"/>
    <x v="5"/>
    <x v="5"/>
    <x v="0"/>
    <x v="4"/>
    <x v="3"/>
    <x v="31"/>
    <s v="DIRECCIÓN GENERAL DE OBRAS PÚBLICAS"/>
    <n v="115868770.33"/>
    <n v="0"/>
    <n v="21455308.579999998"/>
    <n v="21455308.579999998"/>
    <n v="21059746.52"/>
    <n v="21059746.52"/>
    <n v="18854983.010000002"/>
    <n v="94413461.75"/>
    <m/>
    <n v="115868770.33"/>
  </r>
  <r>
    <s v="1.1-00-24"/>
    <s v="No"/>
    <n v="1"/>
    <x v="0"/>
    <n v="1.3"/>
    <x v="0"/>
    <s v="1.3.4"/>
    <x v="0"/>
    <s v="K"/>
    <s v="Proyectos de inversión sujetos a registro en la Ca"/>
    <s v="07_24"/>
    <n v="3"/>
    <n v="38"/>
    <s v="023_24"/>
    <x v="1"/>
    <n v="6100"/>
    <s v="OBRA PUBLICA EN BIENES DE DOMINIO PUBLICO"/>
    <n v="6120"/>
    <s v="INVERSIÓN PÚBLICA"/>
    <x v="148"/>
    <x v="148"/>
    <n v="0"/>
    <s v="SIN DESCRIPCIÓN PARA DESTINOS 00"/>
    <x v="5"/>
    <x v="5"/>
    <x v="0"/>
    <x v="4"/>
    <x v="3"/>
    <x v="58"/>
    <s v="DIRECCIÓN GENERAL DE OBRAS PÚBLICAS"/>
    <n v="7800000"/>
    <n v="0"/>
    <n v="4743995.82"/>
    <n v="4743995.82"/>
    <n v="4743995.82"/>
    <n v="4743995.82"/>
    <n v="4743995.82"/>
    <n v="3056004.1799999997"/>
    <m/>
    <n v="7800000"/>
  </r>
  <r>
    <s v="2.5-02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20"/>
    <s v="INVERSIÓN PÚBLICA"/>
    <x v="148"/>
    <x v="148"/>
    <n v="0"/>
    <s v="SIN DESCRIPCIÓN PARA DESTINOS 00"/>
    <x v="5"/>
    <x v="5"/>
    <x v="4"/>
    <x v="4"/>
    <x v="3"/>
    <x v="31"/>
    <s v="DIRECCIÓN GENERAL DE OBRAS PÚBLICAS"/>
    <n v="36222388.590000004"/>
    <n v="10000000"/>
    <n v="36222388.590000004"/>
    <n v="36222388.590000004"/>
    <n v="35603165.5"/>
    <n v="35603165.5"/>
    <n v="31470266.32"/>
    <n v="0"/>
    <m/>
    <n v="36222388.590000004"/>
  </r>
  <r>
    <s v="2.5-02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20"/>
    <s v="INVERSIÓN PÚBLICA"/>
    <x v="148"/>
    <x v="148"/>
    <n v="19"/>
    <s v="OBRAS MULTIANUALES"/>
    <x v="5"/>
    <x v="5"/>
    <x v="4"/>
    <x v="4"/>
    <x v="3"/>
    <x v="31"/>
    <s v="DIRECCIÓN GENERAL DE OBRAS PÚBLICAS"/>
    <n v="73000000"/>
    <n v="73000000"/>
    <n v="72999256.519999996"/>
    <n v="72999256.519999996"/>
    <n v="56974145.119999997"/>
    <n v="56974145.119999997"/>
    <n v="56974145.119999997"/>
    <n v="743.48000000417233"/>
    <n v="-743.48"/>
    <n v="72999256.519999996"/>
  </r>
  <r>
    <s v="2.5-01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20"/>
    <s v="INVERSIÓN PÚBLICA"/>
    <x v="148"/>
    <x v="148"/>
    <n v="0"/>
    <s v="SIN DESCRIPCIÓN PARA DESTINOS 00"/>
    <x v="5"/>
    <x v="5"/>
    <x v="18"/>
    <x v="4"/>
    <x v="3"/>
    <x v="31"/>
    <s v="DIRECCIÓN GENERAL DE OBRAS PÚBLICAS"/>
    <n v="0"/>
    <n v="3200000"/>
    <n v="0"/>
    <n v="0"/>
    <n v="0"/>
    <n v="0"/>
    <n v="0"/>
    <n v="0"/>
    <m/>
    <n v="0"/>
  </r>
  <r>
    <s v="1.1-01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20"/>
    <s v="INVERSIÓN PÚBLICA"/>
    <x v="148"/>
    <x v="148"/>
    <n v="0"/>
    <s v="SIN DESCRIPCIÓN PARA DESTINOS 00"/>
    <x v="5"/>
    <x v="5"/>
    <x v="19"/>
    <x v="4"/>
    <x v="3"/>
    <x v="31"/>
    <s v="DIRECCIÓN GENERAL DE OBRAS PÚBLICAS"/>
    <n v="21000000"/>
    <n v="0"/>
    <n v="2495367.37"/>
    <n v="2495367.37"/>
    <n v="2495226.69"/>
    <n v="2495226.69"/>
    <n v="2495226.69"/>
    <n v="18504632.629999999"/>
    <m/>
    <n v="21000000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0"/>
    <x v="4"/>
    <x v="3"/>
    <x v="31"/>
    <s v="DIRECCIÓN GENERAL DE OBRAS PÚBLICAS"/>
    <n v="76627251.540000007"/>
    <n v="0"/>
    <n v="66377187.07"/>
    <n v="66377187.07"/>
    <n v="47060693.25"/>
    <n v="36773486.579999998"/>
    <n v="23663419.859999999"/>
    <n v="10250064.470000006"/>
    <m/>
    <n v="76627251.540000007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20"/>
    <s v="PLANTA POTABILIZADORA"/>
    <x v="5"/>
    <x v="5"/>
    <x v="0"/>
    <x v="4"/>
    <x v="3"/>
    <x v="31"/>
    <s v="DIRECCIÓN GENERAL DE OBRAS PÚBLICAS"/>
    <n v="56816248.5"/>
    <n v="28408125.199999999"/>
    <n v="56816248.5"/>
    <n v="56816248.5"/>
    <n v="45452998.799999997"/>
    <n v="45452998.799999997"/>
    <n v="39771373.950000003"/>
    <n v="0"/>
    <m/>
    <n v="56816248.5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33"/>
    <s v="ROMPEDORA"/>
    <x v="5"/>
    <x v="5"/>
    <x v="0"/>
    <x v="4"/>
    <x v="3"/>
    <x v="31"/>
    <s v="DIRECCIÓN GENERAL DE OBRAS PÚBLICAS"/>
    <n v="60734400"/>
    <n v="0"/>
    <n v="20783234.690000001"/>
    <n v="20783234.690000001"/>
    <n v="23306702.079999998"/>
    <n v="14895144.1"/>
    <n v="14895144.1"/>
    <n v="39951165.310000002"/>
    <m/>
    <n v="60734400"/>
  </r>
  <r>
    <s v="1.1-00-24"/>
    <s v="No"/>
    <n v="1"/>
    <x v="0"/>
    <n v="1.3"/>
    <x v="0"/>
    <s v="1.3.4"/>
    <x v="0"/>
    <s v="K"/>
    <s v="Proyectos de inversión sujetos a registro en la Ca"/>
    <s v="07_24"/>
    <n v="3"/>
    <n v="38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0"/>
    <x v="4"/>
    <x v="3"/>
    <x v="58"/>
    <s v="DIRECCIÓN GENERAL DE OBRAS PÚBLICAS"/>
    <n v="3500000"/>
    <n v="0"/>
    <n v="3244639.19"/>
    <n v="3244639.19"/>
    <n v="3308760.47"/>
    <n v="3089669.74"/>
    <n v="3089669.74"/>
    <n v="255360.81000000006"/>
    <m/>
    <n v="3500000"/>
  </r>
  <r>
    <s v="2.5-02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4"/>
    <x v="4"/>
    <x v="3"/>
    <x v="31"/>
    <s v="DIRECCIÓN GENERAL DE OBRAS PÚBLICAS"/>
    <n v="78856411.219999999"/>
    <n v="9999999.0500000007"/>
    <n v="78856369.670000002"/>
    <n v="78856369.670000002"/>
    <n v="77712220.659999996"/>
    <n v="77712220.659999996"/>
    <n v="68239802.859999999"/>
    <n v="41.549999997019768"/>
    <n v="-41.55"/>
    <n v="78856369.670000002"/>
  </r>
  <r>
    <s v="2.5-01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18"/>
    <x v="4"/>
    <x v="3"/>
    <x v="31"/>
    <s v="DIRECCIÓN GENERAL DE OBRAS PÚBLICAS"/>
    <n v="111063039"/>
    <n v="31103392"/>
    <n v="99367926.829999998"/>
    <n v="99367926.829999998"/>
    <n v="95160822.370000005"/>
    <n v="89882777.599999994"/>
    <n v="68537193.969999999"/>
    <n v="11695112.170000002"/>
    <m/>
    <n v="111063039"/>
  </r>
  <r>
    <s v="2.5-01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39"/>
    <s v="INTERESES"/>
    <x v="5"/>
    <x v="5"/>
    <x v="18"/>
    <x v="4"/>
    <x v="3"/>
    <x v="31"/>
    <s v="DIRECCIÓN GENERAL DE OBRAS PÚBLICAS"/>
    <n v="2248650"/>
    <n v="0"/>
    <n v="0"/>
    <n v="0"/>
    <n v="0"/>
    <n v="0"/>
    <n v="0"/>
    <n v="2248650"/>
    <m/>
    <n v="2248650"/>
  </r>
  <r>
    <s v="1.1-01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19"/>
    <x v="4"/>
    <x v="3"/>
    <x v="31"/>
    <s v="DIRECCIÓN GENERAL DE OBRAS PÚBLICAS"/>
    <n v="0"/>
    <n v="0"/>
    <n v="0"/>
    <n v="0"/>
    <n v="0"/>
    <n v="0"/>
    <n v="0"/>
    <n v="0"/>
    <m/>
    <n v="0"/>
  </r>
  <r>
    <s v="1.1-15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20"/>
    <x v="4"/>
    <x v="3"/>
    <x v="31"/>
    <s v="DIRECCIÓN GENERAL DE OBRAS PÚBLICAS"/>
    <n v="6997427.8099999996"/>
    <n v="0"/>
    <n v="0"/>
    <n v="0"/>
    <n v="0"/>
    <n v="0"/>
    <n v="0"/>
    <n v="6997427.8099999996"/>
    <m/>
    <n v="6997427.8099999996"/>
  </r>
  <r>
    <s v="1.5-03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21"/>
    <x v="4"/>
    <x v="3"/>
    <x v="31"/>
    <s v="DIRECCIÓN GENERAL DE OBRAS PÚBLICAS"/>
    <n v="9100000"/>
    <n v="0"/>
    <n v="0"/>
    <n v="0"/>
    <n v="0"/>
    <n v="0"/>
    <n v="0"/>
    <n v="9100000"/>
    <m/>
    <n v="9100000"/>
  </r>
  <r>
    <s v="2.5-03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30"/>
    <s v="INVERSIÓN PÚBLICA"/>
    <x v="149"/>
    <x v="149"/>
    <n v="0"/>
    <s v="SIN DESCRIPCIÓN PARA DESTINOS 00"/>
    <x v="5"/>
    <x v="5"/>
    <x v="22"/>
    <x v="4"/>
    <x v="3"/>
    <x v="31"/>
    <s v="DIRECCIÓN GENERAL DE OBRAS PÚBLICAS"/>
    <n v="9100000"/>
    <n v="0"/>
    <n v="0"/>
    <n v="0"/>
    <n v="0"/>
    <n v="0"/>
    <n v="0"/>
    <n v="9100000"/>
    <m/>
    <n v="9100000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0"/>
    <s v="SIN DESCRIPCIÓN PARA DESTINOS 00"/>
    <x v="5"/>
    <x v="5"/>
    <x v="0"/>
    <x v="4"/>
    <x v="3"/>
    <x v="31"/>
    <s v="DIRECCIÓN GENERAL DE OBRAS PÚBLICAS"/>
    <n v="55932702.420000002"/>
    <n v="21369154.550000001"/>
    <n v="26036551.460000001"/>
    <n v="26036551.460000001"/>
    <n v="27543273.550000001"/>
    <n v="27470737.23"/>
    <n v="21463698.41"/>
    <n v="29896150.960000001"/>
    <m/>
    <n v="55932702.420000002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33"/>
    <s v="ROMPEDORA"/>
    <x v="5"/>
    <x v="5"/>
    <x v="0"/>
    <x v="4"/>
    <x v="3"/>
    <x v="31"/>
    <s v="DIRECCIÓN GENERAL DE OBRAS PÚBLICAS"/>
    <n v="34265600"/>
    <n v="0"/>
    <n v="34265599.469999999"/>
    <n v="34265599.469999999"/>
    <n v="27752753.399999999"/>
    <n v="27598388.550000001"/>
    <n v="23167731.960000001"/>
    <n v="0.5300000011920929"/>
    <m/>
    <n v="34265600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41"/>
    <s v="SIN DESCRIPCIÓN PARA DESTINOS 00"/>
    <x v="5"/>
    <x v="5"/>
    <x v="0"/>
    <x v="4"/>
    <x v="3"/>
    <x v="31"/>
    <s v="DIRECCIÓN GENERAL DE OBRAS PÚBLICAS"/>
    <n v="104800000"/>
    <n v="0"/>
    <n v="30301299.219999999"/>
    <n v="30301299.219999999"/>
    <n v="19037867.260000002"/>
    <n v="5213919.22"/>
    <n v="5213919.22"/>
    <n v="74498700.780000001"/>
    <m/>
    <n v="104800000"/>
  </r>
  <r>
    <s v="1.1-00-24"/>
    <s v="No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42"/>
    <s v="RECONOCIMIENTO CONTRA DERECHOS"/>
    <x v="5"/>
    <x v="5"/>
    <x v="0"/>
    <x v="4"/>
    <x v="3"/>
    <x v="31"/>
    <s v="DIRECCIÓN GENERAL DE OBRAS PÚBLICAS"/>
    <n v="47143707.329999998"/>
    <n v="0"/>
    <n v="0"/>
    <n v="0"/>
    <n v="0"/>
    <n v="0"/>
    <n v="0"/>
    <n v="47143707.329999998"/>
    <m/>
    <n v="47143707.329999998"/>
  </r>
  <r>
    <s v="1.1-00-24"/>
    <s v="No"/>
    <n v="1"/>
    <x v="0"/>
    <n v="1.3"/>
    <x v="0"/>
    <s v="1.3.4"/>
    <x v="0"/>
    <s v="K"/>
    <s v="Proyectos de inversión sujetos a registro en la Ca"/>
    <s v="07_24"/>
    <n v="3"/>
    <n v="38"/>
    <s v="023_24"/>
    <x v="1"/>
    <n v="6100"/>
    <s v="OBRA PUBLICA EN BIENES DE DOMINIO PUBLICO"/>
    <n v="6150"/>
    <s v="INVERSIÓN PÚBLICA"/>
    <x v="150"/>
    <x v="150"/>
    <n v="0"/>
    <s v="SIN DESCRIPCIÓN PARA DESTINOS 00"/>
    <x v="5"/>
    <x v="5"/>
    <x v="0"/>
    <x v="4"/>
    <x v="3"/>
    <x v="58"/>
    <s v="DIRECCIÓN GENERAL DE OBRAS PÚBLICAS"/>
    <n v="18700000"/>
    <n v="30000000"/>
    <n v="12099443.810000001"/>
    <n v="12099443.810000001"/>
    <n v="12173720.939999999"/>
    <n v="11912270.42"/>
    <n v="11912270.42"/>
    <n v="6600556.1899999995"/>
    <m/>
    <n v="18700000"/>
  </r>
  <r>
    <s v="2.5-02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0"/>
    <s v="SIN DESCRIPCIÓN PARA DESTINOS 00"/>
    <x v="5"/>
    <x v="5"/>
    <x v="4"/>
    <x v="4"/>
    <x v="3"/>
    <x v="31"/>
    <s v="DIRECCIÓN GENERAL DE OBRAS PÚBLICAS"/>
    <n v="9274794.4000000004"/>
    <n v="10000000"/>
    <n v="9274794.4000000004"/>
    <n v="9274794.4000000004"/>
    <n v="9267188.0500000007"/>
    <n v="9267188.0500000007"/>
    <n v="8928788.0700000003"/>
    <n v="0"/>
    <m/>
    <n v="9274794.4000000004"/>
  </r>
  <r>
    <s v="2.5-01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0"/>
    <s v="SIN DESCRIPCIÓN PARA DESTINOS 00"/>
    <x v="5"/>
    <x v="5"/>
    <x v="18"/>
    <x v="4"/>
    <x v="3"/>
    <x v="31"/>
    <s v="DIRECCIÓN GENERAL DE OBRAS PÚBLICAS"/>
    <n v="0"/>
    <n v="25000000"/>
    <n v="0"/>
    <n v="0"/>
    <n v="0"/>
    <n v="0"/>
    <n v="0"/>
    <n v="0"/>
    <m/>
    <n v="0"/>
  </r>
  <r>
    <s v="2.5-06-24"/>
    <s v="Si"/>
    <n v="1"/>
    <x v="0"/>
    <n v="1.3"/>
    <x v="0"/>
    <s v="1.3.4"/>
    <x v="0"/>
    <s v="K"/>
    <s v="Proyectos de inversión sujetos a registro en la Ca"/>
    <s v="07_24"/>
    <n v="3"/>
    <n v="37"/>
    <s v="023_24"/>
    <x v="1"/>
    <n v="6100"/>
    <s v="OBRA PUBLICA EN BIENES DE DOMINIO PUBLICO"/>
    <n v="6150"/>
    <s v="INVERSIÓN PÚBLICA"/>
    <x v="150"/>
    <x v="150"/>
    <n v="0"/>
    <s v="SIN DESCRIPCIÓN PARA DESTINOS 00"/>
    <x v="5"/>
    <x v="5"/>
    <x v="23"/>
    <x v="4"/>
    <x v="3"/>
    <x v="31"/>
    <s v="DIRECCIÓN GENERAL DE OBRAS PÚBLICAS"/>
    <n v="300839.18"/>
    <n v="0"/>
    <n v="287784.63"/>
    <n v="287784.63"/>
    <n v="287772.51"/>
    <n v="287772.51"/>
    <n v="287772.51"/>
    <n v="13054.549999999988"/>
    <m/>
    <n v="300839.18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1"/>
    <n v="6300"/>
    <s v="PROYECTOS PRODUCTIVOS Y ACCIONES DE FOMENTO"/>
    <n v="6320"/>
    <s v="INVERSIÓN PÚBLICA"/>
    <x v="151"/>
    <x v="151"/>
    <n v="11"/>
    <s v="PLANTAS DE TRATAMIENTO"/>
    <x v="5"/>
    <x v="5"/>
    <x v="0"/>
    <x v="1"/>
    <x v="0"/>
    <x v="3"/>
    <s v="DIRECCIÓN DE PROCESOS ADMINISTRATIVOS Y"/>
    <n v="25545390"/>
    <n v="25108346.399999999"/>
    <n v="25545390"/>
    <n v="25545390"/>
    <n v="25545390"/>
    <n v="25545390"/>
    <n v="23580360"/>
    <n v="0"/>
    <m/>
    <n v="25545390"/>
  </r>
  <r>
    <s v="1.1-00-24"/>
    <s v="No"/>
    <n v="1"/>
    <x v="0"/>
    <n v="1.3"/>
    <x v="0"/>
    <s v="1.3.4"/>
    <x v="0"/>
    <s v="M"/>
    <s v="Actividades de apoyo administrativo desarrolladas "/>
    <s v="04_24"/>
    <n v="6"/>
    <n v="18"/>
    <s v="012_24"/>
    <x v="1"/>
    <n v="6300"/>
    <s v="PROYECTOS PRODUCTIVOS Y ACCIONES DE FOMENTO"/>
    <n v="6320"/>
    <s v="INVERSIÓN PÚBLICA"/>
    <x v="151"/>
    <x v="151"/>
    <n v="12"/>
    <s v="CAT"/>
    <x v="5"/>
    <x v="5"/>
    <x v="0"/>
    <x v="1"/>
    <x v="0"/>
    <x v="3"/>
    <s v="DIRECCIÓN DE PROCESOS ADMINISTRATIVOS Y"/>
    <n v="80000000"/>
    <n v="70000000"/>
    <n v="78298478.969999999"/>
    <n v="78298478.969999999"/>
    <n v="78298478.969999999"/>
    <n v="78298478.969999999"/>
    <n v="71508192.060000002"/>
    <n v="1701521.0300000012"/>
    <m/>
    <n v="80000000"/>
  </r>
  <r>
    <s v="1.5-01-24"/>
    <s v="No"/>
    <n v="1"/>
    <x v="0"/>
    <n v="1.3"/>
    <x v="0"/>
    <s v="1.3.4"/>
    <x v="0"/>
    <s v="M"/>
    <s v="Actividades de apoyo administrativo desarrolladas "/>
    <s v="04_24"/>
    <n v="6"/>
    <n v="19"/>
    <s v="013_24"/>
    <x v="2"/>
    <n v="9100"/>
    <s v="AMORTIZACION DE LA DEUDA PUBLICA"/>
    <n v="9110"/>
    <s v="DEUDA  PÚBLICA"/>
    <x v="152"/>
    <x v="152"/>
    <n v="0"/>
    <s v="SIN DESCRIPCIÓN PARA DESTINOS 00"/>
    <x v="6"/>
    <x v="6"/>
    <x v="1"/>
    <x v="1"/>
    <x v="0"/>
    <x v="40"/>
    <s v="DIRECCIÓN GENERAL DE FINANZAS"/>
    <n v="45199196.579999998"/>
    <n v="43522784.549999997"/>
    <n v="45195779.210000001"/>
    <n v="45195779.210000001"/>
    <n v="45195779.210000001"/>
    <n v="45195779.210000001"/>
    <n v="45195779.210000001"/>
    <n v="3417.3699999973178"/>
    <n v="4379530"/>
    <n v="49578726.579999998"/>
  </r>
  <r>
    <s v="1.5-01-24"/>
    <s v="No"/>
    <n v="1"/>
    <x v="0"/>
    <n v="1.3"/>
    <x v="0"/>
    <s v="1.3.4"/>
    <x v="0"/>
    <s v="M"/>
    <s v="Actividades de apoyo administrativo desarrolladas "/>
    <s v="04_24"/>
    <n v="6"/>
    <n v="19"/>
    <s v="013_24"/>
    <x v="2"/>
    <n v="9200"/>
    <s v="INTERESES DE LA DEUDA PUBLICA"/>
    <n v="9210"/>
    <s v="DEUDA  PÚBLICA"/>
    <x v="153"/>
    <x v="153"/>
    <n v="0"/>
    <s v="SIN DESCRIPCIÓN PARA DESTINOS 00"/>
    <x v="6"/>
    <x v="6"/>
    <x v="1"/>
    <x v="1"/>
    <x v="0"/>
    <x v="40"/>
    <s v="DIRECCIÓN GENERAL DE FINANZAS"/>
    <n v="18090000"/>
    <n v="26300000"/>
    <n v="17776690.559999999"/>
    <n v="17776690.559999999"/>
    <n v="17776690.559999999"/>
    <n v="17776690.559999999"/>
    <n v="17776690.559999999"/>
    <n v="313309.44000000134"/>
    <n v="912111"/>
    <n v="19002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CF247C-5EF1-494F-A0CB-52C51480FA4A}" name="TablaDinámica3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E44" firstHeaderRow="0" firstDataRow="1" firstDataCol="2" rowPageCount="1" colPageCount="1"/>
  <pivotFields count="4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32"/>
        <item x="34"/>
        <item x="7"/>
        <item x="37"/>
        <item x="26"/>
        <item x="33"/>
        <item x="11"/>
        <item x="29"/>
        <item x="14"/>
        <item x="38"/>
        <item x="31"/>
        <item x="6"/>
        <item x="9"/>
        <item x="13"/>
        <item x="8"/>
        <item x="27"/>
        <item x="28"/>
        <item x="35"/>
        <item x="4"/>
        <item x="23"/>
        <item x="5"/>
        <item x="10"/>
        <item x="36"/>
        <item x="2"/>
        <item x="0"/>
        <item x="1"/>
        <item x="3"/>
        <item x="15"/>
        <item x="16"/>
        <item x="20"/>
        <item x="19"/>
        <item x="21"/>
        <item x="18"/>
        <item x="22"/>
        <item x="17"/>
        <item x="25"/>
        <item x="24"/>
        <item x="30"/>
        <item x="12"/>
        <item x="39"/>
      </items>
    </pivotField>
    <pivotField compact="0" outline="0" showAll="0" defaultSubtotal="0">
      <items count="153">
        <item x="8"/>
        <item x="10"/>
        <item x="16"/>
        <item x="51"/>
        <item x="64"/>
        <item x="81"/>
        <item x="89"/>
        <item x="115"/>
        <item x="0"/>
        <item x="1"/>
        <item x="2"/>
        <item x="3"/>
        <item x="4"/>
        <item x="5"/>
        <item x="6"/>
        <item x="7"/>
        <item x="9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</items>
    </pivotField>
    <pivotField compact="0" outline="0" showAll="0" defaultSubtotal="0">
      <items count="16">
        <item x="2"/>
        <item x="12"/>
        <item x="9"/>
        <item x="1"/>
        <item x="14"/>
        <item x="3"/>
        <item x="13"/>
        <item x="5"/>
        <item x="4"/>
        <item x="10"/>
        <item x="7"/>
        <item x="8"/>
        <item x="6"/>
        <item x="0"/>
        <item x="11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5"/>
    <field x="16"/>
  </rowFields>
  <rowItems count="41">
    <i>
      <x/>
      <x v="24"/>
    </i>
    <i>
      <x v="1"/>
      <x v="25"/>
    </i>
    <i>
      <x v="2"/>
      <x v="23"/>
    </i>
    <i>
      <x v="3"/>
      <x v="26"/>
    </i>
    <i>
      <x v="4"/>
      <x v="18"/>
    </i>
    <i>
      <x v="5"/>
      <x v="20"/>
    </i>
    <i>
      <x v="6"/>
      <x v="11"/>
    </i>
    <i>
      <x v="7"/>
      <x v="2"/>
    </i>
    <i>
      <x v="8"/>
      <x v="14"/>
    </i>
    <i>
      <x v="9"/>
      <x v="12"/>
    </i>
    <i>
      <x v="10"/>
      <x v="21"/>
    </i>
    <i>
      <x v="11"/>
      <x v="6"/>
    </i>
    <i>
      <x v="12"/>
      <x v="38"/>
    </i>
    <i>
      <x v="13"/>
      <x v="13"/>
    </i>
    <i>
      <x v="14"/>
      <x v="8"/>
    </i>
    <i>
      <x v="15"/>
      <x v="27"/>
    </i>
    <i>
      <x v="16"/>
      <x v="28"/>
    </i>
    <i>
      <x v="17"/>
      <x v="34"/>
    </i>
    <i>
      <x v="18"/>
      <x v="32"/>
    </i>
    <i>
      <x v="19"/>
      <x v="30"/>
    </i>
    <i>
      <x v="20"/>
      <x v="29"/>
    </i>
    <i>
      <x v="21"/>
      <x v="31"/>
    </i>
    <i>
      <x v="22"/>
      <x v="33"/>
    </i>
    <i>
      <x v="23"/>
      <x v="19"/>
    </i>
    <i>
      <x v="24"/>
      <x v="36"/>
    </i>
    <i>
      <x v="25"/>
      <x v="35"/>
    </i>
    <i>
      <x v="26"/>
      <x v="4"/>
    </i>
    <i>
      <x v="27"/>
      <x v="15"/>
    </i>
    <i>
      <x v="28"/>
      <x v="16"/>
    </i>
    <i>
      <x v="29"/>
      <x v="7"/>
    </i>
    <i>
      <x v="30"/>
      <x v="37"/>
    </i>
    <i>
      <x v="31"/>
      <x v="10"/>
    </i>
    <i>
      <x v="32"/>
      <x/>
    </i>
    <i>
      <x v="33"/>
      <x v="5"/>
    </i>
    <i>
      <x v="34"/>
      <x v="1"/>
    </i>
    <i>
      <x v="35"/>
      <x v="17"/>
    </i>
    <i>
      <x v="36"/>
      <x v="22"/>
    </i>
    <i>
      <x v="37"/>
      <x v="3"/>
    </i>
    <i>
      <x v="38"/>
      <x v="9"/>
    </i>
    <i>
      <x v="39"/>
      <x v="3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3" hier="-1"/>
  </pageFields>
  <dataFields count="3">
    <dataField name="Suma de Importe Ajustado" fld="30" baseField="16" baseItem="2" numFmtId="4"/>
    <dataField name="Suma de Incremento / disminución" fld="38" baseField="16" baseItem="2" numFmtId="4"/>
    <dataField name="Suma de 4ta Modificación" fld="39" baseField="16" baseItem="13" numFmtId="4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7ECF5A-5271-41DE-9EE3-1346A9B6685C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Fuente de Financiamiento">
  <location ref="A3:D28" firstHeaderRow="0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9"/>
        <item x="20"/>
        <item x="16"/>
        <item x="11"/>
        <item x="12"/>
        <item x="15"/>
        <item x="18"/>
        <item x="8"/>
        <item x="4"/>
        <item m="1" x="24"/>
        <item x="14"/>
        <item x="19"/>
        <item x="10"/>
        <item x="2"/>
        <item x="1"/>
        <item x="6"/>
        <item x="22"/>
        <item x="21"/>
        <item x="7"/>
        <item x="5"/>
        <item x="17"/>
        <item x="0"/>
        <item x="23"/>
        <item x="13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4" showAll="0"/>
    <pivotField dataField="1" showAll="0"/>
    <pivotField dataField="1" numFmtId="4" showAll="0"/>
  </pivotFields>
  <rowFields count="1">
    <field x="2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3era Modificación" fld="30" baseField="0" baseItem="0"/>
    <dataField name=" Incremento" fld="38" baseField="0" baseItem="0"/>
    <dataField name=" 4ta Modificación " fld="39" baseField="0" baseItem="0" numFmtId="4"/>
  </dataFields>
  <formats count="2">
    <format dxfId="762">
      <pivotArea dataOnly="0" labelOnly="1" fieldPosition="0">
        <references count="1">
          <reference field="25" count="1">
            <x v="2"/>
          </reference>
        </references>
      </pivotArea>
    </format>
    <format dxfId="724">
      <pivotArea outline="0" collapsedLevelsAreSubtotals="1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E4702-C8EE-4357-8E2B-6C7FA6E0A7F9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pendencia">
  <location ref="B3:C22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5"/>
        <item x="6"/>
        <item x="13"/>
        <item x="11"/>
        <item x="9"/>
        <item x="5"/>
        <item x="3"/>
        <item x="4"/>
        <item x="17"/>
        <item x="14"/>
        <item x="0"/>
        <item x="8"/>
        <item x="2"/>
        <item x="7"/>
        <item x="16"/>
        <item x="1"/>
        <item x="1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1">
    <field x="2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 4ta Modificación " fld="39" baseField="0" baseItem="0" numFmtId="4"/>
  </dataFields>
  <formats count="4">
    <format dxfId="761">
      <pivotArea collapsedLevelsAreSubtotals="1" fieldPosition="0">
        <references count="1">
          <reference field="26" count="1">
            <x v="14"/>
          </reference>
        </references>
      </pivotArea>
    </format>
    <format dxfId="760">
      <pivotArea collapsedLevelsAreSubtotals="1" fieldPosition="0">
        <references count="1">
          <reference field="26" count="1">
            <x v="14"/>
          </reference>
        </references>
      </pivotArea>
    </format>
    <format dxfId="759">
      <pivotArea collapsedLevelsAreSubtotals="1" fieldPosition="0">
        <references count="1">
          <reference field="26" count="1">
            <x v="14"/>
          </reference>
        </references>
      </pivotArea>
    </format>
    <format dxfId="758">
      <pivotArea collapsedLevelsAreSubtotals="1" fieldPosition="0">
        <references count="1">
          <reference field="26" count="1">
            <x v="14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1329FD-C85B-483C-82E8-A105162B5ED5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Dependencia">
  <location ref="B3:D11" firstHeaderRow="1" firstDataRow="1" firstDataCol="2"/>
  <pivotFields count="4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4"/>
        <item x="6"/>
        <item x="5"/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outline="0" showAll="0" defaultSubtotal="0"/>
    <pivotField dataField="1" compact="0" numFmtId="4" outline="0" showAll="0" defaultSubtotal="0"/>
  </pivotFields>
  <rowFields count="2">
    <field x="23"/>
    <field x="24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Items count="1">
    <i/>
  </colItems>
  <dataFields count="1">
    <dataField name=" 4ta Modificación " fld="39" baseField="0" baseItem="0" numFmtId="4"/>
  </dataFields>
  <formats count="9">
    <format dxfId="757">
      <pivotArea field="23" type="button" dataOnly="0" labelOnly="1" outline="0" axis="axisRow" fieldPosition="0"/>
    </format>
    <format dxfId="756">
      <pivotArea field="24" type="button" dataOnly="0" labelOnly="1" outline="0" axis="axisRow" fieldPosition="1"/>
    </format>
    <format dxfId="755">
      <pivotArea dataOnly="0" labelOnly="1" grandCol="1" outline="0" fieldPosition="0"/>
    </format>
    <format dxfId="754">
      <pivotArea field="23" type="button" dataOnly="0" labelOnly="1" outline="0" axis="axisRow" fieldPosition="0"/>
    </format>
    <format dxfId="753">
      <pivotArea field="24" type="button" dataOnly="0" labelOnly="1" outline="0" axis="axisRow" fieldPosition="1"/>
    </format>
    <format dxfId="752">
      <pivotArea dataOnly="0" labelOnly="1" grandCol="1" outline="0" fieldPosition="0"/>
    </format>
    <format dxfId="751">
      <pivotArea field="23" type="button" dataOnly="0" labelOnly="1" outline="0" axis="axisRow" fieldPosition="0"/>
    </format>
    <format dxfId="750">
      <pivotArea field="24" type="button" dataOnly="0" labelOnly="1" outline="0" axis="axisRow" fieldPosition="1"/>
    </format>
    <format dxfId="749">
      <pivotArea dataOnly="0" labelOnly="1" grandCol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7ECAA4-30CE-4E4C-B065-C67D4AE0DE79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Dependencia">
  <location ref="A3:F12" firstHeaderRow="1" firstDataRow="2" firstDataCol="2"/>
  <pivotFields count="4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n=" AMORTIZACIÓN DE LA DEUDA Y DISMINUCIÓN DE PASIVOS " x="2"/>
        <item n=" GASTO CAPITAL " x="1"/>
        <item n="GASTO CORRIENTE 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Capitulo 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4"/>
        <item x="6"/>
        <item x="5"/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outline="0" showAll="0" defaultSubtotal="0"/>
    <pivotField dataField="1" compact="0" numFmtId="4" outline="0" showAll="0" defaultSubtotal="0"/>
  </pivotFields>
  <rowFields count="2">
    <field x="23"/>
    <field x="24"/>
  </rowFields>
  <rowItems count="8">
    <i>
      <x/>
      <x v="5"/>
    </i>
    <i>
      <x v="1"/>
      <x v="3"/>
    </i>
    <i>
      <x v="2"/>
      <x v="4"/>
    </i>
    <i>
      <x v="3"/>
      <x v="6"/>
    </i>
    <i>
      <x v="4"/>
      <x/>
    </i>
    <i>
      <x v="5"/>
      <x v="2"/>
    </i>
    <i>
      <x v="6"/>
      <x v="1"/>
    </i>
    <i t="grand">
      <x/>
    </i>
  </rowItems>
  <colFields count="1">
    <field x="14"/>
  </colFields>
  <colItems count="4">
    <i>
      <x/>
    </i>
    <i>
      <x v="1"/>
    </i>
    <i>
      <x v="2"/>
    </i>
    <i t="grand">
      <x/>
    </i>
  </colItems>
  <dataFields count="1">
    <dataField name=" 4ta Modificación " fld="39" baseField="0" baseItem="0" numFmtId="4"/>
  </dataFields>
  <formats count="12">
    <format dxfId="748">
      <pivotArea field="23" type="button" dataOnly="0" labelOnly="1" outline="0" axis="axisRow" fieldPosition="0"/>
    </format>
    <format dxfId="747">
      <pivotArea field="24" type="button" dataOnly="0" labelOnly="1" outline="0" axis="axisRow" fieldPosition="1"/>
    </format>
    <format dxfId="746">
      <pivotArea dataOnly="0" labelOnly="1" outline="0" fieldPosition="0">
        <references count="1">
          <reference field="14" count="0"/>
        </references>
      </pivotArea>
    </format>
    <format dxfId="745">
      <pivotArea dataOnly="0" labelOnly="1" grandCol="1" outline="0" fieldPosition="0"/>
    </format>
    <format dxfId="744">
      <pivotArea field="23" type="button" dataOnly="0" labelOnly="1" outline="0" axis="axisRow" fieldPosition="0"/>
    </format>
    <format dxfId="743">
      <pivotArea field="24" type="button" dataOnly="0" labelOnly="1" outline="0" axis="axisRow" fieldPosition="1"/>
    </format>
    <format dxfId="742">
      <pivotArea dataOnly="0" labelOnly="1" outline="0" fieldPosition="0">
        <references count="1">
          <reference field="14" count="0"/>
        </references>
      </pivotArea>
    </format>
    <format dxfId="741">
      <pivotArea dataOnly="0" labelOnly="1" grandCol="1" outline="0" fieldPosition="0"/>
    </format>
    <format dxfId="740">
      <pivotArea field="23" type="button" dataOnly="0" labelOnly="1" outline="0" axis="axisRow" fieldPosition="0"/>
    </format>
    <format dxfId="739">
      <pivotArea field="24" type="button" dataOnly="0" labelOnly="1" outline="0" axis="axisRow" fieldPosition="1"/>
    </format>
    <format dxfId="738">
      <pivotArea dataOnly="0" labelOnly="1" outline="0" fieldPosition="0">
        <references count="1">
          <reference field="14" count="0"/>
        </references>
      </pivotArea>
    </format>
    <format dxfId="737">
      <pivotArea dataOnly="0" labelOnly="1" grandCol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26829-875D-45AB-A84C-D50321ABFBAD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Finalidad / Función / Subfunción ">
  <location ref="A3:B37" firstHeaderRow="1" firstDataRow="1" firstDataCol="1"/>
  <pivotFields count="40"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axis="axisRow" showAll="0">
      <items count="13">
        <item x="2"/>
        <item x="7"/>
        <item x="3"/>
        <item x="0"/>
        <item x="9"/>
        <item x="6"/>
        <item x="4"/>
        <item x="11"/>
        <item x="8"/>
        <item x="5"/>
        <item x="10"/>
        <item x="1"/>
        <item t="default"/>
      </items>
    </pivotField>
    <pivotField showAll="0"/>
    <pivotField axis="axisRow" showAll="0">
      <items count="19">
        <item x="11"/>
        <item x="10"/>
        <item x="8"/>
        <item x="12"/>
        <item x="15"/>
        <item x="1"/>
        <item x="17"/>
        <item x="0"/>
        <item x="3"/>
        <item x="4"/>
        <item x="13"/>
        <item x="6"/>
        <item x="16"/>
        <item x="7"/>
        <item x="5"/>
        <item x="2"/>
        <item x="9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3">
    <field x="3"/>
    <field x="5"/>
    <field x="7"/>
  </rowFields>
  <rowItems count="34">
    <i>
      <x/>
    </i>
    <i r="1">
      <x v="1"/>
    </i>
    <i r="2">
      <x v="1"/>
    </i>
    <i r="1">
      <x v="2"/>
    </i>
    <i r="2">
      <x v="8"/>
    </i>
    <i r="1">
      <x v="10"/>
    </i>
    <i r="2">
      <x v="17"/>
    </i>
    <i>
      <x v="1"/>
    </i>
    <i r="1">
      <x v="4"/>
    </i>
    <i r="2">
      <x v="10"/>
    </i>
    <i r="1">
      <x v="5"/>
    </i>
    <i r="2">
      <x v="11"/>
    </i>
    <i r="1">
      <x v="6"/>
    </i>
    <i r="2">
      <x v="9"/>
    </i>
    <i r="2">
      <x v="16"/>
    </i>
    <i r="1">
      <x v="7"/>
    </i>
    <i r="2">
      <x v="6"/>
    </i>
    <i r="2">
      <x v="12"/>
    </i>
    <i r="1">
      <x v="8"/>
    </i>
    <i r="2">
      <x v="3"/>
    </i>
    <i r="2">
      <x v="4"/>
    </i>
    <i r="1">
      <x v="9"/>
    </i>
    <i r="2">
      <x v="14"/>
    </i>
    <i r="1">
      <x v="11"/>
    </i>
    <i r="2">
      <x/>
    </i>
    <i r="2">
      <x v="5"/>
    </i>
    <i>
      <x v="2"/>
    </i>
    <i r="1">
      <x/>
    </i>
    <i r="2">
      <x v="13"/>
    </i>
    <i r="2">
      <x v="15"/>
    </i>
    <i r="1">
      <x v="3"/>
    </i>
    <i r="2">
      <x v="2"/>
    </i>
    <i r="2">
      <x v="7"/>
    </i>
    <i t="grand">
      <x/>
    </i>
  </rowItems>
  <colItems count="1">
    <i/>
  </colItems>
  <dataFields count="1">
    <dataField name=" 4ta Modificación " fld="39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8CBA28-CC40-4BA9-B02C-E0320A64EFA4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rowHeaderCaption="Finalidad / Función / Subfunción ">
  <location ref="A3:C158" firstHeaderRow="1" firstDataRow="1" firstDataCol="2"/>
  <pivotFields count="4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axis="axisRow" compact="0" outline="0" showAll="0" defaultSubtotal="0">
      <items count="154">
        <item x="152"/>
        <item x="12"/>
        <item x="11"/>
        <item x="13"/>
        <item x="144"/>
        <item x="72"/>
        <item x="68"/>
        <item x="70"/>
        <item x="71"/>
        <item x="69"/>
        <item x="67"/>
        <item x="49"/>
        <item x="36"/>
        <item x="125"/>
        <item x="123"/>
        <item x="124"/>
        <item x="121"/>
        <item x="122"/>
        <item x="50"/>
        <item x="32"/>
        <item x="131"/>
        <item x="31"/>
        <item x="46"/>
        <item x="89"/>
        <item x="8"/>
        <item x="109"/>
        <item x="91"/>
        <item x="149"/>
        <item x="150"/>
        <item x="9"/>
        <item x="10"/>
        <item x="0"/>
        <item x="99"/>
        <item x="114"/>
        <item x="117"/>
        <item x="148"/>
        <item x="151"/>
        <item x="135"/>
        <item x="61"/>
        <item x="128"/>
        <item x="140"/>
        <item x="141"/>
        <item x="132"/>
        <item x="130"/>
        <item x="16"/>
        <item x="40"/>
        <item x="44"/>
        <item x="88"/>
        <item x="108"/>
        <item x="6"/>
        <item x="53"/>
        <item x="142"/>
        <item x="60"/>
        <item x="2"/>
        <item x="7"/>
        <item x="112"/>
        <item x="14"/>
        <item x="93"/>
        <item x="94"/>
        <item x="97"/>
        <item x="92"/>
        <item x="133"/>
        <item x="153"/>
        <item x="147"/>
        <item x="33"/>
        <item x="136"/>
        <item x="138"/>
        <item x="137"/>
        <item x="22"/>
        <item x="35"/>
        <item x="19"/>
        <item x="21"/>
        <item x="37"/>
        <item x="24"/>
        <item x="23"/>
        <item x="18"/>
        <item x="43"/>
        <item x="42"/>
        <item x="17"/>
        <item x="20"/>
        <item x="51"/>
        <item x="41"/>
        <item x="126"/>
        <item x="127"/>
        <item x="15"/>
        <item x="73"/>
        <item x="143"/>
        <item x="116"/>
        <item x="38"/>
        <item x="129"/>
        <item x="29"/>
        <item x="45"/>
        <item x="107"/>
        <item x="103"/>
        <item x="104"/>
        <item x="115"/>
        <item x="52"/>
        <item x="48"/>
        <item x="5"/>
        <item x="26"/>
        <item x="25"/>
        <item x="30"/>
        <item x="39"/>
        <item x="28"/>
        <item x="54"/>
        <item x="56"/>
        <item x="58"/>
        <item x="57"/>
        <item x="59"/>
        <item x="55"/>
        <item x="111"/>
        <item x="96"/>
        <item x="95"/>
        <item x="4"/>
        <item x="87"/>
        <item x="86"/>
        <item x="113"/>
        <item x="102"/>
        <item x="65"/>
        <item x="79"/>
        <item x="77"/>
        <item x="84"/>
        <item x="76"/>
        <item x="100"/>
        <item x="75"/>
        <item x="78"/>
        <item x="101"/>
        <item x="98"/>
        <item x="80"/>
        <item x="85"/>
        <item x="64"/>
        <item x="81"/>
        <item x="83"/>
        <item x="90"/>
        <item x="110"/>
        <item x="74"/>
        <item x="66"/>
        <item x="82"/>
        <item x="139"/>
        <item x="146"/>
        <item x="120"/>
        <item x="1"/>
        <item x="3"/>
        <item x="63"/>
        <item x="62"/>
        <item x="145"/>
        <item x="119"/>
        <item x="118"/>
        <item x="27"/>
        <item x="134"/>
        <item x="47"/>
        <item x="106"/>
        <item x="105"/>
        <item x="3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outline="0" showAll="0" defaultSubtotal="0"/>
    <pivotField dataField="1" compact="0" numFmtId="4" outline="0" showAll="0" defaultSubtotal="0"/>
  </pivotFields>
  <rowFields count="2">
    <field x="19"/>
    <field x="20"/>
  </rowFields>
  <rowItems count="155">
    <i>
      <x/>
      <x v="31"/>
    </i>
    <i>
      <x v="1"/>
      <x v="141"/>
    </i>
    <i>
      <x v="2"/>
      <x v="53"/>
    </i>
    <i>
      <x v="3"/>
      <x v="142"/>
    </i>
    <i>
      <x v="4"/>
      <x v="113"/>
    </i>
    <i>
      <x v="5"/>
      <x v="98"/>
    </i>
    <i>
      <x v="6"/>
      <x v="49"/>
    </i>
    <i>
      <x v="7"/>
      <x v="54"/>
    </i>
    <i>
      <x v="8"/>
      <x v="24"/>
    </i>
    <i>
      <x v="9"/>
      <x v="29"/>
    </i>
    <i>
      <x v="10"/>
      <x v="30"/>
    </i>
    <i>
      <x v="11"/>
      <x v="2"/>
    </i>
    <i>
      <x v="12"/>
      <x v="1"/>
    </i>
    <i>
      <x v="13"/>
      <x v="3"/>
    </i>
    <i>
      <x v="14"/>
      <x v="56"/>
    </i>
    <i>
      <x v="15"/>
      <x v="84"/>
    </i>
    <i>
      <x v="16"/>
      <x v="44"/>
    </i>
    <i>
      <x v="17"/>
      <x v="78"/>
    </i>
    <i>
      <x v="18"/>
      <x v="75"/>
    </i>
    <i>
      <x v="19"/>
      <x v="70"/>
    </i>
    <i>
      <x v="20"/>
      <x v="79"/>
    </i>
    <i>
      <x v="21"/>
      <x v="71"/>
    </i>
    <i>
      <x v="22"/>
      <x v="68"/>
    </i>
    <i>
      <x v="23"/>
      <x v="74"/>
    </i>
    <i>
      <x v="24"/>
      <x v="73"/>
    </i>
    <i>
      <x v="25"/>
      <x v="100"/>
    </i>
    <i>
      <x v="26"/>
      <x v="99"/>
    </i>
    <i>
      <x v="27"/>
      <x v="148"/>
    </i>
    <i>
      <x v="28"/>
      <x v="103"/>
    </i>
    <i>
      <x v="29"/>
      <x v="90"/>
    </i>
    <i>
      <x v="30"/>
      <x v="101"/>
    </i>
    <i>
      <x v="31"/>
      <x v="21"/>
    </i>
    <i>
      <x v="32"/>
      <x v="19"/>
    </i>
    <i>
      <x v="33"/>
      <x v="64"/>
    </i>
    <i>
      <x v="34"/>
      <x v="153"/>
    </i>
    <i>
      <x v="35"/>
      <x v="69"/>
    </i>
    <i>
      <x v="36"/>
      <x v="12"/>
    </i>
    <i>
      <x v="37"/>
      <x v="72"/>
    </i>
    <i>
      <x v="38"/>
      <x v="88"/>
    </i>
    <i>
      <x v="39"/>
      <x v="102"/>
    </i>
    <i>
      <x v="40"/>
      <x v="45"/>
    </i>
    <i>
      <x v="41"/>
      <x v="81"/>
    </i>
    <i>
      <x v="42"/>
      <x v="77"/>
    </i>
    <i>
      <x v="43"/>
      <x v="76"/>
    </i>
    <i>
      <x v="44"/>
      <x v="46"/>
    </i>
    <i>
      <x v="45"/>
      <x v="91"/>
    </i>
    <i>
      <x v="46"/>
      <x v="22"/>
    </i>
    <i>
      <x v="47"/>
      <x v="150"/>
    </i>
    <i>
      <x v="48"/>
      <x v="97"/>
    </i>
    <i>
      <x v="49"/>
      <x v="11"/>
    </i>
    <i>
      <x v="50"/>
      <x v="18"/>
    </i>
    <i>
      <x v="51"/>
      <x v="80"/>
    </i>
    <i>
      <x v="52"/>
      <x v="96"/>
    </i>
    <i>
      <x v="53"/>
      <x v="50"/>
    </i>
    <i>
      <x v="54"/>
      <x v="104"/>
    </i>
    <i>
      <x v="55"/>
      <x v="109"/>
    </i>
    <i>
      <x v="56"/>
      <x v="105"/>
    </i>
    <i>
      <x v="57"/>
      <x v="107"/>
    </i>
    <i>
      <x v="58"/>
      <x v="106"/>
    </i>
    <i>
      <x v="59"/>
      <x v="108"/>
    </i>
    <i>
      <x v="60"/>
      <x v="52"/>
    </i>
    <i>
      <x v="61"/>
      <x v="38"/>
    </i>
    <i>
      <x v="62"/>
      <x v="144"/>
    </i>
    <i>
      <x v="63"/>
      <x v="143"/>
    </i>
    <i>
      <x v="64"/>
      <x v="130"/>
    </i>
    <i>
      <x v="65"/>
      <x v="118"/>
    </i>
    <i>
      <x v="66"/>
      <x v="136"/>
    </i>
    <i>
      <x v="67"/>
      <x v="10"/>
    </i>
    <i>
      <x v="68"/>
      <x v="6"/>
    </i>
    <i>
      <x v="69"/>
      <x v="9"/>
    </i>
    <i>
      <x v="70"/>
      <x v="7"/>
    </i>
    <i>
      <x v="71"/>
      <x v="8"/>
    </i>
    <i>
      <x v="72"/>
      <x v="5"/>
    </i>
    <i>
      <x v="73"/>
      <x v="85"/>
    </i>
    <i>
      <x v="74"/>
      <x v="135"/>
    </i>
    <i>
      <x v="75"/>
      <x v="124"/>
    </i>
    <i>
      <x v="76"/>
      <x v="122"/>
    </i>
    <i>
      <x v="77"/>
      <x v="120"/>
    </i>
    <i>
      <x v="78"/>
      <x v="125"/>
    </i>
    <i>
      <x v="79"/>
      <x v="119"/>
    </i>
    <i>
      <x v="80"/>
      <x v="128"/>
    </i>
    <i>
      <x v="81"/>
      <x v="131"/>
    </i>
    <i>
      <x v="82"/>
      <x v="137"/>
    </i>
    <i>
      <x v="83"/>
      <x v="132"/>
    </i>
    <i>
      <x v="84"/>
      <x v="121"/>
    </i>
    <i>
      <x v="85"/>
      <x v="129"/>
    </i>
    <i>
      <x v="86"/>
      <x v="115"/>
    </i>
    <i>
      <x v="87"/>
      <x v="114"/>
    </i>
    <i>
      <x v="88"/>
      <x v="47"/>
    </i>
    <i>
      <x v="89"/>
      <x v="23"/>
    </i>
    <i>
      <x v="90"/>
      <x v="133"/>
    </i>
    <i>
      <x v="91"/>
      <x v="26"/>
    </i>
    <i>
      <x v="92"/>
      <x v="60"/>
    </i>
    <i>
      <x v="93"/>
      <x v="57"/>
    </i>
    <i>
      <x v="94"/>
      <x v="58"/>
    </i>
    <i>
      <x v="95"/>
      <x v="112"/>
    </i>
    <i>
      <x v="96"/>
      <x v="111"/>
    </i>
    <i>
      <x v="97"/>
      <x v="59"/>
    </i>
    <i>
      <x v="98"/>
      <x v="127"/>
    </i>
    <i>
      <x v="99"/>
      <x v="32"/>
    </i>
    <i>
      <x v="100"/>
      <x v="123"/>
    </i>
    <i>
      <x v="101"/>
      <x v="126"/>
    </i>
    <i>
      <x v="102"/>
      <x v="117"/>
    </i>
    <i>
      <x v="103"/>
      <x v="93"/>
    </i>
    <i>
      <x v="104"/>
      <x v="94"/>
    </i>
    <i>
      <x v="105"/>
      <x v="152"/>
    </i>
    <i>
      <x v="106"/>
      <x v="151"/>
    </i>
    <i>
      <x v="107"/>
      <x v="92"/>
    </i>
    <i>
      <x v="108"/>
      <x v="48"/>
    </i>
    <i>
      <x v="109"/>
      <x v="25"/>
    </i>
    <i>
      <x v="110"/>
      <x v="134"/>
    </i>
    <i>
      <x v="111"/>
      <x v="110"/>
    </i>
    <i>
      <x v="112"/>
      <x v="55"/>
    </i>
    <i>
      <x v="113"/>
      <x v="116"/>
    </i>
    <i>
      <x v="114"/>
      <x v="33"/>
    </i>
    <i>
      <x v="115"/>
      <x v="95"/>
    </i>
    <i>
      <x v="116"/>
      <x v="87"/>
    </i>
    <i>
      <x v="117"/>
      <x v="34"/>
    </i>
    <i>
      <x v="118"/>
      <x v="147"/>
    </i>
    <i>
      <x v="119"/>
      <x v="146"/>
    </i>
    <i>
      <x v="120"/>
      <x v="140"/>
    </i>
    <i>
      <x v="121"/>
      <x v="16"/>
    </i>
    <i>
      <x v="122"/>
      <x v="17"/>
    </i>
    <i>
      <x v="123"/>
      <x v="14"/>
    </i>
    <i>
      <x v="124"/>
      <x v="15"/>
    </i>
    <i>
      <x v="125"/>
      <x v="13"/>
    </i>
    <i>
      <x v="126"/>
      <x v="82"/>
    </i>
    <i>
      <x v="127"/>
      <x v="83"/>
    </i>
    <i>
      <x v="128"/>
      <x v="39"/>
    </i>
    <i>
      <x v="129"/>
      <x v="89"/>
    </i>
    <i>
      <x v="130"/>
      <x v="43"/>
    </i>
    <i>
      <x v="131"/>
      <x v="20"/>
    </i>
    <i>
      <x v="132"/>
      <x v="42"/>
    </i>
    <i>
      <x v="133"/>
      <x v="61"/>
    </i>
    <i>
      <x v="134"/>
      <x v="149"/>
    </i>
    <i>
      <x v="135"/>
      <x v="37"/>
    </i>
    <i>
      <x v="136"/>
      <x v="65"/>
    </i>
    <i>
      <x v="137"/>
      <x v="67"/>
    </i>
    <i>
      <x v="138"/>
      <x v="66"/>
    </i>
    <i>
      <x v="139"/>
      <x v="138"/>
    </i>
    <i>
      <x v="140"/>
      <x v="40"/>
    </i>
    <i>
      <x v="141"/>
      <x v="41"/>
    </i>
    <i>
      <x v="142"/>
      <x v="51"/>
    </i>
    <i>
      <x v="143"/>
      <x v="86"/>
    </i>
    <i>
      <x v="144"/>
      <x v="4"/>
    </i>
    <i>
      <x v="145"/>
      <x v="145"/>
    </i>
    <i>
      <x v="146"/>
      <x v="139"/>
    </i>
    <i>
      <x v="147"/>
      <x v="63"/>
    </i>
    <i>
      <x v="148"/>
      <x v="35"/>
    </i>
    <i>
      <x v="149"/>
      <x v="27"/>
    </i>
    <i>
      <x v="150"/>
      <x v="28"/>
    </i>
    <i>
      <x v="151"/>
      <x v="36"/>
    </i>
    <i>
      <x v="152"/>
      <x/>
    </i>
    <i>
      <x v="153"/>
      <x v="62"/>
    </i>
    <i t="grand">
      <x/>
    </i>
  </rowItems>
  <colItems count="1">
    <i/>
  </colItems>
  <dataFields count="1">
    <dataField name=" 4ta Modificación " fld="39" baseField="0" baseItem="0" numFmtId="4"/>
  </dataFields>
  <formats count="156">
    <format dxfId="155">
      <pivotArea field="20" type="button" dataOnly="0" labelOnly="1" outline="0" axis="axisRow" fieldPosition="1"/>
    </format>
    <format dxfId="154">
      <pivotArea dataOnly="0" labelOnly="1" grandRow="1" outline="0" fieldPosition="0"/>
    </format>
    <format dxfId="153">
      <pivotArea dataOnly="0" labelOnly="1" outline="0" fieldPosition="0">
        <references count="2">
          <reference field="19" count="1" selected="0">
            <x v="0"/>
          </reference>
          <reference field="20" count="1">
            <x v="31"/>
          </reference>
        </references>
      </pivotArea>
    </format>
    <format dxfId="152">
      <pivotArea dataOnly="0" labelOnly="1" outline="0" fieldPosition="0">
        <references count="2">
          <reference field="19" count="1" selected="0">
            <x v="1"/>
          </reference>
          <reference field="20" count="1">
            <x v="141"/>
          </reference>
        </references>
      </pivotArea>
    </format>
    <format dxfId="151">
      <pivotArea dataOnly="0" labelOnly="1" outline="0" fieldPosition="0">
        <references count="2">
          <reference field="19" count="1" selected="0">
            <x v="2"/>
          </reference>
          <reference field="20" count="1">
            <x v="53"/>
          </reference>
        </references>
      </pivotArea>
    </format>
    <format dxfId="150">
      <pivotArea dataOnly="0" labelOnly="1" outline="0" fieldPosition="0">
        <references count="2">
          <reference field="19" count="1" selected="0">
            <x v="3"/>
          </reference>
          <reference field="20" count="1">
            <x v="142"/>
          </reference>
        </references>
      </pivotArea>
    </format>
    <format dxfId="149">
      <pivotArea dataOnly="0" labelOnly="1" outline="0" fieldPosition="0">
        <references count="2">
          <reference field="19" count="1" selected="0">
            <x v="4"/>
          </reference>
          <reference field="20" count="1">
            <x v="113"/>
          </reference>
        </references>
      </pivotArea>
    </format>
    <format dxfId="148">
      <pivotArea dataOnly="0" labelOnly="1" outline="0" fieldPosition="0">
        <references count="2">
          <reference field="19" count="1" selected="0">
            <x v="5"/>
          </reference>
          <reference field="20" count="1">
            <x v="98"/>
          </reference>
        </references>
      </pivotArea>
    </format>
    <format dxfId="147">
      <pivotArea dataOnly="0" labelOnly="1" outline="0" fieldPosition="0">
        <references count="2">
          <reference field="19" count="1" selected="0">
            <x v="6"/>
          </reference>
          <reference field="20" count="1">
            <x v="49"/>
          </reference>
        </references>
      </pivotArea>
    </format>
    <format dxfId="146">
      <pivotArea dataOnly="0" labelOnly="1" outline="0" fieldPosition="0">
        <references count="2">
          <reference field="19" count="1" selected="0">
            <x v="7"/>
          </reference>
          <reference field="20" count="1">
            <x v="54"/>
          </reference>
        </references>
      </pivotArea>
    </format>
    <format dxfId="145">
      <pivotArea dataOnly="0" labelOnly="1" outline="0" fieldPosition="0">
        <references count="2">
          <reference field="19" count="1" selected="0">
            <x v="8"/>
          </reference>
          <reference field="20" count="1">
            <x v="24"/>
          </reference>
        </references>
      </pivotArea>
    </format>
    <format dxfId="144">
      <pivotArea dataOnly="0" labelOnly="1" outline="0" fieldPosition="0">
        <references count="2">
          <reference field="19" count="1" selected="0">
            <x v="9"/>
          </reference>
          <reference field="20" count="1">
            <x v="29"/>
          </reference>
        </references>
      </pivotArea>
    </format>
    <format dxfId="143">
      <pivotArea dataOnly="0" labelOnly="1" outline="0" fieldPosition="0">
        <references count="2">
          <reference field="19" count="1" selected="0">
            <x v="10"/>
          </reference>
          <reference field="20" count="1">
            <x v="30"/>
          </reference>
        </references>
      </pivotArea>
    </format>
    <format dxfId="142">
      <pivotArea dataOnly="0" labelOnly="1" outline="0" fieldPosition="0">
        <references count="2">
          <reference field="19" count="1" selected="0">
            <x v="11"/>
          </reference>
          <reference field="20" count="1">
            <x v="2"/>
          </reference>
        </references>
      </pivotArea>
    </format>
    <format dxfId="141">
      <pivotArea dataOnly="0" labelOnly="1" outline="0" fieldPosition="0">
        <references count="2">
          <reference field="19" count="1" selected="0">
            <x v="12"/>
          </reference>
          <reference field="20" count="1">
            <x v="1"/>
          </reference>
        </references>
      </pivotArea>
    </format>
    <format dxfId="140">
      <pivotArea dataOnly="0" labelOnly="1" outline="0" fieldPosition="0">
        <references count="2">
          <reference field="19" count="1" selected="0">
            <x v="13"/>
          </reference>
          <reference field="20" count="1">
            <x v="3"/>
          </reference>
        </references>
      </pivotArea>
    </format>
    <format dxfId="139">
      <pivotArea dataOnly="0" labelOnly="1" outline="0" fieldPosition="0">
        <references count="2">
          <reference field="19" count="1" selected="0">
            <x v="14"/>
          </reference>
          <reference field="20" count="1">
            <x v="56"/>
          </reference>
        </references>
      </pivotArea>
    </format>
    <format dxfId="138">
      <pivotArea dataOnly="0" labelOnly="1" outline="0" fieldPosition="0">
        <references count="2">
          <reference field="19" count="1" selected="0">
            <x v="15"/>
          </reference>
          <reference field="20" count="1">
            <x v="84"/>
          </reference>
        </references>
      </pivotArea>
    </format>
    <format dxfId="137">
      <pivotArea dataOnly="0" labelOnly="1" outline="0" fieldPosition="0">
        <references count="2">
          <reference field="19" count="1" selected="0">
            <x v="16"/>
          </reference>
          <reference field="20" count="1">
            <x v="44"/>
          </reference>
        </references>
      </pivotArea>
    </format>
    <format dxfId="136">
      <pivotArea dataOnly="0" labelOnly="1" outline="0" fieldPosition="0">
        <references count="2">
          <reference field="19" count="1" selected="0">
            <x v="17"/>
          </reference>
          <reference field="20" count="1">
            <x v="78"/>
          </reference>
        </references>
      </pivotArea>
    </format>
    <format dxfId="135">
      <pivotArea dataOnly="0" labelOnly="1" outline="0" fieldPosition="0">
        <references count="2">
          <reference field="19" count="1" selected="0">
            <x v="18"/>
          </reference>
          <reference field="20" count="1">
            <x v="75"/>
          </reference>
        </references>
      </pivotArea>
    </format>
    <format dxfId="134">
      <pivotArea dataOnly="0" labelOnly="1" outline="0" fieldPosition="0">
        <references count="2">
          <reference field="19" count="1" selected="0">
            <x v="19"/>
          </reference>
          <reference field="20" count="1">
            <x v="70"/>
          </reference>
        </references>
      </pivotArea>
    </format>
    <format dxfId="133">
      <pivotArea dataOnly="0" labelOnly="1" outline="0" fieldPosition="0">
        <references count="2">
          <reference field="19" count="1" selected="0">
            <x v="20"/>
          </reference>
          <reference field="20" count="1">
            <x v="79"/>
          </reference>
        </references>
      </pivotArea>
    </format>
    <format dxfId="132">
      <pivotArea dataOnly="0" labelOnly="1" outline="0" fieldPosition="0">
        <references count="2">
          <reference field="19" count="1" selected="0">
            <x v="21"/>
          </reference>
          <reference field="20" count="1">
            <x v="71"/>
          </reference>
        </references>
      </pivotArea>
    </format>
    <format dxfId="131">
      <pivotArea dataOnly="0" labelOnly="1" outline="0" fieldPosition="0">
        <references count="2">
          <reference field="19" count="1" selected="0">
            <x v="22"/>
          </reference>
          <reference field="20" count="1">
            <x v="68"/>
          </reference>
        </references>
      </pivotArea>
    </format>
    <format dxfId="130">
      <pivotArea dataOnly="0" labelOnly="1" outline="0" fieldPosition="0">
        <references count="2">
          <reference field="19" count="1" selected="0">
            <x v="23"/>
          </reference>
          <reference field="20" count="1">
            <x v="74"/>
          </reference>
        </references>
      </pivotArea>
    </format>
    <format dxfId="129">
      <pivotArea dataOnly="0" labelOnly="1" outline="0" fieldPosition="0">
        <references count="2">
          <reference field="19" count="1" selected="0">
            <x v="24"/>
          </reference>
          <reference field="20" count="1">
            <x v="73"/>
          </reference>
        </references>
      </pivotArea>
    </format>
    <format dxfId="128">
      <pivotArea dataOnly="0" labelOnly="1" outline="0" fieldPosition="0">
        <references count="2">
          <reference field="19" count="1" selected="0">
            <x v="25"/>
          </reference>
          <reference field="20" count="1">
            <x v="100"/>
          </reference>
        </references>
      </pivotArea>
    </format>
    <format dxfId="127">
      <pivotArea dataOnly="0" labelOnly="1" outline="0" fieldPosition="0">
        <references count="2">
          <reference field="19" count="1" selected="0">
            <x v="26"/>
          </reference>
          <reference field="20" count="1">
            <x v="99"/>
          </reference>
        </references>
      </pivotArea>
    </format>
    <format dxfId="126">
      <pivotArea dataOnly="0" labelOnly="1" outline="0" fieldPosition="0">
        <references count="2">
          <reference field="19" count="1" selected="0">
            <x v="27"/>
          </reference>
          <reference field="20" count="1">
            <x v="148"/>
          </reference>
        </references>
      </pivotArea>
    </format>
    <format dxfId="125">
      <pivotArea dataOnly="0" labelOnly="1" outline="0" fieldPosition="0">
        <references count="2">
          <reference field="19" count="1" selected="0">
            <x v="28"/>
          </reference>
          <reference field="20" count="1">
            <x v="103"/>
          </reference>
        </references>
      </pivotArea>
    </format>
    <format dxfId="124">
      <pivotArea dataOnly="0" labelOnly="1" outline="0" fieldPosition="0">
        <references count="2">
          <reference field="19" count="1" selected="0">
            <x v="29"/>
          </reference>
          <reference field="20" count="1">
            <x v="90"/>
          </reference>
        </references>
      </pivotArea>
    </format>
    <format dxfId="123">
      <pivotArea dataOnly="0" labelOnly="1" outline="0" fieldPosition="0">
        <references count="2">
          <reference field="19" count="1" selected="0">
            <x v="30"/>
          </reference>
          <reference field="20" count="1">
            <x v="101"/>
          </reference>
        </references>
      </pivotArea>
    </format>
    <format dxfId="122">
      <pivotArea dataOnly="0" labelOnly="1" outline="0" fieldPosition="0">
        <references count="2">
          <reference field="19" count="1" selected="0">
            <x v="31"/>
          </reference>
          <reference field="20" count="1">
            <x v="21"/>
          </reference>
        </references>
      </pivotArea>
    </format>
    <format dxfId="121">
      <pivotArea dataOnly="0" labelOnly="1" outline="0" fieldPosition="0">
        <references count="2">
          <reference field="19" count="1" selected="0">
            <x v="32"/>
          </reference>
          <reference field="20" count="1">
            <x v="19"/>
          </reference>
        </references>
      </pivotArea>
    </format>
    <format dxfId="120">
      <pivotArea dataOnly="0" labelOnly="1" outline="0" fieldPosition="0">
        <references count="2">
          <reference field="19" count="1" selected="0">
            <x v="33"/>
          </reference>
          <reference field="20" count="1">
            <x v="64"/>
          </reference>
        </references>
      </pivotArea>
    </format>
    <format dxfId="119">
      <pivotArea dataOnly="0" labelOnly="1" outline="0" fieldPosition="0">
        <references count="2">
          <reference field="19" count="1" selected="0">
            <x v="34"/>
          </reference>
          <reference field="20" count="1">
            <x v="153"/>
          </reference>
        </references>
      </pivotArea>
    </format>
    <format dxfId="118">
      <pivotArea dataOnly="0" labelOnly="1" outline="0" fieldPosition="0">
        <references count="2">
          <reference field="19" count="1" selected="0">
            <x v="35"/>
          </reference>
          <reference field="20" count="1">
            <x v="69"/>
          </reference>
        </references>
      </pivotArea>
    </format>
    <format dxfId="117">
      <pivotArea dataOnly="0" labelOnly="1" outline="0" fieldPosition="0">
        <references count="2">
          <reference field="19" count="1" selected="0">
            <x v="36"/>
          </reference>
          <reference field="20" count="1">
            <x v="12"/>
          </reference>
        </references>
      </pivotArea>
    </format>
    <format dxfId="116">
      <pivotArea dataOnly="0" labelOnly="1" outline="0" fieldPosition="0">
        <references count="2">
          <reference field="19" count="1" selected="0">
            <x v="37"/>
          </reference>
          <reference field="20" count="1">
            <x v="72"/>
          </reference>
        </references>
      </pivotArea>
    </format>
    <format dxfId="115">
      <pivotArea dataOnly="0" labelOnly="1" outline="0" fieldPosition="0">
        <references count="2">
          <reference field="19" count="1" selected="0">
            <x v="38"/>
          </reference>
          <reference field="20" count="1">
            <x v="88"/>
          </reference>
        </references>
      </pivotArea>
    </format>
    <format dxfId="114">
      <pivotArea dataOnly="0" labelOnly="1" outline="0" fieldPosition="0">
        <references count="2">
          <reference field="19" count="1" selected="0">
            <x v="39"/>
          </reference>
          <reference field="20" count="1">
            <x v="102"/>
          </reference>
        </references>
      </pivotArea>
    </format>
    <format dxfId="113">
      <pivotArea dataOnly="0" labelOnly="1" outline="0" fieldPosition="0">
        <references count="2">
          <reference field="19" count="1" selected="0">
            <x v="40"/>
          </reference>
          <reference field="20" count="1">
            <x v="45"/>
          </reference>
        </references>
      </pivotArea>
    </format>
    <format dxfId="112">
      <pivotArea dataOnly="0" labelOnly="1" outline="0" fieldPosition="0">
        <references count="2">
          <reference field="19" count="1" selected="0">
            <x v="41"/>
          </reference>
          <reference field="20" count="1">
            <x v="81"/>
          </reference>
        </references>
      </pivotArea>
    </format>
    <format dxfId="111">
      <pivotArea dataOnly="0" labelOnly="1" outline="0" fieldPosition="0">
        <references count="2">
          <reference field="19" count="1" selected="0">
            <x v="42"/>
          </reference>
          <reference field="20" count="1">
            <x v="77"/>
          </reference>
        </references>
      </pivotArea>
    </format>
    <format dxfId="110">
      <pivotArea dataOnly="0" labelOnly="1" outline="0" fieldPosition="0">
        <references count="2">
          <reference field="19" count="1" selected="0">
            <x v="43"/>
          </reference>
          <reference field="20" count="1">
            <x v="76"/>
          </reference>
        </references>
      </pivotArea>
    </format>
    <format dxfId="109">
      <pivotArea dataOnly="0" labelOnly="1" outline="0" fieldPosition="0">
        <references count="2">
          <reference field="19" count="1" selected="0">
            <x v="44"/>
          </reference>
          <reference field="20" count="1">
            <x v="46"/>
          </reference>
        </references>
      </pivotArea>
    </format>
    <format dxfId="108">
      <pivotArea dataOnly="0" labelOnly="1" outline="0" fieldPosition="0">
        <references count="2">
          <reference field="19" count="1" selected="0">
            <x v="45"/>
          </reference>
          <reference field="20" count="1">
            <x v="91"/>
          </reference>
        </references>
      </pivotArea>
    </format>
    <format dxfId="107">
      <pivotArea dataOnly="0" labelOnly="1" outline="0" fieldPosition="0">
        <references count="2">
          <reference field="19" count="1" selected="0">
            <x v="46"/>
          </reference>
          <reference field="20" count="1">
            <x v="22"/>
          </reference>
        </references>
      </pivotArea>
    </format>
    <format dxfId="106">
      <pivotArea dataOnly="0" labelOnly="1" outline="0" fieldPosition="0">
        <references count="2">
          <reference field="19" count="1" selected="0">
            <x v="47"/>
          </reference>
          <reference field="20" count="1">
            <x v="150"/>
          </reference>
        </references>
      </pivotArea>
    </format>
    <format dxfId="105">
      <pivotArea dataOnly="0" labelOnly="1" outline="0" fieldPosition="0">
        <references count="2">
          <reference field="19" count="1" selected="0">
            <x v="48"/>
          </reference>
          <reference field="20" count="1">
            <x v="97"/>
          </reference>
        </references>
      </pivotArea>
    </format>
    <format dxfId="104">
      <pivotArea dataOnly="0" labelOnly="1" outline="0" fieldPosition="0">
        <references count="2">
          <reference field="19" count="1" selected="0">
            <x v="49"/>
          </reference>
          <reference field="20" count="1">
            <x v="11"/>
          </reference>
        </references>
      </pivotArea>
    </format>
    <format dxfId="103">
      <pivotArea dataOnly="0" labelOnly="1" outline="0" fieldPosition="0">
        <references count="2">
          <reference field="19" count="1" selected="0">
            <x v="50"/>
          </reference>
          <reference field="20" count="1">
            <x v="18"/>
          </reference>
        </references>
      </pivotArea>
    </format>
    <format dxfId="102">
      <pivotArea dataOnly="0" labelOnly="1" outline="0" fieldPosition="0">
        <references count="2">
          <reference field="19" count="1" selected="0">
            <x v="51"/>
          </reference>
          <reference field="20" count="1">
            <x v="80"/>
          </reference>
        </references>
      </pivotArea>
    </format>
    <format dxfId="101">
      <pivotArea dataOnly="0" labelOnly="1" outline="0" fieldPosition="0">
        <references count="2">
          <reference field="19" count="1" selected="0">
            <x v="52"/>
          </reference>
          <reference field="20" count="1">
            <x v="96"/>
          </reference>
        </references>
      </pivotArea>
    </format>
    <format dxfId="100">
      <pivotArea dataOnly="0" labelOnly="1" outline="0" fieldPosition="0">
        <references count="2">
          <reference field="19" count="1" selected="0">
            <x v="53"/>
          </reference>
          <reference field="20" count="1">
            <x v="50"/>
          </reference>
        </references>
      </pivotArea>
    </format>
    <format dxfId="99">
      <pivotArea dataOnly="0" labelOnly="1" outline="0" fieldPosition="0">
        <references count="2">
          <reference field="19" count="1" selected="0">
            <x v="54"/>
          </reference>
          <reference field="20" count="1">
            <x v="104"/>
          </reference>
        </references>
      </pivotArea>
    </format>
    <format dxfId="98">
      <pivotArea dataOnly="0" labelOnly="1" outline="0" fieldPosition="0">
        <references count="2">
          <reference field="19" count="1" selected="0">
            <x v="55"/>
          </reference>
          <reference field="20" count="1">
            <x v="109"/>
          </reference>
        </references>
      </pivotArea>
    </format>
    <format dxfId="97">
      <pivotArea dataOnly="0" labelOnly="1" outline="0" fieldPosition="0">
        <references count="2">
          <reference field="19" count="1" selected="0">
            <x v="56"/>
          </reference>
          <reference field="20" count="1">
            <x v="105"/>
          </reference>
        </references>
      </pivotArea>
    </format>
    <format dxfId="96">
      <pivotArea dataOnly="0" labelOnly="1" outline="0" fieldPosition="0">
        <references count="2">
          <reference field="19" count="1" selected="0">
            <x v="57"/>
          </reference>
          <reference field="20" count="1">
            <x v="107"/>
          </reference>
        </references>
      </pivotArea>
    </format>
    <format dxfId="95">
      <pivotArea dataOnly="0" labelOnly="1" outline="0" fieldPosition="0">
        <references count="2">
          <reference field="19" count="1" selected="0">
            <x v="58"/>
          </reference>
          <reference field="20" count="1">
            <x v="106"/>
          </reference>
        </references>
      </pivotArea>
    </format>
    <format dxfId="94">
      <pivotArea dataOnly="0" labelOnly="1" outline="0" fieldPosition="0">
        <references count="2">
          <reference field="19" count="1" selected="0">
            <x v="59"/>
          </reference>
          <reference field="20" count="1">
            <x v="108"/>
          </reference>
        </references>
      </pivotArea>
    </format>
    <format dxfId="93">
      <pivotArea dataOnly="0" labelOnly="1" outline="0" fieldPosition="0">
        <references count="2">
          <reference field="19" count="1" selected="0">
            <x v="60"/>
          </reference>
          <reference field="20" count="1">
            <x v="52"/>
          </reference>
        </references>
      </pivotArea>
    </format>
    <format dxfId="92">
      <pivotArea dataOnly="0" labelOnly="1" outline="0" fieldPosition="0">
        <references count="2">
          <reference field="19" count="1" selected="0">
            <x v="61"/>
          </reference>
          <reference field="20" count="1">
            <x v="38"/>
          </reference>
        </references>
      </pivotArea>
    </format>
    <format dxfId="91">
      <pivotArea dataOnly="0" labelOnly="1" outline="0" fieldPosition="0">
        <references count="2">
          <reference field="19" count="1" selected="0">
            <x v="62"/>
          </reference>
          <reference field="20" count="1">
            <x v="144"/>
          </reference>
        </references>
      </pivotArea>
    </format>
    <format dxfId="90">
      <pivotArea dataOnly="0" labelOnly="1" outline="0" fieldPosition="0">
        <references count="2">
          <reference field="19" count="1" selected="0">
            <x v="63"/>
          </reference>
          <reference field="20" count="1">
            <x v="143"/>
          </reference>
        </references>
      </pivotArea>
    </format>
    <format dxfId="89">
      <pivotArea dataOnly="0" labelOnly="1" outline="0" fieldPosition="0">
        <references count="2">
          <reference field="19" count="1" selected="0">
            <x v="64"/>
          </reference>
          <reference field="20" count="1">
            <x v="130"/>
          </reference>
        </references>
      </pivotArea>
    </format>
    <format dxfId="88">
      <pivotArea dataOnly="0" labelOnly="1" outline="0" fieldPosition="0">
        <references count="2">
          <reference field="19" count="1" selected="0">
            <x v="65"/>
          </reference>
          <reference field="20" count="1">
            <x v="118"/>
          </reference>
        </references>
      </pivotArea>
    </format>
    <format dxfId="87">
      <pivotArea dataOnly="0" labelOnly="1" outline="0" fieldPosition="0">
        <references count="2">
          <reference field="19" count="1" selected="0">
            <x v="66"/>
          </reference>
          <reference field="20" count="1">
            <x v="136"/>
          </reference>
        </references>
      </pivotArea>
    </format>
    <format dxfId="86">
      <pivotArea dataOnly="0" labelOnly="1" outline="0" fieldPosition="0">
        <references count="2">
          <reference field="19" count="1" selected="0">
            <x v="67"/>
          </reference>
          <reference field="20" count="1">
            <x v="10"/>
          </reference>
        </references>
      </pivotArea>
    </format>
    <format dxfId="85">
      <pivotArea dataOnly="0" labelOnly="1" outline="0" fieldPosition="0">
        <references count="2">
          <reference field="19" count="1" selected="0">
            <x v="68"/>
          </reference>
          <reference field="20" count="1">
            <x v="6"/>
          </reference>
        </references>
      </pivotArea>
    </format>
    <format dxfId="84">
      <pivotArea dataOnly="0" labelOnly="1" outline="0" fieldPosition="0">
        <references count="2">
          <reference field="19" count="1" selected="0">
            <x v="69"/>
          </reference>
          <reference field="20" count="1">
            <x v="9"/>
          </reference>
        </references>
      </pivotArea>
    </format>
    <format dxfId="83">
      <pivotArea dataOnly="0" labelOnly="1" outline="0" fieldPosition="0">
        <references count="2">
          <reference field="19" count="1" selected="0">
            <x v="70"/>
          </reference>
          <reference field="20" count="1">
            <x v="7"/>
          </reference>
        </references>
      </pivotArea>
    </format>
    <format dxfId="82">
      <pivotArea dataOnly="0" labelOnly="1" outline="0" fieldPosition="0">
        <references count="2">
          <reference field="19" count="1" selected="0">
            <x v="71"/>
          </reference>
          <reference field="20" count="1">
            <x v="8"/>
          </reference>
        </references>
      </pivotArea>
    </format>
    <format dxfId="81">
      <pivotArea dataOnly="0" labelOnly="1" outline="0" fieldPosition="0">
        <references count="2">
          <reference field="19" count="1" selected="0">
            <x v="72"/>
          </reference>
          <reference field="20" count="1">
            <x v="5"/>
          </reference>
        </references>
      </pivotArea>
    </format>
    <format dxfId="80">
      <pivotArea dataOnly="0" labelOnly="1" outline="0" fieldPosition="0">
        <references count="2">
          <reference field="19" count="1" selected="0">
            <x v="73"/>
          </reference>
          <reference field="20" count="1">
            <x v="85"/>
          </reference>
        </references>
      </pivotArea>
    </format>
    <format dxfId="79">
      <pivotArea dataOnly="0" labelOnly="1" outline="0" fieldPosition="0">
        <references count="2">
          <reference field="19" count="1" selected="0">
            <x v="74"/>
          </reference>
          <reference field="20" count="1">
            <x v="135"/>
          </reference>
        </references>
      </pivotArea>
    </format>
    <format dxfId="78">
      <pivotArea dataOnly="0" labelOnly="1" outline="0" fieldPosition="0">
        <references count="2">
          <reference field="19" count="1" selected="0">
            <x v="75"/>
          </reference>
          <reference field="20" count="1">
            <x v="124"/>
          </reference>
        </references>
      </pivotArea>
    </format>
    <format dxfId="77">
      <pivotArea dataOnly="0" labelOnly="1" outline="0" fieldPosition="0">
        <references count="2">
          <reference field="19" count="1" selected="0">
            <x v="76"/>
          </reference>
          <reference field="20" count="1">
            <x v="122"/>
          </reference>
        </references>
      </pivotArea>
    </format>
    <format dxfId="76">
      <pivotArea dataOnly="0" labelOnly="1" outline="0" fieldPosition="0">
        <references count="2">
          <reference field="19" count="1" selected="0">
            <x v="77"/>
          </reference>
          <reference field="20" count="1">
            <x v="120"/>
          </reference>
        </references>
      </pivotArea>
    </format>
    <format dxfId="75">
      <pivotArea dataOnly="0" labelOnly="1" outline="0" fieldPosition="0">
        <references count="2">
          <reference field="19" count="1" selected="0">
            <x v="78"/>
          </reference>
          <reference field="20" count="1">
            <x v="125"/>
          </reference>
        </references>
      </pivotArea>
    </format>
    <format dxfId="74">
      <pivotArea dataOnly="0" labelOnly="1" outline="0" fieldPosition="0">
        <references count="2">
          <reference field="19" count="1" selected="0">
            <x v="79"/>
          </reference>
          <reference field="20" count="1">
            <x v="119"/>
          </reference>
        </references>
      </pivotArea>
    </format>
    <format dxfId="73">
      <pivotArea dataOnly="0" labelOnly="1" outline="0" fieldPosition="0">
        <references count="2">
          <reference field="19" count="1" selected="0">
            <x v="80"/>
          </reference>
          <reference field="20" count="1">
            <x v="128"/>
          </reference>
        </references>
      </pivotArea>
    </format>
    <format dxfId="72">
      <pivotArea dataOnly="0" labelOnly="1" outline="0" fieldPosition="0">
        <references count="2">
          <reference field="19" count="1" selected="0">
            <x v="81"/>
          </reference>
          <reference field="20" count="1">
            <x v="131"/>
          </reference>
        </references>
      </pivotArea>
    </format>
    <format dxfId="71">
      <pivotArea dataOnly="0" labelOnly="1" outline="0" fieldPosition="0">
        <references count="2">
          <reference field="19" count="1" selected="0">
            <x v="82"/>
          </reference>
          <reference field="20" count="1">
            <x v="137"/>
          </reference>
        </references>
      </pivotArea>
    </format>
    <format dxfId="70">
      <pivotArea dataOnly="0" labelOnly="1" outline="0" fieldPosition="0">
        <references count="2">
          <reference field="19" count="1" selected="0">
            <x v="83"/>
          </reference>
          <reference field="20" count="1">
            <x v="132"/>
          </reference>
        </references>
      </pivotArea>
    </format>
    <format dxfId="69">
      <pivotArea dataOnly="0" labelOnly="1" outline="0" fieldPosition="0">
        <references count="2">
          <reference field="19" count="1" selected="0">
            <x v="84"/>
          </reference>
          <reference field="20" count="1">
            <x v="121"/>
          </reference>
        </references>
      </pivotArea>
    </format>
    <format dxfId="68">
      <pivotArea dataOnly="0" labelOnly="1" outline="0" fieldPosition="0">
        <references count="2">
          <reference field="19" count="1" selected="0">
            <x v="85"/>
          </reference>
          <reference field="20" count="1">
            <x v="129"/>
          </reference>
        </references>
      </pivotArea>
    </format>
    <format dxfId="67">
      <pivotArea dataOnly="0" labelOnly="1" outline="0" fieldPosition="0">
        <references count="2">
          <reference field="19" count="1" selected="0">
            <x v="86"/>
          </reference>
          <reference field="20" count="1">
            <x v="115"/>
          </reference>
        </references>
      </pivotArea>
    </format>
    <format dxfId="66">
      <pivotArea dataOnly="0" labelOnly="1" outline="0" fieldPosition="0">
        <references count="2">
          <reference field="19" count="1" selected="0">
            <x v="87"/>
          </reference>
          <reference field="20" count="1">
            <x v="114"/>
          </reference>
        </references>
      </pivotArea>
    </format>
    <format dxfId="65">
      <pivotArea dataOnly="0" labelOnly="1" outline="0" fieldPosition="0">
        <references count="2">
          <reference field="19" count="1" selected="0">
            <x v="88"/>
          </reference>
          <reference field="20" count="1">
            <x v="47"/>
          </reference>
        </references>
      </pivotArea>
    </format>
    <format dxfId="64">
      <pivotArea dataOnly="0" labelOnly="1" outline="0" fieldPosition="0">
        <references count="2">
          <reference field="19" count="1" selected="0">
            <x v="89"/>
          </reference>
          <reference field="20" count="1">
            <x v="23"/>
          </reference>
        </references>
      </pivotArea>
    </format>
    <format dxfId="63">
      <pivotArea dataOnly="0" labelOnly="1" outline="0" fieldPosition="0">
        <references count="2">
          <reference field="19" count="1" selected="0">
            <x v="90"/>
          </reference>
          <reference field="20" count="1">
            <x v="133"/>
          </reference>
        </references>
      </pivotArea>
    </format>
    <format dxfId="62">
      <pivotArea dataOnly="0" labelOnly="1" outline="0" fieldPosition="0">
        <references count="2">
          <reference field="19" count="1" selected="0">
            <x v="91"/>
          </reference>
          <reference field="20" count="1">
            <x v="26"/>
          </reference>
        </references>
      </pivotArea>
    </format>
    <format dxfId="61">
      <pivotArea dataOnly="0" labelOnly="1" outline="0" fieldPosition="0">
        <references count="2">
          <reference field="19" count="1" selected="0">
            <x v="92"/>
          </reference>
          <reference field="20" count="1">
            <x v="60"/>
          </reference>
        </references>
      </pivotArea>
    </format>
    <format dxfId="60">
      <pivotArea dataOnly="0" labelOnly="1" outline="0" fieldPosition="0">
        <references count="2">
          <reference field="19" count="1" selected="0">
            <x v="93"/>
          </reference>
          <reference field="20" count="1">
            <x v="57"/>
          </reference>
        </references>
      </pivotArea>
    </format>
    <format dxfId="59">
      <pivotArea dataOnly="0" labelOnly="1" outline="0" fieldPosition="0">
        <references count="2">
          <reference field="19" count="1" selected="0">
            <x v="94"/>
          </reference>
          <reference field="20" count="1">
            <x v="58"/>
          </reference>
        </references>
      </pivotArea>
    </format>
    <format dxfId="58">
      <pivotArea dataOnly="0" labelOnly="1" outline="0" fieldPosition="0">
        <references count="2">
          <reference field="19" count="1" selected="0">
            <x v="95"/>
          </reference>
          <reference field="20" count="1">
            <x v="112"/>
          </reference>
        </references>
      </pivotArea>
    </format>
    <format dxfId="57">
      <pivotArea dataOnly="0" labelOnly="1" outline="0" fieldPosition="0">
        <references count="2">
          <reference field="19" count="1" selected="0">
            <x v="96"/>
          </reference>
          <reference field="20" count="1">
            <x v="111"/>
          </reference>
        </references>
      </pivotArea>
    </format>
    <format dxfId="56">
      <pivotArea dataOnly="0" labelOnly="1" outline="0" fieldPosition="0">
        <references count="2">
          <reference field="19" count="1" selected="0">
            <x v="97"/>
          </reference>
          <reference field="20" count="1">
            <x v="59"/>
          </reference>
        </references>
      </pivotArea>
    </format>
    <format dxfId="55">
      <pivotArea dataOnly="0" labelOnly="1" outline="0" fieldPosition="0">
        <references count="2">
          <reference field="19" count="1" selected="0">
            <x v="98"/>
          </reference>
          <reference field="20" count="1">
            <x v="127"/>
          </reference>
        </references>
      </pivotArea>
    </format>
    <format dxfId="54">
      <pivotArea dataOnly="0" labelOnly="1" outline="0" fieldPosition="0">
        <references count="2">
          <reference field="19" count="1" selected="0">
            <x v="99"/>
          </reference>
          <reference field="20" count="1">
            <x v="32"/>
          </reference>
        </references>
      </pivotArea>
    </format>
    <format dxfId="53">
      <pivotArea dataOnly="0" labelOnly="1" outline="0" fieldPosition="0">
        <references count="2">
          <reference field="19" count="1" selected="0">
            <x v="100"/>
          </reference>
          <reference field="20" count="1">
            <x v="123"/>
          </reference>
        </references>
      </pivotArea>
    </format>
    <format dxfId="52">
      <pivotArea dataOnly="0" labelOnly="1" outline="0" fieldPosition="0">
        <references count="2">
          <reference field="19" count="1" selected="0">
            <x v="101"/>
          </reference>
          <reference field="20" count="1">
            <x v="126"/>
          </reference>
        </references>
      </pivotArea>
    </format>
    <format dxfId="51">
      <pivotArea dataOnly="0" labelOnly="1" outline="0" fieldPosition="0">
        <references count="2">
          <reference field="19" count="1" selected="0">
            <x v="102"/>
          </reference>
          <reference field="20" count="1">
            <x v="117"/>
          </reference>
        </references>
      </pivotArea>
    </format>
    <format dxfId="50">
      <pivotArea dataOnly="0" labelOnly="1" outline="0" fieldPosition="0">
        <references count="2">
          <reference field="19" count="1" selected="0">
            <x v="103"/>
          </reference>
          <reference field="20" count="1">
            <x v="93"/>
          </reference>
        </references>
      </pivotArea>
    </format>
    <format dxfId="49">
      <pivotArea dataOnly="0" labelOnly="1" outline="0" fieldPosition="0">
        <references count="2">
          <reference field="19" count="1" selected="0">
            <x v="104"/>
          </reference>
          <reference field="20" count="1">
            <x v="94"/>
          </reference>
        </references>
      </pivotArea>
    </format>
    <format dxfId="48">
      <pivotArea dataOnly="0" labelOnly="1" outline="0" fieldPosition="0">
        <references count="2">
          <reference field="19" count="1" selected="0">
            <x v="105"/>
          </reference>
          <reference field="20" count="1">
            <x v="152"/>
          </reference>
        </references>
      </pivotArea>
    </format>
    <format dxfId="47">
      <pivotArea dataOnly="0" labelOnly="1" outline="0" fieldPosition="0">
        <references count="2">
          <reference field="19" count="1" selected="0">
            <x v="106"/>
          </reference>
          <reference field="20" count="1">
            <x v="151"/>
          </reference>
        </references>
      </pivotArea>
    </format>
    <format dxfId="46">
      <pivotArea dataOnly="0" labelOnly="1" outline="0" fieldPosition="0">
        <references count="2">
          <reference field="19" count="1" selected="0">
            <x v="107"/>
          </reference>
          <reference field="20" count="1">
            <x v="92"/>
          </reference>
        </references>
      </pivotArea>
    </format>
    <format dxfId="45">
      <pivotArea dataOnly="0" labelOnly="1" outline="0" fieldPosition="0">
        <references count="2">
          <reference field="19" count="1" selected="0">
            <x v="108"/>
          </reference>
          <reference field="20" count="1">
            <x v="48"/>
          </reference>
        </references>
      </pivotArea>
    </format>
    <format dxfId="44">
      <pivotArea dataOnly="0" labelOnly="1" outline="0" fieldPosition="0">
        <references count="2">
          <reference field="19" count="1" selected="0">
            <x v="109"/>
          </reference>
          <reference field="20" count="1">
            <x v="25"/>
          </reference>
        </references>
      </pivotArea>
    </format>
    <format dxfId="43">
      <pivotArea dataOnly="0" labelOnly="1" outline="0" fieldPosition="0">
        <references count="2">
          <reference field="19" count="1" selected="0">
            <x v="110"/>
          </reference>
          <reference field="20" count="1">
            <x v="134"/>
          </reference>
        </references>
      </pivotArea>
    </format>
    <format dxfId="42">
      <pivotArea dataOnly="0" labelOnly="1" outline="0" fieldPosition="0">
        <references count="2">
          <reference field="19" count="1" selected="0">
            <x v="111"/>
          </reference>
          <reference field="20" count="1">
            <x v="110"/>
          </reference>
        </references>
      </pivotArea>
    </format>
    <format dxfId="41">
      <pivotArea dataOnly="0" labelOnly="1" outline="0" fieldPosition="0">
        <references count="2">
          <reference field="19" count="1" selected="0">
            <x v="112"/>
          </reference>
          <reference field="20" count="1">
            <x v="55"/>
          </reference>
        </references>
      </pivotArea>
    </format>
    <format dxfId="40">
      <pivotArea dataOnly="0" labelOnly="1" outline="0" fieldPosition="0">
        <references count="2">
          <reference field="19" count="1" selected="0">
            <x v="113"/>
          </reference>
          <reference field="20" count="1">
            <x v="116"/>
          </reference>
        </references>
      </pivotArea>
    </format>
    <format dxfId="39">
      <pivotArea dataOnly="0" labelOnly="1" outline="0" fieldPosition="0">
        <references count="2">
          <reference field="19" count="1" selected="0">
            <x v="114"/>
          </reference>
          <reference field="20" count="1">
            <x v="33"/>
          </reference>
        </references>
      </pivotArea>
    </format>
    <format dxfId="38">
      <pivotArea dataOnly="0" labelOnly="1" outline="0" fieldPosition="0">
        <references count="2">
          <reference field="19" count="1" selected="0">
            <x v="115"/>
          </reference>
          <reference field="20" count="1">
            <x v="95"/>
          </reference>
        </references>
      </pivotArea>
    </format>
    <format dxfId="37">
      <pivotArea dataOnly="0" labelOnly="1" outline="0" fieldPosition="0">
        <references count="2">
          <reference field="19" count="1" selected="0">
            <x v="116"/>
          </reference>
          <reference field="20" count="1">
            <x v="87"/>
          </reference>
        </references>
      </pivotArea>
    </format>
    <format dxfId="36">
      <pivotArea dataOnly="0" labelOnly="1" outline="0" fieldPosition="0">
        <references count="2">
          <reference field="19" count="1" selected="0">
            <x v="117"/>
          </reference>
          <reference field="20" count="1">
            <x v="34"/>
          </reference>
        </references>
      </pivotArea>
    </format>
    <format dxfId="35">
      <pivotArea dataOnly="0" labelOnly="1" outline="0" fieldPosition="0">
        <references count="2">
          <reference field="19" count="1" selected="0">
            <x v="118"/>
          </reference>
          <reference field="20" count="1">
            <x v="147"/>
          </reference>
        </references>
      </pivotArea>
    </format>
    <format dxfId="34">
      <pivotArea dataOnly="0" labelOnly="1" outline="0" fieldPosition="0">
        <references count="2">
          <reference field="19" count="1" selected="0">
            <x v="119"/>
          </reference>
          <reference field="20" count="1">
            <x v="146"/>
          </reference>
        </references>
      </pivotArea>
    </format>
    <format dxfId="33">
      <pivotArea dataOnly="0" labelOnly="1" outline="0" fieldPosition="0">
        <references count="2">
          <reference field="19" count="1" selected="0">
            <x v="120"/>
          </reference>
          <reference field="20" count="1">
            <x v="140"/>
          </reference>
        </references>
      </pivotArea>
    </format>
    <format dxfId="32">
      <pivotArea dataOnly="0" labelOnly="1" outline="0" fieldPosition="0">
        <references count="2">
          <reference field="19" count="1" selected="0">
            <x v="121"/>
          </reference>
          <reference field="20" count="1">
            <x v="16"/>
          </reference>
        </references>
      </pivotArea>
    </format>
    <format dxfId="31">
      <pivotArea dataOnly="0" labelOnly="1" outline="0" fieldPosition="0">
        <references count="2">
          <reference field="19" count="1" selected="0">
            <x v="122"/>
          </reference>
          <reference field="20" count="1">
            <x v="17"/>
          </reference>
        </references>
      </pivotArea>
    </format>
    <format dxfId="30">
      <pivotArea dataOnly="0" labelOnly="1" outline="0" fieldPosition="0">
        <references count="2">
          <reference field="19" count="1" selected="0">
            <x v="123"/>
          </reference>
          <reference field="20" count="1">
            <x v="14"/>
          </reference>
        </references>
      </pivotArea>
    </format>
    <format dxfId="29">
      <pivotArea dataOnly="0" labelOnly="1" outline="0" fieldPosition="0">
        <references count="2">
          <reference field="19" count="1" selected="0">
            <x v="124"/>
          </reference>
          <reference field="20" count="1">
            <x v="15"/>
          </reference>
        </references>
      </pivotArea>
    </format>
    <format dxfId="28">
      <pivotArea dataOnly="0" labelOnly="1" outline="0" fieldPosition="0">
        <references count="2">
          <reference field="19" count="1" selected="0">
            <x v="125"/>
          </reference>
          <reference field="20" count="1">
            <x v="13"/>
          </reference>
        </references>
      </pivotArea>
    </format>
    <format dxfId="27">
      <pivotArea dataOnly="0" labelOnly="1" outline="0" fieldPosition="0">
        <references count="2">
          <reference field="19" count="1" selected="0">
            <x v="126"/>
          </reference>
          <reference field="20" count="1">
            <x v="82"/>
          </reference>
        </references>
      </pivotArea>
    </format>
    <format dxfId="26">
      <pivotArea dataOnly="0" labelOnly="1" outline="0" fieldPosition="0">
        <references count="2">
          <reference field="19" count="1" selected="0">
            <x v="127"/>
          </reference>
          <reference field="20" count="1">
            <x v="83"/>
          </reference>
        </references>
      </pivotArea>
    </format>
    <format dxfId="25">
      <pivotArea dataOnly="0" labelOnly="1" outline="0" fieldPosition="0">
        <references count="2">
          <reference field="19" count="1" selected="0">
            <x v="128"/>
          </reference>
          <reference field="20" count="1">
            <x v="39"/>
          </reference>
        </references>
      </pivotArea>
    </format>
    <format dxfId="24">
      <pivotArea dataOnly="0" labelOnly="1" outline="0" fieldPosition="0">
        <references count="2">
          <reference field="19" count="1" selected="0">
            <x v="129"/>
          </reference>
          <reference field="20" count="1">
            <x v="89"/>
          </reference>
        </references>
      </pivotArea>
    </format>
    <format dxfId="23">
      <pivotArea dataOnly="0" labelOnly="1" outline="0" fieldPosition="0">
        <references count="2">
          <reference field="19" count="1" selected="0">
            <x v="130"/>
          </reference>
          <reference field="20" count="1">
            <x v="43"/>
          </reference>
        </references>
      </pivotArea>
    </format>
    <format dxfId="22">
      <pivotArea dataOnly="0" labelOnly="1" outline="0" fieldPosition="0">
        <references count="2">
          <reference field="19" count="1" selected="0">
            <x v="131"/>
          </reference>
          <reference field="20" count="1">
            <x v="20"/>
          </reference>
        </references>
      </pivotArea>
    </format>
    <format dxfId="21">
      <pivotArea dataOnly="0" labelOnly="1" outline="0" fieldPosition="0">
        <references count="2">
          <reference field="19" count="1" selected="0">
            <x v="132"/>
          </reference>
          <reference field="20" count="1">
            <x v="42"/>
          </reference>
        </references>
      </pivotArea>
    </format>
    <format dxfId="20">
      <pivotArea dataOnly="0" labelOnly="1" outline="0" fieldPosition="0">
        <references count="2">
          <reference field="19" count="1" selected="0">
            <x v="133"/>
          </reference>
          <reference field="20" count="1">
            <x v="61"/>
          </reference>
        </references>
      </pivotArea>
    </format>
    <format dxfId="19">
      <pivotArea dataOnly="0" labelOnly="1" outline="0" fieldPosition="0">
        <references count="2">
          <reference field="19" count="1" selected="0">
            <x v="134"/>
          </reference>
          <reference field="20" count="1">
            <x v="149"/>
          </reference>
        </references>
      </pivotArea>
    </format>
    <format dxfId="18">
      <pivotArea dataOnly="0" labelOnly="1" outline="0" fieldPosition="0">
        <references count="2">
          <reference field="19" count="1" selected="0">
            <x v="135"/>
          </reference>
          <reference field="20" count="1">
            <x v="37"/>
          </reference>
        </references>
      </pivotArea>
    </format>
    <format dxfId="17">
      <pivotArea dataOnly="0" labelOnly="1" outline="0" fieldPosition="0">
        <references count="2">
          <reference field="19" count="1" selected="0">
            <x v="136"/>
          </reference>
          <reference field="20" count="1">
            <x v="65"/>
          </reference>
        </references>
      </pivotArea>
    </format>
    <format dxfId="16">
      <pivotArea dataOnly="0" labelOnly="1" outline="0" fieldPosition="0">
        <references count="2">
          <reference field="19" count="1" selected="0">
            <x v="137"/>
          </reference>
          <reference field="20" count="1">
            <x v="67"/>
          </reference>
        </references>
      </pivotArea>
    </format>
    <format dxfId="15">
      <pivotArea dataOnly="0" labelOnly="1" outline="0" fieldPosition="0">
        <references count="2">
          <reference field="19" count="1" selected="0">
            <x v="138"/>
          </reference>
          <reference field="20" count="1">
            <x v="66"/>
          </reference>
        </references>
      </pivotArea>
    </format>
    <format dxfId="14">
      <pivotArea dataOnly="0" labelOnly="1" outline="0" fieldPosition="0">
        <references count="2">
          <reference field="19" count="1" selected="0">
            <x v="139"/>
          </reference>
          <reference field="20" count="1">
            <x v="138"/>
          </reference>
        </references>
      </pivotArea>
    </format>
    <format dxfId="13">
      <pivotArea dataOnly="0" labelOnly="1" outline="0" fieldPosition="0">
        <references count="2">
          <reference field="19" count="1" selected="0">
            <x v="140"/>
          </reference>
          <reference field="20" count="1">
            <x v="40"/>
          </reference>
        </references>
      </pivotArea>
    </format>
    <format dxfId="12">
      <pivotArea dataOnly="0" labelOnly="1" outline="0" fieldPosition="0">
        <references count="2">
          <reference field="19" count="1" selected="0">
            <x v="141"/>
          </reference>
          <reference field="20" count="1">
            <x v="41"/>
          </reference>
        </references>
      </pivotArea>
    </format>
    <format dxfId="11">
      <pivotArea dataOnly="0" labelOnly="1" outline="0" fieldPosition="0">
        <references count="2">
          <reference field="19" count="1" selected="0">
            <x v="142"/>
          </reference>
          <reference field="20" count="1">
            <x v="51"/>
          </reference>
        </references>
      </pivotArea>
    </format>
    <format dxfId="10">
      <pivotArea dataOnly="0" labelOnly="1" outline="0" fieldPosition="0">
        <references count="2">
          <reference field="19" count="1" selected="0">
            <x v="143"/>
          </reference>
          <reference field="20" count="1">
            <x v="86"/>
          </reference>
        </references>
      </pivotArea>
    </format>
    <format dxfId="9">
      <pivotArea dataOnly="0" labelOnly="1" outline="0" fieldPosition="0">
        <references count="2">
          <reference field="19" count="1" selected="0">
            <x v="144"/>
          </reference>
          <reference field="20" count="1">
            <x v="4"/>
          </reference>
        </references>
      </pivotArea>
    </format>
    <format dxfId="8">
      <pivotArea dataOnly="0" labelOnly="1" outline="0" fieldPosition="0">
        <references count="2">
          <reference field="19" count="1" selected="0">
            <x v="145"/>
          </reference>
          <reference field="20" count="1">
            <x v="145"/>
          </reference>
        </references>
      </pivotArea>
    </format>
    <format dxfId="7">
      <pivotArea dataOnly="0" labelOnly="1" outline="0" fieldPosition="0">
        <references count="2">
          <reference field="19" count="1" selected="0">
            <x v="146"/>
          </reference>
          <reference field="20" count="1">
            <x v="139"/>
          </reference>
        </references>
      </pivotArea>
    </format>
    <format dxfId="6">
      <pivotArea dataOnly="0" labelOnly="1" outline="0" fieldPosition="0">
        <references count="2">
          <reference field="19" count="1" selected="0">
            <x v="147"/>
          </reference>
          <reference field="20" count="1">
            <x v="63"/>
          </reference>
        </references>
      </pivotArea>
    </format>
    <format dxfId="5">
      <pivotArea dataOnly="0" labelOnly="1" outline="0" fieldPosition="0">
        <references count="2">
          <reference field="19" count="1" selected="0">
            <x v="148"/>
          </reference>
          <reference field="20" count="1">
            <x v="35"/>
          </reference>
        </references>
      </pivotArea>
    </format>
    <format dxfId="4">
      <pivotArea dataOnly="0" labelOnly="1" outline="0" fieldPosition="0">
        <references count="2">
          <reference field="19" count="1" selected="0">
            <x v="149"/>
          </reference>
          <reference field="20" count="1">
            <x v="27"/>
          </reference>
        </references>
      </pivotArea>
    </format>
    <format dxfId="3">
      <pivotArea dataOnly="0" labelOnly="1" outline="0" fieldPosition="0">
        <references count="2">
          <reference field="19" count="1" selected="0">
            <x v="150"/>
          </reference>
          <reference field="20" count="1">
            <x v="28"/>
          </reference>
        </references>
      </pivotArea>
    </format>
    <format dxfId="2">
      <pivotArea dataOnly="0" labelOnly="1" outline="0" fieldPosition="0">
        <references count="2">
          <reference field="19" count="1" selected="0">
            <x v="151"/>
          </reference>
          <reference field="20" count="1">
            <x v="36"/>
          </reference>
        </references>
      </pivotArea>
    </format>
    <format dxfId="1">
      <pivotArea dataOnly="0" labelOnly="1" outline="0" fieldPosition="0">
        <references count="2">
          <reference field="19" count="1" selected="0">
            <x v="152"/>
          </reference>
          <reference field="20" count="1">
            <x v="0"/>
          </reference>
        </references>
      </pivotArea>
    </format>
    <format dxfId="0">
      <pivotArea dataOnly="0" labelOnly="1" outline="0" fieldPosition="0">
        <references count="2">
          <reference field="19" count="1" selected="0">
            <x v="153"/>
          </reference>
          <reference field="20" count="1">
            <x v="62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BC3CF-C295-4001-916E-AA8FDE84893A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 y Proyecto">
  <location ref="A3:B73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4"/>
        <item x="2"/>
        <item x="7"/>
        <item x="8"/>
        <item x="0"/>
        <item x="3"/>
        <item x="5"/>
        <item x="6"/>
        <item x="1"/>
        <item x="9"/>
        <item t="default"/>
      </items>
    </pivotField>
    <pivotField axis="axisRow" showAll="0">
      <items count="60">
        <item x="43"/>
        <item x="21"/>
        <item x="6"/>
        <item x="56"/>
        <item x="25"/>
        <item x="41"/>
        <item x="52"/>
        <item x="42"/>
        <item x="50"/>
        <item x="16"/>
        <item x="44"/>
        <item x="45"/>
        <item x="38"/>
        <item x="1"/>
        <item x="48"/>
        <item x="34"/>
        <item x="33"/>
        <item x="20"/>
        <item x="15"/>
        <item x="30"/>
        <item x="37"/>
        <item x="3"/>
        <item x="29"/>
        <item x="28"/>
        <item x="14"/>
        <item x="27"/>
        <item x="11"/>
        <item x="57"/>
        <item x="49"/>
        <item x="7"/>
        <item x="53"/>
        <item x="31"/>
        <item x="26"/>
        <item x="24"/>
        <item x="12"/>
        <item x="39"/>
        <item x="58"/>
        <item x="18"/>
        <item x="55"/>
        <item x="5"/>
        <item x="47"/>
        <item x="40"/>
        <item x="9"/>
        <item x="13"/>
        <item x="4"/>
        <item x="17"/>
        <item x="19"/>
        <item x="23"/>
        <item x="8"/>
        <item x="36"/>
        <item x="10"/>
        <item x="0"/>
        <item x="46"/>
        <item x="35"/>
        <item x="22"/>
        <item x="51"/>
        <item x="54"/>
        <item x="2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2">
    <field x="27"/>
    <field x="28"/>
  </rowFields>
  <rowItems count="70">
    <i>
      <x/>
    </i>
    <i r="1">
      <x v="17"/>
    </i>
    <i r="1">
      <x v="34"/>
    </i>
    <i>
      <x v="1"/>
    </i>
    <i r="1">
      <x v="3"/>
    </i>
    <i r="1">
      <x v="8"/>
    </i>
    <i r="1">
      <x v="10"/>
    </i>
    <i r="1">
      <x v="11"/>
    </i>
    <i r="1">
      <x v="18"/>
    </i>
    <i r="1">
      <x v="20"/>
    </i>
    <i r="1">
      <x v="26"/>
    </i>
    <i r="1">
      <x v="27"/>
    </i>
    <i r="1">
      <x v="35"/>
    </i>
    <i r="1">
      <x v="39"/>
    </i>
    <i r="1">
      <x v="40"/>
    </i>
    <i r="1">
      <x v="44"/>
    </i>
    <i r="1">
      <x v="52"/>
    </i>
    <i r="1">
      <x v="55"/>
    </i>
    <i>
      <x v="2"/>
    </i>
    <i r="1">
      <x v="1"/>
    </i>
    <i r="1">
      <x v="7"/>
    </i>
    <i r="1">
      <x v="14"/>
    </i>
    <i r="1">
      <x v="28"/>
    </i>
    <i r="1">
      <x v="32"/>
    </i>
    <i>
      <x v="3"/>
    </i>
    <i r="1">
      <x v="54"/>
    </i>
    <i>
      <x v="4"/>
    </i>
    <i r="1">
      <x v="13"/>
    </i>
    <i r="1">
      <x v="16"/>
    </i>
    <i r="1">
      <x v="19"/>
    </i>
    <i r="1">
      <x v="21"/>
    </i>
    <i r="1">
      <x v="22"/>
    </i>
    <i r="1">
      <x v="23"/>
    </i>
    <i r="1">
      <x v="29"/>
    </i>
    <i r="1">
      <x v="37"/>
    </i>
    <i r="1">
      <x v="41"/>
    </i>
    <i r="1">
      <x v="43"/>
    </i>
    <i r="1">
      <x v="51"/>
    </i>
    <i r="1">
      <x v="53"/>
    </i>
    <i>
      <x v="5"/>
    </i>
    <i r="1">
      <x v="2"/>
    </i>
    <i r="1">
      <x v="25"/>
    </i>
    <i r="1">
      <x v="31"/>
    </i>
    <i r="1">
      <x v="36"/>
    </i>
    <i r="1">
      <x v="42"/>
    </i>
    <i r="1">
      <x v="46"/>
    </i>
    <i r="1">
      <x v="47"/>
    </i>
    <i r="1">
      <x v="48"/>
    </i>
    <i r="1">
      <x v="49"/>
    </i>
    <i r="1">
      <x v="50"/>
    </i>
    <i>
      <x v="6"/>
    </i>
    <i r="1">
      <x v="15"/>
    </i>
    <i r="1">
      <x v="24"/>
    </i>
    <i>
      <x v="7"/>
    </i>
    <i r="1">
      <x/>
    </i>
    <i r="1">
      <x v="4"/>
    </i>
    <i r="1">
      <x v="5"/>
    </i>
    <i r="1">
      <x v="6"/>
    </i>
    <i r="1">
      <x v="9"/>
    </i>
    <i r="1">
      <x v="12"/>
    </i>
    <i r="1">
      <x v="30"/>
    </i>
    <i r="1">
      <x v="33"/>
    </i>
    <i r="1">
      <x v="38"/>
    </i>
    <i r="1">
      <x v="45"/>
    </i>
    <i r="1">
      <x v="56"/>
    </i>
    <i>
      <x v="8"/>
    </i>
    <i r="1">
      <x v="57"/>
    </i>
    <i>
      <x v="9"/>
    </i>
    <i r="1">
      <x v="58"/>
    </i>
    <i t="grand">
      <x/>
    </i>
  </rowItems>
  <colItems count="1">
    <i/>
  </colItems>
  <dataFields count="1">
    <dataField name=" 4ta Modificación " fld="39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D1AF6-85F5-451F-847E-9612A062384E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Tipo de gasto">
  <location ref="B3:C7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1">
    <field x="1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 4ta Modificación " fld="39" baseField="0" baseItem="0" numFmtId="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26F2B9-0AAC-44E8-88B9-E08109BBAC3F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Inversión Publica">
  <location ref="A3:B32" firstHeaderRow="1" firstDataRow="1" firstDataCol="1" rowPageCount="1" colPageCount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/>
    <pivotField axis="axisRow" showAll="0">
      <items count="26">
        <item x="9"/>
        <item x="20"/>
        <item x="16"/>
        <item x="11"/>
        <item x="12"/>
        <item x="15"/>
        <item x="18"/>
        <item x="8"/>
        <item x="4"/>
        <item m="1" x="24"/>
        <item x="14"/>
        <item x="19"/>
        <item x="10"/>
        <item x="2"/>
        <item x="1"/>
        <item x="6"/>
        <item x="22"/>
        <item x="21"/>
        <item x="7"/>
        <item x="5"/>
        <item x="17"/>
        <item x="0"/>
        <item x="23"/>
        <item x="13"/>
        <item x="3"/>
        <item t="default"/>
      </items>
    </pivotField>
    <pivotField showAll="0"/>
    <pivotField axis="axisRow" showAll="0">
      <items count="11">
        <item x="4"/>
        <item x="2"/>
        <item x="7"/>
        <item x="8"/>
        <item x="0"/>
        <item x="3"/>
        <item x="5"/>
        <item x="1"/>
        <item x="6"/>
        <item x="9"/>
        <item t="default"/>
      </items>
    </pivotField>
    <pivotField axis="axisRow" showAll="0">
      <items count="60">
        <item x="43"/>
        <item x="21"/>
        <item x="6"/>
        <item x="56"/>
        <item x="25"/>
        <item x="41"/>
        <item x="52"/>
        <item x="42"/>
        <item x="50"/>
        <item x="16"/>
        <item x="44"/>
        <item x="45"/>
        <item x="38"/>
        <item x="1"/>
        <item x="48"/>
        <item x="34"/>
        <item x="33"/>
        <item x="20"/>
        <item x="15"/>
        <item x="30"/>
        <item x="37"/>
        <item x="3"/>
        <item x="29"/>
        <item x="28"/>
        <item x="2"/>
        <item x="14"/>
        <item x="27"/>
        <item x="11"/>
        <item x="57"/>
        <item x="49"/>
        <item x="7"/>
        <item x="53"/>
        <item x="31"/>
        <item x="26"/>
        <item x="24"/>
        <item x="12"/>
        <item x="39"/>
        <item x="58"/>
        <item x="18"/>
        <item x="55"/>
        <item x="5"/>
        <item x="47"/>
        <item x="40"/>
        <item x="9"/>
        <item x="13"/>
        <item x="4"/>
        <item x="17"/>
        <item x="19"/>
        <item x="23"/>
        <item x="8"/>
        <item x="36"/>
        <item x="10"/>
        <item x="0"/>
        <item x="46"/>
        <item x="35"/>
        <item x="22"/>
        <item x="51"/>
        <item x="54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3">
    <field x="25"/>
    <field x="28"/>
    <field x="27"/>
  </rowFields>
  <rowItems count="29">
    <i>
      <x v="1"/>
    </i>
    <i r="1">
      <x v="32"/>
    </i>
    <i r="2">
      <x v="5"/>
    </i>
    <i>
      <x v="6"/>
    </i>
    <i r="1">
      <x v="32"/>
    </i>
    <i r="2">
      <x v="5"/>
    </i>
    <i>
      <x v="8"/>
    </i>
    <i r="1">
      <x v="32"/>
    </i>
    <i r="2">
      <x v="5"/>
    </i>
    <i>
      <x v="11"/>
    </i>
    <i r="1">
      <x v="32"/>
    </i>
    <i r="2">
      <x v="5"/>
    </i>
    <i>
      <x v="16"/>
    </i>
    <i r="1">
      <x v="32"/>
    </i>
    <i r="2">
      <x v="5"/>
    </i>
    <i>
      <x v="17"/>
    </i>
    <i r="1">
      <x v="32"/>
    </i>
    <i r="2">
      <x v="5"/>
    </i>
    <i>
      <x v="21"/>
    </i>
    <i r="1">
      <x v="21"/>
    </i>
    <i r="2">
      <x v="4"/>
    </i>
    <i r="1">
      <x v="32"/>
    </i>
    <i r="2">
      <x v="5"/>
    </i>
    <i r="1">
      <x v="37"/>
    </i>
    <i r="2">
      <x v="5"/>
    </i>
    <i>
      <x v="22"/>
    </i>
    <i r="1">
      <x v="32"/>
    </i>
    <i r="2">
      <x v="5"/>
    </i>
    <i t="grand">
      <x/>
    </i>
  </rowItems>
  <colItems count="1">
    <i/>
  </colItems>
  <pageFields count="1">
    <pageField fld="23" hier="-1"/>
  </pageFields>
  <dataFields count="1">
    <dataField name=" 4ta Modificación " fld="39" baseField="0" baseItem="0" numFmtId="4"/>
  </dataFields>
  <formats count="4">
    <format dxfId="736">
      <pivotArea collapsedLevelsAreSubtotals="1" fieldPosition="0">
        <references count="1">
          <reference field="25" count="1">
            <x v="11"/>
          </reference>
        </references>
      </pivotArea>
    </format>
    <format dxfId="735">
      <pivotArea dataOnly="0" labelOnly="1" fieldPosition="0">
        <references count="1">
          <reference field="25" count="1">
            <x v="11"/>
          </reference>
        </references>
      </pivotArea>
    </format>
    <format dxfId="734">
      <pivotArea collapsedLevelsAreSubtotals="1" fieldPosition="0">
        <references count="1">
          <reference field="25" count="1">
            <x v="11"/>
          </reference>
        </references>
      </pivotArea>
    </format>
    <format dxfId="733">
      <pivotArea dataOnly="0" labelOnly="1" fieldPosition="0">
        <references count="1">
          <reference field="25" count="1">
            <x v="11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F6A518-ADCF-41C8-AC26-3E1E3E359F16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uda pública">
  <location ref="A3:B9" firstHeaderRow="1" firstDataRow="1" firstDataCol="1" rowPageCount="1" colPageCount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t="default"/>
      </items>
    </pivotField>
    <pivotField axis="axisRow" showAll="0">
      <items count="155">
        <item x="152"/>
        <item x="12"/>
        <item x="11"/>
        <item x="13"/>
        <item x="144"/>
        <item x="72"/>
        <item x="68"/>
        <item x="70"/>
        <item x="71"/>
        <item x="69"/>
        <item x="67"/>
        <item x="49"/>
        <item x="36"/>
        <item x="125"/>
        <item x="123"/>
        <item x="124"/>
        <item x="121"/>
        <item x="122"/>
        <item x="50"/>
        <item x="32"/>
        <item x="131"/>
        <item x="31"/>
        <item x="46"/>
        <item x="89"/>
        <item x="8"/>
        <item x="109"/>
        <item x="91"/>
        <item x="149"/>
        <item x="150"/>
        <item x="9"/>
        <item x="10"/>
        <item x="0"/>
        <item x="99"/>
        <item x="114"/>
        <item x="117"/>
        <item x="148"/>
        <item x="151"/>
        <item x="135"/>
        <item x="61"/>
        <item x="128"/>
        <item x="140"/>
        <item x="141"/>
        <item x="132"/>
        <item x="130"/>
        <item x="16"/>
        <item x="40"/>
        <item x="44"/>
        <item x="88"/>
        <item x="108"/>
        <item x="6"/>
        <item x="53"/>
        <item x="142"/>
        <item x="60"/>
        <item x="2"/>
        <item x="7"/>
        <item x="112"/>
        <item x="14"/>
        <item x="93"/>
        <item x="94"/>
        <item x="97"/>
        <item x="92"/>
        <item x="133"/>
        <item x="153"/>
        <item x="147"/>
        <item x="33"/>
        <item x="136"/>
        <item x="138"/>
        <item x="137"/>
        <item x="22"/>
        <item x="35"/>
        <item x="19"/>
        <item x="21"/>
        <item x="37"/>
        <item x="24"/>
        <item x="23"/>
        <item x="18"/>
        <item x="43"/>
        <item x="42"/>
        <item x="17"/>
        <item x="20"/>
        <item x="51"/>
        <item x="41"/>
        <item x="126"/>
        <item x="127"/>
        <item x="15"/>
        <item x="73"/>
        <item x="143"/>
        <item x="116"/>
        <item x="38"/>
        <item x="129"/>
        <item x="29"/>
        <item x="45"/>
        <item x="107"/>
        <item x="103"/>
        <item x="104"/>
        <item x="115"/>
        <item x="52"/>
        <item x="48"/>
        <item x="5"/>
        <item x="26"/>
        <item x="25"/>
        <item x="30"/>
        <item x="39"/>
        <item x="28"/>
        <item x="54"/>
        <item x="56"/>
        <item x="58"/>
        <item x="57"/>
        <item x="59"/>
        <item x="55"/>
        <item x="111"/>
        <item x="96"/>
        <item x="95"/>
        <item x="4"/>
        <item x="87"/>
        <item x="86"/>
        <item x="113"/>
        <item x="102"/>
        <item x="65"/>
        <item x="79"/>
        <item x="77"/>
        <item x="84"/>
        <item x="76"/>
        <item x="100"/>
        <item x="75"/>
        <item x="78"/>
        <item x="101"/>
        <item x="98"/>
        <item x="80"/>
        <item x="85"/>
        <item x="64"/>
        <item x="81"/>
        <item x="83"/>
        <item x="90"/>
        <item x="110"/>
        <item x="74"/>
        <item x="66"/>
        <item x="82"/>
        <item x="139"/>
        <item x="146"/>
        <item x="120"/>
        <item x="1"/>
        <item x="3"/>
        <item x="63"/>
        <item x="62"/>
        <item x="145"/>
        <item x="119"/>
        <item x="118"/>
        <item x="27"/>
        <item x="134"/>
        <item x="47"/>
        <item x="106"/>
        <item x="105"/>
        <item x="34"/>
        <item t="default"/>
      </items>
    </pivotField>
    <pivotField showAll="0"/>
    <pivotField showAll="0"/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axis="axisRow" showAll="0">
      <items count="26">
        <item x="9"/>
        <item x="20"/>
        <item x="16"/>
        <item x="11"/>
        <item x="12"/>
        <item x="15"/>
        <item x="18"/>
        <item x="8"/>
        <item x="4"/>
        <item m="1" x="24"/>
        <item x="14"/>
        <item x="19"/>
        <item x="10"/>
        <item x="2"/>
        <item x="1"/>
        <item x="6"/>
        <item x="22"/>
        <item x="21"/>
        <item x="7"/>
        <item x="5"/>
        <item x="17"/>
        <item x="0"/>
        <item x="23"/>
        <item x="13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3">
    <field x="25"/>
    <field x="19"/>
    <field x="20"/>
  </rowFields>
  <rowItems count="6">
    <i>
      <x v="14"/>
    </i>
    <i r="1">
      <x v="152"/>
    </i>
    <i r="2">
      <x/>
    </i>
    <i r="1">
      <x v="153"/>
    </i>
    <i r="2">
      <x v="62"/>
    </i>
    <i t="grand">
      <x/>
    </i>
  </rowItems>
  <colItems count="1">
    <i/>
  </colItems>
  <pageFields count="1">
    <pageField fld="23" hier="-1"/>
  </pageFields>
  <dataFields count="1">
    <dataField name=" 4ta Modificación " fld="39" baseField="0" baseItem="0" numFmtId="4"/>
  </dataFields>
  <formats count="4">
    <format dxfId="732">
      <pivotArea collapsedLevelsAreSubtotals="1" fieldPosition="0">
        <references count="1">
          <reference field="25" count="1">
            <x v="11"/>
          </reference>
        </references>
      </pivotArea>
    </format>
    <format dxfId="731">
      <pivotArea dataOnly="0" labelOnly="1" fieldPosition="0">
        <references count="1">
          <reference field="25" count="1">
            <x v="11"/>
          </reference>
        </references>
      </pivotArea>
    </format>
    <format dxfId="730">
      <pivotArea collapsedLevelsAreSubtotals="1" fieldPosition="0">
        <references count="1">
          <reference field="25" count="1">
            <x v="11"/>
          </reference>
        </references>
      </pivotArea>
    </format>
    <format dxfId="729">
      <pivotArea dataOnly="0" labelOnly="1" fieldPosition="0">
        <references count="1">
          <reference field="25" count="1">
            <x v="11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D5B64-F189-4EBA-A5CA-6A9E4316CA8E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poyos y Subsidios">
  <location ref="A3:B59" firstHeaderRow="1" firstDataRow="1" firstDataCol="1" rowPageCount="1" colPageCount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h="1" x="0"/>
        <item h="1" x="1"/>
        <item h="1" x="2"/>
        <item x="3"/>
        <item h="1" x="4"/>
        <item h="1" x="5"/>
        <item h="1" x="6"/>
        <item t="default"/>
      </items>
    </pivotField>
    <pivotField showAll="0"/>
    <pivotField axis="axisRow" showAll="0">
      <items count="26">
        <item x="9"/>
        <item x="20"/>
        <item x="16"/>
        <item x="11"/>
        <item x="12"/>
        <item x="15"/>
        <item x="18"/>
        <item x="8"/>
        <item x="4"/>
        <item m="1" x="24"/>
        <item x="14"/>
        <item x="19"/>
        <item x="10"/>
        <item x="2"/>
        <item x="1"/>
        <item x="6"/>
        <item x="22"/>
        <item x="21"/>
        <item x="7"/>
        <item x="5"/>
        <item x="17"/>
        <item x="0"/>
        <item x="23"/>
        <item x="13"/>
        <item x="3"/>
        <item t="default"/>
      </items>
    </pivotField>
    <pivotField showAll="0"/>
    <pivotField axis="axisRow" showAll="0">
      <items count="11">
        <item x="4"/>
        <item x="2"/>
        <item x="7"/>
        <item x="8"/>
        <item x="0"/>
        <item x="3"/>
        <item x="5"/>
        <item x="1"/>
        <item x="6"/>
        <item x="9"/>
        <item t="default"/>
      </items>
    </pivotField>
    <pivotField axis="axisRow" showAll="0">
      <items count="60">
        <item x="43"/>
        <item x="21"/>
        <item x="6"/>
        <item x="56"/>
        <item x="25"/>
        <item x="41"/>
        <item x="52"/>
        <item x="42"/>
        <item x="50"/>
        <item x="16"/>
        <item x="44"/>
        <item x="45"/>
        <item x="38"/>
        <item x="1"/>
        <item x="48"/>
        <item x="34"/>
        <item x="33"/>
        <item x="20"/>
        <item x="15"/>
        <item x="30"/>
        <item x="37"/>
        <item x="3"/>
        <item x="29"/>
        <item x="28"/>
        <item x="2"/>
        <item x="14"/>
        <item x="27"/>
        <item x="11"/>
        <item x="57"/>
        <item x="49"/>
        <item x="7"/>
        <item x="53"/>
        <item x="31"/>
        <item x="26"/>
        <item x="24"/>
        <item x="12"/>
        <item x="39"/>
        <item x="58"/>
        <item x="18"/>
        <item x="55"/>
        <item x="5"/>
        <item x="47"/>
        <item x="40"/>
        <item x="9"/>
        <item x="13"/>
        <item x="4"/>
        <item x="17"/>
        <item x="19"/>
        <item x="23"/>
        <item x="8"/>
        <item x="36"/>
        <item x="10"/>
        <item x="0"/>
        <item x="46"/>
        <item x="35"/>
        <item x="22"/>
        <item x="51"/>
        <item x="54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numFmtId="4" showAll="0"/>
  </pivotFields>
  <rowFields count="3">
    <field x="25"/>
    <field x="28"/>
    <field x="27"/>
  </rowFields>
  <rowItems count="56">
    <i>
      <x v="13"/>
    </i>
    <i r="1">
      <x v="42"/>
    </i>
    <i r="2">
      <x v="4"/>
    </i>
    <i>
      <x v="14"/>
    </i>
    <i r="1">
      <x v="42"/>
    </i>
    <i r="2">
      <x v="4"/>
    </i>
    <i>
      <x v="21"/>
    </i>
    <i r="1">
      <x/>
    </i>
    <i r="2">
      <x v="8"/>
    </i>
    <i r="1">
      <x v="3"/>
    </i>
    <i r="2">
      <x v="1"/>
    </i>
    <i r="1">
      <x v="4"/>
    </i>
    <i r="2">
      <x v="8"/>
    </i>
    <i r="1">
      <x v="5"/>
    </i>
    <i r="2">
      <x v="8"/>
    </i>
    <i r="1">
      <x v="6"/>
    </i>
    <i r="2">
      <x v="8"/>
    </i>
    <i r="1">
      <x v="7"/>
    </i>
    <i r="2">
      <x v="2"/>
    </i>
    <i r="1">
      <x v="8"/>
    </i>
    <i r="2">
      <x v="1"/>
    </i>
    <i r="1">
      <x v="10"/>
    </i>
    <i r="2">
      <x v="1"/>
    </i>
    <i r="1">
      <x v="11"/>
    </i>
    <i r="2">
      <x v="1"/>
    </i>
    <i r="1">
      <x v="12"/>
    </i>
    <i r="2">
      <x v="8"/>
    </i>
    <i r="1">
      <x v="14"/>
    </i>
    <i r="2">
      <x v="2"/>
    </i>
    <i r="1">
      <x v="28"/>
    </i>
    <i r="2">
      <x v="1"/>
    </i>
    <i r="1">
      <x v="29"/>
    </i>
    <i r="2">
      <x v="2"/>
    </i>
    <i r="1">
      <x v="31"/>
    </i>
    <i r="2">
      <x v="8"/>
    </i>
    <i r="1">
      <x v="33"/>
    </i>
    <i r="2">
      <x v="2"/>
    </i>
    <i r="1">
      <x v="35"/>
    </i>
    <i r="2">
      <x/>
    </i>
    <i r="1">
      <x v="36"/>
    </i>
    <i r="2">
      <x v="1"/>
    </i>
    <i r="1">
      <x v="39"/>
    </i>
    <i r="2">
      <x v="8"/>
    </i>
    <i r="1">
      <x v="40"/>
    </i>
    <i r="2">
      <x v="1"/>
    </i>
    <i r="1">
      <x v="41"/>
    </i>
    <i r="2">
      <x v="1"/>
    </i>
    <i r="1">
      <x v="42"/>
    </i>
    <i r="2">
      <x v="4"/>
    </i>
    <i r="1">
      <x v="53"/>
    </i>
    <i r="2">
      <x v="1"/>
    </i>
    <i r="1">
      <x v="56"/>
    </i>
    <i r="2">
      <x v="1"/>
    </i>
    <i r="1">
      <x v="57"/>
    </i>
    <i r="2">
      <x v="8"/>
    </i>
    <i t="grand">
      <x/>
    </i>
  </rowItems>
  <colItems count="1">
    <i/>
  </colItems>
  <pageFields count="1">
    <pageField fld="23" hier="-1"/>
  </pageFields>
  <dataFields count="1">
    <dataField name=" 4ta Modificación " fld="39" baseField="0" baseItem="0" numFmtId="4"/>
  </dataFields>
  <formats count="4">
    <format dxfId="728">
      <pivotArea collapsedLevelsAreSubtotals="1" fieldPosition="0">
        <references count="1">
          <reference field="25" count="1">
            <x v="11"/>
          </reference>
        </references>
      </pivotArea>
    </format>
    <format dxfId="727">
      <pivotArea dataOnly="0" labelOnly="1" fieldPosition="0">
        <references count="1">
          <reference field="25" count="1">
            <x v="11"/>
          </reference>
        </references>
      </pivotArea>
    </format>
    <format dxfId="726">
      <pivotArea collapsedLevelsAreSubtotals="1" fieldPosition="0">
        <references count="1">
          <reference field="25" count="1">
            <x v="11"/>
          </reference>
        </references>
      </pivotArea>
    </format>
    <format dxfId="725">
      <pivotArea dataOnly="0" labelOnly="1" fieldPosition="0">
        <references count="1">
          <reference field="25" count="1">
            <x v="11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B4E6D-CA12-4AA6-BF6B-DB8B98FFBBCE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 del presupuesto">
  <location ref="A3:B996" firstHeaderRow="1" firstDataRow="1" firstDataCol="1"/>
  <pivotFields count="40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axis="axisRow" showAll="0" defaultSubtotal="0">
      <items count="154">
        <item x="152"/>
        <item x="12"/>
        <item x="11"/>
        <item x="13"/>
        <item x="144"/>
        <item x="72"/>
        <item x="68"/>
        <item x="70"/>
        <item x="71"/>
        <item x="69"/>
        <item x="67"/>
        <item x="49"/>
        <item x="36"/>
        <item x="125"/>
        <item x="123"/>
        <item x="124"/>
        <item x="121"/>
        <item x="122"/>
        <item x="50"/>
        <item x="32"/>
        <item x="131"/>
        <item x="31"/>
        <item x="46"/>
        <item x="89"/>
        <item x="8"/>
        <item x="109"/>
        <item x="91"/>
        <item x="149"/>
        <item x="150"/>
        <item x="9"/>
        <item x="10"/>
        <item x="0"/>
        <item x="99"/>
        <item x="114"/>
        <item x="117"/>
        <item x="148"/>
        <item x="151"/>
        <item x="135"/>
        <item x="61"/>
        <item x="128"/>
        <item x="140"/>
        <item x="141"/>
        <item x="132"/>
        <item x="130"/>
        <item x="16"/>
        <item x="40"/>
        <item x="44"/>
        <item x="88"/>
        <item x="108"/>
        <item x="6"/>
        <item x="53"/>
        <item x="142"/>
        <item x="60"/>
        <item x="2"/>
        <item x="7"/>
        <item x="112"/>
        <item x="14"/>
        <item x="93"/>
        <item x="94"/>
        <item x="97"/>
        <item x="92"/>
        <item x="133"/>
        <item x="153"/>
        <item x="147"/>
        <item x="33"/>
        <item x="136"/>
        <item x="138"/>
        <item x="137"/>
        <item x="22"/>
        <item x="35"/>
        <item x="19"/>
        <item x="21"/>
        <item x="37"/>
        <item x="24"/>
        <item x="23"/>
        <item x="18"/>
        <item x="43"/>
        <item x="42"/>
        <item x="17"/>
        <item x="20"/>
        <item x="51"/>
        <item x="41"/>
        <item x="126"/>
        <item x="127"/>
        <item x="15"/>
        <item x="73"/>
        <item x="143"/>
        <item x="116"/>
        <item x="38"/>
        <item x="129"/>
        <item x="29"/>
        <item x="45"/>
        <item x="107"/>
        <item x="103"/>
        <item x="104"/>
        <item x="115"/>
        <item x="52"/>
        <item x="48"/>
        <item x="5"/>
        <item x="26"/>
        <item x="25"/>
        <item x="30"/>
        <item x="39"/>
        <item x="28"/>
        <item x="54"/>
        <item x="56"/>
        <item x="58"/>
        <item x="57"/>
        <item x="59"/>
        <item x="55"/>
        <item x="111"/>
        <item x="96"/>
        <item x="95"/>
        <item x="4"/>
        <item x="87"/>
        <item x="86"/>
        <item x="113"/>
        <item x="102"/>
        <item x="65"/>
        <item x="79"/>
        <item x="77"/>
        <item x="84"/>
        <item x="76"/>
        <item x="100"/>
        <item x="75"/>
        <item x="78"/>
        <item x="101"/>
        <item x="98"/>
        <item x="80"/>
        <item x="85"/>
        <item x="64"/>
        <item x="81"/>
        <item x="83"/>
        <item x="90"/>
        <item x="110"/>
        <item x="74"/>
        <item x="66"/>
        <item x="82"/>
        <item x="139"/>
        <item x="146"/>
        <item x="120"/>
        <item x="1"/>
        <item x="3"/>
        <item x="63"/>
        <item x="62"/>
        <item x="145"/>
        <item x="119"/>
        <item x="118"/>
        <item x="27"/>
        <item x="134"/>
        <item x="47"/>
        <item x="106"/>
        <item x="105"/>
        <item x="3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8">
        <item x="15"/>
        <item x="6"/>
        <item x="13"/>
        <item x="11"/>
        <item x="9"/>
        <item x="5"/>
        <item x="3"/>
        <item x="4"/>
        <item x="17"/>
        <item x="14"/>
        <item x="0"/>
        <item x="8"/>
        <item x="2"/>
        <item x="7"/>
        <item x="16"/>
        <item x="1"/>
        <item x="10"/>
        <item x="12"/>
      </items>
    </pivotField>
    <pivotField axis="axisRow" showAll="0" defaultSubtotal="0">
      <items count="10">
        <item x="4"/>
        <item x="2"/>
        <item x="7"/>
        <item x="8"/>
        <item x="0"/>
        <item x="3"/>
        <item x="5"/>
        <item x="1"/>
        <item x="6"/>
        <item x="9"/>
      </items>
    </pivotField>
    <pivotField axis="axisRow" showAll="0" defaultSubtotal="0">
      <items count="59">
        <item x="43"/>
        <item x="21"/>
        <item x="6"/>
        <item x="56"/>
        <item x="25"/>
        <item x="41"/>
        <item x="52"/>
        <item x="42"/>
        <item x="50"/>
        <item x="16"/>
        <item x="44"/>
        <item x="45"/>
        <item x="38"/>
        <item x="1"/>
        <item x="48"/>
        <item x="34"/>
        <item x="33"/>
        <item x="20"/>
        <item x="15"/>
        <item x="30"/>
        <item x="37"/>
        <item x="3"/>
        <item x="29"/>
        <item x="28"/>
        <item x="2"/>
        <item x="14"/>
        <item x="27"/>
        <item x="11"/>
        <item x="57"/>
        <item x="49"/>
        <item x="7"/>
        <item x="53"/>
        <item x="31"/>
        <item x="26"/>
        <item x="24"/>
        <item x="12"/>
        <item x="39"/>
        <item x="58"/>
        <item x="18"/>
        <item x="55"/>
        <item x="5"/>
        <item x="47"/>
        <item x="40"/>
        <item x="9"/>
        <item x="13"/>
        <item x="4"/>
        <item x="17"/>
        <item x="19"/>
        <item x="23"/>
        <item x="8"/>
        <item x="36"/>
        <item x="10"/>
        <item x="0"/>
        <item x="46"/>
        <item x="35"/>
        <item x="22"/>
        <item x="51"/>
        <item x="54"/>
        <item x="3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showAll="0" defaultSubtotal="0"/>
    <pivotField dataField="1" numFmtId="4" showAll="0" defaultSubtotal="0"/>
  </pivotFields>
  <rowFields count="5">
    <field x="26"/>
    <field x="28"/>
    <field x="27"/>
    <field x="19"/>
    <field x="20"/>
  </rowFields>
  <rowItems count="993">
    <i>
      <x/>
    </i>
    <i r="1">
      <x v="11"/>
    </i>
    <i r="2">
      <x v="1"/>
    </i>
    <i r="3">
      <x v="118"/>
    </i>
    <i r="4">
      <x v="147"/>
    </i>
    <i>
      <x v="1"/>
    </i>
    <i r="1">
      <x v="15"/>
    </i>
    <i r="2">
      <x v="6"/>
    </i>
    <i r="3">
      <x v="66"/>
    </i>
    <i r="4">
      <x v="136"/>
    </i>
    <i r="3">
      <x v="77"/>
    </i>
    <i r="4">
      <x v="120"/>
    </i>
    <i r="3">
      <x v="104"/>
    </i>
    <i r="4">
      <x v="94"/>
    </i>
    <i r="3">
      <x v="113"/>
    </i>
    <i r="4">
      <x v="116"/>
    </i>
    <i r="1">
      <x v="25"/>
    </i>
    <i r="2">
      <x v="6"/>
    </i>
    <i r="3">
      <x v="24"/>
    </i>
    <i r="4">
      <x v="73"/>
    </i>
    <i r="3">
      <x v="25"/>
    </i>
    <i r="4">
      <x v="100"/>
    </i>
    <i r="3">
      <x v="38"/>
    </i>
    <i r="4">
      <x v="88"/>
    </i>
    <i r="3">
      <x v="47"/>
    </i>
    <i r="4">
      <x v="150"/>
    </i>
    <i r="3">
      <x v="50"/>
    </i>
    <i r="4">
      <x v="18"/>
    </i>
    <i r="3">
      <x v="51"/>
    </i>
    <i r="4">
      <x v="80"/>
    </i>
    <i r="3">
      <x v="52"/>
    </i>
    <i r="4">
      <x v="96"/>
    </i>
    <i r="3">
      <x v="57"/>
    </i>
    <i r="4">
      <x v="107"/>
    </i>
    <i r="3">
      <x v="58"/>
    </i>
    <i r="4">
      <x v="106"/>
    </i>
    <i r="3">
      <x v="64"/>
    </i>
    <i r="4">
      <x v="130"/>
    </i>
    <i r="3">
      <x v="79"/>
    </i>
    <i r="4">
      <x v="119"/>
    </i>
    <i r="3">
      <x v="82"/>
    </i>
    <i r="4">
      <x v="137"/>
    </i>
    <i r="3">
      <x v="95"/>
    </i>
    <i r="4">
      <x v="112"/>
    </i>
    <i r="3">
      <x v="103"/>
    </i>
    <i r="4">
      <x v="93"/>
    </i>
    <i r="3">
      <x v="105"/>
    </i>
    <i r="4">
      <x v="152"/>
    </i>
    <i r="3">
      <x v="109"/>
    </i>
    <i r="4">
      <x v="25"/>
    </i>
    <i r="3">
      <x v="117"/>
    </i>
    <i r="4">
      <x v="34"/>
    </i>
    <i>
      <x v="2"/>
    </i>
    <i r="1">
      <x/>
    </i>
    <i r="2">
      <x v="8"/>
    </i>
    <i r="3">
      <x v="118"/>
    </i>
    <i r="4">
      <x v="147"/>
    </i>
    <i>
      <x v="3"/>
    </i>
    <i r="1">
      <x v="4"/>
    </i>
    <i r="2">
      <x v="8"/>
    </i>
    <i r="3">
      <x v="38"/>
    </i>
    <i r="4">
      <x v="88"/>
    </i>
    <i r="3">
      <x v="121"/>
    </i>
    <i r="4">
      <x v="16"/>
    </i>
    <i r="3">
      <x v="123"/>
    </i>
    <i r="4">
      <x v="14"/>
    </i>
    <i r="3">
      <x v="142"/>
    </i>
    <i r="4">
      <x v="51"/>
    </i>
    <i r="1">
      <x v="5"/>
    </i>
    <i r="2">
      <x v="8"/>
    </i>
    <i r="3">
      <x v="91"/>
    </i>
    <i r="4">
      <x v="26"/>
    </i>
    <i r="3">
      <x v="108"/>
    </i>
    <i r="4">
      <x v="48"/>
    </i>
    <i r="3">
      <x v="124"/>
    </i>
    <i r="4">
      <x v="15"/>
    </i>
    <i r="1">
      <x v="6"/>
    </i>
    <i r="2">
      <x v="8"/>
    </i>
    <i r="3">
      <x v="121"/>
    </i>
    <i r="4">
      <x v="16"/>
    </i>
    <i r="1">
      <x v="12"/>
    </i>
    <i r="2">
      <x v="8"/>
    </i>
    <i r="3">
      <x v="78"/>
    </i>
    <i r="4">
      <x v="125"/>
    </i>
    <i r="3">
      <x v="108"/>
    </i>
    <i r="4">
      <x v="48"/>
    </i>
    <i r="3">
      <x v="121"/>
    </i>
    <i r="4">
      <x v="16"/>
    </i>
    <i r="1">
      <x v="31"/>
    </i>
    <i r="2">
      <x v="8"/>
    </i>
    <i r="3">
      <x v="121"/>
    </i>
    <i r="4">
      <x v="16"/>
    </i>
    <i r="1">
      <x v="34"/>
    </i>
    <i r="2">
      <x v="8"/>
    </i>
    <i r="3">
      <x v="38"/>
    </i>
    <i r="4">
      <x v="88"/>
    </i>
    <i r="3">
      <x v="42"/>
    </i>
    <i r="4">
      <x v="77"/>
    </i>
    <i r="3">
      <x v="53"/>
    </i>
    <i r="4">
      <x v="50"/>
    </i>
    <i r="3">
      <x v="68"/>
    </i>
    <i r="4">
      <x v="6"/>
    </i>
    <i r="3">
      <x v="108"/>
    </i>
    <i r="4">
      <x v="48"/>
    </i>
    <i r="1">
      <x v="39"/>
    </i>
    <i r="2">
      <x v="8"/>
    </i>
    <i r="3">
      <x v="122"/>
    </i>
    <i r="4">
      <x v="17"/>
    </i>
    <i r="1">
      <x v="57"/>
    </i>
    <i r="2">
      <x v="8"/>
    </i>
    <i r="3">
      <x v="121"/>
    </i>
    <i r="4">
      <x v="16"/>
    </i>
    <i>
      <x v="4"/>
    </i>
    <i r="1">
      <x v="1"/>
    </i>
    <i r="2">
      <x v="2"/>
    </i>
    <i r="3">
      <x v="26"/>
    </i>
    <i r="4">
      <x v="99"/>
    </i>
    <i r="3">
      <x v="28"/>
    </i>
    <i r="4">
      <x v="103"/>
    </i>
    <i r="3">
      <x v="29"/>
    </i>
    <i r="4">
      <x v="90"/>
    </i>
    <i r="3">
      <x v="32"/>
    </i>
    <i r="4">
      <x v="19"/>
    </i>
    <i r="3">
      <x v="34"/>
    </i>
    <i r="4">
      <x v="153"/>
    </i>
    <i r="3">
      <x v="48"/>
    </i>
    <i r="4">
      <x v="97"/>
    </i>
    <i r="3">
      <x v="53"/>
    </i>
    <i r="4">
      <x v="50"/>
    </i>
    <i r="3">
      <x v="71"/>
    </i>
    <i r="4">
      <x v="8"/>
    </i>
    <i r="3">
      <x v="73"/>
    </i>
    <i r="4">
      <x v="85"/>
    </i>
    <i r="3">
      <x v="108"/>
    </i>
    <i r="4">
      <x v="48"/>
    </i>
    <i r="3">
      <x v="127"/>
    </i>
    <i r="4">
      <x v="83"/>
    </i>
    <i r="3">
      <x v="132"/>
    </i>
    <i r="4">
      <x v="42"/>
    </i>
    <i r="3">
      <x v="135"/>
    </i>
    <i r="4">
      <x v="37"/>
    </i>
    <i r="3">
      <x v="142"/>
    </i>
    <i r="4">
      <x v="51"/>
    </i>
    <i r="1">
      <x v="7"/>
    </i>
    <i r="2">
      <x v="2"/>
    </i>
    <i r="3">
      <x v="103"/>
    </i>
    <i r="4">
      <x v="93"/>
    </i>
    <i r="3">
      <x v="105"/>
    </i>
    <i r="4">
      <x v="152"/>
    </i>
    <i r="3">
      <x v="108"/>
    </i>
    <i r="4">
      <x v="48"/>
    </i>
    <i r="3">
      <x v="121"/>
    </i>
    <i r="4">
      <x v="16"/>
    </i>
    <i r="1">
      <x v="14"/>
    </i>
    <i r="2">
      <x v="2"/>
    </i>
    <i r="3">
      <x v="120"/>
    </i>
    <i r="4">
      <x v="140"/>
    </i>
    <i r="1">
      <x v="29"/>
    </i>
    <i r="2">
      <x v="2"/>
    </i>
    <i r="3">
      <x v="120"/>
    </i>
    <i r="4">
      <x v="140"/>
    </i>
    <i r="1">
      <x v="33"/>
    </i>
    <i r="2">
      <x v="2"/>
    </i>
    <i r="3">
      <x v="40"/>
    </i>
    <i r="4">
      <x v="45"/>
    </i>
    <i r="3">
      <x v="120"/>
    </i>
    <i r="4">
      <x v="140"/>
    </i>
    <i r="1">
      <x v="47"/>
    </i>
    <i r="2">
      <x v="5"/>
    </i>
    <i r="3">
      <x v="26"/>
    </i>
    <i r="4">
      <x v="99"/>
    </i>
    <i r="3">
      <x v="48"/>
    </i>
    <i r="4">
      <x v="97"/>
    </i>
    <i r="3">
      <x v="53"/>
    </i>
    <i r="4">
      <x v="50"/>
    </i>
    <i r="3">
      <x v="97"/>
    </i>
    <i r="4">
      <x v="59"/>
    </i>
    <i>
      <x v="5"/>
    </i>
    <i r="1">
      <x v="35"/>
    </i>
    <i r="2">
      <x/>
    </i>
    <i r="3">
      <x v="23"/>
    </i>
    <i r="4">
      <x v="74"/>
    </i>
    <i r="3">
      <x v="25"/>
    </i>
    <i r="4">
      <x v="100"/>
    </i>
    <i r="3">
      <x v="26"/>
    </i>
    <i r="4">
      <x v="99"/>
    </i>
    <i r="3">
      <x v="40"/>
    </i>
    <i r="4">
      <x v="45"/>
    </i>
    <i r="3">
      <x v="45"/>
    </i>
    <i r="4">
      <x v="91"/>
    </i>
    <i r="3">
      <x v="82"/>
    </i>
    <i r="4">
      <x v="137"/>
    </i>
    <i r="3">
      <x v="108"/>
    </i>
    <i r="4">
      <x v="48"/>
    </i>
    <i r="3">
      <x v="118"/>
    </i>
    <i r="4">
      <x v="147"/>
    </i>
    <i r="3">
      <x v="121"/>
    </i>
    <i r="4">
      <x v="16"/>
    </i>
    <i r="3">
      <x v="142"/>
    </i>
    <i r="4">
      <x v="51"/>
    </i>
    <i r="3">
      <x v="144"/>
    </i>
    <i r="4">
      <x v="4"/>
    </i>
    <i>
      <x v="6"/>
    </i>
    <i r="1">
      <x v="30"/>
    </i>
    <i r="2">
      <x v="4"/>
    </i>
    <i r="3">
      <x v="20"/>
    </i>
    <i r="4">
      <x v="79"/>
    </i>
    <i r="3">
      <x v="33"/>
    </i>
    <i r="4">
      <x v="64"/>
    </i>
    <i r="3">
      <x v="35"/>
    </i>
    <i r="4">
      <x v="69"/>
    </i>
    <i r="3">
      <x v="36"/>
    </i>
    <i r="4">
      <x v="12"/>
    </i>
    <i r="3">
      <x v="38"/>
    </i>
    <i r="4">
      <x v="88"/>
    </i>
    <i r="3">
      <x v="48"/>
    </i>
    <i r="4">
      <x v="97"/>
    </i>
    <i r="3">
      <x v="53"/>
    </i>
    <i r="4">
      <x v="50"/>
    </i>
    <i r="3">
      <x v="56"/>
    </i>
    <i r="4">
      <x v="105"/>
    </i>
    <i r="3">
      <x v="60"/>
    </i>
    <i r="4">
      <x v="52"/>
    </i>
    <i r="3">
      <x v="62"/>
    </i>
    <i r="4">
      <x v="144"/>
    </i>
    <i r="3">
      <x v="63"/>
    </i>
    <i r="4">
      <x v="143"/>
    </i>
    <i r="3">
      <x v="64"/>
    </i>
    <i r="4">
      <x v="130"/>
    </i>
    <i r="3">
      <x v="65"/>
    </i>
    <i r="4">
      <x v="118"/>
    </i>
    <i r="3">
      <x v="66"/>
    </i>
    <i r="4">
      <x v="136"/>
    </i>
    <i r="3">
      <x v="74"/>
    </i>
    <i r="4">
      <x v="135"/>
    </i>
    <i r="3">
      <x v="88"/>
    </i>
    <i r="4">
      <x v="47"/>
    </i>
    <i r="3">
      <x v="92"/>
    </i>
    <i r="4">
      <x v="60"/>
    </i>
    <i r="3">
      <x v="93"/>
    </i>
    <i r="4">
      <x v="57"/>
    </i>
    <i r="3">
      <x v="103"/>
    </i>
    <i r="4">
      <x v="93"/>
    </i>
    <i r="3">
      <x v="105"/>
    </i>
    <i r="4">
      <x v="152"/>
    </i>
    <i r="3">
      <x v="128"/>
    </i>
    <i r="4">
      <x v="39"/>
    </i>
    <i r="3">
      <x v="129"/>
    </i>
    <i r="4">
      <x v="89"/>
    </i>
    <i r="3">
      <x v="130"/>
    </i>
    <i r="4">
      <x v="43"/>
    </i>
    <i r="3">
      <x v="131"/>
    </i>
    <i r="4">
      <x v="20"/>
    </i>
    <i r="3">
      <x v="140"/>
    </i>
    <i r="4">
      <x v="40"/>
    </i>
    <i r="3">
      <x v="142"/>
    </i>
    <i r="4">
      <x v="51"/>
    </i>
    <i r="1">
      <x v="54"/>
    </i>
    <i r="2">
      <x v="4"/>
    </i>
    <i r="3">
      <x v="69"/>
    </i>
    <i r="4">
      <x v="9"/>
    </i>
    <i r="3">
      <x v="76"/>
    </i>
    <i r="4">
      <x v="122"/>
    </i>
    <i r="3">
      <x v="79"/>
    </i>
    <i r="4">
      <x v="119"/>
    </i>
    <i r="3">
      <x v="82"/>
    </i>
    <i r="4">
      <x v="137"/>
    </i>
    <i r="3">
      <x v="140"/>
    </i>
    <i r="4">
      <x v="40"/>
    </i>
    <i r="3">
      <x v="143"/>
    </i>
    <i r="4">
      <x v="86"/>
    </i>
    <i r="3">
      <x v="146"/>
    </i>
    <i r="4">
      <x v="139"/>
    </i>
    <i r="3">
      <x v="147"/>
    </i>
    <i r="4">
      <x v="63"/>
    </i>
    <i>
      <x v="7"/>
    </i>
    <i r="1">
      <x v="32"/>
    </i>
    <i r="2">
      <x v="5"/>
    </i>
    <i r="3">
      <x v="48"/>
    </i>
    <i r="4">
      <x v="97"/>
    </i>
    <i r="3">
      <x v="79"/>
    </i>
    <i r="4">
      <x v="119"/>
    </i>
    <i r="3">
      <x v="148"/>
    </i>
    <i r="4">
      <x v="35"/>
    </i>
    <i r="3">
      <x v="149"/>
    </i>
    <i r="4">
      <x v="27"/>
    </i>
    <i r="3">
      <x v="150"/>
    </i>
    <i r="4">
      <x v="28"/>
    </i>
    <i r="1">
      <x v="37"/>
    </i>
    <i r="2">
      <x v="5"/>
    </i>
    <i r="3">
      <x v="148"/>
    </i>
    <i r="4">
      <x v="35"/>
    </i>
    <i r="3">
      <x v="149"/>
    </i>
    <i r="4">
      <x v="27"/>
    </i>
    <i r="3">
      <x v="150"/>
    </i>
    <i r="4">
      <x v="28"/>
    </i>
    <i r="1">
      <x v="43"/>
    </i>
    <i r="2">
      <x v="5"/>
    </i>
    <i r="3">
      <x v="22"/>
    </i>
    <i r="4">
      <x v="68"/>
    </i>
    <i r="3">
      <x v="48"/>
    </i>
    <i r="4">
      <x v="97"/>
    </i>
    <i r="3">
      <x v="98"/>
    </i>
    <i r="4">
      <x v="127"/>
    </i>
    <i r="1">
      <x v="48"/>
    </i>
    <i r="2">
      <x v="5"/>
    </i>
    <i r="3">
      <x v="35"/>
    </i>
    <i r="4">
      <x v="69"/>
    </i>
    <i r="3">
      <x v="48"/>
    </i>
    <i r="4">
      <x v="97"/>
    </i>
    <i r="3">
      <x v="53"/>
    </i>
    <i r="4">
      <x v="50"/>
    </i>
    <i r="3">
      <x v="61"/>
    </i>
    <i r="4">
      <x v="38"/>
    </i>
    <i r="3">
      <x v="97"/>
    </i>
    <i r="4">
      <x v="59"/>
    </i>
    <i r="1">
      <x v="49"/>
    </i>
    <i r="2">
      <x v="5"/>
    </i>
    <i r="3">
      <x v="22"/>
    </i>
    <i r="4">
      <x v="68"/>
    </i>
    <i r="3">
      <x v="30"/>
    </i>
    <i r="4">
      <x v="101"/>
    </i>
    <i r="3">
      <x v="31"/>
    </i>
    <i r="4">
      <x v="21"/>
    </i>
    <i r="3">
      <x v="36"/>
    </i>
    <i r="4">
      <x v="12"/>
    </i>
    <i r="3">
      <x v="38"/>
    </i>
    <i r="4">
      <x v="88"/>
    </i>
    <i r="3">
      <x v="48"/>
    </i>
    <i r="4">
      <x v="97"/>
    </i>
    <i r="3">
      <x v="53"/>
    </i>
    <i r="4">
      <x v="50"/>
    </i>
    <i r="3">
      <x v="59"/>
    </i>
    <i r="4">
      <x v="108"/>
    </i>
    <i r="3">
      <x v="71"/>
    </i>
    <i r="4">
      <x v="8"/>
    </i>
    <i r="3">
      <x v="80"/>
    </i>
    <i r="4">
      <x v="128"/>
    </i>
    <i r="3">
      <x v="136"/>
    </i>
    <i r="4">
      <x v="65"/>
    </i>
    <i r="3">
      <x v="138"/>
    </i>
    <i r="4">
      <x v="66"/>
    </i>
    <i r="3">
      <x v="142"/>
    </i>
    <i r="4">
      <x v="51"/>
    </i>
    <i r="1">
      <x v="51"/>
    </i>
    <i r="2">
      <x v="5"/>
    </i>
    <i r="3">
      <x v="22"/>
    </i>
    <i r="4">
      <x v="68"/>
    </i>
    <i r="3">
      <x v="31"/>
    </i>
    <i r="4">
      <x v="21"/>
    </i>
    <i r="3">
      <x v="35"/>
    </i>
    <i r="4">
      <x v="69"/>
    </i>
    <i r="3">
      <x v="37"/>
    </i>
    <i r="4">
      <x v="72"/>
    </i>
    <i r="3">
      <x v="38"/>
    </i>
    <i r="4">
      <x v="88"/>
    </i>
    <i r="3">
      <x v="40"/>
    </i>
    <i r="4">
      <x v="45"/>
    </i>
    <i r="3">
      <x v="41"/>
    </i>
    <i r="4">
      <x v="81"/>
    </i>
    <i r="3">
      <x v="42"/>
    </i>
    <i r="4">
      <x v="77"/>
    </i>
    <i r="3">
      <x v="44"/>
    </i>
    <i r="4">
      <x v="46"/>
    </i>
    <i r="3">
      <x v="47"/>
    </i>
    <i r="4">
      <x v="150"/>
    </i>
    <i r="3">
      <x v="48"/>
    </i>
    <i r="4">
      <x v="97"/>
    </i>
    <i r="3">
      <x v="53"/>
    </i>
    <i r="4">
      <x v="50"/>
    </i>
    <i r="3">
      <x v="82"/>
    </i>
    <i r="4">
      <x v="137"/>
    </i>
    <i r="3">
      <x v="94"/>
    </i>
    <i r="4">
      <x v="58"/>
    </i>
    <i r="3">
      <x v="96"/>
    </i>
    <i r="4">
      <x v="111"/>
    </i>
    <i r="3">
      <x v="98"/>
    </i>
    <i r="4">
      <x v="127"/>
    </i>
    <i r="3">
      <x v="132"/>
    </i>
    <i r="4">
      <x v="42"/>
    </i>
    <i r="3">
      <x v="133"/>
    </i>
    <i r="4">
      <x v="61"/>
    </i>
    <i r="3">
      <x v="137"/>
    </i>
    <i r="4">
      <x v="67"/>
    </i>
    <i r="3">
      <x v="139"/>
    </i>
    <i r="4">
      <x v="138"/>
    </i>
    <i r="3">
      <x v="141"/>
    </i>
    <i r="4">
      <x v="41"/>
    </i>
    <i r="3">
      <x v="143"/>
    </i>
    <i r="4">
      <x v="86"/>
    </i>
    <i r="1">
      <x v="55"/>
    </i>
    <i r="2">
      <x v="3"/>
    </i>
    <i r="3">
      <x v="30"/>
    </i>
    <i r="4">
      <x v="101"/>
    </i>
    <i r="3">
      <x v="31"/>
    </i>
    <i r="4">
      <x v="21"/>
    </i>
    <i r="3">
      <x v="35"/>
    </i>
    <i r="4">
      <x v="69"/>
    </i>
    <i r="3">
      <x v="36"/>
    </i>
    <i r="4">
      <x v="12"/>
    </i>
    <i r="3">
      <x v="38"/>
    </i>
    <i r="4">
      <x v="88"/>
    </i>
    <i r="3">
      <x v="39"/>
    </i>
    <i r="4">
      <x v="102"/>
    </i>
    <i r="3">
      <x v="43"/>
    </i>
    <i r="4">
      <x v="76"/>
    </i>
    <i r="3">
      <x v="44"/>
    </i>
    <i r="4">
      <x v="46"/>
    </i>
    <i r="3">
      <x v="48"/>
    </i>
    <i r="4">
      <x v="97"/>
    </i>
    <i r="3">
      <x v="53"/>
    </i>
    <i r="4">
      <x v="50"/>
    </i>
    <i r="3">
      <x v="59"/>
    </i>
    <i r="4">
      <x v="108"/>
    </i>
    <i r="3">
      <x v="61"/>
    </i>
    <i r="4">
      <x v="38"/>
    </i>
    <i r="3">
      <x v="71"/>
    </i>
    <i r="4">
      <x v="8"/>
    </i>
    <i r="3">
      <x v="74"/>
    </i>
    <i r="4">
      <x v="135"/>
    </i>
    <i r="3">
      <x v="75"/>
    </i>
    <i r="4">
      <x v="124"/>
    </i>
    <i r="3">
      <x v="81"/>
    </i>
    <i r="4">
      <x v="131"/>
    </i>
    <i r="3">
      <x v="82"/>
    </i>
    <i r="4">
      <x v="137"/>
    </i>
    <i r="3">
      <x v="97"/>
    </i>
    <i r="4">
      <x v="59"/>
    </i>
    <i r="3">
      <x v="112"/>
    </i>
    <i r="4">
      <x v="55"/>
    </i>
    <i r="3">
      <x v="136"/>
    </i>
    <i r="4">
      <x v="65"/>
    </i>
    <i>
      <x v="8"/>
    </i>
    <i r="1">
      <x v="41"/>
    </i>
    <i r="2">
      <x v="1"/>
    </i>
    <i r="3">
      <x v="118"/>
    </i>
    <i r="4">
      <x v="147"/>
    </i>
    <i>
      <x v="9"/>
    </i>
    <i r="1">
      <x v="10"/>
    </i>
    <i r="2">
      <x v="1"/>
    </i>
    <i r="3">
      <x v="118"/>
    </i>
    <i r="4">
      <x v="147"/>
    </i>
    <i>
      <x v="10"/>
    </i>
    <i r="1">
      <x v="13"/>
    </i>
    <i r="2">
      <x v="4"/>
    </i>
    <i r="3">
      <x v="3"/>
    </i>
    <i r="4">
      <x v="142"/>
    </i>
    <i r="3">
      <x v="10"/>
    </i>
    <i r="4">
      <x v="30"/>
    </i>
    <i r="3">
      <x v="12"/>
    </i>
    <i r="4">
      <x v="1"/>
    </i>
    <i r="3">
      <x v="15"/>
    </i>
    <i r="4">
      <x v="84"/>
    </i>
    <i r="3">
      <x v="17"/>
    </i>
    <i r="4">
      <x v="78"/>
    </i>
    <i r="3">
      <x v="20"/>
    </i>
    <i r="4">
      <x v="79"/>
    </i>
    <i r="3">
      <x v="21"/>
    </i>
    <i r="4">
      <x v="71"/>
    </i>
    <i r="3">
      <x v="22"/>
    </i>
    <i r="4">
      <x v="68"/>
    </i>
    <i r="3">
      <x v="25"/>
    </i>
    <i r="4">
      <x v="100"/>
    </i>
    <i r="3">
      <x v="30"/>
    </i>
    <i r="4">
      <x v="101"/>
    </i>
    <i r="3">
      <x v="31"/>
    </i>
    <i r="4">
      <x v="21"/>
    </i>
    <i r="3">
      <x v="33"/>
    </i>
    <i r="4">
      <x v="64"/>
    </i>
    <i r="3">
      <x v="34"/>
    </i>
    <i r="4">
      <x v="153"/>
    </i>
    <i r="3">
      <x v="35"/>
    </i>
    <i r="4">
      <x v="69"/>
    </i>
    <i r="3">
      <x v="36"/>
    </i>
    <i r="4">
      <x v="12"/>
    </i>
    <i r="3">
      <x v="38"/>
    </i>
    <i r="4">
      <x v="88"/>
    </i>
    <i r="3">
      <x v="40"/>
    </i>
    <i r="4">
      <x v="45"/>
    </i>
    <i r="3">
      <x v="44"/>
    </i>
    <i r="4">
      <x v="46"/>
    </i>
    <i r="3">
      <x v="46"/>
    </i>
    <i r="4">
      <x v="22"/>
    </i>
    <i r="3">
      <x v="47"/>
    </i>
    <i r="4">
      <x v="150"/>
    </i>
    <i r="3">
      <x v="48"/>
    </i>
    <i r="4">
      <x v="97"/>
    </i>
    <i r="3">
      <x v="53"/>
    </i>
    <i r="4">
      <x v="50"/>
    </i>
    <i r="3">
      <x v="54"/>
    </i>
    <i r="4">
      <x v="104"/>
    </i>
    <i r="3">
      <x v="56"/>
    </i>
    <i r="4">
      <x v="105"/>
    </i>
    <i r="3">
      <x v="57"/>
    </i>
    <i r="4">
      <x v="107"/>
    </i>
    <i r="3">
      <x v="59"/>
    </i>
    <i r="4">
      <x v="108"/>
    </i>
    <i r="3">
      <x v="60"/>
    </i>
    <i r="4">
      <x v="52"/>
    </i>
    <i r="3">
      <x v="61"/>
    </i>
    <i r="4">
      <x v="38"/>
    </i>
    <i r="3">
      <x v="62"/>
    </i>
    <i r="4">
      <x v="144"/>
    </i>
    <i r="3">
      <x v="64"/>
    </i>
    <i r="4">
      <x v="130"/>
    </i>
    <i r="3">
      <x v="66"/>
    </i>
    <i r="4">
      <x v="136"/>
    </i>
    <i r="3">
      <x v="68"/>
    </i>
    <i r="4">
      <x v="6"/>
    </i>
    <i r="3">
      <x v="69"/>
    </i>
    <i r="4">
      <x v="9"/>
    </i>
    <i r="3">
      <x v="70"/>
    </i>
    <i r="4">
      <x v="7"/>
    </i>
    <i r="3">
      <x v="73"/>
    </i>
    <i r="4">
      <x v="85"/>
    </i>
    <i r="3">
      <x v="74"/>
    </i>
    <i r="4">
      <x v="135"/>
    </i>
    <i r="3">
      <x v="75"/>
    </i>
    <i r="4">
      <x v="124"/>
    </i>
    <i r="3">
      <x v="76"/>
    </i>
    <i r="4">
      <x v="122"/>
    </i>
    <i r="3">
      <x v="77"/>
    </i>
    <i r="4">
      <x v="120"/>
    </i>
    <i r="3">
      <x v="80"/>
    </i>
    <i r="4">
      <x v="128"/>
    </i>
    <i r="3">
      <x v="83"/>
    </i>
    <i r="4">
      <x v="132"/>
    </i>
    <i r="3">
      <x v="86"/>
    </i>
    <i r="4">
      <x v="115"/>
    </i>
    <i r="3">
      <x v="87"/>
    </i>
    <i r="4">
      <x v="114"/>
    </i>
    <i r="3">
      <x v="89"/>
    </i>
    <i r="4">
      <x v="23"/>
    </i>
    <i r="3">
      <x v="91"/>
    </i>
    <i r="4">
      <x v="26"/>
    </i>
    <i r="3">
      <x v="92"/>
    </i>
    <i r="4">
      <x v="60"/>
    </i>
    <i r="3">
      <x v="95"/>
    </i>
    <i r="4">
      <x v="112"/>
    </i>
    <i r="3">
      <x v="97"/>
    </i>
    <i r="4">
      <x v="59"/>
    </i>
    <i r="3">
      <x v="100"/>
    </i>
    <i r="4">
      <x v="123"/>
    </i>
    <i r="3">
      <x v="108"/>
    </i>
    <i r="4">
      <x v="48"/>
    </i>
    <i r="3">
      <x v="110"/>
    </i>
    <i r="4">
      <x v="134"/>
    </i>
    <i r="3">
      <x v="112"/>
    </i>
    <i r="4">
      <x v="55"/>
    </i>
    <i r="3">
      <x v="113"/>
    </i>
    <i r="4">
      <x v="116"/>
    </i>
    <i r="3">
      <x v="117"/>
    </i>
    <i r="4">
      <x v="34"/>
    </i>
    <i r="3">
      <x v="126"/>
    </i>
    <i r="4">
      <x v="82"/>
    </i>
    <i r="3">
      <x v="127"/>
    </i>
    <i r="4">
      <x v="83"/>
    </i>
    <i r="3">
      <x v="129"/>
    </i>
    <i r="4">
      <x v="89"/>
    </i>
    <i r="3">
      <x v="130"/>
    </i>
    <i r="4">
      <x v="43"/>
    </i>
    <i r="3">
      <x v="134"/>
    </i>
    <i r="4">
      <x v="149"/>
    </i>
    <i r="3">
      <x v="139"/>
    </i>
    <i r="4">
      <x v="138"/>
    </i>
    <i r="3">
      <x v="146"/>
    </i>
    <i r="4">
      <x v="139"/>
    </i>
    <i r="1">
      <x v="22"/>
    </i>
    <i r="2">
      <x v="4"/>
    </i>
    <i r="3">
      <x v="46"/>
    </i>
    <i r="4">
      <x v="22"/>
    </i>
    <i r="1">
      <x v="23"/>
    </i>
    <i r="2">
      <x v="4"/>
    </i>
    <i r="3">
      <x v="46"/>
    </i>
    <i r="4">
      <x v="22"/>
    </i>
    <i r="1">
      <x v="24"/>
    </i>
    <i r="2">
      <x v="7"/>
    </i>
    <i r="3">
      <x v="12"/>
    </i>
    <i r="4">
      <x v="1"/>
    </i>
    <i r="1">
      <x v="52"/>
    </i>
    <i r="2">
      <x v="4"/>
    </i>
    <i r="3">
      <x/>
    </i>
    <i r="4">
      <x v="31"/>
    </i>
    <i r="3">
      <x v="1"/>
    </i>
    <i r="4">
      <x v="141"/>
    </i>
    <i r="3">
      <x v="2"/>
    </i>
    <i r="4">
      <x v="53"/>
    </i>
    <i r="3">
      <x v="3"/>
    </i>
    <i r="4">
      <x v="142"/>
    </i>
    <i r="3">
      <x v="4"/>
    </i>
    <i r="4">
      <x v="113"/>
    </i>
    <i r="3">
      <x v="5"/>
    </i>
    <i r="4">
      <x v="98"/>
    </i>
    <i r="3">
      <x v="6"/>
    </i>
    <i r="4">
      <x v="49"/>
    </i>
    <i r="3">
      <x v="7"/>
    </i>
    <i r="4">
      <x v="54"/>
    </i>
    <i r="3">
      <x v="8"/>
    </i>
    <i r="4">
      <x v="24"/>
    </i>
    <i r="3">
      <x v="9"/>
    </i>
    <i r="4">
      <x v="29"/>
    </i>
    <i r="3">
      <x v="10"/>
    </i>
    <i r="4">
      <x v="30"/>
    </i>
    <i r="3">
      <x v="11"/>
    </i>
    <i r="4">
      <x v="2"/>
    </i>
    <i r="3">
      <x v="12"/>
    </i>
    <i r="4">
      <x v="1"/>
    </i>
    <i r="3">
      <x v="13"/>
    </i>
    <i r="4">
      <x v="3"/>
    </i>
    <i r="3">
      <x v="14"/>
    </i>
    <i r="4">
      <x v="56"/>
    </i>
    <i r="3">
      <x v="15"/>
    </i>
    <i r="4">
      <x v="84"/>
    </i>
    <i r="3">
      <x v="16"/>
    </i>
    <i r="4">
      <x v="44"/>
    </i>
    <i r="3">
      <x v="83"/>
    </i>
    <i r="4">
      <x v="132"/>
    </i>
    <i>
      <x v="11"/>
    </i>
    <i r="1">
      <x v="8"/>
    </i>
    <i r="2">
      <x v="1"/>
    </i>
    <i r="3">
      <x v="121"/>
    </i>
    <i r="4">
      <x v="16"/>
    </i>
    <i r="3">
      <x v="124"/>
    </i>
    <i r="4">
      <x v="15"/>
    </i>
    <i r="1">
      <x v="9"/>
    </i>
    <i r="2">
      <x v="8"/>
    </i>
    <i r="3">
      <x v="25"/>
    </i>
    <i r="4">
      <x v="100"/>
    </i>
    <i r="3">
      <x v="27"/>
    </i>
    <i r="4">
      <x v="148"/>
    </i>
    <i r="3">
      <x v="35"/>
    </i>
    <i r="4">
      <x v="69"/>
    </i>
    <i r="3">
      <x v="73"/>
    </i>
    <i r="4">
      <x v="85"/>
    </i>
    <i r="3">
      <x v="98"/>
    </i>
    <i r="4">
      <x v="127"/>
    </i>
    <i r="3">
      <x v="108"/>
    </i>
    <i r="4">
      <x v="48"/>
    </i>
    <i r="1">
      <x v="16"/>
    </i>
    <i r="2">
      <x v="4"/>
    </i>
    <i r="3">
      <x v="66"/>
    </i>
    <i r="4">
      <x v="136"/>
    </i>
    <i r="3">
      <x v="82"/>
    </i>
    <i r="4">
      <x v="137"/>
    </i>
    <i r="3">
      <x v="99"/>
    </i>
    <i r="4">
      <x v="32"/>
    </i>
    <i r="3">
      <x v="101"/>
    </i>
    <i r="4">
      <x v="126"/>
    </i>
    <i r="3">
      <x v="102"/>
    </i>
    <i r="4">
      <x v="117"/>
    </i>
    <i r="1">
      <x v="19"/>
    </i>
    <i r="2">
      <x v="4"/>
    </i>
    <i r="3">
      <x v="47"/>
    </i>
    <i r="4">
      <x v="150"/>
    </i>
    <i r="3">
      <x v="79"/>
    </i>
    <i r="4">
      <x v="119"/>
    </i>
    <i r="3">
      <x v="103"/>
    </i>
    <i r="4">
      <x v="93"/>
    </i>
    <i r="3">
      <x v="105"/>
    </i>
    <i r="4">
      <x v="152"/>
    </i>
    <i r="3">
      <x v="108"/>
    </i>
    <i r="4">
      <x v="48"/>
    </i>
    <i r="1">
      <x v="38"/>
    </i>
    <i r="2">
      <x v="4"/>
    </i>
    <i r="3">
      <x v="25"/>
    </i>
    <i r="4">
      <x v="100"/>
    </i>
    <i r="3">
      <x v="82"/>
    </i>
    <i r="4">
      <x v="137"/>
    </i>
    <i r="3">
      <x v="103"/>
    </i>
    <i r="4">
      <x v="93"/>
    </i>
    <i r="3">
      <x v="104"/>
    </i>
    <i r="4">
      <x v="94"/>
    </i>
    <i r="3">
      <x v="105"/>
    </i>
    <i r="4">
      <x v="152"/>
    </i>
    <i r="1">
      <x v="46"/>
    </i>
    <i r="2">
      <x v="8"/>
    </i>
    <i r="3">
      <x v="25"/>
    </i>
    <i r="4">
      <x v="100"/>
    </i>
    <i r="3">
      <x v="73"/>
    </i>
    <i r="4">
      <x v="85"/>
    </i>
    <i r="3">
      <x v="98"/>
    </i>
    <i r="4">
      <x v="127"/>
    </i>
    <i r="3">
      <x v="108"/>
    </i>
    <i r="4">
      <x v="48"/>
    </i>
    <i>
      <x v="12"/>
    </i>
    <i r="1">
      <x v="2"/>
    </i>
    <i r="2">
      <x v="5"/>
    </i>
    <i r="3">
      <x v="19"/>
    </i>
    <i r="4">
      <x v="70"/>
    </i>
    <i r="3">
      <x v="25"/>
    </i>
    <i r="4">
      <x v="100"/>
    </i>
    <i r="3">
      <x v="27"/>
    </i>
    <i r="4">
      <x v="148"/>
    </i>
    <i r="3">
      <x v="35"/>
    </i>
    <i r="4">
      <x v="69"/>
    </i>
    <i r="3">
      <x v="36"/>
    </i>
    <i r="4">
      <x v="12"/>
    </i>
    <i r="3">
      <x v="47"/>
    </i>
    <i r="4">
      <x v="150"/>
    </i>
    <i r="3">
      <x v="54"/>
    </i>
    <i r="4">
      <x v="104"/>
    </i>
    <i r="3">
      <x v="57"/>
    </i>
    <i r="4">
      <x v="107"/>
    </i>
    <i r="3">
      <x v="92"/>
    </i>
    <i r="4">
      <x v="60"/>
    </i>
    <i r="3">
      <x v="97"/>
    </i>
    <i r="4">
      <x v="59"/>
    </i>
    <i r="3">
      <x v="103"/>
    </i>
    <i r="4">
      <x v="93"/>
    </i>
    <i r="3">
      <x v="106"/>
    </i>
    <i r="4">
      <x v="151"/>
    </i>
    <i r="3">
      <x v="108"/>
    </i>
    <i r="4">
      <x v="48"/>
    </i>
    <i r="1">
      <x v="3"/>
    </i>
    <i r="2">
      <x v="1"/>
    </i>
    <i r="3">
      <x v="124"/>
    </i>
    <i r="4">
      <x v="15"/>
    </i>
    <i r="1">
      <x v="20"/>
    </i>
    <i r="2">
      <x v="1"/>
    </i>
    <i r="3">
      <x v="76"/>
    </i>
    <i r="4">
      <x v="122"/>
    </i>
    <i r="3">
      <x v="82"/>
    </i>
    <i r="4">
      <x v="137"/>
    </i>
    <i r="3">
      <x v="83"/>
    </i>
    <i r="4">
      <x v="132"/>
    </i>
    <i r="3">
      <x v="103"/>
    </i>
    <i r="4">
      <x v="93"/>
    </i>
    <i r="3">
      <x v="105"/>
    </i>
    <i r="4">
      <x v="152"/>
    </i>
    <i r="3">
      <x v="107"/>
    </i>
    <i r="4">
      <x v="92"/>
    </i>
    <i r="3">
      <x v="108"/>
    </i>
    <i r="4">
      <x v="48"/>
    </i>
    <i r="3">
      <x v="112"/>
    </i>
    <i r="4">
      <x v="55"/>
    </i>
    <i r="3">
      <x v="145"/>
    </i>
    <i r="4">
      <x v="145"/>
    </i>
    <i r="1">
      <x v="26"/>
    </i>
    <i r="2">
      <x v="5"/>
    </i>
    <i r="3">
      <x v="41"/>
    </i>
    <i r="4">
      <x v="81"/>
    </i>
    <i r="3">
      <x v="42"/>
    </i>
    <i r="4">
      <x v="77"/>
    </i>
    <i r="3">
      <x v="48"/>
    </i>
    <i r="4">
      <x v="97"/>
    </i>
    <i r="3">
      <x v="53"/>
    </i>
    <i r="4">
      <x v="50"/>
    </i>
    <i r="3">
      <x v="140"/>
    </i>
    <i r="4">
      <x v="40"/>
    </i>
    <i r="3">
      <x v="143"/>
    </i>
    <i r="4">
      <x v="86"/>
    </i>
    <i r="1">
      <x v="27"/>
    </i>
    <i r="2">
      <x v="1"/>
    </i>
    <i r="3">
      <x v="23"/>
    </i>
    <i r="4">
      <x v="74"/>
    </i>
    <i r="3">
      <x v="30"/>
    </i>
    <i r="4">
      <x v="101"/>
    </i>
    <i r="3">
      <x v="31"/>
    </i>
    <i r="4">
      <x v="21"/>
    </i>
    <i r="3">
      <x v="33"/>
    </i>
    <i r="4">
      <x v="64"/>
    </i>
    <i r="3">
      <x v="36"/>
    </i>
    <i r="4">
      <x v="12"/>
    </i>
    <i r="3">
      <x v="38"/>
    </i>
    <i r="4">
      <x v="88"/>
    </i>
    <i r="3">
      <x v="46"/>
    </i>
    <i r="4">
      <x v="22"/>
    </i>
    <i r="3">
      <x v="48"/>
    </i>
    <i r="4">
      <x v="97"/>
    </i>
    <i r="3">
      <x v="70"/>
    </i>
    <i r="4">
      <x v="7"/>
    </i>
    <i r="3">
      <x v="82"/>
    </i>
    <i r="4">
      <x v="137"/>
    </i>
    <i r="3">
      <x v="108"/>
    </i>
    <i r="4">
      <x v="48"/>
    </i>
    <i r="1">
      <x v="28"/>
    </i>
    <i r="2">
      <x v="1"/>
    </i>
    <i r="3">
      <x v="125"/>
    </i>
    <i r="4">
      <x v="13"/>
    </i>
    <i r="1">
      <x v="36"/>
    </i>
    <i r="2">
      <x v="1"/>
    </i>
    <i r="3">
      <x v="82"/>
    </i>
    <i r="4">
      <x v="137"/>
    </i>
    <i r="3">
      <x v="121"/>
    </i>
    <i r="4">
      <x v="16"/>
    </i>
    <i r="1">
      <x v="40"/>
    </i>
    <i r="2">
      <x v="1"/>
    </i>
    <i r="3">
      <x v="17"/>
    </i>
    <i r="4">
      <x v="78"/>
    </i>
    <i r="3">
      <x v="18"/>
    </i>
    <i r="4">
      <x v="75"/>
    </i>
    <i r="3">
      <x v="22"/>
    </i>
    <i r="4">
      <x v="68"/>
    </i>
    <i r="3">
      <x v="38"/>
    </i>
    <i r="4">
      <x v="88"/>
    </i>
    <i r="3">
      <x v="48"/>
    </i>
    <i r="4">
      <x v="97"/>
    </i>
    <i r="3">
      <x v="53"/>
    </i>
    <i r="4">
      <x v="50"/>
    </i>
    <i r="3">
      <x v="82"/>
    </i>
    <i r="4">
      <x v="137"/>
    </i>
    <i r="3">
      <x v="121"/>
    </i>
    <i r="4">
      <x v="16"/>
    </i>
    <i r="3">
      <x v="140"/>
    </i>
    <i r="4">
      <x v="40"/>
    </i>
    <i r="3">
      <x v="142"/>
    </i>
    <i r="4">
      <x v="51"/>
    </i>
    <i r="1">
      <x v="45"/>
    </i>
    <i r="2">
      <x v="1"/>
    </i>
    <i r="3">
      <x v="17"/>
    </i>
    <i r="4">
      <x v="78"/>
    </i>
    <i r="3">
      <x v="18"/>
    </i>
    <i r="4">
      <x v="75"/>
    </i>
    <i r="3">
      <x v="22"/>
    </i>
    <i r="4">
      <x v="68"/>
    </i>
    <i r="3">
      <x v="38"/>
    </i>
    <i r="4">
      <x v="88"/>
    </i>
    <i r="3">
      <x v="49"/>
    </i>
    <i r="4">
      <x v="11"/>
    </i>
    <i r="3">
      <x v="53"/>
    </i>
    <i r="4">
      <x v="50"/>
    </i>
    <i r="3">
      <x v="54"/>
    </i>
    <i r="4">
      <x v="104"/>
    </i>
    <i r="3">
      <x v="81"/>
    </i>
    <i r="4">
      <x v="131"/>
    </i>
    <i r="3">
      <x v="82"/>
    </i>
    <i r="4">
      <x v="137"/>
    </i>
    <i r="3">
      <x v="108"/>
    </i>
    <i r="4">
      <x v="48"/>
    </i>
    <i r="3">
      <x v="129"/>
    </i>
    <i r="4">
      <x v="89"/>
    </i>
    <i r="3">
      <x v="131"/>
    </i>
    <i r="4">
      <x v="20"/>
    </i>
    <i r="3">
      <x v="140"/>
    </i>
    <i r="4">
      <x v="40"/>
    </i>
    <i r="3">
      <x v="142"/>
    </i>
    <i r="4">
      <x v="51"/>
    </i>
    <i r="1">
      <x v="50"/>
    </i>
    <i r="2">
      <x v="5"/>
    </i>
    <i r="3">
      <x v="70"/>
    </i>
    <i r="4">
      <x v="7"/>
    </i>
    <i r="1">
      <x v="56"/>
    </i>
    <i r="2">
      <x v="1"/>
    </i>
    <i r="3">
      <x v="121"/>
    </i>
    <i r="4">
      <x v="16"/>
    </i>
    <i>
      <x v="13"/>
    </i>
    <i r="1">
      <x v="18"/>
    </i>
    <i r="2">
      <x v="1"/>
    </i>
    <i r="3">
      <x v="25"/>
    </i>
    <i r="4">
      <x v="100"/>
    </i>
    <i r="3">
      <x v="38"/>
    </i>
    <i r="4">
      <x v="88"/>
    </i>
    <i r="3">
      <x v="48"/>
    </i>
    <i r="4">
      <x v="97"/>
    </i>
    <i r="3">
      <x v="74"/>
    </i>
    <i r="4">
      <x v="135"/>
    </i>
    <i r="3">
      <x v="92"/>
    </i>
    <i r="4">
      <x v="60"/>
    </i>
    <i>
      <x v="14"/>
    </i>
    <i r="1">
      <x v="53"/>
    </i>
    <i r="2">
      <x v="1"/>
    </i>
    <i r="3">
      <x v="118"/>
    </i>
    <i r="4">
      <x v="147"/>
    </i>
    <i>
      <x v="15"/>
    </i>
    <i r="1">
      <x v="21"/>
    </i>
    <i r="2">
      <x v="4"/>
    </i>
    <i r="3">
      <x v="17"/>
    </i>
    <i r="4">
      <x v="78"/>
    </i>
    <i r="3">
      <x v="20"/>
    </i>
    <i r="4">
      <x v="79"/>
    </i>
    <i r="3">
      <x v="25"/>
    </i>
    <i r="4">
      <x v="100"/>
    </i>
    <i r="3">
      <x v="38"/>
    </i>
    <i r="4">
      <x v="88"/>
    </i>
    <i r="3">
      <x v="41"/>
    </i>
    <i r="4">
      <x v="81"/>
    </i>
    <i r="3">
      <x v="48"/>
    </i>
    <i r="4">
      <x v="97"/>
    </i>
    <i r="3">
      <x v="53"/>
    </i>
    <i r="4">
      <x v="50"/>
    </i>
    <i r="3">
      <x v="54"/>
    </i>
    <i r="4">
      <x v="104"/>
    </i>
    <i r="3">
      <x v="55"/>
    </i>
    <i r="4">
      <x v="109"/>
    </i>
    <i r="3">
      <x v="56"/>
    </i>
    <i r="4">
      <x v="105"/>
    </i>
    <i r="3">
      <x v="57"/>
    </i>
    <i r="4">
      <x v="107"/>
    </i>
    <i r="3">
      <x v="66"/>
    </i>
    <i r="4">
      <x v="136"/>
    </i>
    <i r="3">
      <x v="67"/>
    </i>
    <i r="4">
      <x v="10"/>
    </i>
    <i r="3">
      <x v="72"/>
    </i>
    <i r="4">
      <x v="5"/>
    </i>
    <i r="3">
      <x v="73"/>
    </i>
    <i r="4">
      <x v="85"/>
    </i>
    <i r="3">
      <x v="74"/>
    </i>
    <i r="4">
      <x v="135"/>
    </i>
    <i r="3">
      <x v="76"/>
    </i>
    <i r="4">
      <x v="122"/>
    </i>
    <i r="3">
      <x v="79"/>
    </i>
    <i r="4">
      <x v="119"/>
    </i>
    <i r="3">
      <x v="83"/>
    </i>
    <i r="4">
      <x v="132"/>
    </i>
    <i r="3">
      <x v="84"/>
    </i>
    <i r="4">
      <x v="121"/>
    </i>
    <i r="3">
      <x v="85"/>
    </i>
    <i r="4">
      <x v="129"/>
    </i>
    <i r="3">
      <x v="91"/>
    </i>
    <i r="4">
      <x v="26"/>
    </i>
    <i r="3">
      <x v="92"/>
    </i>
    <i r="4">
      <x v="60"/>
    </i>
    <i r="3">
      <x v="103"/>
    </i>
    <i r="4">
      <x v="93"/>
    </i>
    <i r="3">
      <x v="104"/>
    </i>
    <i r="4">
      <x v="94"/>
    </i>
    <i r="3">
      <x v="107"/>
    </i>
    <i r="4">
      <x v="92"/>
    </i>
    <i r="3">
      <x v="108"/>
    </i>
    <i r="4">
      <x v="48"/>
    </i>
    <i r="3">
      <x v="116"/>
    </i>
    <i r="4">
      <x v="87"/>
    </i>
    <i r="3">
      <x v="126"/>
    </i>
    <i r="4">
      <x v="82"/>
    </i>
    <i r="3">
      <x v="128"/>
    </i>
    <i r="4">
      <x v="39"/>
    </i>
    <i r="3">
      <x v="151"/>
    </i>
    <i r="4">
      <x v="36"/>
    </i>
    <i r="1">
      <x v="42"/>
    </i>
    <i r="2">
      <x v="4"/>
    </i>
    <i r="3">
      <x v="90"/>
    </i>
    <i r="4">
      <x v="133"/>
    </i>
    <i r="3">
      <x v="111"/>
    </i>
    <i r="4">
      <x v="110"/>
    </i>
    <i r="3">
      <x v="113"/>
    </i>
    <i r="4">
      <x v="116"/>
    </i>
    <i r="3">
      <x v="118"/>
    </i>
    <i r="4">
      <x v="147"/>
    </i>
    <i r="3">
      <x v="119"/>
    </i>
    <i r="4">
      <x v="146"/>
    </i>
    <i r="3">
      <x v="145"/>
    </i>
    <i r="4">
      <x v="145"/>
    </i>
    <i r="3">
      <x v="152"/>
    </i>
    <i r="4">
      <x/>
    </i>
    <i r="3">
      <x v="153"/>
    </i>
    <i r="4">
      <x v="62"/>
    </i>
    <i r="1">
      <x v="44"/>
    </i>
    <i r="2">
      <x v="4"/>
    </i>
    <i r="3">
      <x v="24"/>
    </i>
    <i r="4">
      <x v="73"/>
    </i>
    <i r="3">
      <x v="114"/>
    </i>
    <i r="4">
      <x v="33"/>
    </i>
    <i r="3">
      <x v="115"/>
    </i>
    <i r="4">
      <x v="95"/>
    </i>
    <i>
      <x v="16"/>
    </i>
    <i r="1">
      <x v="17"/>
    </i>
    <i r="2">
      <x/>
    </i>
    <i r="3">
      <x v="26"/>
    </i>
    <i r="4">
      <x v="99"/>
    </i>
    <i r="3">
      <x v="41"/>
    </i>
    <i r="4">
      <x v="81"/>
    </i>
    <i r="3">
      <x v="42"/>
    </i>
    <i r="4">
      <x v="77"/>
    </i>
    <i r="3">
      <x v="47"/>
    </i>
    <i r="4">
      <x v="150"/>
    </i>
    <i r="3">
      <x v="53"/>
    </i>
    <i r="4">
      <x v="50"/>
    </i>
    <i r="3">
      <x v="58"/>
    </i>
    <i r="4">
      <x v="106"/>
    </i>
    <i r="3">
      <x v="98"/>
    </i>
    <i r="4">
      <x v="127"/>
    </i>
    <i r="3">
      <x v="104"/>
    </i>
    <i r="4">
      <x v="94"/>
    </i>
    <i r="3">
      <x v="108"/>
    </i>
    <i r="4">
      <x v="48"/>
    </i>
    <i r="3">
      <x v="129"/>
    </i>
    <i r="4">
      <x v="89"/>
    </i>
    <i r="3">
      <x v="132"/>
    </i>
    <i r="4">
      <x v="42"/>
    </i>
    <i r="3">
      <x v="133"/>
    </i>
    <i r="4">
      <x v="61"/>
    </i>
    <i r="3">
      <x v="136"/>
    </i>
    <i r="4">
      <x v="65"/>
    </i>
    <i r="3">
      <x v="137"/>
    </i>
    <i r="4">
      <x v="67"/>
    </i>
    <i r="3">
      <x v="143"/>
    </i>
    <i r="4">
      <x v="86"/>
    </i>
    <i>
      <x v="17"/>
    </i>
    <i r="1">
      <x v="58"/>
    </i>
    <i r="2">
      <x v="9"/>
    </i>
    <i r="3">
      <x v="61"/>
    </i>
    <i r="4">
      <x v="38"/>
    </i>
    <i t="grand">
      <x/>
    </i>
  </rowItems>
  <colItems count="1">
    <i/>
  </colItems>
  <dataFields count="1">
    <dataField name=" 4ta Modificación " fld="39" baseField="0" baseItem="0" numFmtId="4"/>
  </dataFields>
  <formats count="568">
    <format dxfId="723">
      <pivotArea field="26" type="button" dataOnly="0" labelOnly="1" outline="0" axis="axisRow" fieldPosition="0"/>
    </format>
    <format dxfId="722">
      <pivotArea dataOnly="0" labelOnly="1" fieldPosition="0">
        <references count="1">
          <reference field="26" count="0"/>
        </references>
      </pivotArea>
    </format>
    <format dxfId="721">
      <pivotArea dataOnly="0" labelOnly="1" grandRow="1" outline="0" fieldPosition="0"/>
    </format>
    <format dxfId="720">
      <pivotArea dataOnly="0" labelOnly="1" fieldPosition="0">
        <references count="2">
          <reference field="26" count="1" selected="0">
            <x v="0"/>
          </reference>
          <reference field="28" count="1">
            <x v="11"/>
          </reference>
        </references>
      </pivotArea>
    </format>
    <format dxfId="719">
      <pivotArea dataOnly="0" labelOnly="1" fieldPosition="0">
        <references count="2">
          <reference field="26" count="1" selected="0">
            <x v="1"/>
          </reference>
          <reference field="28" count="2">
            <x v="15"/>
            <x v="25"/>
          </reference>
        </references>
      </pivotArea>
    </format>
    <format dxfId="718">
      <pivotArea dataOnly="0" labelOnly="1" fieldPosition="0">
        <references count="2">
          <reference field="26" count="1" selected="0">
            <x v="2"/>
          </reference>
          <reference field="28" count="1">
            <x v="0"/>
          </reference>
        </references>
      </pivotArea>
    </format>
    <format dxfId="717">
      <pivotArea dataOnly="0" labelOnly="1" fieldPosition="0">
        <references count="2">
          <reference field="26" count="1" selected="0">
            <x v="3"/>
          </reference>
          <reference field="28" count="8">
            <x v="4"/>
            <x v="5"/>
            <x v="6"/>
            <x v="12"/>
            <x v="31"/>
            <x v="34"/>
            <x v="39"/>
            <x v="57"/>
          </reference>
        </references>
      </pivotArea>
    </format>
    <format dxfId="716">
      <pivotArea dataOnly="0" labelOnly="1" fieldPosition="0">
        <references count="2">
          <reference field="26" count="1" selected="0">
            <x v="4"/>
          </reference>
          <reference field="28" count="6">
            <x v="1"/>
            <x v="7"/>
            <x v="14"/>
            <x v="29"/>
            <x v="33"/>
            <x v="47"/>
          </reference>
        </references>
      </pivotArea>
    </format>
    <format dxfId="715">
      <pivotArea dataOnly="0" labelOnly="1" fieldPosition="0">
        <references count="2">
          <reference field="26" count="1" selected="0">
            <x v="5"/>
          </reference>
          <reference field="28" count="1">
            <x v="35"/>
          </reference>
        </references>
      </pivotArea>
    </format>
    <format dxfId="714">
      <pivotArea dataOnly="0" labelOnly="1" fieldPosition="0">
        <references count="2">
          <reference field="26" count="1" selected="0">
            <x v="6"/>
          </reference>
          <reference field="28" count="2">
            <x v="30"/>
            <x v="54"/>
          </reference>
        </references>
      </pivotArea>
    </format>
    <format dxfId="713">
      <pivotArea dataOnly="0" labelOnly="1" fieldPosition="0">
        <references count="2">
          <reference field="26" count="1" selected="0">
            <x v="7"/>
          </reference>
          <reference field="28" count="7">
            <x v="32"/>
            <x v="37"/>
            <x v="43"/>
            <x v="48"/>
            <x v="49"/>
            <x v="51"/>
            <x v="55"/>
          </reference>
        </references>
      </pivotArea>
    </format>
    <format dxfId="712">
      <pivotArea dataOnly="0" labelOnly="1" fieldPosition="0">
        <references count="2">
          <reference field="26" count="1" selected="0">
            <x v="8"/>
          </reference>
          <reference field="28" count="1">
            <x v="41"/>
          </reference>
        </references>
      </pivotArea>
    </format>
    <format dxfId="711">
      <pivotArea dataOnly="0" labelOnly="1" fieldPosition="0">
        <references count="2">
          <reference field="26" count="1" selected="0">
            <x v="9"/>
          </reference>
          <reference field="28" count="1">
            <x v="10"/>
          </reference>
        </references>
      </pivotArea>
    </format>
    <format dxfId="710">
      <pivotArea dataOnly="0" labelOnly="1" fieldPosition="0">
        <references count="2">
          <reference field="26" count="1" selected="0">
            <x v="10"/>
          </reference>
          <reference field="28" count="5">
            <x v="13"/>
            <x v="22"/>
            <x v="23"/>
            <x v="24"/>
            <x v="52"/>
          </reference>
        </references>
      </pivotArea>
    </format>
    <format dxfId="709">
      <pivotArea dataOnly="0" labelOnly="1" fieldPosition="0">
        <references count="2">
          <reference field="26" count="1" selected="0">
            <x v="11"/>
          </reference>
          <reference field="28" count="6">
            <x v="8"/>
            <x v="9"/>
            <x v="16"/>
            <x v="19"/>
            <x v="38"/>
            <x v="46"/>
          </reference>
        </references>
      </pivotArea>
    </format>
    <format dxfId="708">
      <pivotArea dataOnly="0" labelOnly="1" fieldPosition="0">
        <references count="2">
          <reference field="26" count="1" selected="0">
            <x v="12"/>
          </reference>
          <reference field="28" count="11">
            <x v="2"/>
            <x v="3"/>
            <x v="20"/>
            <x v="26"/>
            <x v="27"/>
            <x v="28"/>
            <x v="36"/>
            <x v="40"/>
            <x v="45"/>
            <x v="50"/>
            <x v="56"/>
          </reference>
        </references>
      </pivotArea>
    </format>
    <format dxfId="707">
      <pivotArea dataOnly="0" labelOnly="1" fieldPosition="0">
        <references count="2">
          <reference field="26" count="1" selected="0">
            <x v="13"/>
          </reference>
          <reference field="28" count="1">
            <x v="18"/>
          </reference>
        </references>
      </pivotArea>
    </format>
    <format dxfId="706">
      <pivotArea dataOnly="0" labelOnly="1" fieldPosition="0">
        <references count="2">
          <reference field="26" count="1" selected="0">
            <x v="14"/>
          </reference>
          <reference field="28" count="1">
            <x v="53"/>
          </reference>
        </references>
      </pivotArea>
    </format>
    <format dxfId="705">
      <pivotArea dataOnly="0" labelOnly="1" fieldPosition="0">
        <references count="2">
          <reference field="26" count="1" selected="0">
            <x v="15"/>
          </reference>
          <reference field="28" count="3">
            <x v="21"/>
            <x v="42"/>
            <x v="44"/>
          </reference>
        </references>
      </pivotArea>
    </format>
    <format dxfId="704">
      <pivotArea dataOnly="0" labelOnly="1" fieldPosition="0">
        <references count="2">
          <reference field="26" count="1" selected="0">
            <x v="16"/>
          </reference>
          <reference field="28" count="1">
            <x v="17"/>
          </reference>
        </references>
      </pivotArea>
    </format>
    <format dxfId="703">
      <pivotArea dataOnly="0" labelOnly="1" fieldPosition="0">
        <references count="2">
          <reference field="26" count="1" selected="0">
            <x v="17"/>
          </reference>
          <reference field="28" count="1">
            <x v="58"/>
          </reference>
        </references>
      </pivotArea>
    </format>
    <format dxfId="702">
      <pivotArea dataOnly="0" labelOnly="1" fieldPosition="0">
        <references count="3">
          <reference field="26" count="1" selected="0">
            <x v="0"/>
          </reference>
          <reference field="27" count="1">
            <x v="1"/>
          </reference>
          <reference field="28" count="1" selected="0">
            <x v="11"/>
          </reference>
        </references>
      </pivotArea>
    </format>
    <format dxfId="701">
      <pivotArea dataOnly="0" labelOnly="1" fieldPosition="0">
        <references count="3">
          <reference field="26" count="1" selected="0">
            <x v="1"/>
          </reference>
          <reference field="27" count="1">
            <x v="6"/>
          </reference>
          <reference field="28" count="1" selected="0">
            <x v="15"/>
          </reference>
        </references>
      </pivotArea>
    </format>
    <format dxfId="700">
      <pivotArea dataOnly="0" labelOnly="1" fieldPosition="0">
        <references count="3">
          <reference field="26" count="1" selected="0">
            <x v="1"/>
          </reference>
          <reference field="27" count="1">
            <x v="6"/>
          </reference>
          <reference field="28" count="1" selected="0">
            <x v="25"/>
          </reference>
        </references>
      </pivotArea>
    </format>
    <format dxfId="699">
      <pivotArea dataOnly="0" labelOnly="1" fieldPosition="0">
        <references count="3">
          <reference field="26" count="1" selected="0">
            <x v="2"/>
          </reference>
          <reference field="27" count="1">
            <x v="8"/>
          </reference>
          <reference field="28" count="1" selected="0">
            <x v="0"/>
          </reference>
        </references>
      </pivotArea>
    </format>
    <format dxfId="698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4"/>
          </reference>
        </references>
      </pivotArea>
    </format>
    <format dxfId="697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5"/>
          </reference>
        </references>
      </pivotArea>
    </format>
    <format dxfId="696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6"/>
          </reference>
        </references>
      </pivotArea>
    </format>
    <format dxfId="695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12"/>
          </reference>
        </references>
      </pivotArea>
    </format>
    <format dxfId="694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31"/>
          </reference>
        </references>
      </pivotArea>
    </format>
    <format dxfId="693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34"/>
          </reference>
        </references>
      </pivotArea>
    </format>
    <format dxfId="692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39"/>
          </reference>
        </references>
      </pivotArea>
    </format>
    <format dxfId="691">
      <pivotArea dataOnly="0" labelOnly="1" fieldPosition="0">
        <references count="3">
          <reference field="26" count="1" selected="0">
            <x v="3"/>
          </reference>
          <reference field="27" count="1">
            <x v="8"/>
          </reference>
          <reference field="28" count="1" selected="0">
            <x v="57"/>
          </reference>
        </references>
      </pivotArea>
    </format>
    <format dxfId="690">
      <pivotArea dataOnly="0" labelOnly="1" fieldPosition="0">
        <references count="3">
          <reference field="26" count="1" selected="0">
            <x v="4"/>
          </reference>
          <reference field="27" count="1">
            <x v="2"/>
          </reference>
          <reference field="28" count="1" selected="0">
            <x v="1"/>
          </reference>
        </references>
      </pivotArea>
    </format>
    <format dxfId="689">
      <pivotArea dataOnly="0" labelOnly="1" fieldPosition="0">
        <references count="3">
          <reference field="26" count="1" selected="0">
            <x v="4"/>
          </reference>
          <reference field="27" count="1">
            <x v="2"/>
          </reference>
          <reference field="28" count="1" selected="0">
            <x v="7"/>
          </reference>
        </references>
      </pivotArea>
    </format>
    <format dxfId="688">
      <pivotArea dataOnly="0" labelOnly="1" fieldPosition="0">
        <references count="3">
          <reference field="26" count="1" selected="0">
            <x v="4"/>
          </reference>
          <reference field="27" count="1">
            <x v="2"/>
          </reference>
          <reference field="28" count="1" selected="0">
            <x v="14"/>
          </reference>
        </references>
      </pivotArea>
    </format>
    <format dxfId="687">
      <pivotArea dataOnly="0" labelOnly="1" fieldPosition="0">
        <references count="3">
          <reference field="26" count="1" selected="0">
            <x v="4"/>
          </reference>
          <reference field="27" count="1">
            <x v="2"/>
          </reference>
          <reference field="28" count="1" selected="0">
            <x v="29"/>
          </reference>
        </references>
      </pivotArea>
    </format>
    <format dxfId="686">
      <pivotArea dataOnly="0" labelOnly="1" fieldPosition="0">
        <references count="3">
          <reference field="26" count="1" selected="0">
            <x v="4"/>
          </reference>
          <reference field="27" count="1">
            <x v="2"/>
          </reference>
          <reference field="28" count="1" selected="0">
            <x v="33"/>
          </reference>
        </references>
      </pivotArea>
    </format>
    <format dxfId="685">
      <pivotArea dataOnly="0" labelOnly="1" fieldPosition="0">
        <references count="3">
          <reference field="26" count="1" selected="0">
            <x v="4"/>
          </reference>
          <reference field="27" count="1">
            <x v="5"/>
          </reference>
          <reference field="28" count="1" selected="0">
            <x v="47"/>
          </reference>
        </references>
      </pivotArea>
    </format>
    <format dxfId="684">
      <pivotArea dataOnly="0" labelOnly="1" fieldPosition="0">
        <references count="3">
          <reference field="26" count="1" selected="0">
            <x v="5"/>
          </reference>
          <reference field="27" count="1">
            <x v="0"/>
          </reference>
          <reference field="28" count="1" selected="0">
            <x v="35"/>
          </reference>
        </references>
      </pivotArea>
    </format>
    <format dxfId="683">
      <pivotArea dataOnly="0" labelOnly="1" fieldPosition="0">
        <references count="3">
          <reference field="26" count="1" selected="0">
            <x v="6"/>
          </reference>
          <reference field="27" count="1">
            <x v="4"/>
          </reference>
          <reference field="28" count="1" selected="0">
            <x v="30"/>
          </reference>
        </references>
      </pivotArea>
    </format>
    <format dxfId="682">
      <pivotArea dataOnly="0" labelOnly="1" fieldPosition="0">
        <references count="3">
          <reference field="26" count="1" selected="0">
            <x v="6"/>
          </reference>
          <reference field="27" count="1">
            <x v="4"/>
          </reference>
          <reference field="28" count="1" selected="0">
            <x v="54"/>
          </reference>
        </references>
      </pivotArea>
    </format>
    <format dxfId="681">
      <pivotArea dataOnly="0" labelOnly="1" fieldPosition="0">
        <references count="3">
          <reference field="26" count="1" selected="0">
            <x v="7"/>
          </reference>
          <reference field="27" count="1">
            <x v="5"/>
          </reference>
          <reference field="28" count="1" selected="0">
            <x v="32"/>
          </reference>
        </references>
      </pivotArea>
    </format>
    <format dxfId="680">
      <pivotArea dataOnly="0" labelOnly="1" fieldPosition="0">
        <references count="3">
          <reference field="26" count="1" selected="0">
            <x v="7"/>
          </reference>
          <reference field="27" count="1">
            <x v="5"/>
          </reference>
          <reference field="28" count="1" selected="0">
            <x v="37"/>
          </reference>
        </references>
      </pivotArea>
    </format>
    <format dxfId="679">
      <pivotArea dataOnly="0" labelOnly="1" fieldPosition="0">
        <references count="3">
          <reference field="26" count="1" selected="0">
            <x v="7"/>
          </reference>
          <reference field="27" count="1">
            <x v="5"/>
          </reference>
          <reference field="28" count="1" selected="0">
            <x v="43"/>
          </reference>
        </references>
      </pivotArea>
    </format>
    <format dxfId="678">
      <pivotArea dataOnly="0" labelOnly="1" fieldPosition="0">
        <references count="3">
          <reference field="26" count="1" selected="0">
            <x v="7"/>
          </reference>
          <reference field="27" count="1">
            <x v="5"/>
          </reference>
          <reference field="28" count="1" selected="0">
            <x v="48"/>
          </reference>
        </references>
      </pivotArea>
    </format>
    <format dxfId="677">
      <pivotArea dataOnly="0" labelOnly="1" fieldPosition="0">
        <references count="3">
          <reference field="26" count="1" selected="0">
            <x v="7"/>
          </reference>
          <reference field="27" count="1">
            <x v="5"/>
          </reference>
          <reference field="28" count="1" selected="0">
            <x v="49"/>
          </reference>
        </references>
      </pivotArea>
    </format>
    <format dxfId="676">
      <pivotArea dataOnly="0" labelOnly="1" fieldPosition="0">
        <references count="3">
          <reference field="26" count="1" selected="0">
            <x v="7"/>
          </reference>
          <reference field="27" count="1">
            <x v="5"/>
          </reference>
          <reference field="28" count="1" selected="0">
            <x v="51"/>
          </reference>
        </references>
      </pivotArea>
    </format>
    <format dxfId="675">
      <pivotArea dataOnly="0" labelOnly="1" fieldPosition="0">
        <references count="3">
          <reference field="26" count="1" selected="0">
            <x v="7"/>
          </reference>
          <reference field="27" count="1">
            <x v="3"/>
          </reference>
          <reference field="28" count="1" selected="0">
            <x v="55"/>
          </reference>
        </references>
      </pivotArea>
    </format>
    <format dxfId="674">
      <pivotArea dataOnly="0" labelOnly="1" fieldPosition="0">
        <references count="3">
          <reference field="26" count="1" selected="0">
            <x v="8"/>
          </reference>
          <reference field="27" count="1">
            <x v="1"/>
          </reference>
          <reference field="28" count="1" selected="0">
            <x v="41"/>
          </reference>
        </references>
      </pivotArea>
    </format>
    <format dxfId="673">
      <pivotArea dataOnly="0" labelOnly="1" fieldPosition="0">
        <references count="3">
          <reference field="26" count="1" selected="0">
            <x v="9"/>
          </reference>
          <reference field="27" count="1">
            <x v="1"/>
          </reference>
          <reference field="28" count="1" selected="0">
            <x v="10"/>
          </reference>
        </references>
      </pivotArea>
    </format>
    <format dxfId="672">
      <pivotArea dataOnly="0" labelOnly="1" fieldPosition="0">
        <references count="3">
          <reference field="26" count="1" selected="0">
            <x v="10"/>
          </reference>
          <reference field="27" count="1">
            <x v="4"/>
          </reference>
          <reference field="28" count="1" selected="0">
            <x v="13"/>
          </reference>
        </references>
      </pivotArea>
    </format>
    <format dxfId="671">
      <pivotArea dataOnly="0" labelOnly="1" fieldPosition="0">
        <references count="3">
          <reference field="26" count="1" selected="0">
            <x v="10"/>
          </reference>
          <reference field="27" count="1">
            <x v="4"/>
          </reference>
          <reference field="28" count="1" selected="0">
            <x v="22"/>
          </reference>
        </references>
      </pivotArea>
    </format>
    <format dxfId="670">
      <pivotArea dataOnly="0" labelOnly="1" fieldPosition="0">
        <references count="3">
          <reference field="26" count="1" selected="0">
            <x v="10"/>
          </reference>
          <reference field="27" count="1">
            <x v="4"/>
          </reference>
          <reference field="28" count="1" selected="0">
            <x v="23"/>
          </reference>
        </references>
      </pivotArea>
    </format>
    <format dxfId="669">
      <pivotArea dataOnly="0" labelOnly="1" fieldPosition="0">
        <references count="3">
          <reference field="26" count="1" selected="0">
            <x v="10"/>
          </reference>
          <reference field="27" count="1">
            <x v="7"/>
          </reference>
          <reference field="28" count="1" selected="0">
            <x v="24"/>
          </reference>
        </references>
      </pivotArea>
    </format>
    <format dxfId="668">
      <pivotArea dataOnly="0" labelOnly="1" fieldPosition="0">
        <references count="3">
          <reference field="26" count="1" selected="0">
            <x v="10"/>
          </reference>
          <reference field="27" count="1">
            <x v="4"/>
          </reference>
          <reference field="28" count="1" selected="0">
            <x v="52"/>
          </reference>
        </references>
      </pivotArea>
    </format>
    <format dxfId="667">
      <pivotArea dataOnly="0" labelOnly="1" fieldPosition="0">
        <references count="3">
          <reference field="26" count="1" selected="0">
            <x v="11"/>
          </reference>
          <reference field="27" count="1">
            <x v="1"/>
          </reference>
          <reference field="28" count="1" selected="0">
            <x v="8"/>
          </reference>
        </references>
      </pivotArea>
    </format>
    <format dxfId="666">
      <pivotArea dataOnly="0" labelOnly="1" fieldPosition="0">
        <references count="3">
          <reference field="26" count="1" selected="0">
            <x v="11"/>
          </reference>
          <reference field="27" count="1">
            <x v="8"/>
          </reference>
          <reference field="28" count="1" selected="0">
            <x v="9"/>
          </reference>
        </references>
      </pivotArea>
    </format>
    <format dxfId="665">
      <pivotArea dataOnly="0" labelOnly="1" fieldPosition="0">
        <references count="3">
          <reference field="26" count="1" selected="0">
            <x v="11"/>
          </reference>
          <reference field="27" count="1">
            <x v="4"/>
          </reference>
          <reference field="28" count="1" selected="0">
            <x v="16"/>
          </reference>
        </references>
      </pivotArea>
    </format>
    <format dxfId="664">
      <pivotArea dataOnly="0" labelOnly="1" fieldPosition="0">
        <references count="3">
          <reference field="26" count="1" selected="0">
            <x v="11"/>
          </reference>
          <reference field="27" count="1">
            <x v="4"/>
          </reference>
          <reference field="28" count="1" selected="0">
            <x v="19"/>
          </reference>
        </references>
      </pivotArea>
    </format>
    <format dxfId="663">
      <pivotArea dataOnly="0" labelOnly="1" fieldPosition="0">
        <references count="3">
          <reference field="26" count="1" selected="0">
            <x v="11"/>
          </reference>
          <reference field="27" count="1">
            <x v="4"/>
          </reference>
          <reference field="28" count="1" selected="0">
            <x v="38"/>
          </reference>
        </references>
      </pivotArea>
    </format>
    <format dxfId="662">
      <pivotArea dataOnly="0" labelOnly="1" fieldPosition="0">
        <references count="3">
          <reference field="26" count="1" selected="0">
            <x v="11"/>
          </reference>
          <reference field="27" count="1">
            <x v="8"/>
          </reference>
          <reference field="28" count="1" selected="0">
            <x v="46"/>
          </reference>
        </references>
      </pivotArea>
    </format>
    <format dxfId="661">
      <pivotArea dataOnly="0" labelOnly="1" fieldPosition="0">
        <references count="3">
          <reference field="26" count="1" selected="0">
            <x v="12"/>
          </reference>
          <reference field="27" count="1">
            <x v="5"/>
          </reference>
          <reference field="28" count="1" selected="0">
            <x v="2"/>
          </reference>
        </references>
      </pivotArea>
    </format>
    <format dxfId="660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3"/>
          </reference>
        </references>
      </pivotArea>
    </format>
    <format dxfId="659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20"/>
          </reference>
        </references>
      </pivotArea>
    </format>
    <format dxfId="658">
      <pivotArea dataOnly="0" labelOnly="1" fieldPosition="0">
        <references count="3">
          <reference field="26" count="1" selected="0">
            <x v="12"/>
          </reference>
          <reference field="27" count="1">
            <x v="5"/>
          </reference>
          <reference field="28" count="1" selected="0">
            <x v="26"/>
          </reference>
        </references>
      </pivotArea>
    </format>
    <format dxfId="657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27"/>
          </reference>
        </references>
      </pivotArea>
    </format>
    <format dxfId="656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28"/>
          </reference>
        </references>
      </pivotArea>
    </format>
    <format dxfId="655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36"/>
          </reference>
        </references>
      </pivotArea>
    </format>
    <format dxfId="654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40"/>
          </reference>
        </references>
      </pivotArea>
    </format>
    <format dxfId="653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45"/>
          </reference>
        </references>
      </pivotArea>
    </format>
    <format dxfId="652">
      <pivotArea dataOnly="0" labelOnly="1" fieldPosition="0">
        <references count="3">
          <reference field="26" count="1" selected="0">
            <x v="12"/>
          </reference>
          <reference field="27" count="1">
            <x v="5"/>
          </reference>
          <reference field="28" count="1" selected="0">
            <x v="50"/>
          </reference>
        </references>
      </pivotArea>
    </format>
    <format dxfId="651">
      <pivotArea dataOnly="0" labelOnly="1" fieldPosition="0">
        <references count="3">
          <reference field="26" count="1" selected="0">
            <x v="12"/>
          </reference>
          <reference field="27" count="1">
            <x v="1"/>
          </reference>
          <reference field="28" count="1" selected="0">
            <x v="56"/>
          </reference>
        </references>
      </pivotArea>
    </format>
    <format dxfId="650">
      <pivotArea dataOnly="0" labelOnly="1" fieldPosition="0">
        <references count="3">
          <reference field="26" count="1" selected="0">
            <x v="13"/>
          </reference>
          <reference field="27" count="1">
            <x v="1"/>
          </reference>
          <reference field="28" count="1" selected="0">
            <x v="18"/>
          </reference>
        </references>
      </pivotArea>
    </format>
    <format dxfId="649">
      <pivotArea dataOnly="0" labelOnly="1" fieldPosition="0">
        <references count="3">
          <reference field="26" count="1" selected="0">
            <x v="14"/>
          </reference>
          <reference field="27" count="1">
            <x v="1"/>
          </reference>
          <reference field="28" count="1" selected="0">
            <x v="53"/>
          </reference>
        </references>
      </pivotArea>
    </format>
    <format dxfId="648">
      <pivotArea dataOnly="0" labelOnly="1" fieldPosition="0">
        <references count="3">
          <reference field="26" count="1" selected="0">
            <x v="15"/>
          </reference>
          <reference field="27" count="1">
            <x v="4"/>
          </reference>
          <reference field="28" count="1" selected="0">
            <x v="21"/>
          </reference>
        </references>
      </pivotArea>
    </format>
    <format dxfId="647">
      <pivotArea dataOnly="0" labelOnly="1" fieldPosition="0">
        <references count="3">
          <reference field="26" count="1" selected="0">
            <x v="15"/>
          </reference>
          <reference field="27" count="1">
            <x v="4"/>
          </reference>
          <reference field="28" count="1" selected="0">
            <x v="42"/>
          </reference>
        </references>
      </pivotArea>
    </format>
    <format dxfId="646">
      <pivotArea dataOnly="0" labelOnly="1" fieldPosition="0">
        <references count="3">
          <reference field="26" count="1" selected="0">
            <x v="15"/>
          </reference>
          <reference field="27" count="1">
            <x v="4"/>
          </reference>
          <reference field="28" count="1" selected="0">
            <x v="44"/>
          </reference>
        </references>
      </pivotArea>
    </format>
    <format dxfId="645">
      <pivotArea dataOnly="0" labelOnly="1" fieldPosition="0">
        <references count="3">
          <reference field="26" count="1" selected="0">
            <x v="16"/>
          </reference>
          <reference field="27" count="1">
            <x v="0"/>
          </reference>
          <reference field="28" count="1" selected="0">
            <x v="17"/>
          </reference>
        </references>
      </pivotArea>
    </format>
    <format dxfId="644">
      <pivotArea dataOnly="0" labelOnly="1" fieldPosition="0">
        <references count="3">
          <reference field="26" count="1" selected="0">
            <x v="17"/>
          </reference>
          <reference field="27" count="1">
            <x v="9"/>
          </reference>
          <reference field="28" count="1" selected="0">
            <x v="58"/>
          </reference>
        </references>
      </pivotArea>
    </format>
    <format dxfId="643">
      <pivotArea dataOnly="0" labelOnly="1" fieldPosition="0">
        <references count="4">
          <reference field="19" count="1">
            <x v="118"/>
          </reference>
          <reference field="26" count="1" selected="0">
            <x v="0"/>
          </reference>
          <reference field="27" count="1" selected="0">
            <x v="1"/>
          </reference>
          <reference field="28" count="1" selected="0">
            <x v="11"/>
          </reference>
        </references>
      </pivotArea>
    </format>
    <format dxfId="642">
      <pivotArea dataOnly="0" labelOnly="1" fieldPosition="0">
        <references count="4">
          <reference field="19" count="4">
            <x v="66"/>
            <x v="77"/>
            <x v="104"/>
            <x v="113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15"/>
          </reference>
        </references>
      </pivotArea>
    </format>
    <format dxfId="641">
      <pivotArea dataOnly="0" labelOnly="1" fieldPosition="0">
        <references count="4">
          <reference field="19" count="17">
            <x v="24"/>
            <x v="25"/>
            <x v="38"/>
            <x v="47"/>
            <x v="50"/>
            <x v="51"/>
            <x v="52"/>
            <x v="57"/>
            <x v="58"/>
            <x v="64"/>
            <x v="79"/>
            <x v="82"/>
            <x v="95"/>
            <x v="103"/>
            <x v="105"/>
            <x v="109"/>
            <x v="117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640">
      <pivotArea dataOnly="0" labelOnly="1" fieldPosition="0">
        <references count="4">
          <reference field="19" count="1">
            <x v="118"/>
          </reference>
          <reference field="26" count="1" selected="0">
            <x v="2"/>
          </reference>
          <reference field="27" count="1" selected="0">
            <x v="8"/>
          </reference>
          <reference field="28" count="1" selected="0">
            <x v="0"/>
          </reference>
        </references>
      </pivotArea>
    </format>
    <format dxfId="639">
      <pivotArea dataOnly="0" labelOnly="1" fieldPosition="0">
        <references count="4">
          <reference field="19" count="4">
            <x v="38"/>
            <x v="121"/>
            <x v="123"/>
            <x v="142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4"/>
          </reference>
        </references>
      </pivotArea>
    </format>
    <format dxfId="638">
      <pivotArea dataOnly="0" labelOnly="1" fieldPosition="0">
        <references count="4">
          <reference field="19" count="3">
            <x v="91"/>
            <x v="108"/>
            <x v="124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5"/>
          </reference>
        </references>
      </pivotArea>
    </format>
    <format dxfId="637">
      <pivotArea dataOnly="0" labelOnly="1" fieldPosition="0">
        <references count="4">
          <reference field="19" count="1">
            <x v="121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6"/>
          </reference>
        </references>
      </pivotArea>
    </format>
    <format dxfId="636">
      <pivotArea dataOnly="0" labelOnly="1" fieldPosition="0">
        <references count="4">
          <reference field="19" count="3">
            <x v="78"/>
            <x v="108"/>
            <x v="121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12"/>
          </reference>
        </references>
      </pivotArea>
    </format>
    <format dxfId="635">
      <pivotArea dataOnly="0" labelOnly="1" fieldPosition="0">
        <references count="4">
          <reference field="19" count="1">
            <x v="121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1"/>
          </reference>
        </references>
      </pivotArea>
    </format>
    <format dxfId="634">
      <pivotArea dataOnly="0" labelOnly="1" fieldPosition="0">
        <references count="4">
          <reference field="19" count="5">
            <x v="38"/>
            <x v="42"/>
            <x v="53"/>
            <x v="68"/>
            <x v="108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4"/>
          </reference>
        </references>
      </pivotArea>
    </format>
    <format dxfId="633">
      <pivotArea dataOnly="0" labelOnly="1" fieldPosition="0">
        <references count="4">
          <reference field="19" count="1">
            <x v="122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9"/>
          </reference>
        </references>
      </pivotArea>
    </format>
    <format dxfId="632">
      <pivotArea dataOnly="0" labelOnly="1" fieldPosition="0">
        <references count="4">
          <reference field="19" count="1">
            <x v="121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57"/>
          </reference>
        </references>
      </pivotArea>
    </format>
    <format dxfId="631">
      <pivotArea dataOnly="0" labelOnly="1" fieldPosition="0">
        <references count="4">
          <reference field="19" count="14">
            <x v="26"/>
            <x v="28"/>
            <x v="29"/>
            <x v="32"/>
            <x v="34"/>
            <x v="48"/>
            <x v="53"/>
            <x v="71"/>
            <x v="73"/>
            <x v="108"/>
            <x v="127"/>
            <x v="132"/>
            <x v="135"/>
            <x v="142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630">
      <pivotArea dataOnly="0" labelOnly="1" fieldPosition="0">
        <references count="4">
          <reference field="19" count="4">
            <x v="103"/>
            <x v="105"/>
            <x v="108"/>
            <x v="121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7"/>
          </reference>
        </references>
      </pivotArea>
    </format>
    <format dxfId="629">
      <pivotArea dataOnly="0" labelOnly="1" fieldPosition="0">
        <references count="4">
          <reference field="19" count="1">
            <x v="12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4"/>
          </reference>
        </references>
      </pivotArea>
    </format>
    <format dxfId="628">
      <pivotArea dataOnly="0" labelOnly="1" fieldPosition="0">
        <references count="4">
          <reference field="19" count="1">
            <x v="12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29"/>
          </reference>
        </references>
      </pivotArea>
    </format>
    <format dxfId="627">
      <pivotArea dataOnly="0" labelOnly="1" fieldPosition="0">
        <references count="4">
          <reference field="19" count="2">
            <x v="40"/>
            <x v="12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33"/>
          </reference>
        </references>
      </pivotArea>
    </format>
    <format dxfId="626">
      <pivotArea dataOnly="0" labelOnly="1" fieldPosition="0">
        <references count="4">
          <reference field="19" count="4">
            <x v="26"/>
            <x v="48"/>
            <x v="53"/>
            <x v="97"/>
          </reference>
          <reference field="26" count="1" selected="0">
            <x v="4"/>
          </reference>
          <reference field="27" count="1" selected="0">
            <x v="5"/>
          </reference>
          <reference field="28" count="1" selected="0">
            <x v="47"/>
          </reference>
        </references>
      </pivotArea>
    </format>
    <format dxfId="625">
      <pivotArea dataOnly="0" labelOnly="1" fieldPosition="0">
        <references count="4">
          <reference field="19" count="11">
            <x v="23"/>
            <x v="25"/>
            <x v="26"/>
            <x v="40"/>
            <x v="45"/>
            <x v="82"/>
            <x v="108"/>
            <x v="118"/>
            <x v="121"/>
            <x v="142"/>
            <x v="144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624">
      <pivotArea dataOnly="0" labelOnly="1" fieldPosition="0">
        <references count="4">
          <reference field="19" count="26">
            <x v="20"/>
            <x v="33"/>
            <x v="35"/>
            <x v="36"/>
            <x v="38"/>
            <x v="48"/>
            <x v="53"/>
            <x v="56"/>
            <x v="60"/>
            <x v="62"/>
            <x v="63"/>
            <x v="64"/>
            <x v="65"/>
            <x v="66"/>
            <x v="74"/>
            <x v="88"/>
            <x v="92"/>
            <x v="93"/>
            <x v="103"/>
            <x v="105"/>
            <x v="128"/>
            <x v="129"/>
            <x v="130"/>
            <x v="131"/>
            <x v="140"/>
            <x v="142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623">
      <pivotArea dataOnly="0" labelOnly="1" fieldPosition="0">
        <references count="4">
          <reference field="19" count="8">
            <x v="69"/>
            <x v="76"/>
            <x v="79"/>
            <x v="82"/>
            <x v="140"/>
            <x v="143"/>
            <x v="146"/>
            <x v="147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622">
      <pivotArea dataOnly="0" labelOnly="1" fieldPosition="0">
        <references count="4">
          <reference field="19" count="5">
            <x v="48"/>
            <x v="79"/>
            <x v="148"/>
            <x v="149"/>
            <x v="150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2"/>
          </reference>
        </references>
      </pivotArea>
    </format>
    <format dxfId="621">
      <pivotArea dataOnly="0" labelOnly="1" fieldPosition="0">
        <references count="4">
          <reference field="19" count="3">
            <x v="148"/>
            <x v="149"/>
            <x v="150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7"/>
          </reference>
        </references>
      </pivotArea>
    </format>
    <format dxfId="620">
      <pivotArea dataOnly="0" labelOnly="1" fieldPosition="0">
        <references count="4">
          <reference field="19" count="3">
            <x v="22"/>
            <x v="48"/>
            <x v="9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3"/>
          </reference>
        </references>
      </pivotArea>
    </format>
    <format dxfId="619">
      <pivotArea dataOnly="0" labelOnly="1" fieldPosition="0">
        <references count="4">
          <reference field="19" count="5">
            <x v="35"/>
            <x v="48"/>
            <x v="53"/>
            <x v="61"/>
            <x v="9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8"/>
          </reference>
        </references>
      </pivotArea>
    </format>
    <format dxfId="618">
      <pivotArea dataOnly="0" labelOnly="1" fieldPosition="0">
        <references count="4">
          <reference field="19" count="13">
            <x v="22"/>
            <x v="30"/>
            <x v="31"/>
            <x v="36"/>
            <x v="38"/>
            <x v="48"/>
            <x v="53"/>
            <x v="59"/>
            <x v="71"/>
            <x v="80"/>
            <x v="136"/>
            <x v="138"/>
            <x v="142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617">
      <pivotArea dataOnly="0" labelOnly="1" fieldPosition="0">
        <references count="4">
          <reference field="19" count="22">
            <x v="22"/>
            <x v="31"/>
            <x v="35"/>
            <x v="37"/>
            <x v="38"/>
            <x v="40"/>
            <x v="41"/>
            <x v="42"/>
            <x v="44"/>
            <x v="47"/>
            <x v="48"/>
            <x v="53"/>
            <x v="82"/>
            <x v="94"/>
            <x v="96"/>
            <x v="98"/>
            <x v="132"/>
            <x v="133"/>
            <x v="137"/>
            <x v="139"/>
            <x v="141"/>
            <x v="143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616">
      <pivotArea dataOnly="0" labelOnly="1" fieldPosition="0">
        <references count="4">
          <reference field="19" count="20">
            <x v="30"/>
            <x v="31"/>
            <x v="35"/>
            <x v="36"/>
            <x v="38"/>
            <x v="39"/>
            <x v="43"/>
            <x v="44"/>
            <x v="48"/>
            <x v="53"/>
            <x v="59"/>
            <x v="61"/>
            <x v="71"/>
            <x v="74"/>
            <x v="75"/>
            <x v="81"/>
            <x v="82"/>
            <x v="97"/>
            <x v="112"/>
            <x v="136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615">
      <pivotArea dataOnly="0" labelOnly="1" fieldPosition="0">
        <references count="4">
          <reference field="19" count="1">
            <x v="118"/>
          </reference>
          <reference field="26" count="1" selected="0">
            <x v="8"/>
          </reference>
          <reference field="27" count="1" selected="0">
            <x v="1"/>
          </reference>
          <reference field="28" count="1" selected="0">
            <x v="41"/>
          </reference>
        </references>
      </pivotArea>
    </format>
    <format dxfId="614">
      <pivotArea dataOnly="0" labelOnly="1" fieldPosition="0">
        <references count="4">
          <reference field="19" count="1">
            <x v="118"/>
          </reference>
          <reference field="26" count="1" selected="0">
            <x v="9"/>
          </reference>
          <reference field="27" count="1" selected="0">
            <x v="1"/>
          </reference>
          <reference field="28" count="1" selected="0">
            <x v="10"/>
          </reference>
        </references>
      </pivotArea>
    </format>
    <format dxfId="613">
      <pivotArea dataOnly="0" labelOnly="1" fieldPosition="0">
        <references count="4">
          <reference field="19" count="50">
            <x v="3"/>
            <x v="10"/>
            <x v="12"/>
            <x v="15"/>
            <x v="17"/>
            <x v="20"/>
            <x v="21"/>
            <x v="22"/>
            <x v="25"/>
            <x v="30"/>
            <x v="31"/>
            <x v="33"/>
            <x v="34"/>
            <x v="35"/>
            <x v="36"/>
            <x v="38"/>
            <x v="40"/>
            <x v="44"/>
            <x v="46"/>
            <x v="47"/>
            <x v="48"/>
            <x v="53"/>
            <x v="54"/>
            <x v="56"/>
            <x v="57"/>
            <x v="59"/>
            <x v="60"/>
            <x v="61"/>
            <x v="62"/>
            <x v="64"/>
            <x v="66"/>
            <x v="68"/>
            <x v="69"/>
            <x v="70"/>
            <x v="73"/>
            <x v="74"/>
            <x v="75"/>
            <x v="76"/>
            <x v="77"/>
            <x v="80"/>
            <x v="83"/>
            <x v="86"/>
            <x v="87"/>
            <x v="89"/>
            <x v="91"/>
            <x v="92"/>
            <x v="95"/>
            <x v="97"/>
            <x v="100"/>
            <x v="10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612">
      <pivotArea dataOnly="0" labelOnly="1" fieldPosition="0">
        <references count="4">
          <reference field="19" count="11">
            <x v="110"/>
            <x v="112"/>
            <x v="113"/>
            <x v="117"/>
            <x v="126"/>
            <x v="127"/>
            <x v="129"/>
            <x v="130"/>
            <x v="134"/>
            <x v="139"/>
            <x v="14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611">
      <pivotArea dataOnly="0" labelOnly="1" fieldPosition="0">
        <references count="4">
          <reference field="19" count="1">
            <x v="4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22"/>
          </reference>
        </references>
      </pivotArea>
    </format>
    <format dxfId="610">
      <pivotArea dataOnly="0" labelOnly="1" fieldPosition="0">
        <references count="4">
          <reference field="19" count="1">
            <x v="4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23"/>
          </reference>
        </references>
      </pivotArea>
    </format>
    <format dxfId="609">
      <pivotArea dataOnly="0" labelOnly="1" fieldPosition="0">
        <references count="4">
          <reference field="19" count="1">
            <x v="12"/>
          </reference>
          <reference field="26" count="1" selected="0">
            <x v="10"/>
          </reference>
          <reference field="27" count="1" selected="0">
            <x v="7"/>
          </reference>
          <reference field="28" count="1" selected="0">
            <x v="24"/>
          </reference>
        </references>
      </pivotArea>
    </format>
    <format dxfId="608">
      <pivotArea dataOnly="0" labelOnly="1" fieldPosition="0">
        <references count="4">
          <reference field="19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8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607">
      <pivotArea dataOnly="0" labelOnly="1" fieldPosition="0">
        <references count="4">
          <reference field="19" count="2">
            <x v="121"/>
            <x v="124"/>
          </reference>
          <reference field="26" count="1" selected="0">
            <x v="11"/>
          </reference>
          <reference field="27" count="1" selected="0">
            <x v="1"/>
          </reference>
          <reference field="28" count="1" selected="0">
            <x v="8"/>
          </reference>
        </references>
      </pivotArea>
    </format>
    <format dxfId="606">
      <pivotArea dataOnly="0" labelOnly="1" fieldPosition="0">
        <references count="4">
          <reference field="19" count="6">
            <x v="25"/>
            <x v="27"/>
            <x v="35"/>
            <x v="73"/>
            <x v="98"/>
            <x v="108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605">
      <pivotArea dataOnly="0" labelOnly="1" fieldPosition="0">
        <references count="4">
          <reference field="19" count="5">
            <x v="66"/>
            <x v="82"/>
            <x v="99"/>
            <x v="101"/>
            <x v="102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6"/>
          </reference>
        </references>
      </pivotArea>
    </format>
    <format dxfId="604">
      <pivotArea dataOnly="0" labelOnly="1" fieldPosition="0">
        <references count="4">
          <reference field="19" count="5">
            <x v="47"/>
            <x v="79"/>
            <x v="103"/>
            <x v="105"/>
            <x v="108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9"/>
          </reference>
        </references>
      </pivotArea>
    </format>
    <format dxfId="603">
      <pivotArea dataOnly="0" labelOnly="1" fieldPosition="0">
        <references count="4">
          <reference field="19" count="5">
            <x v="25"/>
            <x v="82"/>
            <x v="103"/>
            <x v="104"/>
            <x v="105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38"/>
          </reference>
        </references>
      </pivotArea>
    </format>
    <format dxfId="602">
      <pivotArea dataOnly="0" labelOnly="1" fieldPosition="0">
        <references count="4">
          <reference field="19" count="4">
            <x v="25"/>
            <x v="73"/>
            <x v="98"/>
            <x v="108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46"/>
          </reference>
        </references>
      </pivotArea>
    </format>
    <format dxfId="601">
      <pivotArea dataOnly="0" labelOnly="1" fieldPosition="0">
        <references count="4">
          <reference field="19" count="13">
            <x v="19"/>
            <x v="25"/>
            <x v="27"/>
            <x v="35"/>
            <x v="36"/>
            <x v="47"/>
            <x v="54"/>
            <x v="57"/>
            <x v="92"/>
            <x v="97"/>
            <x v="103"/>
            <x v="106"/>
            <x v="108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600">
      <pivotArea dataOnly="0" labelOnly="1" fieldPosition="0">
        <references count="4">
          <reference field="19" count="1">
            <x v="124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3"/>
          </reference>
        </references>
      </pivotArea>
    </format>
    <format dxfId="599">
      <pivotArea dataOnly="0" labelOnly="1" fieldPosition="0">
        <references count="4">
          <reference field="19" count="9">
            <x v="76"/>
            <x v="82"/>
            <x v="83"/>
            <x v="103"/>
            <x v="105"/>
            <x v="107"/>
            <x v="108"/>
            <x v="112"/>
            <x v="14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598">
      <pivotArea dataOnly="0" labelOnly="1" fieldPosition="0">
        <references count="4">
          <reference field="19" count="6">
            <x v="41"/>
            <x v="42"/>
            <x v="48"/>
            <x v="53"/>
            <x v="140"/>
            <x v="143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597">
      <pivotArea dataOnly="0" labelOnly="1" fieldPosition="0">
        <references count="4">
          <reference field="19" count="11">
            <x v="23"/>
            <x v="30"/>
            <x v="31"/>
            <x v="33"/>
            <x v="36"/>
            <x v="38"/>
            <x v="46"/>
            <x v="48"/>
            <x v="70"/>
            <x v="82"/>
            <x v="10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596">
      <pivotArea dataOnly="0" labelOnly="1" fieldPosition="0">
        <references count="4">
          <reference field="19" count="1">
            <x v="12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8"/>
          </reference>
        </references>
      </pivotArea>
    </format>
    <format dxfId="595">
      <pivotArea dataOnly="0" labelOnly="1" fieldPosition="0">
        <references count="4">
          <reference field="19" count="2">
            <x v="82"/>
            <x v="12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36"/>
          </reference>
        </references>
      </pivotArea>
    </format>
    <format dxfId="594">
      <pivotArea dataOnly="0" labelOnly="1" fieldPosition="0">
        <references count="4">
          <reference field="19" count="10">
            <x v="17"/>
            <x v="18"/>
            <x v="22"/>
            <x v="38"/>
            <x v="48"/>
            <x v="53"/>
            <x v="82"/>
            <x v="121"/>
            <x v="140"/>
            <x v="14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593">
      <pivotArea dataOnly="0" labelOnly="1" fieldPosition="0">
        <references count="4">
          <reference field="19" count="14">
            <x v="17"/>
            <x v="18"/>
            <x v="22"/>
            <x v="38"/>
            <x v="49"/>
            <x v="53"/>
            <x v="54"/>
            <x v="81"/>
            <x v="82"/>
            <x v="108"/>
            <x v="129"/>
            <x v="131"/>
            <x v="140"/>
            <x v="14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592">
      <pivotArea dataOnly="0" labelOnly="1" fieldPosition="0">
        <references count="4">
          <reference field="19" count="1">
            <x v="7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50"/>
          </reference>
        </references>
      </pivotArea>
    </format>
    <format dxfId="591">
      <pivotArea dataOnly="0" labelOnly="1" fieldPosition="0">
        <references count="4">
          <reference field="19" count="1">
            <x v="12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56"/>
          </reference>
        </references>
      </pivotArea>
    </format>
    <format dxfId="590">
      <pivotArea dataOnly="0" labelOnly="1" fieldPosition="0">
        <references count="4">
          <reference field="19" count="5">
            <x v="25"/>
            <x v="38"/>
            <x v="48"/>
            <x v="74"/>
            <x v="92"/>
          </reference>
          <reference field="26" count="1" selected="0">
            <x v="13"/>
          </reference>
          <reference field="27" count="1" selected="0">
            <x v="1"/>
          </reference>
          <reference field="28" count="1" selected="0">
            <x v="18"/>
          </reference>
        </references>
      </pivotArea>
    </format>
    <format dxfId="589">
      <pivotArea dataOnly="0" labelOnly="1" fieldPosition="0">
        <references count="4">
          <reference field="19" count="1">
            <x v="118"/>
          </reference>
          <reference field="26" count="1" selected="0">
            <x v="14"/>
          </reference>
          <reference field="27" count="1" selected="0">
            <x v="1"/>
          </reference>
          <reference field="28" count="1" selected="0">
            <x v="53"/>
          </reference>
        </references>
      </pivotArea>
    </format>
    <format dxfId="588">
      <pivotArea dataOnly="0" labelOnly="1" fieldPosition="0">
        <references count="4">
          <reference field="19" count="31">
            <x v="17"/>
            <x v="20"/>
            <x v="25"/>
            <x v="38"/>
            <x v="41"/>
            <x v="48"/>
            <x v="53"/>
            <x v="54"/>
            <x v="55"/>
            <x v="56"/>
            <x v="57"/>
            <x v="66"/>
            <x v="67"/>
            <x v="72"/>
            <x v="73"/>
            <x v="74"/>
            <x v="76"/>
            <x v="79"/>
            <x v="83"/>
            <x v="84"/>
            <x v="85"/>
            <x v="91"/>
            <x v="92"/>
            <x v="103"/>
            <x v="104"/>
            <x v="107"/>
            <x v="108"/>
            <x v="116"/>
            <x v="126"/>
            <x v="128"/>
            <x v="151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587">
      <pivotArea dataOnly="0" labelOnly="1" fieldPosition="0">
        <references count="4">
          <reference field="19" count="8">
            <x v="90"/>
            <x v="111"/>
            <x v="113"/>
            <x v="118"/>
            <x v="119"/>
            <x v="145"/>
            <x v="152"/>
            <x v="153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586">
      <pivotArea dataOnly="0" labelOnly="1" fieldPosition="0">
        <references count="4">
          <reference field="19" count="3">
            <x v="24"/>
            <x v="114"/>
            <x v="11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4"/>
          </reference>
        </references>
      </pivotArea>
    </format>
    <format dxfId="585">
      <pivotArea dataOnly="0" labelOnly="1" fieldPosition="0">
        <references count="4">
          <reference field="19" count="15">
            <x v="26"/>
            <x v="41"/>
            <x v="42"/>
            <x v="47"/>
            <x v="53"/>
            <x v="58"/>
            <x v="98"/>
            <x v="104"/>
            <x v="108"/>
            <x v="129"/>
            <x v="132"/>
            <x v="133"/>
            <x v="136"/>
            <x v="137"/>
            <x v="143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584">
      <pivotArea dataOnly="0" labelOnly="1" fieldPosition="0">
        <references count="4">
          <reference field="19" count="1">
            <x v="61"/>
          </reference>
          <reference field="26" count="1" selected="0">
            <x v="17"/>
          </reference>
          <reference field="27" count="1" selected="0">
            <x v="9"/>
          </reference>
          <reference field="28" count="1" selected="0">
            <x v="58"/>
          </reference>
        </references>
      </pivotArea>
    </format>
    <format dxfId="583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0"/>
          </reference>
          <reference field="27" count="1" selected="0">
            <x v="1"/>
          </reference>
          <reference field="28" count="1" selected="0">
            <x v="11"/>
          </reference>
        </references>
      </pivotArea>
    </format>
    <format dxfId="582">
      <pivotArea dataOnly="0" labelOnly="1" fieldPosition="0">
        <references count="5">
          <reference field="19" count="1" selected="0">
            <x v="66"/>
          </reference>
          <reference field="20" count="1">
            <x v="136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15"/>
          </reference>
        </references>
      </pivotArea>
    </format>
    <format dxfId="581">
      <pivotArea dataOnly="0" labelOnly="1" fieldPosition="0">
        <references count="5">
          <reference field="19" count="1" selected="0">
            <x v="77"/>
          </reference>
          <reference field="20" count="1">
            <x v="120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15"/>
          </reference>
        </references>
      </pivotArea>
    </format>
    <format dxfId="580">
      <pivotArea dataOnly="0" labelOnly="1" fieldPosition="0">
        <references count="5">
          <reference field="19" count="1" selected="0">
            <x v="104"/>
          </reference>
          <reference field="20" count="1">
            <x v="94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15"/>
          </reference>
        </references>
      </pivotArea>
    </format>
    <format dxfId="579">
      <pivotArea dataOnly="0" labelOnly="1" fieldPosition="0">
        <references count="5">
          <reference field="19" count="1" selected="0">
            <x v="113"/>
          </reference>
          <reference field="20" count="1">
            <x v="116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15"/>
          </reference>
        </references>
      </pivotArea>
    </format>
    <format dxfId="578">
      <pivotArea dataOnly="0" labelOnly="1" fieldPosition="0">
        <references count="5">
          <reference field="19" count="1" selected="0">
            <x v="24"/>
          </reference>
          <reference field="20" count="1">
            <x v="73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7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6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5">
      <pivotArea dataOnly="0" labelOnly="1" fieldPosition="0">
        <references count="5">
          <reference field="19" count="1" selected="0">
            <x v="47"/>
          </reference>
          <reference field="20" count="1">
            <x v="150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4">
      <pivotArea dataOnly="0" labelOnly="1" fieldPosition="0">
        <references count="5">
          <reference field="19" count="1" selected="0">
            <x v="50"/>
          </reference>
          <reference field="20" count="1">
            <x v="18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3">
      <pivotArea dataOnly="0" labelOnly="1" fieldPosition="0">
        <references count="5">
          <reference field="19" count="1" selected="0">
            <x v="51"/>
          </reference>
          <reference field="20" count="1">
            <x v="80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2">
      <pivotArea dataOnly="0" labelOnly="1" fieldPosition="0">
        <references count="5">
          <reference field="19" count="1" selected="0">
            <x v="52"/>
          </reference>
          <reference field="20" count="1">
            <x v="96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1">
      <pivotArea dataOnly="0" labelOnly="1" fieldPosition="0">
        <references count="5">
          <reference field="19" count="1" selected="0">
            <x v="57"/>
          </reference>
          <reference field="20" count="1">
            <x v="107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70">
      <pivotArea dataOnly="0" labelOnly="1" fieldPosition="0">
        <references count="5">
          <reference field="19" count="1" selected="0">
            <x v="58"/>
          </reference>
          <reference field="20" count="1">
            <x v="106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9">
      <pivotArea dataOnly="0" labelOnly="1" fieldPosition="0">
        <references count="5">
          <reference field="19" count="1" selected="0">
            <x v="64"/>
          </reference>
          <reference field="20" count="1">
            <x v="130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8">
      <pivotArea dataOnly="0" labelOnly="1" fieldPosition="0">
        <references count="5">
          <reference field="19" count="1" selected="0">
            <x v="79"/>
          </reference>
          <reference field="20" count="1">
            <x v="119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7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6">
      <pivotArea dataOnly="0" labelOnly="1" fieldPosition="0">
        <references count="5">
          <reference field="19" count="1" selected="0">
            <x v="95"/>
          </reference>
          <reference field="20" count="1">
            <x v="112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5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4">
      <pivotArea dataOnly="0" labelOnly="1" fieldPosition="0">
        <references count="5">
          <reference field="19" count="1" selected="0">
            <x v="105"/>
          </reference>
          <reference field="20" count="1">
            <x v="152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3">
      <pivotArea dataOnly="0" labelOnly="1" fieldPosition="0">
        <references count="5">
          <reference field="19" count="1" selected="0">
            <x v="109"/>
          </reference>
          <reference field="20" count="1">
            <x v="25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2">
      <pivotArea dataOnly="0" labelOnly="1" fieldPosition="0">
        <references count="5">
          <reference field="19" count="1" selected="0">
            <x v="117"/>
          </reference>
          <reference field="20" count="1">
            <x v="34"/>
          </reference>
          <reference field="26" count="1" selected="0">
            <x v="1"/>
          </reference>
          <reference field="27" count="1" selected="0">
            <x v="6"/>
          </reference>
          <reference field="28" count="1" selected="0">
            <x v="25"/>
          </reference>
        </references>
      </pivotArea>
    </format>
    <format dxfId="561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2"/>
          </reference>
          <reference field="27" count="1" selected="0">
            <x v="8"/>
          </reference>
          <reference field="28" count="1" selected="0">
            <x v="0"/>
          </reference>
        </references>
      </pivotArea>
    </format>
    <format dxfId="560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4"/>
          </reference>
        </references>
      </pivotArea>
    </format>
    <format dxfId="559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4"/>
          </reference>
        </references>
      </pivotArea>
    </format>
    <format dxfId="558">
      <pivotArea dataOnly="0" labelOnly="1" fieldPosition="0">
        <references count="5">
          <reference field="19" count="1" selected="0">
            <x v="123"/>
          </reference>
          <reference field="20" count="1">
            <x v="14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4"/>
          </reference>
        </references>
      </pivotArea>
    </format>
    <format dxfId="557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4"/>
          </reference>
        </references>
      </pivotArea>
    </format>
    <format dxfId="556">
      <pivotArea dataOnly="0" labelOnly="1" fieldPosition="0">
        <references count="5">
          <reference field="19" count="1" selected="0">
            <x v="91"/>
          </reference>
          <reference field="20" count="1">
            <x v="2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5"/>
          </reference>
        </references>
      </pivotArea>
    </format>
    <format dxfId="555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5"/>
          </reference>
        </references>
      </pivotArea>
    </format>
    <format dxfId="554">
      <pivotArea dataOnly="0" labelOnly="1" fieldPosition="0">
        <references count="5">
          <reference field="19" count="1" selected="0">
            <x v="124"/>
          </reference>
          <reference field="20" count="1">
            <x v="15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5"/>
          </reference>
        </references>
      </pivotArea>
    </format>
    <format dxfId="553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6"/>
          </reference>
        </references>
      </pivotArea>
    </format>
    <format dxfId="552">
      <pivotArea dataOnly="0" labelOnly="1" fieldPosition="0">
        <references count="5">
          <reference field="19" count="1" selected="0">
            <x v="78"/>
          </reference>
          <reference field="20" count="1">
            <x v="125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12"/>
          </reference>
        </references>
      </pivotArea>
    </format>
    <format dxfId="551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12"/>
          </reference>
        </references>
      </pivotArea>
    </format>
    <format dxfId="550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12"/>
          </reference>
        </references>
      </pivotArea>
    </format>
    <format dxfId="549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1"/>
          </reference>
        </references>
      </pivotArea>
    </format>
    <format dxfId="548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4"/>
          </reference>
        </references>
      </pivotArea>
    </format>
    <format dxfId="547">
      <pivotArea dataOnly="0" labelOnly="1" fieldPosition="0">
        <references count="5">
          <reference field="19" count="1" selected="0">
            <x v="42"/>
          </reference>
          <reference field="20" count="1">
            <x v="77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4"/>
          </reference>
        </references>
      </pivotArea>
    </format>
    <format dxfId="546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4"/>
          </reference>
        </references>
      </pivotArea>
    </format>
    <format dxfId="545">
      <pivotArea dataOnly="0" labelOnly="1" fieldPosition="0">
        <references count="5">
          <reference field="19" count="1" selected="0">
            <x v="68"/>
          </reference>
          <reference field="20" count="1">
            <x v="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4"/>
          </reference>
        </references>
      </pivotArea>
    </format>
    <format dxfId="544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4"/>
          </reference>
        </references>
      </pivotArea>
    </format>
    <format dxfId="543">
      <pivotArea dataOnly="0" labelOnly="1" fieldPosition="0">
        <references count="5">
          <reference field="19" count="1" selected="0">
            <x v="122"/>
          </reference>
          <reference field="20" count="1">
            <x v="17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39"/>
          </reference>
        </references>
      </pivotArea>
    </format>
    <format dxfId="542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3"/>
          </reference>
          <reference field="27" count="1" selected="0">
            <x v="8"/>
          </reference>
          <reference field="28" count="1" selected="0">
            <x v="57"/>
          </reference>
        </references>
      </pivotArea>
    </format>
    <format dxfId="541">
      <pivotArea dataOnly="0" labelOnly="1" fieldPosition="0">
        <references count="5">
          <reference field="19" count="1" selected="0">
            <x v="26"/>
          </reference>
          <reference field="20" count="1">
            <x v="99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40">
      <pivotArea dataOnly="0" labelOnly="1" fieldPosition="0">
        <references count="5">
          <reference field="19" count="1" selected="0">
            <x v="28"/>
          </reference>
          <reference field="20" count="1">
            <x v="103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9">
      <pivotArea dataOnly="0" labelOnly="1" fieldPosition="0">
        <references count="5">
          <reference field="19" count="1" selected="0">
            <x v="29"/>
          </reference>
          <reference field="20" count="1">
            <x v="9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8">
      <pivotArea dataOnly="0" labelOnly="1" fieldPosition="0">
        <references count="5">
          <reference field="19" count="1" selected="0">
            <x v="32"/>
          </reference>
          <reference field="20" count="1">
            <x v="19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7">
      <pivotArea dataOnly="0" labelOnly="1" fieldPosition="0">
        <references count="5">
          <reference field="19" count="1" selected="0">
            <x v="34"/>
          </reference>
          <reference field="20" count="1">
            <x v="153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6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5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4">
      <pivotArea dataOnly="0" labelOnly="1" fieldPosition="0">
        <references count="5">
          <reference field="19" count="1" selected="0">
            <x v="71"/>
          </reference>
          <reference field="20" count="1">
            <x v="8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3">
      <pivotArea dataOnly="0" labelOnly="1" fieldPosition="0">
        <references count="5">
          <reference field="19" count="1" selected="0">
            <x v="73"/>
          </reference>
          <reference field="20" count="1">
            <x v="85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2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1">
      <pivotArea dataOnly="0" labelOnly="1" fieldPosition="0">
        <references count="5">
          <reference field="19" count="1" selected="0">
            <x v="127"/>
          </reference>
          <reference field="20" count="1">
            <x v="83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30">
      <pivotArea dataOnly="0" labelOnly="1" fieldPosition="0">
        <references count="5">
          <reference field="19" count="1" selected="0">
            <x v="132"/>
          </reference>
          <reference field="20" count="1">
            <x v="42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29">
      <pivotArea dataOnly="0" labelOnly="1" fieldPosition="0">
        <references count="5">
          <reference field="19" count="1" selected="0">
            <x v="135"/>
          </reference>
          <reference field="20" count="1">
            <x v="37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28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"/>
          </reference>
        </references>
      </pivotArea>
    </format>
    <format dxfId="527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7"/>
          </reference>
        </references>
      </pivotArea>
    </format>
    <format dxfId="526">
      <pivotArea dataOnly="0" labelOnly="1" fieldPosition="0">
        <references count="5">
          <reference field="19" count="1" selected="0">
            <x v="105"/>
          </reference>
          <reference field="20" count="1">
            <x v="152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7"/>
          </reference>
        </references>
      </pivotArea>
    </format>
    <format dxfId="525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7"/>
          </reference>
        </references>
      </pivotArea>
    </format>
    <format dxfId="524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7"/>
          </reference>
        </references>
      </pivotArea>
    </format>
    <format dxfId="523">
      <pivotArea dataOnly="0" labelOnly="1" fieldPosition="0">
        <references count="5">
          <reference field="19" count="1" selected="0">
            <x v="120"/>
          </reference>
          <reference field="20" count="1">
            <x v="14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14"/>
          </reference>
        </references>
      </pivotArea>
    </format>
    <format dxfId="522">
      <pivotArea dataOnly="0" labelOnly="1" fieldPosition="0">
        <references count="5">
          <reference field="19" count="1" selected="0">
            <x v="120"/>
          </reference>
          <reference field="20" count="1">
            <x v="14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29"/>
          </reference>
        </references>
      </pivotArea>
    </format>
    <format dxfId="521">
      <pivotArea dataOnly="0" labelOnly="1" fieldPosition="0">
        <references count="5">
          <reference field="19" count="1" selected="0">
            <x v="40"/>
          </reference>
          <reference field="20" count="1">
            <x v="45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33"/>
          </reference>
        </references>
      </pivotArea>
    </format>
    <format dxfId="520">
      <pivotArea dataOnly="0" labelOnly="1" fieldPosition="0">
        <references count="5">
          <reference field="19" count="1" selected="0">
            <x v="120"/>
          </reference>
          <reference field="20" count="1">
            <x v="140"/>
          </reference>
          <reference field="26" count="1" selected="0">
            <x v="4"/>
          </reference>
          <reference field="27" count="1" selected="0">
            <x v="2"/>
          </reference>
          <reference field="28" count="1" selected="0">
            <x v="33"/>
          </reference>
        </references>
      </pivotArea>
    </format>
    <format dxfId="519">
      <pivotArea dataOnly="0" labelOnly="1" fieldPosition="0">
        <references count="5">
          <reference field="19" count="1" selected="0">
            <x v="26"/>
          </reference>
          <reference field="20" count="1">
            <x v="99"/>
          </reference>
          <reference field="26" count="1" selected="0">
            <x v="4"/>
          </reference>
          <reference field="27" count="1" selected="0">
            <x v="5"/>
          </reference>
          <reference field="28" count="1" selected="0">
            <x v="47"/>
          </reference>
        </references>
      </pivotArea>
    </format>
    <format dxfId="518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4"/>
          </reference>
          <reference field="27" count="1" selected="0">
            <x v="5"/>
          </reference>
          <reference field="28" count="1" selected="0">
            <x v="47"/>
          </reference>
        </references>
      </pivotArea>
    </format>
    <format dxfId="517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4"/>
          </reference>
          <reference field="27" count="1" selected="0">
            <x v="5"/>
          </reference>
          <reference field="28" count="1" selected="0">
            <x v="47"/>
          </reference>
        </references>
      </pivotArea>
    </format>
    <format dxfId="516">
      <pivotArea dataOnly="0" labelOnly="1" fieldPosition="0">
        <references count="5">
          <reference field="19" count="1" selected="0">
            <x v="97"/>
          </reference>
          <reference field="20" count="1">
            <x v="59"/>
          </reference>
          <reference field="26" count="1" selected="0">
            <x v="4"/>
          </reference>
          <reference field="27" count="1" selected="0">
            <x v="5"/>
          </reference>
          <reference field="28" count="1" selected="0">
            <x v="47"/>
          </reference>
        </references>
      </pivotArea>
    </format>
    <format dxfId="515">
      <pivotArea dataOnly="0" labelOnly="1" fieldPosition="0">
        <references count="5">
          <reference field="19" count="1" selected="0">
            <x v="23"/>
          </reference>
          <reference field="20" count="1">
            <x v="74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14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13">
      <pivotArea dataOnly="0" labelOnly="1" fieldPosition="0">
        <references count="5">
          <reference field="19" count="1" selected="0">
            <x v="26"/>
          </reference>
          <reference field="20" count="1">
            <x v="99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12">
      <pivotArea dataOnly="0" labelOnly="1" fieldPosition="0">
        <references count="5">
          <reference field="19" count="1" selected="0">
            <x v="40"/>
          </reference>
          <reference field="20" count="1">
            <x v="45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11">
      <pivotArea dataOnly="0" labelOnly="1" fieldPosition="0">
        <references count="5">
          <reference field="19" count="1" selected="0">
            <x v="45"/>
          </reference>
          <reference field="20" count="1">
            <x v="91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10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09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08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07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06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05">
      <pivotArea dataOnly="0" labelOnly="1" fieldPosition="0">
        <references count="5">
          <reference field="19" count="1" selected="0">
            <x v="144"/>
          </reference>
          <reference field="20" count="1">
            <x v="4"/>
          </reference>
          <reference field="26" count="1" selected="0">
            <x v="5"/>
          </reference>
          <reference field="27" count="1" selected="0">
            <x v="0"/>
          </reference>
          <reference field="28" count="1" selected="0">
            <x v="35"/>
          </reference>
        </references>
      </pivotArea>
    </format>
    <format dxfId="504">
      <pivotArea dataOnly="0" labelOnly="1" fieldPosition="0">
        <references count="5">
          <reference field="19" count="1" selected="0">
            <x v="20"/>
          </reference>
          <reference field="20" count="1">
            <x v="7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503">
      <pivotArea dataOnly="0" labelOnly="1" fieldPosition="0">
        <references count="5">
          <reference field="19" count="1" selected="0">
            <x v="33"/>
          </reference>
          <reference field="20" count="1">
            <x v="64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502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501">
      <pivotArea dataOnly="0" labelOnly="1" fieldPosition="0">
        <references count="5">
          <reference field="19" count="1" selected="0">
            <x v="36"/>
          </reference>
          <reference field="20" count="1">
            <x v="12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500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9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8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7">
      <pivotArea dataOnly="0" labelOnly="1" fieldPosition="0">
        <references count="5">
          <reference field="19" count="1" selected="0">
            <x v="56"/>
          </reference>
          <reference field="20" count="1">
            <x v="105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6">
      <pivotArea dataOnly="0" labelOnly="1" fieldPosition="0">
        <references count="5">
          <reference field="19" count="1" selected="0">
            <x v="60"/>
          </reference>
          <reference field="20" count="1">
            <x v="52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5">
      <pivotArea dataOnly="0" labelOnly="1" fieldPosition="0">
        <references count="5">
          <reference field="19" count="1" selected="0">
            <x v="62"/>
          </reference>
          <reference field="20" count="1">
            <x v="144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4">
      <pivotArea dataOnly="0" labelOnly="1" fieldPosition="0">
        <references count="5">
          <reference field="19" count="1" selected="0">
            <x v="63"/>
          </reference>
          <reference field="20" count="1">
            <x v="143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3">
      <pivotArea dataOnly="0" labelOnly="1" fieldPosition="0">
        <references count="5">
          <reference field="19" count="1" selected="0">
            <x v="64"/>
          </reference>
          <reference field="20" count="1">
            <x v="130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2">
      <pivotArea dataOnly="0" labelOnly="1" fieldPosition="0">
        <references count="5">
          <reference field="19" count="1" selected="0">
            <x v="65"/>
          </reference>
          <reference field="20" count="1">
            <x v="118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1">
      <pivotArea dataOnly="0" labelOnly="1" fieldPosition="0">
        <references count="5">
          <reference field="19" count="1" selected="0">
            <x v="66"/>
          </reference>
          <reference field="20" count="1">
            <x v="136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90">
      <pivotArea dataOnly="0" labelOnly="1" fieldPosition="0">
        <references count="5">
          <reference field="19" count="1" selected="0">
            <x v="74"/>
          </reference>
          <reference field="20" count="1">
            <x v="135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9">
      <pivotArea dataOnly="0" labelOnly="1" fieldPosition="0">
        <references count="5">
          <reference field="19" count="1" selected="0">
            <x v="88"/>
          </reference>
          <reference field="20" count="1">
            <x v="47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8">
      <pivotArea dataOnly="0" labelOnly="1" fieldPosition="0">
        <references count="5">
          <reference field="19" count="1" selected="0">
            <x v="92"/>
          </reference>
          <reference field="20" count="1">
            <x v="60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7">
      <pivotArea dataOnly="0" labelOnly="1" fieldPosition="0">
        <references count="5">
          <reference field="19" count="1" selected="0">
            <x v="93"/>
          </reference>
          <reference field="20" count="1">
            <x v="57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6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5">
      <pivotArea dataOnly="0" labelOnly="1" fieldPosition="0">
        <references count="5">
          <reference field="19" count="1" selected="0">
            <x v="105"/>
          </reference>
          <reference field="20" count="1">
            <x v="152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4">
      <pivotArea dataOnly="0" labelOnly="1" fieldPosition="0">
        <references count="5">
          <reference field="19" count="1" selected="0">
            <x v="128"/>
          </reference>
          <reference field="20" count="1">
            <x v="3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3">
      <pivotArea dataOnly="0" labelOnly="1" fieldPosition="0">
        <references count="5">
          <reference field="19" count="1" selected="0">
            <x v="129"/>
          </reference>
          <reference field="20" count="1">
            <x v="8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2">
      <pivotArea dataOnly="0" labelOnly="1" fieldPosition="0">
        <references count="5">
          <reference field="19" count="1" selected="0">
            <x v="130"/>
          </reference>
          <reference field="20" count="1">
            <x v="43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1">
      <pivotArea dataOnly="0" labelOnly="1" fieldPosition="0">
        <references count="5">
          <reference field="19" count="1" selected="0">
            <x v="131"/>
          </reference>
          <reference field="20" count="1">
            <x v="20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80">
      <pivotArea dataOnly="0" labelOnly="1" fieldPosition="0">
        <references count="5">
          <reference field="19" count="1" selected="0">
            <x v="140"/>
          </reference>
          <reference field="20" count="1">
            <x v="40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79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30"/>
          </reference>
        </references>
      </pivotArea>
    </format>
    <format dxfId="478">
      <pivotArea dataOnly="0" labelOnly="1" fieldPosition="0">
        <references count="5">
          <reference field="19" count="1" selected="0">
            <x v="69"/>
          </reference>
          <reference field="20" count="1">
            <x v="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7">
      <pivotArea dataOnly="0" labelOnly="1" fieldPosition="0">
        <references count="5">
          <reference field="19" count="1" selected="0">
            <x v="76"/>
          </reference>
          <reference field="20" count="1">
            <x v="122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6">
      <pivotArea dataOnly="0" labelOnly="1" fieldPosition="0">
        <references count="5">
          <reference field="19" count="1" selected="0">
            <x v="79"/>
          </reference>
          <reference field="20" count="1">
            <x v="11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5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4">
      <pivotArea dataOnly="0" labelOnly="1" fieldPosition="0">
        <references count="5">
          <reference field="19" count="1" selected="0">
            <x v="140"/>
          </reference>
          <reference field="20" count="1">
            <x v="40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3">
      <pivotArea dataOnly="0" labelOnly="1" fieldPosition="0">
        <references count="5">
          <reference field="19" count="1" selected="0">
            <x v="143"/>
          </reference>
          <reference field="20" count="1">
            <x v="86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2">
      <pivotArea dataOnly="0" labelOnly="1" fieldPosition="0">
        <references count="5">
          <reference field="19" count="1" selected="0">
            <x v="146"/>
          </reference>
          <reference field="20" count="1">
            <x v="139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1">
      <pivotArea dataOnly="0" labelOnly="1" fieldPosition="0">
        <references count="5">
          <reference field="19" count="1" selected="0">
            <x v="147"/>
          </reference>
          <reference field="20" count="1">
            <x v="63"/>
          </reference>
          <reference field="26" count="1" selected="0">
            <x v="6"/>
          </reference>
          <reference field="27" count="1" selected="0">
            <x v="4"/>
          </reference>
          <reference field="28" count="1" selected="0">
            <x v="54"/>
          </reference>
        </references>
      </pivotArea>
    </format>
    <format dxfId="470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2"/>
          </reference>
        </references>
      </pivotArea>
    </format>
    <format dxfId="469">
      <pivotArea dataOnly="0" labelOnly="1" fieldPosition="0">
        <references count="5">
          <reference field="19" count="1" selected="0">
            <x v="79"/>
          </reference>
          <reference field="20" count="1">
            <x v="119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2"/>
          </reference>
        </references>
      </pivotArea>
    </format>
    <format dxfId="468">
      <pivotArea dataOnly="0" labelOnly="1" fieldPosition="0">
        <references count="5">
          <reference field="19" count="1" selected="0">
            <x v="148"/>
          </reference>
          <reference field="20" count="1">
            <x v="35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2"/>
          </reference>
        </references>
      </pivotArea>
    </format>
    <format dxfId="467">
      <pivotArea dataOnly="0" labelOnly="1" fieldPosition="0">
        <references count="5">
          <reference field="19" count="1" selected="0">
            <x v="149"/>
          </reference>
          <reference field="20" count="1">
            <x v="2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2"/>
          </reference>
        </references>
      </pivotArea>
    </format>
    <format dxfId="466">
      <pivotArea dataOnly="0" labelOnly="1" fieldPosition="0">
        <references count="5">
          <reference field="19" count="1" selected="0">
            <x v="150"/>
          </reference>
          <reference field="20" count="1">
            <x v="2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2"/>
          </reference>
        </references>
      </pivotArea>
    </format>
    <format dxfId="465">
      <pivotArea dataOnly="0" labelOnly="1" fieldPosition="0">
        <references count="5">
          <reference field="19" count="1" selected="0">
            <x v="148"/>
          </reference>
          <reference field="20" count="1">
            <x v="35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7"/>
          </reference>
        </references>
      </pivotArea>
    </format>
    <format dxfId="464">
      <pivotArea dataOnly="0" labelOnly="1" fieldPosition="0">
        <references count="5">
          <reference field="19" count="1" selected="0">
            <x v="149"/>
          </reference>
          <reference field="20" count="1">
            <x v="2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7"/>
          </reference>
        </references>
      </pivotArea>
    </format>
    <format dxfId="463">
      <pivotArea dataOnly="0" labelOnly="1" fieldPosition="0">
        <references count="5">
          <reference field="19" count="1" selected="0">
            <x v="150"/>
          </reference>
          <reference field="20" count="1">
            <x v="2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37"/>
          </reference>
        </references>
      </pivotArea>
    </format>
    <format dxfId="462">
      <pivotArea dataOnly="0" labelOnly="1" fieldPosition="0">
        <references count="5">
          <reference field="19" count="1" selected="0">
            <x v="22"/>
          </reference>
          <reference field="20" count="1">
            <x v="6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3"/>
          </reference>
        </references>
      </pivotArea>
    </format>
    <format dxfId="461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3"/>
          </reference>
        </references>
      </pivotArea>
    </format>
    <format dxfId="460">
      <pivotArea dataOnly="0" labelOnly="1" fieldPosition="0">
        <references count="5">
          <reference field="19" count="1" selected="0">
            <x v="98"/>
          </reference>
          <reference field="20" count="1">
            <x v="12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3"/>
          </reference>
        </references>
      </pivotArea>
    </format>
    <format dxfId="459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8"/>
          </reference>
        </references>
      </pivotArea>
    </format>
    <format dxfId="458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8"/>
          </reference>
        </references>
      </pivotArea>
    </format>
    <format dxfId="457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8"/>
          </reference>
        </references>
      </pivotArea>
    </format>
    <format dxfId="456">
      <pivotArea dataOnly="0" labelOnly="1" fieldPosition="0">
        <references count="5">
          <reference field="19" count="1" selected="0">
            <x v="61"/>
          </reference>
          <reference field="20" count="1">
            <x v="3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8"/>
          </reference>
        </references>
      </pivotArea>
    </format>
    <format dxfId="455">
      <pivotArea dataOnly="0" labelOnly="1" fieldPosition="0">
        <references count="5">
          <reference field="19" count="1" selected="0">
            <x v="97"/>
          </reference>
          <reference field="20" count="1">
            <x v="59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8"/>
          </reference>
        </references>
      </pivotArea>
    </format>
    <format dxfId="454">
      <pivotArea dataOnly="0" labelOnly="1" fieldPosition="0">
        <references count="5">
          <reference field="19" count="1" selected="0">
            <x v="22"/>
          </reference>
          <reference field="20" count="1">
            <x v="6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53">
      <pivotArea dataOnly="0" labelOnly="1" fieldPosition="0">
        <references count="5">
          <reference field="19" count="1" selected="0">
            <x v="30"/>
          </reference>
          <reference field="20" count="1">
            <x v="10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52">
      <pivotArea dataOnly="0" labelOnly="1" fieldPosition="0">
        <references count="5">
          <reference field="19" count="1" selected="0">
            <x v="31"/>
          </reference>
          <reference field="20" count="1">
            <x v="2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51">
      <pivotArea dataOnly="0" labelOnly="1" fieldPosition="0">
        <references count="5">
          <reference field="19" count="1" selected="0">
            <x v="36"/>
          </reference>
          <reference field="20" count="1">
            <x v="12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50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9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8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7">
      <pivotArea dataOnly="0" labelOnly="1" fieldPosition="0">
        <references count="5">
          <reference field="19" count="1" selected="0">
            <x v="59"/>
          </reference>
          <reference field="20" count="1">
            <x v="10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6">
      <pivotArea dataOnly="0" labelOnly="1" fieldPosition="0">
        <references count="5">
          <reference field="19" count="1" selected="0">
            <x v="71"/>
          </reference>
          <reference field="20" count="1">
            <x v="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5">
      <pivotArea dataOnly="0" labelOnly="1" fieldPosition="0">
        <references count="5">
          <reference field="19" count="1" selected="0">
            <x v="80"/>
          </reference>
          <reference field="20" count="1">
            <x v="12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4">
      <pivotArea dataOnly="0" labelOnly="1" fieldPosition="0">
        <references count="5">
          <reference field="19" count="1" selected="0">
            <x v="136"/>
          </reference>
          <reference field="20" count="1">
            <x v="65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3">
      <pivotArea dataOnly="0" labelOnly="1" fieldPosition="0">
        <references count="5">
          <reference field="19" count="1" selected="0">
            <x v="138"/>
          </reference>
          <reference field="20" count="1">
            <x v="66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2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49"/>
          </reference>
        </references>
      </pivotArea>
    </format>
    <format dxfId="441">
      <pivotArea dataOnly="0" labelOnly="1" fieldPosition="0">
        <references count="5">
          <reference field="19" count="1" selected="0">
            <x v="22"/>
          </reference>
          <reference field="20" count="1">
            <x v="6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40">
      <pivotArea dataOnly="0" labelOnly="1" fieldPosition="0">
        <references count="5">
          <reference field="19" count="1" selected="0">
            <x v="31"/>
          </reference>
          <reference field="20" count="1">
            <x v="2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9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8">
      <pivotArea dataOnly="0" labelOnly="1" fieldPosition="0">
        <references count="5">
          <reference field="19" count="1" selected="0">
            <x v="37"/>
          </reference>
          <reference field="20" count="1">
            <x v="72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7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6">
      <pivotArea dataOnly="0" labelOnly="1" fieldPosition="0">
        <references count="5">
          <reference field="19" count="1" selected="0">
            <x v="40"/>
          </reference>
          <reference field="20" count="1">
            <x v="45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5">
      <pivotArea dataOnly="0" labelOnly="1" fieldPosition="0">
        <references count="5">
          <reference field="19" count="1" selected="0">
            <x v="41"/>
          </reference>
          <reference field="20" count="1">
            <x v="8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4">
      <pivotArea dataOnly="0" labelOnly="1" fieldPosition="0">
        <references count="5">
          <reference field="19" count="1" selected="0">
            <x v="42"/>
          </reference>
          <reference field="20" count="1">
            <x v="7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3">
      <pivotArea dataOnly="0" labelOnly="1" fieldPosition="0">
        <references count="5">
          <reference field="19" count="1" selected="0">
            <x v="44"/>
          </reference>
          <reference field="20" count="1">
            <x v="46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2">
      <pivotArea dataOnly="0" labelOnly="1" fieldPosition="0">
        <references count="5">
          <reference field="19" count="1" selected="0">
            <x v="47"/>
          </reference>
          <reference field="20" count="1">
            <x v="150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1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30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9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8">
      <pivotArea dataOnly="0" labelOnly="1" fieldPosition="0">
        <references count="5">
          <reference field="19" count="1" selected="0">
            <x v="94"/>
          </reference>
          <reference field="20" count="1">
            <x v="5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7">
      <pivotArea dataOnly="0" labelOnly="1" fieldPosition="0">
        <references count="5">
          <reference field="19" count="1" selected="0">
            <x v="96"/>
          </reference>
          <reference field="20" count="1">
            <x v="11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6">
      <pivotArea dataOnly="0" labelOnly="1" fieldPosition="0">
        <references count="5">
          <reference field="19" count="1" selected="0">
            <x v="98"/>
          </reference>
          <reference field="20" count="1">
            <x v="12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5">
      <pivotArea dataOnly="0" labelOnly="1" fieldPosition="0">
        <references count="5">
          <reference field="19" count="1" selected="0">
            <x v="132"/>
          </reference>
          <reference field="20" count="1">
            <x v="42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4">
      <pivotArea dataOnly="0" labelOnly="1" fieldPosition="0">
        <references count="5">
          <reference field="19" count="1" selected="0">
            <x v="133"/>
          </reference>
          <reference field="20" count="1">
            <x v="6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3">
      <pivotArea dataOnly="0" labelOnly="1" fieldPosition="0">
        <references count="5">
          <reference field="19" count="1" selected="0">
            <x v="137"/>
          </reference>
          <reference field="20" count="1">
            <x v="67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2">
      <pivotArea dataOnly="0" labelOnly="1" fieldPosition="0">
        <references count="5">
          <reference field="19" count="1" selected="0">
            <x v="139"/>
          </reference>
          <reference field="20" count="1">
            <x v="138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1">
      <pivotArea dataOnly="0" labelOnly="1" fieldPosition="0">
        <references count="5">
          <reference field="19" count="1" selected="0">
            <x v="141"/>
          </reference>
          <reference field="20" count="1">
            <x v="41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20">
      <pivotArea dataOnly="0" labelOnly="1" fieldPosition="0">
        <references count="5">
          <reference field="19" count="1" selected="0">
            <x v="143"/>
          </reference>
          <reference field="20" count="1">
            <x v="86"/>
          </reference>
          <reference field="26" count="1" selected="0">
            <x v="7"/>
          </reference>
          <reference field="27" count="1" selected="0">
            <x v="5"/>
          </reference>
          <reference field="28" count="1" selected="0">
            <x v="51"/>
          </reference>
        </references>
      </pivotArea>
    </format>
    <format dxfId="419">
      <pivotArea dataOnly="0" labelOnly="1" fieldPosition="0">
        <references count="5">
          <reference field="19" count="1" selected="0">
            <x v="30"/>
          </reference>
          <reference field="20" count="1">
            <x v="101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8">
      <pivotArea dataOnly="0" labelOnly="1" fieldPosition="0">
        <references count="5">
          <reference field="19" count="1" selected="0">
            <x v="31"/>
          </reference>
          <reference field="20" count="1">
            <x v="21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7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6">
      <pivotArea dataOnly="0" labelOnly="1" fieldPosition="0">
        <references count="5">
          <reference field="19" count="1" selected="0">
            <x v="36"/>
          </reference>
          <reference field="20" count="1">
            <x v="12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5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4">
      <pivotArea dataOnly="0" labelOnly="1" fieldPosition="0">
        <references count="5">
          <reference field="19" count="1" selected="0">
            <x v="39"/>
          </reference>
          <reference field="20" count="1">
            <x v="102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3">
      <pivotArea dataOnly="0" labelOnly="1" fieldPosition="0">
        <references count="5">
          <reference field="19" count="1" selected="0">
            <x v="43"/>
          </reference>
          <reference field="20" count="1">
            <x v="76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2">
      <pivotArea dataOnly="0" labelOnly="1" fieldPosition="0">
        <references count="5">
          <reference field="19" count="1" selected="0">
            <x v="44"/>
          </reference>
          <reference field="20" count="1">
            <x v="46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1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10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9">
      <pivotArea dataOnly="0" labelOnly="1" fieldPosition="0">
        <references count="5">
          <reference field="19" count="1" selected="0">
            <x v="59"/>
          </reference>
          <reference field="20" count="1">
            <x v="108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8">
      <pivotArea dataOnly="0" labelOnly="1" fieldPosition="0">
        <references count="5">
          <reference field="19" count="1" selected="0">
            <x v="61"/>
          </reference>
          <reference field="20" count="1">
            <x v="38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7">
      <pivotArea dataOnly="0" labelOnly="1" fieldPosition="0">
        <references count="5">
          <reference field="19" count="1" selected="0">
            <x v="71"/>
          </reference>
          <reference field="20" count="1">
            <x v="8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6">
      <pivotArea dataOnly="0" labelOnly="1" fieldPosition="0">
        <references count="5">
          <reference field="19" count="1" selected="0">
            <x v="74"/>
          </reference>
          <reference field="20" count="1">
            <x v="135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5">
      <pivotArea dataOnly="0" labelOnly="1" fieldPosition="0">
        <references count="5">
          <reference field="19" count="1" selected="0">
            <x v="75"/>
          </reference>
          <reference field="20" count="1">
            <x v="124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4">
      <pivotArea dataOnly="0" labelOnly="1" fieldPosition="0">
        <references count="5">
          <reference field="19" count="1" selected="0">
            <x v="81"/>
          </reference>
          <reference field="20" count="1">
            <x v="131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3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2">
      <pivotArea dataOnly="0" labelOnly="1" fieldPosition="0">
        <references count="5">
          <reference field="19" count="1" selected="0">
            <x v="97"/>
          </reference>
          <reference field="20" count="1">
            <x v="59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1">
      <pivotArea dataOnly="0" labelOnly="1" fieldPosition="0">
        <references count="5">
          <reference field="19" count="1" selected="0">
            <x v="112"/>
          </reference>
          <reference field="20" count="1">
            <x v="55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400">
      <pivotArea dataOnly="0" labelOnly="1" fieldPosition="0">
        <references count="5">
          <reference field="19" count="1" selected="0">
            <x v="136"/>
          </reference>
          <reference field="20" count="1">
            <x v="65"/>
          </reference>
          <reference field="26" count="1" selected="0">
            <x v="7"/>
          </reference>
          <reference field="27" count="1" selected="0">
            <x v="3"/>
          </reference>
          <reference field="28" count="1" selected="0">
            <x v="55"/>
          </reference>
        </references>
      </pivotArea>
    </format>
    <format dxfId="399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8"/>
          </reference>
          <reference field="27" count="1" selected="0">
            <x v="1"/>
          </reference>
          <reference field="28" count="1" selected="0">
            <x v="41"/>
          </reference>
        </references>
      </pivotArea>
    </format>
    <format dxfId="398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9"/>
          </reference>
          <reference field="27" count="1" selected="0">
            <x v="1"/>
          </reference>
          <reference field="28" count="1" selected="0">
            <x v="10"/>
          </reference>
        </references>
      </pivotArea>
    </format>
    <format dxfId="397">
      <pivotArea dataOnly="0" labelOnly="1" fieldPosition="0">
        <references count="5">
          <reference field="19" count="1" selected="0">
            <x v="3"/>
          </reference>
          <reference field="20" count="1">
            <x v="14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6">
      <pivotArea dataOnly="0" labelOnly="1" fieldPosition="0">
        <references count="5">
          <reference field="19" count="1" selected="0">
            <x v="10"/>
          </reference>
          <reference field="20" count="1">
            <x v="3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5">
      <pivotArea dataOnly="0" labelOnly="1" fieldPosition="0">
        <references count="5">
          <reference field="19" count="1" selected="0">
            <x v="12"/>
          </reference>
          <reference field="20" count="1">
            <x v="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4">
      <pivotArea dataOnly="0" labelOnly="1" fieldPosition="0">
        <references count="5">
          <reference field="19" count="1" selected="0">
            <x v="15"/>
          </reference>
          <reference field="20" count="1">
            <x v="8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3">
      <pivotArea dataOnly="0" labelOnly="1" fieldPosition="0">
        <references count="5">
          <reference field="19" count="1" selected="0">
            <x v="17"/>
          </reference>
          <reference field="20" count="1">
            <x v="7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2">
      <pivotArea dataOnly="0" labelOnly="1" fieldPosition="0">
        <references count="5">
          <reference field="19" count="1" selected="0">
            <x v="20"/>
          </reference>
          <reference field="20" count="1">
            <x v="7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1">
      <pivotArea dataOnly="0" labelOnly="1" fieldPosition="0">
        <references count="5">
          <reference field="19" count="1" selected="0">
            <x v="21"/>
          </reference>
          <reference field="20" count="1">
            <x v="7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90">
      <pivotArea dataOnly="0" labelOnly="1" fieldPosition="0">
        <references count="5">
          <reference field="19" count="1" selected="0">
            <x v="22"/>
          </reference>
          <reference field="20" count="1">
            <x v="6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9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8">
      <pivotArea dataOnly="0" labelOnly="1" fieldPosition="0">
        <references count="5">
          <reference field="19" count="1" selected="0">
            <x v="30"/>
          </reference>
          <reference field="20" count="1">
            <x v="10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7">
      <pivotArea dataOnly="0" labelOnly="1" fieldPosition="0">
        <references count="5">
          <reference field="19" count="1" selected="0">
            <x v="31"/>
          </reference>
          <reference field="20" count="1">
            <x v="2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6">
      <pivotArea dataOnly="0" labelOnly="1" fieldPosition="0">
        <references count="5">
          <reference field="19" count="1" selected="0">
            <x v="33"/>
          </reference>
          <reference field="20" count="1">
            <x v="6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5">
      <pivotArea dataOnly="0" labelOnly="1" fieldPosition="0">
        <references count="5">
          <reference field="19" count="1" selected="0">
            <x v="34"/>
          </reference>
          <reference field="20" count="1">
            <x v="15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4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3">
      <pivotArea dataOnly="0" labelOnly="1" fieldPosition="0">
        <references count="5">
          <reference field="19" count="1" selected="0">
            <x v="36"/>
          </reference>
          <reference field="20" count="1">
            <x v="1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2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1">
      <pivotArea dataOnly="0" labelOnly="1" fieldPosition="0">
        <references count="5">
          <reference field="19" count="1" selected="0">
            <x v="40"/>
          </reference>
          <reference field="20" count="1">
            <x v="45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80">
      <pivotArea dataOnly="0" labelOnly="1" fieldPosition="0">
        <references count="5">
          <reference field="19" count="1" selected="0">
            <x v="44"/>
          </reference>
          <reference field="20" count="1">
            <x v="4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9">
      <pivotArea dataOnly="0" labelOnly="1" fieldPosition="0">
        <references count="5">
          <reference field="19" count="1" selected="0">
            <x v="46"/>
          </reference>
          <reference field="20" count="1">
            <x v="2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8">
      <pivotArea dataOnly="0" labelOnly="1" fieldPosition="0">
        <references count="5">
          <reference field="19" count="1" selected="0">
            <x v="47"/>
          </reference>
          <reference field="20" count="1">
            <x v="15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7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6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5">
      <pivotArea dataOnly="0" labelOnly="1" fieldPosition="0">
        <references count="5">
          <reference field="19" count="1" selected="0">
            <x v="54"/>
          </reference>
          <reference field="20" count="1">
            <x v="10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4">
      <pivotArea dataOnly="0" labelOnly="1" fieldPosition="0">
        <references count="5">
          <reference field="19" count="1" selected="0">
            <x v="56"/>
          </reference>
          <reference field="20" count="1">
            <x v="105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3">
      <pivotArea dataOnly="0" labelOnly="1" fieldPosition="0">
        <references count="5">
          <reference field="19" count="1" selected="0">
            <x v="57"/>
          </reference>
          <reference field="20" count="1">
            <x v="107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2">
      <pivotArea dataOnly="0" labelOnly="1" fieldPosition="0">
        <references count="5">
          <reference field="19" count="1" selected="0">
            <x v="59"/>
          </reference>
          <reference field="20" count="1">
            <x v="10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1">
      <pivotArea dataOnly="0" labelOnly="1" fieldPosition="0">
        <references count="5">
          <reference field="19" count="1" selected="0">
            <x v="60"/>
          </reference>
          <reference field="20" count="1">
            <x v="5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70">
      <pivotArea dataOnly="0" labelOnly="1" fieldPosition="0">
        <references count="5">
          <reference field="19" count="1" selected="0">
            <x v="61"/>
          </reference>
          <reference field="20" count="1">
            <x v="3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9">
      <pivotArea dataOnly="0" labelOnly="1" fieldPosition="0">
        <references count="5">
          <reference field="19" count="1" selected="0">
            <x v="62"/>
          </reference>
          <reference field="20" count="1">
            <x v="14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8">
      <pivotArea dataOnly="0" labelOnly="1" fieldPosition="0">
        <references count="5">
          <reference field="19" count="1" selected="0">
            <x v="64"/>
          </reference>
          <reference field="20" count="1">
            <x v="13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7">
      <pivotArea dataOnly="0" labelOnly="1" fieldPosition="0">
        <references count="5">
          <reference field="19" count="1" selected="0">
            <x v="66"/>
          </reference>
          <reference field="20" count="1">
            <x v="13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6">
      <pivotArea dataOnly="0" labelOnly="1" fieldPosition="0">
        <references count="5">
          <reference field="19" count="1" selected="0">
            <x v="68"/>
          </reference>
          <reference field="20" count="1">
            <x v="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5">
      <pivotArea dataOnly="0" labelOnly="1" fieldPosition="0">
        <references count="5">
          <reference field="19" count="1" selected="0">
            <x v="69"/>
          </reference>
          <reference field="20" count="1">
            <x v="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4">
      <pivotArea dataOnly="0" labelOnly="1" fieldPosition="0">
        <references count="5">
          <reference field="19" count="1" selected="0">
            <x v="70"/>
          </reference>
          <reference field="20" count="1">
            <x v="7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3">
      <pivotArea dataOnly="0" labelOnly="1" fieldPosition="0">
        <references count="5">
          <reference field="19" count="1" selected="0">
            <x v="73"/>
          </reference>
          <reference field="20" count="1">
            <x v="85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2">
      <pivotArea dataOnly="0" labelOnly="1" fieldPosition="0">
        <references count="5">
          <reference field="19" count="1" selected="0">
            <x v="74"/>
          </reference>
          <reference field="20" count="1">
            <x v="135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1">
      <pivotArea dataOnly="0" labelOnly="1" fieldPosition="0">
        <references count="5">
          <reference field="19" count="1" selected="0">
            <x v="75"/>
          </reference>
          <reference field="20" count="1">
            <x v="12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60">
      <pivotArea dataOnly="0" labelOnly="1" fieldPosition="0">
        <references count="5">
          <reference field="19" count="1" selected="0">
            <x v="76"/>
          </reference>
          <reference field="20" count="1">
            <x v="12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9">
      <pivotArea dataOnly="0" labelOnly="1" fieldPosition="0">
        <references count="5">
          <reference field="19" count="1" selected="0">
            <x v="77"/>
          </reference>
          <reference field="20" count="1">
            <x v="12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8">
      <pivotArea dataOnly="0" labelOnly="1" fieldPosition="0">
        <references count="5">
          <reference field="19" count="1" selected="0">
            <x v="80"/>
          </reference>
          <reference field="20" count="1">
            <x v="12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7">
      <pivotArea dataOnly="0" labelOnly="1" fieldPosition="0">
        <references count="5">
          <reference field="19" count="1" selected="0">
            <x v="83"/>
          </reference>
          <reference field="20" count="1">
            <x v="13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6">
      <pivotArea dataOnly="0" labelOnly="1" fieldPosition="0">
        <references count="5">
          <reference field="19" count="1" selected="0">
            <x v="86"/>
          </reference>
          <reference field="20" count="1">
            <x v="115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5">
      <pivotArea dataOnly="0" labelOnly="1" fieldPosition="0">
        <references count="5">
          <reference field="19" count="1" selected="0">
            <x v="87"/>
          </reference>
          <reference field="20" count="1">
            <x v="11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4">
      <pivotArea dataOnly="0" labelOnly="1" fieldPosition="0">
        <references count="5">
          <reference field="19" count="1" selected="0">
            <x v="89"/>
          </reference>
          <reference field="20" count="1">
            <x v="2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3">
      <pivotArea dataOnly="0" labelOnly="1" fieldPosition="0">
        <references count="5">
          <reference field="19" count="1" selected="0">
            <x v="91"/>
          </reference>
          <reference field="20" count="1">
            <x v="2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2">
      <pivotArea dataOnly="0" labelOnly="1" fieldPosition="0">
        <references count="5">
          <reference field="19" count="1" selected="0">
            <x v="92"/>
          </reference>
          <reference field="20" count="1">
            <x v="6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1">
      <pivotArea dataOnly="0" labelOnly="1" fieldPosition="0">
        <references count="5">
          <reference field="19" count="1" selected="0">
            <x v="95"/>
          </reference>
          <reference field="20" count="1">
            <x v="11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50">
      <pivotArea dataOnly="0" labelOnly="1" fieldPosition="0">
        <references count="5">
          <reference field="19" count="1" selected="0">
            <x v="97"/>
          </reference>
          <reference field="20" count="1">
            <x v="5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9">
      <pivotArea dataOnly="0" labelOnly="1" fieldPosition="0">
        <references count="5">
          <reference field="19" count="1" selected="0">
            <x v="100"/>
          </reference>
          <reference field="20" count="1">
            <x v="12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8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7">
      <pivotArea dataOnly="0" labelOnly="1" fieldPosition="0">
        <references count="5">
          <reference field="19" count="1" selected="0">
            <x v="110"/>
          </reference>
          <reference field="20" count="1">
            <x v="13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6">
      <pivotArea dataOnly="0" labelOnly="1" fieldPosition="0">
        <references count="5">
          <reference field="19" count="1" selected="0">
            <x v="112"/>
          </reference>
          <reference field="20" count="1">
            <x v="55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5">
      <pivotArea dataOnly="0" labelOnly="1" fieldPosition="0">
        <references count="5">
          <reference field="19" count="1" selected="0">
            <x v="113"/>
          </reference>
          <reference field="20" count="1">
            <x v="11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4">
      <pivotArea dataOnly="0" labelOnly="1" fieldPosition="0">
        <references count="5">
          <reference field="19" count="1" selected="0">
            <x v="117"/>
          </reference>
          <reference field="20" count="1">
            <x v="3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3">
      <pivotArea dataOnly="0" labelOnly="1" fieldPosition="0">
        <references count="5">
          <reference field="19" count="1" selected="0">
            <x v="126"/>
          </reference>
          <reference field="20" count="1">
            <x v="8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2">
      <pivotArea dataOnly="0" labelOnly="1" fieldPosition="0">
        <references count="5">
          <reference field="19" count="1" selected="0">
            <x v="127"/>
          </reference>
          <reference field="20" count="1">
            <x v="8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1">
      <pivotArea dataOnly="0" labelOnly="1" fieldPosition="0">
        <references count="5">
          <reference field="19" count="1" selected="0">
            <x v="129"/>
          </reference>
          <reference field="20" count="1">
            <x v="8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40">
      <pivotArea dataOnly="0" labelOnly="1" fieldPosition="0">
        <references count="5">
          <reference field="19" count="1" selected="0">
            <x v="130"/>
          </reference>
          <reference field="20" count="1">
            <x v="4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39">
      <pivotArea dataOnly="0" labelOnly="1" fieldPosition="0">
        <references count="5">
          <reference field="19" count="1" selected="0">
            <x v="134"/>
          </reference>
          <reference field="20" count="1">
            <x v="14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38">
      <pivotArea dataOnly="0" labelOnly="1" fieldPosition="0">
        <references count="5">
          <reference field="19" count="1" selected="0">
            <x v="139"/>
          </reference>
          <reference field="20" count="1">
            <x v="13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37">
      <pivotArea dataOnly="0" labelOnly="1" fieldPosition="0">
        <references count="5">
          <reference field="19" count="1" selected="0">
            <x v="146"/>
          </reference>
          <reference field="20" count="1">
            <x v="13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13"/>
          </reference>
        </references>
      </pivotArea>
    </format>
    <format dxfId="336">
      <pivotArea dataOnly="0" labelOnly="1" fieldPosition="0">
        <references count="5">
          <reference field="19" count="1" selected="0">
            <x v="46"/>
          </reference>
          <reference field="20" count="1">
            <x v="2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22"/>
          </reference>
        </references>
      </pivotArea>
    </format>
    <format dxfId="335">
      <pivotArea dataOnly="0" labelOnly="1" fieldPosition="0">
        <references count="5">
          <reference field="19" count="1" selected="0">
            <x v="46"/>
          </reference>
          <reference field="20" count="1">
            <x v="2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23"/>
          </reference>
        </references>
      </pivotArea>
    </format>
    <format dxfId="334">
      <pivotArea dataOnly="0" labelOnly="1" fieldPosition="0">
        <references count="5">
          <reference field="19" count="1" selected="0">
            <x v="12"/>
          </reference>
          <reference field="20" count="1">
            <x v="1"/>
          </reference>
          <reference field="26" count="1" selected="0">
            <x v="10"/>
          </reference>
          <reference field="27" count="1" selected="0">
            <x v="7"/>
          </reference>
          <reference field="28" count="1" selected="0">
            <x v="24"/>
          </reference>
        </references>
      </pivotArea>
    </format>
    <format dxfId="333">
      <pivotArea dataOnly="0" labelOnly="1" fieldPosition="0">
        <references count="5">
          <reference field="19" count="1" selected="0">
            <x v="0"/>
          </reference>
          <reference field="20" count="1">
            <x v="3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32">
      <pivotArea dataOnly="0" labelOnly="1" fieldPosition="0">
        <references count="5">
          <reference field="19" count="1" selected="0">
            <x v="1"/>
          </reference>
          <reference field="20" count="1">
            <x v="14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31">
      <pivotArea dataOnly="0" labelOnly="1" fieldPosition="0">
        <references count="5">
          <reference field="19" count="1" selected="0">
            <x v="2"/>
          </reference>
          <reference field="20" count="1">
            <x v="5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30">
      <pivotArea dataOnly="0" labelOnly="1" fieldPosition="0">
        <references count="5">
          <reference field="19" count="1" selected="0">
            <x v="3"/>
          </reference>
          <reference field="20" count="1">
            <x v="14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9">
      <pivotArea dataOnly="0" labelOnly="1" fieldPosition="0">
        <references count="5">
          <reference field="19" count="1" selected="0">
            <x v="4"/>
          </reference>
          <reference field="20" count="1">
            <x v="11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8">
      <pivotArea dataOnly="0" labelOnly="1" fieldPosition="0">
        <references count="5">
          <reference field="19" count="1" selected="0">
            <x v="5"/>
          </reference>
          <reference field="20" count="1">
            <x v="98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7">
      <pivotArea dataOnly="0" labelOnly="1" fieldPosition="0">
        <references count="5">
          <reference field="19" count="1" selected="0">
            <x v="6"/>
          </reference>
          <reference field="20" count="1">
            <x v="4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6">
      <pivotArea dataOnly="0" labelOnly="1" fieldPosition="0">
        <references count="5">
          <reference field="19" count="1" selected="0">
            <x v="7"/>
          </reference>
          <reference field="20" count="1">
            <x v="5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5">
      <pivotArea dataOnly="0" labelOnly="1" fieldPosition="0">
        <references count="5">
          <reference field="19" count="1" selected="0">
            <x v="8"/>
          </reference>
          <reference field="20" count="1">
            <x v="2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4">
      <pivotArea dataOnly="0" labelOnly="1" fieldPosition="0">
        <references count="5">
          <reference field="19" count="1" selected="0">
            <x v="9"/>
          </reference>
          <reference field="20" count="1">
            <x v="29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3">
      <pivotArea dataOnly="0" labelOnly="1" fieldPosition="0">
        <references count="5">
          <reference field="19" count="1" selected="0">
            <x v="10"/>
          </reference>
          <reference field="20" count="1">
            <x v="30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2">
      <pivotArea dataOnly="0" labelOnly="1" fieldPosition="0">
        <references count="5">
          <reference field="19" count="1" selected="0">
            <x v="11"/>
          </reference>
          <reference field="20" count="1">
            <x v="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1">
      <pivotArea dataOnly="0" labelOnly="1" fieldPosition="0">
        <references count="5">
          <reference field="19" count="1" selected="0">
            <x v="12"/>
          </reference>
          <reference field="20" count="1">
            <x v="1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20">
      <pivotArea dataOnly="0" labelOnly="1" fieldPosition="0">
        <references count="5">
          <reference field="19" count="1" selected="0">
            <x v="13"/>
          </reference>
          <reference field="20" count="1">
            <x v="3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19">
      <pivotArea dataOnly="0" labelOnly="1" fieldPosition="0">
        <references count="5">
          <reference field="19" count="1" selected="0">
            <x v="14"/>
          </reference>
          <reference field="20" count="1">
            <x v="56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18">
      <pivotArea dataOnly="0" labelOnly="1" fieldPosition="0">
        <references count="5">
          <reference field="19" count="1" selected="0">
            <x v="15"/>
          </reference>
          <reference field="20" count="1">
            <x v="8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17">
      <pivotArea dataOnly="0" labelOnly="1" fieldPosition="0">
        <references count="5">
          <reference field="19" count="1" selected="0">
            <x v="16"/>
          </reference>
          <reference field="20" count="1">
            <x v="44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16">
      <pivotArea dataOnly="0" labelOnly="1" fieldPosition="0">
        <references count="5">
          <reference field="19" count="1" selected="0">
            <x v="83"/>
          </reference>
          <reference field="20" count="1">
            <x v="132"/>
          </reference>
          <reference field="26" count="1" selected="0">
            <x v="10"/>
          </reference>
          <reference field="27" count="1" selected="0">
            <x v="4"/>
          </reference>
          <reference field="28" count="1" selected="0">
            <x v="52"/>
          </reference>
        </references>
      </pivotArea>
    </format>
    <format dxfId="315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11"/>
          </reference>
          <reference field="27" count="1" selected="0">
            <x v="1"/>
          </reference>
          <reference field="28" count="1" selected="0">
            <x v="8"/>
          </reference>
        </references>
      </pivotArea>
    </format>
    <format dxfId="314">
      <pivotArea dataOnly="0" labelOnly="1" fieldPosition="0">
        <references count="5">
          <reference field="19" count="1" selected="0">
            <x v="124"/>
          </reference>
          <reference field="20" count="1">
            <x v="15"/>
          </reference>
          <reference field="26" count="1" selected="0">
            <x v="11"/>
          </reference>
          <reference field="27" count="1" selected="0">
            <x v="1"/>
          </reference>
          <reference field="28" count="1" selected="0">
            <x v="8"/>
          </reference>
        </references>
      </pivotArea>
    </format>
    <format dxfId="313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312">
      <pivotArea dataOnly="0" labelOnly="1" fieldPosition="0">
        <references count="5">
          <reference field="19" count="1" selected="0">
            <x v="27"/>
          </reference>
          <reference field="20" count="1">
            <x v="148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311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310">
      <pivotArea dataOnly="0" labelOnly="1" fieldPosition="0">
        <references count="5">
          <reference field="19" count="1" selected="0">
            <x v="73"/>
          </reference>
          <reference field="20" count="1">
            <x v="85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309">
      <pivotArea dataOnly="0" labelOnly="1" fieldPosition="0">
        <references count="5">
          <reference field="19" count="1" selected="0">
            <x v="98"/>
          </reference>
          <reference field="20" count="1">
            <x v="127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308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9"/>
          </reference>
        </references>
      </pivotArea>
    </format>
    <format dxfId="307">
      <pivotArea dataOnly="0" labelOnly="1" fieldPosition="0">
        <references count="5">
          <reference field="19" count="1" selected="0">
            <x v="66"/>
          </reference>
          <reference field="20" count="1">
            <x v="136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6"/>
          </reference>
        </references>
      </pivotArea>
    </format>
    <format dxfId="306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6"/>
          </reference>
        </references>
      </pivotArea>
    </format>
    <format dxfId="305">
      <pivotArea dataOnly="0" labelOnly="1" fieldPosition="0">
        <references count="5">
          <reference field="19" count="1" selected="0">
            <x v="99"/>
          </reference>
          <reference field="20" count="1">
            <x v="32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6"/>
          </reference>
        </references>
      </pivotArea>
    </format>
    <format dxfId="304">
      <pivotArea dataOnly="0" labelOnly="1" fieldPosition="0">
        <references count="5">
          <reference field="19" count="1" selected="0">
            <x v="101"/>
          </reference>
          <reference field="20" count="1">
            <x v="126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6"/>
          </reference>
        </references>
      </pivotArea>
    </format>
    <format dxfId="303">
      <pivotArea dataOnly="0" labelOnly="1" fieldPosition="0">
        <references count="5">
          <reference field="19" count="1" selected="0">
            <x v="102"/>
          </reference>
          <reference field="20" count="1">
            <x v="117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6"/>
          </reference>
        </references>
      </pivotArea>
    </format>
    <format dxfId="302">
      <pivotArea dataOnly="0" labelOnly="1" fieldPosition="0">
        <references count="5">
          <reference field="19" count="1" selected="0">
            <x v="47"/>
          </reference>
          <reference field="20" count="1">
            <x v="150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9"/>
          </reference>
        </references>
      </pivotArea>
    </format>
    <format dxfId="301">
      <pivotArea dataOnly="0" labelOnly="1" fieldPosition="0">
        <references count="5">
          <reference field="19" count="1" selected="0">
            <x v="79"/>
          </reference>
          <reference field="20" count="1">
            <x v="119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9"/>
          </reference>
        </references>
      </pivotArea>
    </format>
    <format dxfId="300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9"/>
          </reference>
        </references>
      </pivotArea>
    </format>
    <format dxfId="299">
      <pivotArea dataOnly="0" labelOnly="1" fieldPosition="0">
        <references count="5">
          <reference field="19" count="1" selected="0">
            <x v="105"/>
          </reference>
          <reference field="20" count="1">
            <x v="152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9"/>
          </reference>
        </references>
      </pivotArea>
    </format>
    <format dxfId="298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19"/>
          </reference>
        </references>
      </pivotArea>
    </format>
    <format dxfId="297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38"/>
          </reference>
        </references>
      </pivotArea>
    </format>
    <format dxfId="296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38"/>
          </reference>
        </references>
      </pivotArea>
    </format>
    <format dxfId="295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38"/>
          </reference>
        </references>
      </pivotArea>
    </format>
    <format dxfId="294">
      <pivotArea dataOnly="0" labelOnly="1" fieldPosition="0">
        <references count="5">
          <reference field="19" count="1" selected="0">
            <x v="104"/>
          </reference>
          <reference field="20" count="1">
            <x v="94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38"/>
          </reference>
        </references>
      </pivotArea>
    </format>
    <format dxfId="293">
      <pivotArea dataOnly="0" labelOnly="1" fieldPosition="0">
        <references count="5">
          <reference field="19" count="1" selected="0">
            <x v="105"/>
          </reference>
          <reference field="20" count="1">
            <x v="152"/>
          </reference>
          <reference field="26" count="1" selected="0">
            <x v="11"/>
          </reference>
          <reference field="27" count="1" selected="0">
            <x v="4"/>
          </reference>
          <reference field="28" count="1" selected="0">
            <x v="38"/>
          </reference>
        </references>
      </pivotArea>
    </format>
    <format dxfId="292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46"/>
          </reference>
        </references>
      </pivotArea>
    </format>
    <format dxfId="291">
      <pivotArea dataOnly="0" labelOnly="1" fieldPosition="0">
        <references count="5">
          <reference field="19" count="1" selected="0">
            <x v="73"/>
          </reference>
          <reference field="20" count="1">
            <x v="85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46"/>
          </reference>
        </references>
      </pivotArea>
    </format>
    <format dxfId="290">
      <pivotArea dataOnly="0" labelOnly="1" fieldPosition="0">
        <references count="5">
          <reference field="19" count="1" selected="0">
            <x v="98"/>
          </reference>
          <reference field="20" count="1">
            <x v="127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46"/>
          </reference>
        </references>
      </pivotArea>
    </format>
    <format dxfId="289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1"/>
          </reference>
          <reference field="27" count="1" selected="0">
            <x v="8"/>
          </reference>
          <reference field="28" count="1" selected="0">
            <x v="46"/>
          </reference>
        </references>
      </pivotArea>
    </format>
    <format dxfId="288">
      <pivotArea dataOnly="0" labelOnly="1" fieldPosition="0">
        <references count="5">
          <reference field="19" count="1" selected="0">
            <x v="19"/>
          </reference>
          <reference field="20" count="1">
            <x v="7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7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6">
      <pivotArea dataOnly="0" labelOnly="1" fieldPosition="0">
        <references count="5">
          <reference field="19" count="1" selected="0">
            <x v="27"/>
          </reference>
          <reference field="20" count="1">
            <x v="148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5">
      <pivotArea dataOnly="0" labelOnly="1" fieldPosition="0">
        <references count="5">
          <reference field="19" count="1" selected="0">
            <x v="35"/>
          </reference>
          <reference field="20" count="1">
            <x v="69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4">
      <pivotArea dataOnly="0" labelOnly="1" fieldPosition="0">
        <references count="5">
          <reference field="19" count="1" selected="0">
            <x v="36"/>
          </reference>
          <reference field="20" count="1">
            <x v="12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3">
      <pivotArea dataOnly="0" labelOnly="1" fieldPosition="0">
        <references count="5">
          <reference field="19" count="1" selected="0">
            <x v="47"/>
          </reference>
          <reference field="20" count="1">
            <x v="15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2">
      <pivotArea dataOnly="0" labelOnly="1" fieldPosition="0">
        <references count="5">
          <reference field="19" count="1" selected="0">
            <x v="54"/>
          </reference>
          <reference field="20" count="1">
            <x v="104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1">
      <pivotArea dataOnly="0" labelOnly="1" fieldPosition="0">
        <references count="5">
          <reference field="19" count="1" selected="0">
            <x v="57"/>
          </reference>
          <reference field="20" count="1">
            <x v="107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80">
      <pivotArea dataOnly="0" labelOnly="1" fieldPosition="0">
        <references count="5">
          <reference field="19" count="1" selected="0">
            <x v="92"/>
          </reference>
          <reference field="20" count="1">
            <x v="6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79">
      <pivotArea dataOnly="0" labelOnly="1" fieldPosition="0">
        <references count="5">
          <reference field="19" count="1" selected="0">
            <x v="97"/>
          </reference>
          <reference field="20" count="1">
            <x v="59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78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77">
      <pivotArea dataOnly="0" labelOnly="1" fieldPosition="0">
        <references count="5">
          <reference field="19" count="1" selected="0">
            <x v="106"/>
          </reference>
          <reference field="20" count="1">
            <x v="151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76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"/>
          </reference>
        </references>
      </pivotArea>
    </format>
    <format dxfId="275">
      <pivotArea dataOnly="0" labelOnly="1" fieldPosition="0">
        <references count="5">
          <reference field="19" count="1" selected="0">
            <x v="124"/>
          </reference>
          <reference field="20" count="1">
            <x v="1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3"/>
          </reference>
        </references>
      </pivotArea>
    </format>
    <format dxfId="274">
      <pivotArea dataOnly="0" labelOnly="1" fieldPosition="0">
        <references count="5">
          <reference field="19" count="1" selected="0">
            <x v="76"/>
          </reference>
          <reference field="20" count="1">
            <x v="12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73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72">
      <pivotArea dataOnly="0" labelOnly="1" fieldPosition="0">
        <references count="5">
          <reference field="19" count="1" selected="0">
            <x v="83"/>
          </reference>
          <reference field="20" count="1">
            <x v="13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71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70">
      <pivotArea dataOnly="0" labelOnly="1" fieldPosition="0">
        <references count="5">
          <reference field="19" count="1" selected="0">
            <x v="105"/>
          </reference>
          <reference field="20" count="1">
            <x v="15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69">
      <pivotArea dataOnly="0" labelOnly="1" fieldPosition="0">
        <references count="5">
          <reference field="19" count="1" selected="0">
            <x v="107"/>
          </reference>
          <reference field="20" count="1">
            <x v="9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68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67">
      <pivotArea dataOnly="0" labelOnly="1" fieldPosition="0">
        <references count="5">
          <reference field="19" count="1" selected="0">
            <x v="112"/>
          </reference>
          <reference field="20" count="1">
            <x v="5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66">
      <pivotArea dataOnly="0" labelOnly="1" fieldPosition="0">
        <references count="5">
          <reference field="19" count="1" selected="0">
            <x v="145"/>
          </reference>
          <reference field="20" count="1">
            <x v="14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0"/>
          </reference>
        </references>
      </pivotArea>
    </format>
    <format dxfId="265">
      <pivotArea dataOnly="0" labelOnly="1" fieldPosition="0">
        <references count="5">
          <reference field="19" count="1" selected="0">
            <x v="41"/>
          </reference>
          <reference field="20" count="1">
            <x v="81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264">
      <pivotArea dataOnly="0" labelOnly="1" fieldPosition="0">
        <references count="5">
          <reference field="19" count="1" selected="0">
            <x v="42"/>
          </reference>
          <reference field="20" count="1">
            <x v="77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263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262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261">
      <pivotArea dataOnly="0" labelOnly="1" fieldPosition="0">
        <references count="5">
          <reference field="19" count="1" selected="0">
            <x v="140"/>
          </reference>
          <reference field="20" count="1">
            <x v="40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260">
      <pivotArea dataOnly="0" labelOnly="1" fieldPosition="0">
        <references count="5">
          <reference field="19" count="1" selected="0">
            <x v="143"/>
          </reference>
          <reference field="20" count="1">
            <x v="86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26"/>
          </reference>
        </references>
      </pivotArea>
    </format>
    <format dxfId="259">
      <pivotArea dataOnly="0" labelOnly="1" fieldPosition="0">
        <references count="5">
          <reference field="19" count="1" selected="0">
            <x v="23"/>
          </reference>
          <reference field="20" count="1">
            <x v="74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8">
      <pivotArea dataOnly="0" labelOnly="1" fieldPosition="0">
        <references count="5">
          <reference field="19" count="1" selected="0">
            <x v="30"/>
          </reference>
          <reference field="20" count="1">
            <x v="10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7">
      <pivotArea dataOnly="0" labelOnly="1" fieldPosition="0">
        <references count="5">
          <reference field="19" count="1" selected="0">
            <x v="31"/>
          </reference>
          <reference field="20" count="1">
            <x v="2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6">
      <pivotArea dataOnly="0" labelOnly="1" fieldPosition="0">
        <references count="5">
          <reference field="19" count="1" selected="0">
            <x v="33"/>
          </reference>
          <reference field="20" count="1">
            <x v="64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5">
      <pivotArea dataOnly="0" labelOnly="1" fieldPosition="0">
        <references count="5">
          <reference field="19" count="1" selected="0">
            <x v="36"/>
          </reference>
          <reference field="20" count="1">
            <x v="1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4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3">
      <pivotArea dataOnly="0" labelOnly="1" fieldPosition="0">
        <references count="5">
          <reference field="19" count="1" selected="0">
            <x v="46"/>
          </reference>
          <reference field="20" count="1">
            <x v="22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2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1">
      <pivotArea dataOnly="0" labelOnly="1" fieldPosition="0">
        <references count="5">
          <reference field="19" count="1" selected="0">
            <x v="70"/>
          </reference>
          <reference field="20" count="1">
            <x v="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50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49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7"/>
          </reference>
        </references>
      </pivotArea>
    </format>
    <format dxfId="248">
      <pivotArea dataOnly="0" labelOnly="1" fieldPosition="0">
        <references count="5">
          <reference field="19" count="1" selected="0">
            <x v="125"/>
          </reference>
          <reference field="20" count="1">
            <x v="13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28"/>
          </reference>
        </references>
      </pivotArea>
    </format>
    <format dxfId="247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36"/>
          </reference>
        </references>
      </pivotArea>
    </format>
    <format dxfId="246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36"/>
          </reference>
        </references>
      </pivotArea>
    </format>
    <format dxfId="245">
      <pivotArea dataOnly="0" labelOnly="1" fieldPosition="0">
        <references count="5">
          <reference field="19" count="1" selected="0">
            <x v="17"/>
          </reference>
          <reference field="20" count="1">
            <x v="7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44">
      <pivotArea dataOnly="0" labelOnly="1" fieldPosition="0">
        <references count="5">
          <reference field="19" count="1" selected="0">
            <x v="18"/>
          </reference>
          <reference field="20" count="1">
            <x v="7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43">
      <pivotArea dataOnly="0" labelOnly="1" fieldPosition="0">
        <references count="5">
          <reference field="19" count="1" selected="0">
            <x v="22"/>
          </reference>
          <reference field="20" count="1">
            <x v="6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42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41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40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39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38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37">
      <pivotArea dataOnly="0" labelOnly="1" fieldPosition="0">
        <references count="5">
          <reference field="19" count="1" selected="0">
            <x v="140"/>
          </reference>
          <reference field="20" count="1">
            <x v="40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36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0"/>
          </reference>
        </references>
      </pivotArea>
    </format>
    <format dxfId="235">
      <pivotArea dataOnly="0" labelOnly="1" fieldPosition="0">
        <references count="5">
          <reference field="19" count="1" selected="0">
            <x v="17"/>
          </reference>
          <reference field="20" count="1">
            <x v="7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34">
      <pivotArea dataOnly="0" labelOnly="1" fieldPosition="0">
        <references count="5">
          <reference field="19" count="1" selected="0">
            <x v="18"/>
          </reference>
          <reference field="20" count="1">
            <x v="75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33">
      <pivotArea dataOnly="0" labelOnly="1" fieldPosition="0">
        <references count="5">
          <reference field="19" count="1" selected="0">
            <x v="22"/>
          </reference>
          <reference field="20" count="1">
            <x v="6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32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31">
      <pivotArea dataOnly="0" labelOnly="1" fieldPosition="0">
        <references count="5">
          <reference field="19" count="1" selected="0">
            <x v="49"/>
          </reference>
          <reference field="20" count="1">
            <x v="1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30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9">
      <pivotArea dataOnly="0" labelOnly="1" fieldPosition="0">
        <references count="5">
          <reference field="19" count="1" selected="0">
            <x v="54"/>
          </reference>
          <reference field="20" count="1">
            <x v="104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8">
      <pivotArea dataOnly="0" labelOnly="1" fieldPosition="0">
        <references count="5">
          <reference field="19" count="1" selected="0">
            <x v="81"/>
          </reference>
          <reference field="20" count="1">
            <x v="13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7">
      <pivotArea dataOnly="0" labelOnly="1" fieldPosition="0">
        <references count="5">
          <reference field="19" count="1" selected="0">
            <x v="82"/>
          </reference>
          <reference field="20" count="1">
            <x v="137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6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5">
      <pivotArea dataOnly="0" labelOnly="1" fieldPosition="0">
        <references count="5">
          <reference field="19" count="1" selected="0">
            <x v="129"/>
          </reference>
          <reference field="20" count="1">
            <x v="89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4">
      <pivotArea dataOnly="0" labelOnly="1" fieldPosition="0">
        <references count="5">
          <reference field="19" count="1" selected="0">
            <x v="131"/>
          </reference>
          <reference field="20" count="1">
            <x v="20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3">
      <pivotArea dataOnly="0" labelOnly="1" fieldPosition="0">
        <references count="5">
          <reference field="19" count="1" selected="0">
            <x v="140"/>
          </reference>
          <reference field="20" count="1">
            <x v="40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2">
      <pivotArea dataOnly="0" labelOnly="1" fieldPosition="0">
        <references count="5">
          <reference field="19" count="1" selected="0">
            <x v="142"/>
          </reference>
          <reference field="20" count="1">
            <x v="51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45"/>
          </reference>
        </references>
      </pivotArea>
    </format>
    <format dxfId="221">
      <pivotArea dataOnly="0" labelOnly="1" fieldPosition="0">
        <references count="5">
          <reference field="19" count="1" selected="0">
            <x v="70"/>
          </reference>
          <reference field="20" count="1">
            <x v="7"/>
          </reference>
          <reference field="26" count="1" selected="0">
            <x v="12"/>
          </reference>
          <reference field="27" count="1" selected="0">
            <x v="5"/>
          </reference>
          <reference field="28" count="1" selected="0">
            <x v="50"/>
          </reference>
        </references>
      </pivotArea>
    </format>
    <format dxfId="220">
      <pivotArea dataOnly="0" labelOnly="1" fieldPosition="0">
        <references count="5">
          <reference field="19" count="1" selected="0">
            <x v="121"/>
          </reference>
          <reference field="20" count="1">
            <x v="16"/>
          </reference>
          <reference field="26" count="1" selected="0">
            <x v="12"/>
          </reference>
          <reference field="27" count="1" selected="0">
            <x v="1"/>
          </reference>
          <reference field="28" count="1" selected="0">
            <x v="56"/>
          </reference>
        </references>
      </pivotArea>
    </format>
    <format dxfId="219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3"/>
          </reference>
          <reference field="27" count="1" selected="0">
            <x v="1"/>
          </reference>
          <reference field="28" count="1" selected="0">
            <x v="18"/>
          </reference>
        </references>
      </pivotArea>
    </format>
    <format dxfId="218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3"/>
          </reference>
          <reference field="27" count="1" selected="0">
            <x v="1"/>
          </reference>
          <reference field="28" count="1" selected="0">
            <x v="18"/>
          </reference>
        </references>
      </pivotArea>
    </format>
    <format dxfId="217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13"/>
          </reference>
          <reference field="27" count="1" selected="0">
            <x v="1"/>
          </reference>
          <reference field="28" count="1" selected="0">
            <x v="18"/>
          </reference>
        </references>
      </pivotArea>
    </format>
    <format dxfId="216">
      <pivotArea dataOnly="0" labelOnly="1" fieldPosition="0">
        <references count="5">
          <reference field="19" count="1" selected="0">
            <x v="74"/>
          </reference>
          <reference field="20" count="1">
            <x v="135"/>
          </reference>
          <reference field="26" count="1" selected="0">
            <x v="13"/>
          </reference>
          <reference field="27" count="1" selected="0">
            <x v="1"/>
          </reference>
          <reference field="28" count="1" selected="0">
            <x v="18"/>
          </reference>
        </references>
      </pivotArea>
    </format>
    <format dxfId="215">
      <pivotArea dataOnly="0" labelOnly="1" fieldPosition="0">
        <references count="5">
          <reference field="19" count="1" selected="0">
            <x v="92"/>
          </reference>
          <reference field="20" count="1">
            <x v="60"/>
          </reference>
          <reference field="26" count="1" selected="0">
            <x v="13"/>
          </reference>
          <reference field="27" count="1" selected="0">
            <x v="1"/>
          </reference>
          <reference field="28" count="1" selected="0">
            <x v="18"/>
          </reference>
        </references>
      </pivotArea>
    </format>
    <format dxfId="214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14"/>
          </reference>
          <reference field="27" count="1" selected="0">
            <x v="1"/>
          </reference>
          <reference field="28" count="1" selected="0">
            <x v="53"/>
          </reference>
        </references>
      </pivotArea>
    </format>
    <format dxfId="213">
      <pivotArea dataOnly="0" labelOnly="1" fieldPosition="0">
        <references count="5">
          <reference field="19" count="1" selected="0">
            <x v="17"/>
          </reference>
          <reference field="20" count="1">
            <x v="78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12">
      <pivotArea dataOnly="0" labelOnly="1" fieldPosition="0">
        <references count="5">
          <reference field="19" count="1" selected="0">
            <x v="20"/>
          </reference>
          <reference field="20" count="1">
            <x v="79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11">
      <pivotArea dataOnly="0" labelOnly="1" fieldPosition="0">
        <references count="5">
          <reference field="19" count="1" selected="0">
            <x v="25"/>
          </reference>
          <reference field="20" count="1">
            <x v="100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10">
      <pivotArea dataOnly="0" labelOnly="1" fieldPosition="0">
        <references count="5">
          <reference field="19" count="1" selected="0">
            <x v="38"/>
          </reference>
          <reference field="20" count="1">
            <x v="88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9">
      <pivotArea dataOnly="0" labelOnly="1" fieldPosition="0">
        <references count="5">
          <reference field="19" count="1" selected="0">
            <x v="41"/>
          </reference>
          <reference field="20" count="1">
            <x v="81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8">
      <pivotArea dataOnly="0" labelOnly="1" fieldPosition="0">
        <references count="5">
          <reference field="19" count="1" selected="0">
            <x v="48"/>
          </reference>
          <reference field="20" count="1">
            <x v="97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7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6">
      <pivotArea dataOnly="0" labelOnly="1" fieldPosition="0">
        <references count="5">
          <reference field="19" count="1" selected="0">
            <x v="54"/>
          </reference>
          <reference field="20" count="1">
            <x v="104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5">
      <pivotArea dataOnly="0" labelOnly="1" fieldPosition="0">
        <references count="5">
          <reference field="19" count="1" selected="0">
            <x v="55"/>
          </reference>
          <reference field="20" count="1">
            <x v="109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4">
      <pivotArea dataOnly="0" labelOnly="1" fieldPosition="0">
        <references count="5">
          <reference field="19" count="1" selected="0">
            <x v="56"/>
          </reference>
          <reference field="20" count="1">
            <x v="10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3">
      <pivotArea dataOnly="0" labelOnly="1" fieldPosition="0">
        <references count="5">
          <reference field="19" count="1" selected="0">
            <x v="57"/>
          </reference>
          <reference field="20" count="1">
            <x v="107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2">
      <pivotArea dataOnly="0" labelOnly="1" fieldPosition="0">
        <references count="5">
          <reference field="19" count="1" selected="0">
            <x v="66"/>
          </reference>
          <reference field="20" count="1">
            <x v="136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1">
      <pivotArea dataOnly="0" labelOnly="1" fieldPosition="0">
        <references count="5">
          <reference field="19" count="1" selected="0">
            <x v="67"/>
          </reference>
          <reference field="20" count="1">
            <x v="10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200">
      <pivotArea dataOnly="0" labelOnly="1" fieldPosition="0">
        <references count="5">
          <reference field="19" count="1" selected="0">
            <x v="72"/>
          </reference>
          <reference field="20" count="1">
            <x v="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9">
      <pivotArea dataOnly="0" labelOnly="1" fieldPosition="0">
        <references count="5">
          <reference field="19" count="1" selected="0">
            <x v="73"/>
          </reference>
          <reference field="20" count="1">
            <x v="8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8">
      <pivotArea dataOnly="0" labelOnly="1" fieldPosition="0">
        <references count="5">
          <reference field="19" count="1" selected="0">
            <x v="74"/>
          </reference>
          <reference field="20" count="1">
            <x v="13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7">
      <pivotArea dataOnly="0" labelOnly="1" fieldPosition="0">
        <references count="5">
          <reference field="19" count="1" selected="0">
            <x v="76"/>
          </reference>
          <reference field="20" count="1">
            <x v="122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6">
      <pivotArea dataOnly="0" labelOnly="1" fieldPosition="0">
        <references count="5">
          <reference field="19" count="1" selected="0">
            <x v="79"/>
          </reference>
          <reference field="20" count="1">
            <x v="119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5">
      <pivotArea dataOnly="0" labelOnly="1" fieldPosition="0">
        <references count="5">
          <reference field="19" count="1" selected="0">
            <x v="83"/>
          </reference>
          <reference field="20" count="1">
            <x v="132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4">
      <pivotArea dataOnly="0" labelOnly="1" fieldPosition="0">
        <references count="5">
          <reference field="19" count="1" selected="0">
            <x v="84"/>
          </reference>
          <reference field="20" count="1">
            <x v="121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3">
      <pivotArea dataOnly="0" labelOnly="1" fieldPosition="0">
        <references count="5">
          <reference field="19" count="1" selected="0">
            <x v="85"/>
          </reference>
          <reference field="20" count="1">
            <x v="129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2">
      <pivotArea dataOnly="0" labelOnly="1" fieldPosition="0">
        <references count="5">
          <reference field="19" count="1" selected="0">
            <x v="91"/>
          </reference>
          <reference field="20" count="1">
            <x v="26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1">
      <pivotArea dataOnly="0" labelOnly="1" fieldPosition="0">
        <references count="5">
          <reference field="19" count="1" selected="0">
            <x v="92"/>
          </reference>
          <reference field="20" count="1">
            <x v="60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90">
      <pivotArea dataOnly="0" labelOnly="1" fieldPosition="0">
        <references count="5">
          <reference field="19" count="1" selected="0">
            <x v="103"/>
          </reference>
          <reference field="20" count="1">
            <x v="93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9">
      <pivotArea dataOnly="0" labelOnly="1" fieldPosition="0">
        <references count="5">
          <reference field="19" count="1" selected="0">
            <x v="104"/>
          </reference>
          <reference field="20" count="1">
            <x v="94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8">
      <pivotArea dataOnly="0" labelOnly="1" fieldPosition="0">
        <references count="5">
          <reference field="19" count="1" selected="0">
            <x v="107"/>
          </reference>
          <reference field="20" count="1">
            <x v="92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7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6">
      <pivotArea dataOnly="0" labelOnly="1" fieldPosition="0">
        <references count="5">
          <reference field="19" count="1" selected="0">
            <x v="116"/>
          </reference>
          <reference field="20" count="1">
            <x v="87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5">
      <pivotArea dataOnly="0" labelOnly="1" fieldPosition="0">
        <references count="5">
          <reference field="19" count="1" selected="0">
            <x v="126"/>
          </reference>
          <reference field="20" count="1">
            <x v="82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4">
      <pivotArea dataOnly="0" labelOnly="1" fieldPosition="0">
        <references count="5">
          <reference field="19" count="1" selected="0">
            <x v="128"/>
          </reference>
          <reference field="20" count="1">
            <x v="39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3">
      <pivotArea dataOnly="0" labelOnly="1" fieldPosition="0">
        <references count="5">
          <reference field="19" count="1" selected="0">
            <x v="151"/>
          </reference>
          <reference field="20" count="1">
            <x v="36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21"/>
          </reference>
        </references>
      </pivotArea>
    </format>
    <format dxfId="182">
      <pivotArea dataOnly="0" labelOnly="1" fieldPosition="0">
        <references count="5">
          <reference field="19" count="1" selected="0">
            <x v="90"/>
          </reference>
          <reference field="20" count="1">
            <x v="133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81">
      <pivotArea dataOnly="0" labelOnly="1" fieldPosition="0">
        <references count="5">
          <reference field="19" count="1" selected="0">
            <x v="111"/>
          </reference>
          <reference field="20" count="1">
            <x v="110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80">
      <pivotArea dataOnly="0" labelOnly="1" fieldPosition="0">
        <references count="5">
          <reference field="19" count="1" selected="0">
            <x v="113"/>
          </reference>
          <reference field="20" count="1">
            <x v="116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79">
      <pivotArea dataOnly="0" labelOnly="1" fieldPosition="0">
        <references count="5">
          <reference field="19" count="1" selected="0">
            <x v="118"/>
          </reference>
          <reference field="20" count="1">
            <x v="147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78">
      <pivotArea dataOnly="0" labelOnly="1" fieldPosition="0">
        <references count="5">
          <reference field="19" count="1" selected="0">
            <x v="119"/>
          </reference>
          <reference field="20" count="1">
            <x v="146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77">
      <pivotArea dataOnly="0" labelOnly="1" fieldPosition="0">
        <references count="5">
          <reference field="19" count="1" selected="0">
            <x v="145"/>
          </reference>
          <reference field="20" count="1">
            <x v="14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76">
      <pivotArea dataOnly="0" labelOnly="1" fieldPosition="0">
        <references count="5">
          <reference field="19" count="1" selected="0">
            <x v="152"/>
          </reference>
          <reference field="20" count="1">
            <x v="0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75">
      <pivotArea dataOnly="0" labelOnly="1" fieldPosition="0">
        <references count="5">
          <reference field="19" count="1" selected="0">
            <x v="153"/>
          </reference>
          <reference field="20" count="1">
            <x v="62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2"/>
          </reference>
        </references>
      </pivotArea>
    </format>
    <format dxfId="174">
      <pivotArea dataOnly="0" labelOnly="1" fieldPosition="0">
        <references count="5">
          <reference field="19" count="1" selected="0">
            <x v="24"/>
          </reference>
          <reference field="20" count="1">
            <x v="73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4"/>
          </reference>
        </references>
      </pivotArea>
    </format>
    <format dxfId="173">
      <pivotArea dataOnly="0" labelOnly="1" fieldPosition="0">
        <references count="5">
          <reference field="19" count="1" selected="0">
            <x v="114"/>
          </reference>
          <reference field="20" count="1">
            <x v="33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4"/>
          </reference>
        </references>
      </pivotArea>
    </format>
    <format dxfId="172">
      <pivotArea dataOnly="0" labelOnly="1" fieldPosition="0">
        <references count="5">
          <reference field="19" count="1" selected="0">
            <x v="115"/>
          </reference>
          <reference field="20" count="1">
            <x v="95"/>
          </reference>
          <reference field="26" count="1" selected="0">
            <x v="15"/>
          </reference>
          <reference field="27" count="1" selected="0">
            <x v="4"/>
          </reference>
          <reference field="28" count="1" selected="0">
            <x v="44"/>
          </reference>
        </references>
      </pivotArea>
    </format>
    <format dxfId="171">
      <pivotArea dataOnly="0" labelOnly="1" fieldPosition="0">
        <references count="5">
          <reference field="19" count="1" selected="0">
            <x v="26"/>
          </reference>
          <reference field="20" count="1">
            <x v="99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70">
      <pivotArea dataOnly="0" labelOnly="1" fieldPosition="0">
        <references count="5">
          <reference field="19" count="1" selected="0">
            <x v="41"/>
          </reference>
          <reference field="20" count="1">
            <x v="81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9">
      <pivotArea dataOnly="0" labelOnly="1" fieldPosition="0">
        <references count="5">
          <reference field="19" count="1" selected="0">
            <x v="42"/>
          </reference>
          <reference field="20" count="1">
            <x v="77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8">
      <pivotArea dataOnly="0" labelOnly="1" fieldPosition="0">
        <references count="5">
          <reference field="19" count="1" selected="0">
            <x v="47"/>
          </reference>
          <reference field="20" count="1">
            <x v="150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7">
      <pivotArea dataOnly="0" labelOnly="1" fieldPosition="0">
        <references count="5">
          <reference field="19" count="1" selected="0">
            <x v="53"/>
          </reference>
          <reference field="20" count="1">
            <x v="50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6">
      <pivotArea dataOnly="0" labelOnly="1" fieldPosition="0">
        <references count="5">
          <reference field="19" count="1" selected="0">
            <x v="58"/>
          </reference>
          <reference field="20" count="1">
            <x v="106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5">
      <pivotArea dataOnly="0" labelOnly="1" fieldPosition="0">
        <references count="5">
          <reference field="19" count="1" selected="0">
            <x v="98"/>
          </reference>
          <reference field="20" count="1">
            <x v="127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4">
      <pivotArea dataOnly="0" labelOnly="1" fieldPosition="0">
        <references count="5">
          <reference field="19" count="1" selected="0">
            <x v="104"/>
          </reference>
          <reference field="20" count="1">
            <x v="94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3">
      <pivotArea dataOnly="0" labelOnly="1" fieldPosition="0">
        <references count="5">
          <reference field="19" count="1" selected="0">
            <x v="108"/>
          </reference>
          <reference field="20" count="1">
            <x v="48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2">
      <pivotArea dataOnly="0" labelOnly="1" fieldPosition="0">
        <references count="5">
          <reference field="19" count="1" selected="0">
            <x v="129"/>
          </reference>
          <reference field="20" count="1">
            <x v="89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1">
      <pivotArea dataOnly="0" labelOnly="1" fieldPosition="0">
        <references count="5">
          <reference field="19" count="1" selected="0">
            <x v="132"/>
          </reference>
          <reference field="20" count="1">
            <x v="42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60">
      <pivotArea dataOnly="0" labelOnly="1" fieldPosition="0">
        <references count="5">
          <reference field="19" count="1" selected="0">
            <x v="133"/>
          </reference>
          <reference field="20" count="1">
            <x v="61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59">
      <pivotArea dataOnly="0" labelOnly="1" fieldPosition="0">
        <references count="5">
          <reference field="19" count="1" selected="0">
            <x v="136"/>
          </reference>
          <reference field="20" count="1">
            <x v="65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58">
      <pivotArea dataOnly="0" labelOnly="1" fieldPosition="0">
        <references count="5">
          <reference field="19" count="1" selected="0">
            <x v="137"/>
          </reference>
          <reference field="20" count="1">
            <x v="67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57">
      <pivotArea dataOnly="0" labelOnly="1" fieldPosition="0">
        <references count="5">
          <reference field="19" count="1" selected="0">
            <x v="143"/>
          </reference>
          <reference field="20" count="1">
            <x v="86"/>
          </reference>
          <reference field="26" count="1" selected="0">
            <x v="16"/>
          </reference>
          <reference field="27" count="1" selected="0">
            <x v="0"/>
          </reference>
          <reference field="28" count="1" selected="0">
            <x v="17"/>
          </reference>
        </references>
      </pivotArea>
    </format>
    <format dxfId="156">
      <pivotArea dataOnly="0" labelOnly="1" fieldPosition="0">
        <references count="5">
          <reference field="19" count="1" selected="0">
            <x v="61"/>
          </reference>
          <reference field="20" count="1">
            <x v="38"/>
          </reference>
          <reference field="26" count="1" selected="0">
            <x v="17"/>
          </reference>
          <reference field="27" count="1" selected="0">
            <x v="9"/>
          </reference>
          <reference field="28" count="1" selected="0">
            <x v="58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63A5-6F1D-4251-BE6B-882229BF8944}">
  <dimension ref="A1:E44"/>
  <sheetViews>
    <sheetView topLeftCell="A7" workbookViewId="0">
      <selection activeCell="D28" sqref="D28"/>
    </sheetView>
  </sheetViews>
  <sheetFormatPr baseColWidth="10" defaultRowHeight="15" x14ac:dyDescent="0.25"/>
  <cols>
    <col min="1" max="1" width="15.28515625" customWidth="1"/>
    <col min="2" max="2" width="74.28515625" bestFit="1" customWidth="1"/>
    <col min="3" max="3" width="22.7109375" bestFit="1" customWidth="1"/>
    <col min="4" max="4" width="29.42578125" bestFit="1" customWidth="1"/>
    <col min="5" max="5" width="22.28515625" bestFit="1" customWidth="1"/>
  </cols>
  <sheetData>
    <row r="1" spans="1:5" x14ac:dyDescent="0.25">
      <c r="A1" s="3" t="s">
        <v>23</v>
      </c>
      <c r="B1" t="s">
        <v>1098</v>
      </c>
    </row>
    <row r="3" spans="1:5" x14ac:dyDescent="0.25">
      <c r="A3" s="3" t="s">
        <v>15</v>
      </c>
      <c r="B3" s="3" t="s">
        <v>16</v>
      </c>
      <c r="C3" t="s">
        <v>1093</v>
      </c>
      <c r="D3" t="s">
        <v>1094</v>
      </c>
      <c r="E3" t="s">
        <v>1099</v>
      </c>
    </row>
    <row r="4" spans="1:5" x14ac:dyDescent="0.25">
      <c r="A4">
        <v>1100</v>
      </c>
      <c r="B4" t="s">
        <v>259</v>
      </c>
      <c r="C4" s="1">
        <v>776229347.63999999</v>
      </c>
      <c r="D4" s="1">
        <v>-11300000</v>
      </c>
      <c r="E4" s="1">
        <v>764929347.63999999</v>
      </c>
    </row>
    <row r="5" spans="1:5" x14ac:dyDescent="0.25">
      <c r="A5">
        <v>1200</v>
      </c>
      <c r="B5" t="s">
        <v>264</v>
      </c>
      <c r="C5" s="1">
        <v>136580545.31999999</v>
      </c>
      <c r="D5" s="1">
        <v>-300000</v>
      </c>
      <c r="E5" s="1">
        <v>136280545.31999999</v>
      </c>
    </row>
    <row r="6" spans="1:5" x14ac:dyDescent="0.25">
      <c r="A6">
        <v>1300</v>
      </c>
      <c r="B6" t="s">
        <v>269</v>
      </c>
      <c r="C6" s="1">
        <v>148755833.55000001</v>
      </c>
      <c r="D6" s="1">
        <v>11000000</v>
      </c>
      <c r="E6" s="1">
        <v>159755833.55000001</v>
      </c>
    </row>
    <row r="7" spans="1:5" x14ac:dyDescent="0.25">
      <c r="A7">
        <v>1400</v>
      </c>
      <c r="B7" t="s">
        <v>274</v>
      </c>
      <c r="C7" s="1">
        <v>273183438.27999997</v>
      </c>
      <c r="D7" s="1">
        <v>300000</v>
      </c>
      <c r="E7" s="1">
        <v>273483438.27999997</v>
      </c>
    </row>
    <row r="8" spans="1:5" x14ac:dyDescent="0.25">
      <c r="A8">
        <v>1500</v>
      </c>
      <c r="B8" t="s">
        <v>281</v>
      </c>
      <c r="C8" s="1">
        <v>116816069.21000001</v>
      </c>
      <c r="D8" s="1">
        <v>300000</v>
      </c>
      <c r="E8" s="1">
        <v>117116069.21000001</v>
      </c>
    </row>
    <row r="9" spans="1:5" x14ac:dyDescent="0.25">
      <c r="A9">
        <v>1700</v>
      </c>
      <c r="B9" t="s">
        <v>531</v>
      </c>
      <c r="C9" s="1">
        <v>22000000</v>
      </c>
      <c r="D9" s="1"/>
      <c r="E9" s="1">
        <v>22000000</v>
      </c>
    </row>
    <row r="10" spans="1:5" x14ac:dyDescent="0.25">
      <c r="A10">
        <v>2100</v>
      </c>
      <c r="B10" t="s">
        <v>113</v>
      </c>
      <c r="C10" s="1">
        <v>12881480.859999999</v>
      </c>
      <c r="D10" s="1">
        <v>200000</v>
      </c>
      <c r="E10" s="1">
        <v>13081480.859999999</v>
      </c>
    </row>
    <row r="11" spans="1:5" x14ac:dyDescent="0.25">
      <c r="A11">
        <v>2200</v>
      </c>
      <c r="B11" t="s">
        <v>71</v>
      </c>
      <c r="C11" s="1">
        <v>3088397.55</v>
      </c>
      <c r="D11" s="1"/>
      <c r="E11" s="1">
        <v>3088397.55</v>
      </c>
    </row>
    <row r="12" spans="1:5" x14ac:dyDescent="0.25">
      <c r="A12">
        <v>2300</v>
      </c>
      <c r="B12" t="s">
        <v>487</v>
      </c>
      <c r="C12" s="1">
        <v>1906162.45</v>
      </c>
      <c r="D12" s="1"/>
      <c r="E12" s="1">
        <v>1906162.45</v>
      </c>
    </row>
    <row r="13" spans="1:5" x14ac:dyDescent="0.25">
      <c r="A13">
        <v>2400</v>
      </c>
      <c r="B13" t="s">
        <v>79</v>
      </c>
      <c r="C13" s="1">
        <v>42424226.469999999</v>
      </c>
      <c r="D13" s="1"/>
      <c r="E13" s="1">
        <v>42424226.469999999</v>
      </c>
    </row>
    <row r="14" spans="1:5" x14ac:dyDescent="0.25">
      <c r="A14">
        <v>2500</v>
      </c>
      <c r="B14" t="s">
        <v>116</v>
      </c>
      <c r="C14" s="1">
        <v>27304021.84</v>
      </c>
      <c r="D14" s="1"/>
      <c r="E14" s="1">
        <v>27304021.84</v>
      </c>
    </row>
    <row r="15" spans="1:5" x14ac:dyDescent="0.25">
      <c r="A15">
        <v>2600</v>
      </c>
      <c r="B15" t="s">
        <v>185</v>
      </c>
      <c r="C15" s="1">
        <v>94521732.730000004</v>
      </c>
      <c r="D15" s="1">
        <v>-5521227.9500000002</v>
      </c>
      <c r="E15" s="1">
        <v>89000504.780000001</v>
      </c>
    </row>
    <row r="16" spans="1:5" x14ac:dyDescent="0.25">
      <c r="A16">
        <v>2700</v>
      </c>
      <c r="B16" t="s">
        <v>81</v>
      </c>
      <c r="C16" s="1">
        <v>11448872.74</v>
      </c>
      <c r="D16" s="1"/>
      <c r="E16" s="1">
        <v>11448872.74</v>
      </c>
    </row>
    <row r="17" spans="1:5" x14ac:dyDescent="0.25">
      <c r="A17">
        <v>2800</v>
      </c>
      <c r="B17" t="s">
        <v>343</v>
      </c>
      <c r="C17" s="1">
        <v>3473424.48</v>
      </c>
      <c r="D17" s="1">
        <v>-36440</v>
      </c>
      <c r="E17" s="1">
        <v>3436984.48</v>
      </c>
    </row>
    <row r="18" spans="1:5" x14ac:dyDescent="0.25">
      <c r="A18">
        <v>2900</v>
      </c>
      <c r="B18" t="s">
        <v>118</v>
      </c>
      <c r="C18" s="1">
        <v>12180180.780000001</v>
      </c>
      <c r="D18" s="1"/>
      <c r="E18" s="1">
        <v>12180180.780000001</v>
      </c>
    </row>
    <row r="19" spans="1:5" x14ac:dyDescent="0.25">
      <c r="A19">
        <v>3100</v>
      </c>
      <c r="B19" t="s">
        <v>124</v>
      </c>
      <c r="C19" s="1">
        <v>370802074.86000007</v>
      </c>
      <c r="D19" s="1">
        <v>5467361.0999999996</v>
      </c>
      <c r="E19" s="1">
        <v>376269435.96000004</v>
      </c>
    </row>
    <row r="20" spans="1:5" x14ac:dyDescent="0.25">
      <c r="A20">
        <v>3200</v>
      </c>
      <c r="B20" t="s">
        <v>126</v>
      </c>
      <c r="C20" s="1">
        <v>260986716.55000001</v>
      </c>
      <c r="D20" s="1">
        <v>-1306531.2</v>
      </c>
      <c r="E20" s="1">
        <v>259680185.35000002</v>
      </c>
    </row>
    <row r="21" spans="1:5" x14ac:dyDescent="0.25">
      <c r="A21">
        <v>3300</v>
      </c>
      <c r="B21" t="s">
        <v>83</v>
      </c>
      <c r="C21" s="1">
        <v>167054699.97</v>
      </c>
      <c r="D21" s="1">
        <v>-27000</v>
      </c>
      <c r="E21" s="1">
        <v>167027699.97</v>
      </c>
    </row>
    <row r="22" spans="1:5" x14ac:dyDescent="0.25">
      <c r="A22">
        <v>3400</v>
      </c>
      <c r="B22" t="s">
        <v>134</v>
      </c>
      <c r="C22" s="1">
        <v>150785796.63000003</v>
      </c>
      <c r="D22" s="1">
        <v>-5951789.25</v>
      </c>
      <c r="E22" s="1">
        <v>144834007.38000003</v>
      </c>
    </row>
    <row r="23" spans="1:5" x14ac:dyDescent="0.25">
      <c r="A23">
        <v>3500</v>
      </c>
      <c r="B23" t="s">
        <v>85</v>
      </c>
      <c r="C23" s="1">
        <v>562159021.30999994</v>
      </c>
      <c r="D23" s="1"/>
      <c r="E23" s="1">
        <v>562159021.30999994</v>
      </c>
    </row>
    <row r="24" spans="1:5" x14ac:dyDescent="0.25">
      <c r="A24">
        <v>3600</v>
      </c>
      <c r="B24" t="s">
        <v>221</v>
      </c>
      <c r="C24" s="1">
        <v>53125666.519999996</v>
      </c>
      <c r="D24" s="1"/>
      <c r="E24" s="1">
        <v>53125666.519999996</v>
      </c>
    </row>
    <row r="25" spans="1:5" x14ac:dyDescent="0.25">
      <c r="A25">
        <v>3700</v>
      </c>
      <c r="B25" t="s">
        <v>139</v>
      </c>
      <c r="C25" s="1">
        <v>350979.2</v>
      </c>
      <c r="D25" s="1"/>
      <c r="E25" s="1">
        <v>350979.2</v>
      </c>
    </row>
    <row r="26" spans="1:5" x14ac:dyDescent="0.25">
      <c r="A26">
        <v>3800</v>
      </c>
      <c r="B26" t="s">
        <v>143</v>
      </c>
      <c r="C26" s="1">
        <v>23109910</v>
      </c>
      <c r="D26" s="1"/>
      <c r="E26" s="1">
        <v>23109910</v>
      </c>
    </row>
    <row r="27" spans="1:5" x14ac:dyDescent="0.25">
      <c r="A27">
        <v>3900</v>
      </c>
      <c r="B27" t="s">
        <v>54</v>
      </c>
      <c r="C27" s="1">
        <v>32537177.52</v>
      </c>
      <c r="D27" s="1">
        <v>29337.03</v>
      </c>
      <c r="E27" s="1">
        <v>32566514.550000001</v>
      </c>
    </row>
    <row r="28" spans="1:5" x14ac:dyDescent="0.25">
      <c r="A28">
        <v>4200</v>
      </c>
      <c r="B28" t="s">
        <v>152</v>
      </c>
      <c r="C28" s="1">
        <v>143324111.25999999</v>
      </c>
      <c r="D28" s="1">
        <v>3185712.3099999996</v>
      </c>
      <c r="E28" s="1">
        <v>146509823.56999999</v>
      </c>
    </row>
    <row r="29" spans="1:5" x14ac:dyDescent="0.25">
      <c r="A29">
        <v>4300</v>
      </c>
      <c r="B29" t="s">
        <v>477</v>
      </c>
      <c r="C29" s="1">
        <v>3400000</v>
      </c>
      <c r="D29" s="1"/>
      <c r="E29" s="1">
        <v>3400000</v>
      </c>
    </row>
    <row r="30" spans="1:5" x14ac:dyDescent="0.25">
      <c r="A30">
        <v>4400</v>
      </c>
      <c r="B30" t="s">
        <v>91</v>
      </c>
      <c r="C30" s="1">
        <v>126441146</v>
      </c>
      <c r="D30" s="1"/>
      <c r="E30" s="1">
        <v>126441146</v>
      </c>
    </row>
    <row r="31" spans="1:5" x14ac:dyDescent="0.25">
      <c r="A31">
        <v>5100</v>
      </c>
      <c r="B31" t="s">
        <v>102</v>
      </c>
      <c r="C31" s="1">
        <v>2178733.94</v>
      </c>
      <c r="D31" s="1"/>
      <c r="E31" s="1">
        <v>2178733.94</v>
      </c>
    </row>
    <row r="32" spans="1:5" x14ac:dyDescent="0.25">
      <c r="A32">
        <v>5200</v>
      </c>
      <c r="B32" t="s">
        <v>167</v>
      </c>
      <c r="C32" s="1">
        <v>165973.99</v>
      </c>
      <c r="D32" s="1"/>
      <c r="E32" s="1">
        <v>165973.99</v>
      </c>
    </row>
    <row r="33" spans="1:5" x14ac:dyDescent="0.25">
      <c r="A33">
        <v>5300</v>
      </c>
      <c r="B33" t="s">
        <v>361</v>
      </c>
      <c r="C33" s="1">
        <v>7088241</v>
      </c>
      <c r="D33" s="1"/>
      <c r="E33" s="1">
        <v>7088241</v>
      </c>
    </row>
    <row r="34" spans="1:5" x14ac:dyDescent="0.25">
      <c r="A34">
        <v>5400</v>
      </c>
      <c r="B34" t="s">
        <v>233</v>
      </c>
      <c r="C34" s="1">
        <v>2130012</v>
      </c>
      <c r="D34" s="1"/>
      <c r="E34" s="1">
        <v>2130012</v>
      </c>
    </row>
    <row r="35" spans="1:5" x14ac:dyDescent="0.25">
      <c r="A35">
        <v>5600</v>
      </c>
      <c r="B35" t="s">
        <v>169</v>
      </c>
      <c r="C35" s="1">
        <v>84014520.989999995</v>
      </c>
      <c r="D35" s="1">
        <v>-940.98</v>
      </c>
      <c r="E35" s="1">
        <v>84013580.00999999</v>
      </c>
    </row>
    <row r="36" spans="1:5" x14ac:dyDescent="0.25">
      <c r="A36">
        <v>5700</v>
      </c>
      <c r="B36" t="s">
        <v>468</v>
      </c>
      <c r="C36" s="1">
        <v>50000</v>
      </c>
      <c r="D36" s="1"/>
      <c r="E36" s="1">
        <v>50000</v>
      </c>
    </row>
    <row r="37" spans="1:5" x14ac:dyDescent="0.25">
      <c r="A37">
        <v>5800</v>
      </c>
      <c r="B37" t="s">
        <v>147</v>
      </c>
      <c r="C37" s="1">
        <v>64508908.43</v>
      </c>
      <c r="D37" s="1"/>
      <c r="E37" s="1">
        <v>64508908.43</v>
      </c>
    </row>
    <row r="38" spans="1:5" x14ac:dyDescent="0.25">
      <c r="A38">
        <v>5900</v>
      </c>
      <c r="B38" t="s">
        <v>235</v>
      </c>
      <c r="C38" s="1">
        <v>22080233.399999999</v>
      </c>
      <c r="D38" s="1"/>
      <c r="E38" s="1">
        <v>22080233.399999999</v>
      </c>
    </row>
    <row r="39" spans="1:5" x14ac:dyDescent="0.25">
      <c r="A39">
        <v>6100</v>
      </c>
      <c r="B39" t="s">
        <v>308</v>
      </c>
      <c r="C39" s="1">
        <v>939352230.31999993</v>
      </c>
      <c r="D39" s="1">
        <v>-785.03</v>
      </c>
      <c r="E39" s="1">
        <v>939351445.28999996</v>
      </c>
    </row>
    <row r="40" spans="1:5" x14ac:dyDescent="0.25">
      <c r="A40">
        <v>6300</v>
      </c>
      <c r="B40" t="s">
        <v>107</v>
      </c>
      <c r="C40" s="1">
        <v>105545390</v>
      </c>
      <c r="D40" s="1"/>
      <c r="E40" s="1">
        <v>105545390</v>
      </c>
    </row>
    <row r="41" spans="1:5" x14ac:dyDescent="0.25">
      <c r="A41">
        <v>9100</v>
      </c>
      <c r="B41" t="s">
        <v>523</v>
      </c>
      <c r="C41" s="1">
        <v>45199196.579999998</v>
      </c>
      <c r="D41" s="1">
        <v>4379530</v>
      </c>
      <c r="E41" s="1">
        <v>49578726.579999998</v>
      </c>
    </row>
    <row r="42" spans="1:5" x14ac:dyDescent="0.25">
      <c r="A42">
        <v>9200</v>
      </c>
      <c r="B42" t="s">
        <v>528</v>
      </c>
      <c r="C42" s="1">
        <v>18090000</v>
      </c>
      <c r="D42" s="1">
        <v>912111</v>
      </c>
      <c r="E42" s="1">
        <v>19002111</v>
      </c>
    </row>
    <row r="43" spans="1:5" x14ac:dyDescent="0.25">
      <c r="A43" t="s">
        <v>1097</v>
      </c>
      <c r="B43" t="s">
        <v>1097</v>
      </c>
      <c r="C43" s="1">
        <v>295237639.42000002</v>
      </c>
      <c r="D43" s="1">
        <v>-24642565.140000686</v>
      </c>
      <c r="E43" s="1">
        <v>46163337.299999997</v>
      </c>
    </row>
    <row r="44" spans="1:5" x14ac:dyDescent="0.25">
      <c r="A44" t="s">
        <v>579</v>
      </c>
      <c r="C44" s="1">
        <v>5162512113.789999</v>
      </c>
      <c r="D44" s="1">
        <v>-23313228.110000685</v>
      </c>
      <c r="E44" s="1">
        <v>4914767148.6999998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4E3E-192A-431B-9F70-AA85BC921B0D}">
  <sheetPr filterMode="1"/>
  <dimension ref="A1:AT543"/>
  <sheetViews>
    <sheetView topLeftCell="Q1" workbookViewId="0">
      <selection activeCell="V8" sqref="V8"/>
    </sheetView>
  </sheetViews>
  <sheetFormatPr baseColWidth="10" defaultRowHeight="15" x14ac:dyDescent="0.25"/>
  <cols>
    <col min="1" max="19" width="11.42578125" customWidth="1"/>
    <col min="22" max="23" width="11.5703125" customWidth="1"/>
    <col min="25" max="25" width="11.5703125" hidden="1" customWidth="1"/>
    <col min="26" max="26" width="19" customWidth="1"/>
    <col min="27" max="28" width="11.5703125" hidden="1" customWidth="1"/>
    <col min="29" max="29" width="11.42578125" hidden="1" customWidth="1"/>
    <col min="30" max="30" width="17" hidden="1" customWidth="1"/>
    <col min="31" max="31" width="18.85546875" bestFit="1" customWidth="1"/>
    <col min="32" max="32" width="15.7109375" customWidth="1"/>
    <col min="33" max="33" width="19.5703125" hidden="1" customWidth="1"/>
    <col min="34" max="34" width="16" hidden="1" customWidth="1"/>
    <col min="35" max="37" width="11.42578125" hidden="1" customWidth="1"/>
    <col min="38" max="38" width="24.85546875" hidden="1" customWidth="1"/>
    <col min="39" max="39" width="26.42578125" style="11" customWidth="1"/>
    <col min="40" max="40" width="18" bestFit="1" customWidth="1"/>
    <col min="41" max="41" width="18" customWidth="1"/>
  </cols>
  <sheetData>
    <row r="1" spans="1:4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46" t="s">
        <v>578</v>
      </c>
      <c r="AN1" s="12" t="s">
        <v>577</v>
      </c>
      <c r="AO1" s="12" t="s">
        <v>588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</row>
    <row r="2" spans="1:46" x14ac:dyDescent="0.25">
      <c r="A2" t="s">
        <v>63</v>
      </c>
      <c r="B2" t="s">
        <v>64</v>
      </c>
      <c r="C2">
        <v>1</v>
      </c>
      <c r="D2" t="s">
        <v>45</v>
      </c>
      <c r="E2">
        <v>1.3</v>
      </c>
      <c r="F2" t="s">
        <v>46</v>
      </c>
      <c r="G2" t="s">
        <v>47</v>
      </c>
      <c r="H2" t="s">
        <v>48</v>
      </c>
      <c r="I2" t="s">
        <v>187</v>
      </c>
      <c r="J2" t="s">
        <v>188</v>
      </c>
      <c r="K2" t="s">
        <v>226</v>
      </c>
      <c r="L2">
        <v>6</v>
      </c>
      <c r="M2">
        <v>24</v>
      </c>
      <c r="N2" t="s">
        <v>227</v>
      </c>
      <c r="O2" t="s">
        <v>53</v>
      </c>
      <c r="P2">
        <v>1100</v>
      </c>
      <c r="Q2" t="s">
        <v>259</v>
      </c>
      <c r="R2">
        <v>1110</v>
      </c>
      <c r="S2" t="s">
        <v>260</v>
      </c>
      <c r="T2">
        <v>1111</v>
      </c>
      <c r="U2" t="s">
        <v>261</v>
      </c>
      <c r="V2">
        <v>0</v>
      </c>
      <c r="W2" t="s">
        <v>57</v>
      </c>
      <c r="X2">
        <v>1000</v>
      </c>
      <c r="Y2" t="s">
        <v>260</v>
      </c>
      <c r="Z2" t="s">
        <v>74</v>
      </c>
      <c r="AA2" t="s">
        <v>228</v>
      </c>
      <c r="AB2" t="s">
        <v>60</v>
      </c>
      <c r="AC2" t="s">
        <v>260</v>
      </c>
      <c r="AD2" t="s">
        <v>230</v>
      </c>
      <c r="AE2" s="1">
        <v>1986144.84</v>
      </c>
      <c r="AF2" s="1">
        <v>12975991.18</v>
      </c>
      <c r="AG2" s="1">
        <v>1986144.84</v>
      </c>
      <c r="AH2" s="1">
        <v>1986144.84</v>
      </c>
      <c r="AI2" s="1">
        <v>1986144.84</v>
      </c>
      <c r="AJ2" s="1">
        <v>1986144.84</v>
      </c>
      <c r="AK2" s="1">
        <v>1986144.84</v>
      </c>
      <c r="AL2" s="1">
        <f t="shared" ref="AL2:AL33" si="0">AE2-AG2</f>
        <v>0</v>
      </c>
      <c r="AM2" s="1">
        <v>1001821.97</v>
      </c>
      <c r="AN2" s="1">
        <f t="shared" ref="AN2:AN33" si="1">AE2+AM2</f>
        <v>2987966.81</v>
      </c>
      <c r="AO2" s="1">
        <f t="shared" ref="AO2:AO33" si="2">AN2-AG2</f>
        <v>1001821.97</v>
      </c>
      <c r="AP2">
        <v>0</v>
      </c>
      <c r="AQ2">
        <v>0</v>
      </c>
      <c r="AR2">
        <v>0</v>
      </c>
      <c r="AS2" s="1">
        <v>10989846.34</v>
      </c>
      <c r="AT2" s="1">
        <v>-10989846.34</v>
      </c>
    </row>
    <row r="3" spans="1:46" x14ac:dyDescent="0.25">
      <c r="A3" t="s">
        <v>521</v>
      </c>
      <c r="B3" t="s">
        <v>64</v>
      </c>
      <c r="C3">
        <v>1</v>
      </c>
      <c r="D3" t="s">
        <v>45</v>
      </c>
      <c r="E3">
        <v>1.3</v>
      </c>
      <c r="F3" t="s">
        <v>46</v>
      </c>
      <c r="G3" t="s">
        <v>47</v>
      </c>
      <c r="H3" t="s">
        <v>48</v>
      </c>
      <c r="I3" t="s">
        <v>187</v>
      </c>
      <c r="J3" t="s">
        <v>188</v>
      </c>
      <c r="K3" t="s">
        <v>226</v>
      </c>
      <c r="L3">
        <v>6</v>
      </c>
      <c r="M3">
        <v>24</v>
      </c>
      <c r="N3" t="s">
        <v>227</v>
      </c>
      <c r="O3" t="s">
        <v>53</v>
      </c>
      <c r="P3">
        <v>1100</v>
      </c>
      <c r="Q3" t="s">
        <v>259</v>
      </c>
      <c r="R3">
        <v>1110</v>
      </c>
      <c r="S3" t="s">
        <v>260</v>
      </c>
      <c r="T3">
        <v>1111</v>
      </c>
      <c r="U3" t="s">
        <v>261</v>
      </c>
      <c r="V3">
        <v>0</v>
      </c>
      <c r="W3" t="s">
        <v>57</v>
      </c>
      <c r="X3" s="15">
        <v>1000</v>
      </c>
      <c r="Y3" t="s">
        <v>260</v>
      </c>
      <c r="Z3" t="s">
        <v>527</v>
      </c>
      <c r="AA3" t="s">
        <v>228</v>
      </c>
      <c r="AB3" t="s">
        <v>60</v>
      </c>
      <c r="AC3" t="s">
        <v>260</v>
      </c>
      <c r="AD3" t="s">
        <v>230</v>
      </c>
      <c r="AE3" s="1">
        <v>6997225.9000000004</v>
      </c>
      <c r="AF3">
        <v>0</v>
      </c>
      <c r="AG3" s="1">
        <v>5486392.75</v>
      </c>
      <c r="AH3" s="1">
        <v>5486392.75</v>
      </c>
      <c r="AI3" s="1">
        <v>5486392.75</v>
      </c>
      <c r="AJ3" s="1">
        <v>5486392.75</v>
      </c>
      <c r="AK3" s="1">
        <v>5486392.75</v>
      </c>
      <c r="AL3" s="1">
        <f t="shared" si="0"/>
        <v>1510833.1500000004</v>
      </c>
      <c r="AM3" s="1">
        <v>-1001821.97</v>
      </c>
      <c r="AN3" s="1">
        <f t="shared" si="1"/>
        <v>5995403.9300000006</v>
      </c>
      <c r="AO3" s="1">
        <f t="shared" si="2"/>
        <v>509011.18000000063</v>
      </c>
      <c r="AP3" s="1">
        <v>6997225.9000000004</v>
      </c>
      <c r="AQ3">
        <v>0</v>
      </c>
      <c r="AR3">
        <v>0</v>
      </c>
      <c r="AS3">
        <v>0</v>
      </c>
      <c r="AT3" s="1">
        <v>6997225.9000000004</v>
      </c>
    </row>
    <row r="4" spans="1:46" hidden="1" x14ac:dyDescent="0.25">
      <c r="A4" t="s">
        <v>550</v>
      </c>
      <c r="B4" t="s">
        <v>64</v>
      </c>
      <c r="C4">
        <v>1</v>
      </c>
      <c r="D4" t="s">
        <v>45</v>
      </c>
      <c r="E4">
        <v>1.3</v>
      </c>
      <c r="F4" t="s">
        <v>46</v>
      </c>
      <c r="G4" t="s">
        <v>47</v>
      </c>
      <c r="H4" t="s">
        <v>48</v>
      </c>
      <c r="I4" t="s">
        <v>187</v>
      </c>
      <c r="J4" t="s">
        <v>188</v>
      </c>
      <c r="K4" t="s">
        <v>226</v>
      </c>
      <c r="L4">
        <v>6</v>
      </c>
      <c r="M4">
        <v>24</v>
      </c>
      <c r="N4" t="s">
        <v>227</v>
      </c>
      <c r="O4" t="s">
        <v>53</v>
      </c>
      <c r="P4">
        <v>1100</v>
      </c>
      <c r="Q4" t="s">
        <v>259</v>
      </c>
      <c r="R4">
        <v>1110</v>
      </c>
      <c r="S4" t="s">
        <v>260</v>
      </c>
      <c r="T4">
        <v>1111</v>
      </c>
      <c r="U4" t="s">
        <v>261</v>
      </c>
      <c r="V4">
        <v>0</v>
      </c>
      <c r="W4" t="s">
        <v>57</v>
      </c>
      <c r="X4">
        <v>1000</v>
      </c>
      <c r="Y4" t="s">
        <v>260</v>
      </c>
      <c r="Z4" t="s">
        <v>551</v>
      </c>
      <c r="AA4" t="s">
        <v>228</v>
      </c>
      <c r="AB4" t="s">
        <v>60</v>
      </c>
      <c r="AC4" t="s">
        <v>260</v>
      </c>
      <c r="AD4" t="s">
        <v>230</v>
      </c>
      <c r="AE4" s="1">
        <v>3992620.44</v>
      </c>
      <c r="AF4">
        <v>0</v>
      </c>
      <c r="AG4" s="1">
        <v>3992620.44</v>
      </c>
      <c r="AH4" s="1">
        <v>3992620.44</v>
      </c>
      <c r="AI4" s="1">
        <v>3992620.44</v>
      </c>
      <c r="AJ4" s="1">
        <v>3992620.44</v>
      </c>
      <c r="AK4" s="1">
        <v>3992620.44</v>
      </c>
      <c r="AL4" s="1">
        <f t="shared" si="0"/>
        <v>0</v>
      </c>
      <c r="AM4" s="1">
        <v>0</v>
      </c>
      <c r="AN4" s="1">
        <f t="shared" si="1"/>
        <v>3992620.44</v>
      </c>
      <c r="AO4" s="1">
        <f t="shared" si="2"/>
        <v>0</v>
      </c>
      <c r="AP4">
        <v>0</v>
      </c>
      <c r="AQ4" s="1">
        <v>3992620.44</v>
      </c>
      <c r="AR4">
        <v>0</v>
      </c>
      <c r="AS4">
        <v>0</v>
      </c>
      <c r="AT4" s="1">
        <v>3992620.44</v>
      </c>
    </row>
    <row r="5" spans="1:46" x14ac:dyDescent="0.25">
      <c r="A5" t="s">
        <v>63</v>
      </c>
      <c r="B5" t="s">
        <v>64</v>
      </c>
      <c r="C5">
        <v>1</v>
      </c>
      <c r="D5" t="s">
        <v>45</v>
      </c>
      <c r="E5">
        <v>1.3</v>
      </c>
      <c r="F5" t="s">
        <v>46</v>
      </c>
      <c r="G5" t="s">
        <v>47</v>
      </c>
      <c r="H5" t="s">
        <v>48</v>
      </c>
      <c r="I5" t="s">
        <v>187</v>
      </c>
      <c r="J5" t="s">
        <v>188</v>
      </c>
      <c r="K5" t="s">
        <v>226</v>
      </c>
      <c r="L5">
        <v>6</v>
      </c>
      <c r="M5">
        <v>24</v>
      </c>
      <c r="N5" t="s">
        <v>227</v>
      </c>
      <c r="O5" t="s">
        <v>53</v>
      </c>
      <c r="P5">
        <v>1100</v>
      </c>
      <c r="Q5" t="s">
        <v>259</v>
      </c>
      <c r="R5">
        <v>1130</v>
      </c>
      <c r="S5" t="s">
        <v>260</v>
      </c>
      <c r="T5">
        <v>1131</v>
      </c>
      <c r="U5" t="s">
        <v>262</v>
      </c>
      <c r="V5">
        <v>13</v>
      </c>
      <c r="W5" t="s">
        <v>263</v>
      </c>
      <c r="X5">
        <v>1000</v>
      </c>
      <c r="Y5" t="s">
        <v>260</v>
      </c>
      <c r="Z5" t="s">
        <v>74</v>
      </c>
      <c r="AA5" t="s">
        <v>228</v>
      </c>
      <c r="AB5" t="s">
        <v>60</v>
      </c>
      <c r="AC5" t="s">
        <v>260</v>
      </c>
      <c r="AD5" t="s">
        <v>230</v>
      </c>
      <c r="AE5" s="1">
        <v>55136596.079999998</v>
      </c>
      <c r="AF5" s="1">
        <v>66640393.869999997</v>
      </c>
      <c r="AG5" s="1">
        <v>55136596.079999998</v>
      </c>
      <c r="AH5" s="1">
        <v>55136596.079999998</v>
      </c>
      <c r="AI5" s="1">
        <v>55136596.079999998</v>
      </c>
      <c r="AJ5" s="1">
        <v>55136596.079999998</v>
      </c>
      <c r="AK5" s="1">
        <v>55136596.079999998</v>
      </c>
      <c r="AL5" s="1">
        <f t="shared" si="0"/>
        <v>0</v>
      </c>
      <c r="AM5" s="1">
        <v>74674801.049999997</v>
      </c>
      <c r="AN5" s="1">
        <f t="shared" si="1"/>
        <v>129811397.13</v>
      </c>
      <c r="AO5" s="1">
        <f t="shared" si="2"/>
        <v>74674801.049999997</v>
      </c>
      <c r="AP5">
        <v>0</v>
      </c>
      <c r="AQ5">
        <v>0</v>
      </c>
      <c r="AR5">
        <v>0</v>
      </c>
      <c r="AS5" s="1">
        <v>11503797.789999999</v>
      </c>
      <c r="AT5" s="1">
        <v>-11503797.789999999</v>
      </c>
    </row>
    <row r="6" spans="1:46" x14ac:dyDescent="0.25">
      <c r="A6" t="s">
        <v>521</v>
      </c>
      <c r="B6" t="s">
        <v>64</v>
      </c>
      <c r="C6">
        <v>1</v>
      </c>
      <c r="D6" t="s">
        <v>45</v>
      </c>
      <c r="E6">
        <v>1.3</v>
      </c>
      <c r="F6" t="s">
        <v>46</v>
      </c>
      <c r="G6" t="s">
        <v>47</v>
      </c>
      <c r="H6" t="s">
        <v>48</v>
      </c>
      <c r="I6" t="s">
        <v>187</v>
      </c>
      <c r="J6" t="s">
        <v>188</v>
      </c>
      <c r="K6" t="s">
        <v>226</v>
      </c>
      <c r="L6">
        <v>6</v>
      </c>
      <c r="M6">
        <v>24</v>
      </c>
      <c r="N6" t="s">
        <v>227</v>
      </c>
      <c r="O6" t="s">
        <v>53</v>
      </c>
      <c r="P6">
        <v>1100</v>
      </c>
      <c r="Q6" t="s">
        <v>259</v>
      </c>
      <c r="R6">
        <v>1130</v>
      </c>
      <c r="S6" t="s">
        <v>260</v>
      </c>
      <c r="T6">
        <v>1131</v>
      </c>
      <c r="U6" t="s">
        <v>262</v>
      </c>
      <c r="V6">
        <v>13</v>
      </c>
      <c r="W6" t="s">
        <v>263</v>
      </c>
      <c r="X6" s="15">
        <v>1000</v>
      </c>
      <c r="Y6" t="s">
        <v>260</v>
      </c>
      <c r="Z6" t="s">
        <v>527</v>
      </c>
      <c r="AA6" t="s">
        <v>228</v>
      </c>
      <c r="AB6" t="s">
        <v>60</v>
      </c>
      <c r="AC6" t="s">
        <v>260</v>
      </c>
      <c r="AD6" t="s">
        <v>230</v>
      </c>
      <c r="AE6" s="1">
        <v>708116760.38</v>
      </c>
      <c r="AF6" s="1">
        <v>677552010.19000006</v>
      </c>
      <c r="AG6" s="1">
        <v>593224637.50999999</v>
      </c>
      <c r="AH6" s="1">
        <v>593224637.50999999</v>
      </c>
      <c r="AI6" s="1">
        <v>593224637.50999999</v>
      </c>
      <c r="AJ6" s="1">
        <v>593223687.50999999</v>
      </c>
      <c r="AK6" s="1">
        <v>593223687.50999999</v>
      </c>
      <c r="AL6" s="1">
        <f t="shared" si="0"/>
        <v>114892122.87</v>
      </c>
      <c r="AM6" s="1">
        <v>-85974801.049999997</v>
      </c>
      <c r="AN6" s="1">
        <f t="shared" si="1"/>
        <v>622141959.33000004</v>
      </c>
      <c r="AO6" s="1">
        <f t="shared" si="2"/>
        <v>28917321.820000052</v>
      </c>
      <c r="AP6" s="1">
        <v>30564745.93</v>
      </c>
      <c r="AQ6">
        <v>4.26</v>
      </c>
      <c r="AR6">
        <v>0</v>
      </c>
      <c r="AS6">
        <v>0</v>
      </c>
      <c r="AT6" s="1">
        <v>30564750.190000001</v>
      </c>
    </row>
    <row r="7" spans="1:46" hidden="1" x14ac:dyDescent="0.25">
      <c r="A7" t="s">
        <v>63</v>
      </c>
      <c r="B7" t="s">
        <v>64</v>
      </c>
      <c r="C7">
        <v>1</v>
      </c>
      <c r="D7" t="s">
        <v>45</v>
      </c>
      <c r="E7">
        <v>1.3</v>
      </c>
      <c r="F7" t="s">
        <v>46</v>
      </c>
      <c r="G7" t="s">
        <v>47</v>
      </c>
      <c r="H7" t="s">
        <v>48</v>
      </c>
      <c r="I7" t="s">
        <v>187</v>
      </c>
      <c r="J7" t="s">
        <v>188</v>
      </c>
      <c r="K7" t="s">
        <v>226</v>
      </c>
      <c r="L7">
        <v>6</v>
      </c>
      <c r="M7">
        <v>24</v>
      </c>
      <c r="N7" t="s">
        <v>227</v>
      </c>
      <c r="O7" t="s">
        <v>53</v>
      </c>
      <c r="P7">
        <v>1200</v>
      </c>
      <c r="Q7" t="s">
        <v>264</v>
      </c>
      <c r="R7">
        <v>1210</v>
      </c>
      <c r="S7" t="s">
        <v>260</v>
      </c>
      <c r="T7">
        <v>1211</v>
      </c>
      <c r="U7" t="s">
        <v>265</v>
      </c>
      <c r="V7">
        <v>0</v>
      </c>
      <c r="W7" t="s">
        <v>57</v>
      </c>
      <c r="X7">
        <v>1000</v>
      </c>
      <c r="Y7" t="s">
        <v>260</v>
      </c>
      <c r="Z7" t="s">
        <v>74</v>
      </c>
      <c r="AA7" t="s">
        <v>228</v>
      </c>
      <c r="AB7" t="s">
        <v>60</v>
      </c>
      <c r="AC7" t="s">
        <v>260</v>
      </c>
      <c r="AD7" t="s">
        <v>230</v>
      </c>
      <c r="AE7" s="1">
        <v>1982226.16</v>
      </c>
      <c r="AF7">
        <v>0</v>
      </c>
      <c r="AG7" s="1">
        <v>1695613.4</v>
      </c>
      <c r="AH7" s="1">
        <v>1695613.4</v>
      </c>
      <c r="AI7" s="1">
        <v>1695613.4</v>
      </c>
      <c r="AJ7" s="1">
        <v>1695613.4</v>
      </c>
      <c r="AK7" s="1">
        <v>1695613.4</v>
      </c>
      <c r="AL7" s="1">
        <f t="shared" si="0"/>
        <v>286612.76</v>
      </c>
      <c r="AM7" s="1">
        <v>0</v>
      </c>
      <c r="AN7" s="1">
        <f t="shared" si="1"/>
        <v>1982226.16</v>
      </c>
      <c r="AO7" s="1">
        <f t="shared" si="2"/>
        <v>286612.76</v>
      </c>
      <c r="AP7">
        <v>0</v>
      </c>
      <c r="AQ7" s="1">
        <v>1982226.16</v>
      </c>
      <c r="AR7">
        <v>0</v>
      </c>
      <c r="AS7">
        <v>0</v>
      </c>
      <c r="AT7" s="1">
        <v>1982226.16</v>
      </c>
    </row>
    <row r="8" spans="1:46" x14ac:dyDescent="0.25">
      <c r="A8" t="s">
        <v>63</v>
      </c>
      <c r="B8" t="s">
        <v>64</v>
      </c>
      <c r="C8">
        <v>1</v>
      </c>
      <c r="D8" t="s">
        <v>45</v>
      </c>
      <c r="E8">
        <v>1.3</v>
      </c>
      <c r="F8" t="s">
        <v>46</v>
      </c>
      <c r="G8" t="s">
        <v>47</v>
      </c>
      <c r="H8" t="s">
        <v>48</v>
      </c>
      <c r="I8" t="s">
        <v>187</v>
      </c>
      <c r="J8" t="s">
        <v>188</v>
      </c>
      <c r="K8" t="s">
        <v>226</v>
      </c>
      <c r="L8">
        <v>6</v>
      </c>
      <c r="M8">
        <v>24</v>
      </c>
      <c r="N8" t="s">
        <v>227</v>
      </c>
      <c r="O8" t="s">
        <v>53</v>
      </c>
      <c r="P8">
        <v>1200</v>
      </c>
      <c r="Q8" t="s">
        <v>264</v>
      </c>
      <c r="R8">
        <v>1220</v>
      </c>
      <c r="S8" t="s">
        <v>260</v>
      </c>
      <c r="T8">
        <v>1221</v>
      </c>
      <c r="U8" t="s">
        <v>266</v>
      </c>
      <c r="V8">
        <v>14</v>
      </c>
      <c r="W8" t="s">
        <v>267</v>
      </c>
      <c r="X8">
        <v>1000</v>
      </c>
      <c r="Y8" t="s">
        <v>260</v>
      </c>
      <c r="Z8" t="s">
        <v>74</v>
      </c>
      <c r="AA8" t="s">
        <v>228</v>
      </c>
      <c r="AB8" t="s">
        <v>60</v>
      </c>
      <c r="AC8" t="s">
        <v>260</v>
      </c>
      <c r="AD8" t="s">
        <v>230</v>
      </c>
      <c r="AE8" s="1">
        <v>10136308.68</v>
      </c>
      <c r="AF8" s="1">
        <v>52109314.159999996</v>
      </c>
      <c r="AG8" s="1">
        <v>10136308.68</v>
      </c>
      <c r="AH8" s="1">
        <v>10136308.68</v>
      </c>
      <c r="AI8" s="1">
        <v>10136308.68</v>
      </c>
      <c r="AJ8" s="1">
        <v>10136308.68</v>
      </c>
      <c r="AK8" s="1">
        <v>10136308.68</v>
      </c>
      <c r="AL8" s="1">
        <f t="shared" si="0"/>
        <v>0</v>
      </c>
      <c r="AM8" s="1">
        <v>11653022.119999999</v>
      </c>
      <c r="AN8" s="1">
        <f t="shared" si="1"/>
        <v>21789330.799999997</v>
      </c>
      <c r="AO8" s="1">
        <f t="shared" si="2"/>
        <v>11653022.119999997</v>
      </c>
      <c r="AP8">
        <v>0</v>
      </c>
      <c r="AQ8" s="1">
        <v>20286199.98</v>
      </c>
      <c r="AR8">
        <v>0</v>
      </c>
      <c r="AS8" s="1">
        <v>62259205.460000001</v>
      </c>
      <c r="AT8" s="1">
        <v>-41973005.479999997</v>
      </c>
    </row>
    <row r="9" spans="1:46" x14ac:dyDescent="0.25">
      <c r="A9" t="s">
        <v>521</v>
      </c>
      <c r="B9" t="s">
        <v>64</v>
      </c>
      <c r="C9">
        <v>1</v>
      </c>
      <c r="D9" t="s">
        <v>45</v>
      </c>
      <c r="E9">
        <v>1.3</v>
      </c>
      <c r="F9" t="s">
        <v>46</v>
      </c>
      <c r="G9" t="s">
        <v>47</v>
      </c>
      <c r="H9" t="s">
        <v>48</v>
      </c>
      <c r="I9" t="s">
        <v>187</v>
      </c>
      <c r="J9" t="s">
        <v>188</v>
      </c>
      <c r="K9" t="s">
        <v>226</v>
      </c>
      <c r="L9">
        <v>6</v>
      </c>
      <c r="M9">
        <v>24</v>
      </c>
      <c r="N9" t="s">
        <v>227</v>
      </c>
      <c r="O9" t="s">
        <v>53</v>
      </c>
      <c r="P9">
        <v>1200</v>
      </c>
      <c r="Q9" t="s">
        <v>264</v>
      </c>
      <c r="R9">
        <v>1220</v>
      </c>
      <c r="S9" t="s">
        <v>260</v>
      </c>
      <c r="T9">
        <v>1221</v>
      </c>
      <c r="U9" t="s">
        <v>266</v>
      </c>
      <c r="V9">
        <v>14</v>
      </c>
      <c r="W9" t="s">
        <v>267</v>
      </c>
      <c r="X9" s="15">
        <v>1000</v>
      </c>
      <c r="Y9" t="s">
        <v>260</v>
      </c>
      <c r="Z9" t="s">
        <v>527</v>
      </c>
      <c r="AA9" t="s">
        <v>228</v>
      </c>
      <c r="AB9" t="s">
        <v>60</v>
      </c>
      <c r="AC9" t="s">
        <v>260</v>
      </c>
      <c r="AD9" t="s">
        <v>230</v>
      </c>
      <c r="AE9" s="1">
        <v>20651578.079999998</v>
      </c>
      <c r="AF9">
        <v>0</v>
      </c>
      <c r="AG9" s="1">
        <v>7586213.5300000003</v>
      </c>
      <c r="AH9" s="1">
        <v>7586213.5300000003</v>
      </c>
      <c r="AI9" s="1">
        <v>7586213.5300000003</v>
      </c>
      <c r="AJ9" s="1">
        <v>7586213.5300000003</v>
      </c>
      <c r="AK9" s="1">
        <v>7586213.5300000003</v>
      </c>
      <c r="AL9" s="1">
        <f t="shared" si="0"/>
        <v>13065364.549999997</v>
      </c>
      <c r="AM9" s="1">
        <v>-9031538.5299999993</v>
      </c>
      <c r="AN9" s="1">
        <f t="shared" si="1"/>
        <v>11620039.549999999</v>
      </c>
      <c r="AO9" s="1">
        <f t="shared" si="2"/>
        <v>4033826.0199999986</v>
      </c>
      <c r="AP9" s="1">
        <v>25297697.030000001</v>
      </c>
      <c r="AQ9">
        <v>0</v>
      </c>
      <c r="AR9">
        <v>0</v>
      </c>
      <c r="AS9" s="1">
        <v>4646118.95</v>
      </c>
      <c r="AT9" s="1">
        <v>20651578.079999998</v>
      </c>
    </row>
    <row r="10" spans="1:46" x14ac:dyDescent="0.25">
      <c r="A10" t="s">
        <v>550</v>
      </c>
      <c r="B10" t="s">
        <v>64</v>
      </c>
      <c r="C10">
        <v>1</v>
      </c>
      <c r="D10" t="s">
        <v>45</v>
      </c>
      <c r="E10">
        <v>1.3</v>
      </c>
      <c r="F10" t="s">
        <v>46</v>
      </c>
      <c r="G10" t="s">
        <v>47</v>
      </c>
      <c r="H10" t="s">
        <v>48</v>
      </c>
      <c r="I10" t="s">
        <v>187</v>
      </c>
      <c r="J10" t="s">
        <v>188</v>
      </c>
      <c r="K10" t="s">
        <v>226</v>
      </c>
      <c r="L10">
        <v>6</v>
      </c>
      <c r="M10">
        <v>24</v>
      </c>
      <c r="N10" t="s">
        <v>227</v>
      </c>
      <c r="O10" t="s">
        <v>53</v>
      </c>
      <c r="P10">
        <v>1200</v>
      </c>
      <c r="Q10" t="s">
        <v>264</v>
      </c>
      <c r="R10">
        <v>1220</v>
      </c>
      <c r="S10" t="s">
        <v>260</v>
      </c>
      <c r="T10">
        <v>1221</v>
      </c>
      <c r="U10" t="s">
        <v>266</v>
      </c>
      <c r="V10">
        <v>14</v>
      </c>
      <c r="W10" t="s">
        <v>267</v>
      </c>
      <c r="X10">
        <v>1000</v>
      </c>
      <c r="Y10" t="s">
        <v>260</v>
      </c>
      <c r="Z10" t="s">
        <v>551</v>
      </c>
      <c r="AA10" t="s">
        <v>228</v>
      </c>
      <c r="AB10" t="s">
        <v>60</v>
      </c>
      <c r="AC10" t="s">
        <v>260</v>
      </c>
      <c r="AD10" t="s">
        <v>230</v>
      </c>
      <c r="AE10" s="1">
        <v>103784032.40000001</v>
      </c>
      <c r="AF10" s="1">
        <v>67987848.969999999</v>
      </c>
      <c r="AG10" s="1">
        <v>100862548.81</v>
      </c>
      <c r="AH10" s="1">
        <v>100862548.81</v>
      </c>
      <c r="AI10" s="1">
        <v>100862548.81</v>
      </c>
      <c r="AJ10" s="1">
        <v>100807249.36</v>
      </c>
      <c r="AK10" s="1">
        <v>100783999.36</v>
      </c>
      <c r="AL10" s="1">
        <f t="shared" si="0"/>
        <v>2921483.5900000036</v>
      </c>
      <c r="AM10" s="1">
        <v>-2921483.59</v>
      </c>
      <c r="AN10" s="1">
        <f t="shared" si="1"/>
        <v>100862548.81</v>
      </c>
      <c r="AO10" s="1">
        <f t="shared" si="2"/>
        <v>0</v>
      </c>
      <c r="AP10" s="1">
        <v>37388978.770000003</v>
      </c>
      <c r="AQ10">
        <v>2.74</v>
      </c>
      <c r="AR10">
        <v>0</v>
      </c>
      <c r="AS10" s="1">
        <v>1592798.08</v>
      </c>
      <c r="AT10" s="1">
        <v>35796183.43</v>
      </c>
    </row>
    <row r="11" spans="1:46" hidden="1" x14ac:dyDescent="0.25">
      <c r="A11" t="s">
        <v>550</v>
      </c>
      <c r="B11" t="s">
        <v>64</v>
      </c>
      <c r="C11">
        <v>1</v>
      </c>
      <c r="D11" t="s">
        <v>45</v>
      </c>
      <c r="E11">
        <v>1.3</v>
      </c>
      <c r="F11" t="s">
        <v>46</v>
      </c>
      <c r="G11" t="s">
        <v>47</v>
      </c>
      <c r="H11" t="s">
        <v>48</v>
      </c>
      <c r="I11" t="s">
        <v>187</v>
      </c>
      <c r="J11" t="s">
        <v>188</v>
      </c>
      <c r="K11" t="s">
        <v>226</v>
      </c>
      <c r="L11">
        <v>6</v>
      </c>
      <c r="M11">
        <v>21</v>
      </c>
      <c r="N11" t="s">
        <v>227</v>
      </c>
      <c r="O11" t="s">
        <v>53</v>
      </c>
      <c r="P11">
        <v>1200</v>
      </c>
      <c r="Q11" t="s">
        <v>264</v>
      </c>
      <c r="R11">
        <v>1220</v>
      </c>
      <c r="S11" t="s">
        <v>260</v>
      </c>
      <c r="T11">
        <v>1221</v>
      </c>
      <c r="U11" t="s">
        <v>266</v>
      </c>
      <c r="V11">
        <v>14</v>
      </c>
      <c r="W11" t="s">
        <v>267</v>
      </c>
      <c r="X11">
        <v>1000</v>
      </c>
      <c r="Y11" t="s">
        <v>260</v>
      </c>
      <c r="Z11" t="s">
        <v>551</v>
      </c>
      <c r="AA11" t="s">
        <v>228</v>
      </c>
      <c r="AB11" t="s">
        <v>60</v>
      </c>
      <c r="AC11" t="s">
        <v>229</v>
      </c>
      <c r="AD11" t="s">
        <v>230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 s="1">
        <f t="shared" si="0"/>
        <v>0</v>
      </c>
      <c r="AM11" s="1">
        <v>0</v>
      </c>
      <c r="AN11" s="1">
        <f t="shared" si="1"/>
        <v>0</v>
      </c>
      <c r="AO11" s="1">
        <f t="shared" si="2"/>
        <v>0</v>
      </c>
      <c r="AP11">
        <v>0</v>
      </c>
      <c r="AQ11">
        <v>0</v>
      </c>
      <c r="AR11">
        <v>0</v>
      </c>
      <c r="AS11">
        <v>0</v>
      </c>
      <c r="AT11">
        <v>0</v>
      </c>
    </row>
    <row r="12" spans="1:46" x14ac:dyDescent="0.25">
      <c r="A12" t="s">
        <v>63</v>
      </c>
      <c r="B12" t="s">
        <v>64</v>
      </c>
      <c r="C12">
        <v>1</v>
      </c>
      <c r="D12" t="s">
        <v>45</v>
      </c>
      <c r="E12">
        <v>1.3</v>
      </c>
      <c r="F12" t="s">
        <v>46</v>
      </c>
      <c r="G12" t="s">
        <v>47</v>
      </c>
      <c r="H12" t="s">
        <v>48</v>
      </c>
      <c r="I12" t="s">
        <v>187</v>
      </c>
      <c r="J12" t="s">
        <v>188</v>
      </c>
      <c r="K12" t="s">
        <v>226</v>
      </c>
      <c r="L12">
        <v>6</v>
      </c>
      <c r="M12">
        <v>24</v>
      </c>
      <c r="N12" t="s">
        <v>227</v>
      </c>
      <c r="O12" t="s">
        <v>53</v>
      </c>
      <c r="P12">
        <v>1200</v>
      </c>
      <c r="Q12" t="s">
        <v>264</v>
      </c>
      <c r="R12">
        <v>1230</v>
      </c>
      <c r="S12" t="s">
        <v>260</v>
      </c>
      <c r="T12">
        <v>1231</v>
      </c>
      <c r="U12" t="s">
        <v>268</v>
      </c>
      <c r="V12">
        <v>0</v>
      </c>
      <c r="W12" t="s">
        <v>57</v>
      </c>
      <c r="X12">
        <v>1000</v>
      </c>
      <c r="Y12" t="s">
        <v>260</v>
      </c>
      <c r="Z12" t="s">
        <v>74</v>
      </c>
      <c r="AA12" t="s">
        <v>228</v>
      </c>
      <c r="AB12" t="s">
        <v>60</v>
      </c>
      <c r="AC12" t="s">
        <v>260</v>
      </c>
      <c r="AD12" t="s">
        <v>230</v>
      </c>
      <c r="AE12">
        <v>0</v>
      </c>
      <c r="AF12" s="1">
        <v>26400</v>
      </c>
      <c r="AG12">
        <v>0</v>
      </c>
      <c r="AH12">
        <v>0</v>
      </c>
      <c r="AI12">
        <v>0</v>
      </c>
      <c r="AJ12">
        <v>0</v>
      </c>
      <c r="AK12">
        <v>0</v>
      </c>
      <c r="AL12" s="1">
        <f t="shared" si="0"/>
        <v>0</v>
      </c>
      <c r="AM12" s="11">
        <v>26400</v>
      </c>
      <c r="AN12" s="1">
        <f t="shared" si="1"/>
        <v>26400</v>
      </c>
      <c r="AO12" s="1">
        <f t="shared" si="2"/>
        <v>26400</v>
      </c>
      <c r="AP12">
        <v>0</v>
      </c>
      <c r="AQ12">
        <v>0</v>
      </c>
      <c r="AR12">
        <v>0</v>
      </c>
      <c r="AS12" s="1">
        <v>26400</v>
      </c>
      <c r="AT12" s="1">
        <v>-26400</v>
      </c>
    </row>
    <row r="13" spans="1:46" x14ac:dyDescent="0.25">
      <c r="A13" t="s">
        <v>521</v>
      </c>
      <c r="B13" t="s">
        <v>64</v>
      </c>
      <c r="C13">
        <v>1</v>
      </c>
      <c r="D13" t="s">
        <v>45</v>
      </c>
      <c r="E13">
        <v>1.3</v>
      </c>
      <c r="F13" t="s">
        <v>46</v>
      </c>
      <c r="G13" t="s">
        <v>47</v>
      </c>
      <c r="H13" t="s">
        <v>48</v>
      </c>
      <c r="I13" t="s">
        <v>187</v>
      </c>
      <c r="J13" t="s">
        <v>188</v>
      </c>
      <c r="K13" t="s">
        <v>226</v>
      </c>
      <c r="L13">
        <v>6</v>
      </c>
      <c r="M13">
        <v>24</v>
      </c>
      <c r="N13" t="s">
        <v>227</v>
      </c>
      <c r="O13" t="s">
        <v>53</v>
      </c>
      <c r="P13">
        <v>1200</v>
      </c>
      <c r="Q13" t="s">
        <v>264</v>
      </c>
      <c r="R13">
        <v>1230</v>
      </c>
      <c r="S13" t="s">
        <v>260</v>
      </c>
      <c r="T13">
        <v>1231</v>
      </c>
      <c r="U13" t="s">
        <v>268</v>
      </c>
      <c r="V13">
        <v>0</v>
      </c>
      <c r="W13" t="s">
        <v>57</v>
      </c>
      <c r="X13" s="15">
        <v>1000</v>
      </c>
      <c r="Y13" t="s">
        <v>260</v>
      </c>
      <c r="Z13" t="s">
        <v>527</v>
      </c>
      <c r="AA13" t="s">
        <v>228</v>
      </c>
      <c r="AB13" t="s">
        <v>60</v>
      </c>
      <c r="AC13" t="s">
        <v>260</v>
      </c>
      <c r="AD13" t="s">
        <v>230</v>
      </c>
      <c r="AE13" s="1">
        <v>26400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 s="1">
        <f t="shared" si="0"/>
        <v>26400</v>
      </c>
      <c r="AM13" s="11">
        <v>-26400</v>
      </c>
      <c r="AN13" s="1">
        <f t="shared" si="1"/>
        <v>0</v>
      </c>
      <c r="AO13" s="1">
        <f t="shared" si="2"/>
        <v>0</v>
      </c>
      <c r="AP13" s="1">
        <v>26400</v>
      </c>
      <c r="AQ13">
        <v>0</v>
      </c>
      <c r="AR13">
        <v>0</v>
      </c>
      <c r="AS13">
        <v>0</v>
      </c>
      <c r="AT13" s="1">
        <v>26400</v>
      </c>
    </row>
    <row r="14" spans="1:46" x14ac:dyDescent="0.25">
      <c r="A14" t="s">
        <v>63</v>
      </c>
      <c r="B14" t="s">
        <v>64</v>
      </c>
      <c r="C14">
        <v>1</v>
      </c>
      <c r="D14" t="s">
        <v>45</v>
      </c>
      <c r="E14">
        <v>1.3</v>
      </c>
      <c r="F14" t="s">
        <v>46</v>
      </c>
      <c r="G14" t="s">
        <v>47</v>
      </c>
      <c r="H14" t="s">
        <v>48</v>
      </c>
      <c r="I14" t="s">
        <v>187</v>
      </c>
      <c r="J14" t="s">
        <v>188</v>
      </c>
      <c r="K14" t="s">
        <v>226</v>
      </c>
      <c r="L14">
        <v>6</v>
      </c>
      <c r="M14">
        <v>24</v>
      </c>
      <c r="N14" t="s">
        <v>227</v>
      </c>
      <c r="O14" t="s">
        <v>53</v>
      </c>
      <c r="P14">
        <v>1300</v>
      </c>
      <c r="Q14" t="s">
        <v>269</v>
      </c>
      <c r="R14">
        <v>1321</v>
      </c>
      <c r="S14" t="s">
        <v>260</v>
      </c>
      <c r="T14">
        <v>1321</v>
      </c>
      <c r="U14" t="s">
        <v>270</v>
      </c>
      <c r="V14">
        <v>13</v>
      </c>
      <c r="W14" t="s">
        <v>263</v>
      </c>
      <c r="X14">
        <v>1000</v>
      </c>
      <c r="Y14" t="s">
        <v>260</v>
      </c>
      <c r="Z14" t="s">
        <v>74</v>
      </c>
      <c r="AA14" t="s">
        <v>228</v>
      </c>
      <c r="AB14" t="s">
        <v>60</v>
      </c>
      <c r="AC14" t="s">
        <v>260</v>
      </c>
      <c r="AD14" t="s">
        <v>230</v>
      </c>
      <c r="AE14" s="1">
        <v>23260.11</v>
      </c>
      <c r="AF14" s="1">
        <v>10516224.880000001</v>
      </c>
      <c r="AG14" s="1">
        <v>23260.11</v>
      </c>
      <c r="AH14" s="1">
        <v>23260.11</v>
      </c>
      <c r="AI14" s="1">
        <v>23260.11</v>
      </c>
      <c r="AJ14" s="1">
        <v>23260.11</v>
      </c>
      <c r="AK14" s="1">
        <v>23260.11</v>
      </c>
      <c r="AL14" s="1">
        <f t="shared" si="0"/>
        <v>0</v>
      </c>
      <c r="AM14" s="1">
        <v>1447757.38</v>
      </c>
      <c r="AN14" s="1">
        <f t="shared" si="1"/>
        <v>1471017.49</v>
      </c>
      <c r="AO14" s="1">
        <f t="shared" si="2"/>
        <v>1447757.38</v>
      </c>
      <c r="AP14">
        <v>0</v>
      </c>
      <c r="AQ14">
        <v>2.83</v>
      </c>
      <c r="AR14">
        <v>0</v>
      </c>
      <c r="AS14" s="1">
        <v>10492967.6</v>
      </c>
      <c r="AT14" s="1">
        <v>-10492964.77</v>
      </c>
    </row>
    <row r="15" spans="1:46" x14ac:dyDescent="0.25">
      <c r="A15" t="s">
        <v>63</v>
      </c>
      <c r="B15" t="s">
        <v>64</v>
      </c>
      <c r="C15">
        <v>1</v>
      </c>
      <c r="D15" t="s">
        <v>45</v>
      </c>
      <c r="E15">
        <v>1.3</v>
      </c>
      <c r="F15" t="s">
        <v>46</v>
      </c>
      <c r="G15" t="s">
        <v>47</v>
      </c>
      <c r="H15" t="s">
        <v>48</v>
      </c>
      <c r="I15" t="s">
        <v>187</v>
      </c>
      <c r="J15" t="s">
        <v>188</v>
      </c>
      <c r="K15" t="s">
        <v>226</v>
      </c>
      <c r="L15">
        <v>6</v>
      </c>
      <c r="M15">
        <v>24</v>
      </c>
      <c r="N15" t="s">
        <v>227</v>
      </c>
      <c r="O15" t="s">
        <v>53</v>
      </c>
      <c r="P15">
        <v>1300</v>
      </c>
      <c r="Q15" t="s">
        <v>269</v>
      </c>
      <c r="R15">
        <v>1321</v>
      </c>
      <c r="S15" t="s">
        <v>260</v>
      </c>
      <c r="T15">
        <v>1321</v>
      </c>
      <c r="U15" t="s">
        <v>270</v>
      </c>
      <c r="V15">
        <v>14</v>
      </c>
      <c r="W15" t="s">
        <v>267</v>
      </c>
      <c r="X15">
        <v>1000</v>
      </c>
      <c r="Y15" t="s">
        <v>260</v>
      </c>
      <c r="Z15" t="s">
        <v>74</v>
      </c>
      <c r="AA15" t="s">
        <v>228</v>
      </c>
      <c r="AB15" t="s">
        <v>60</v>
      </c>
      <c r="AC15" t="s">
        <v>260</v>
      </c>
      <c r="AD15" t="s">
        <v>230</v>
      </c>
      <c r="AE15" s="1">
        <v>20486.72</v>
      </c>
      <c r="AF15" s="1">
        <v>1512329.12</v>
      </c>
      <c r="AG15" s="1">
        <v>20486.72</v>
      </c>
      <c r="AH15" s="1">
        <v>20486.72</v>
      </c>
      <c r="AI15" s="1">
        <v>20486.72</v>
      </c>
      <c r="AJ15" s="1">
        <v>20486.72</v>
      </c>
      <c r="AK15" s="1">
        <v>20486.72</v>
      </c>
      <c r="AL15" s="1">
        <f t="shared" si="0"/>
        <v>0</v>
      </c>
      <c r="AM15" s="1">
        <v>511683.76</v>
      </c>
      <c r="AN15" s="1">
        <f t="shared" si="1"/>
        <v>532170.48</v>
      </c>
      <c r="AO15" s="1">
        <f t="shared" si="2"/>
        <v>511683.76</v>
      </c>
      <c r="AP15">
        <v>0</v>
      </c>
      <c r="AQ15" s="1">
        <v>184513.6</v>
      </c>
      <c r="AR15">
        <v>0</v>
      </c>
      <c r="AS15" s="1">
        <v>1676356</v>
      </c>
      <c r="AT15" s="1">
        <v>-1491842.4</v>
      </c>
    </row>
    <row r="16" spans="1:46" hidden="1" x14ac:dyDescent="0.25">
      <c r="A16" t="s">
        <v>521</v>
      </c>
      <c r="B16" t="s">
        <v>64</v>
      </c>
      <c r="C16">
        <v>1</v>
      </c>
      <c r="D16" t="s">
        <v>45</v>
      </c>
      <c r="E16">
        <v>1.3</v>
      </c>
      <c r="F16" t="s">
        <v>46</v>
      </c>
      <c r="G16" t="s">
        <v>47</v>
      </c>
      <c r="H16" t="s">
        <v>48</v>
      </c>
      <c r="I16" t="s">
        <v>187</v>
      </c>
      <c r="J16" t="s">
        <v>188</v>
      </c>
      <c r="K16" t="s">
        <v>226</v>
      </c>
      <c r="L16">
        <v>6</v>
      </c>
      <c r="M16">
        <v>24</v>
      </c>
      <c r="N16" t="s">
        <v>227</v>
      </c>
      <c r="O16" t="s">
        <v>53</v>
      </c>
      <c r="P16">
        <v>1300</v>
      </c>
      <c r="Q16" t="s">
        <v>269</v>
      </c>
      <c r="R16">
        <v>1321</v>
      </c>
      <c r="S16" t="s">
        <v>260</v>
      </c>
      <c r="T16">
        <v>1321</v>
      </c>
      <c r="U16" t="s">
        <v>270</v>
      </c>
      <c r="V16">
        <v>14</v>
      </c>
      <c r="W16" t="s">
        <v>267</v>
      </c>
      <c r="X16" s="15">
        <v>1000</v>
      </c>
      <c r="Y16" t="s">
        <v>260</v>
      </c>
      <c r="Z16" t="s">
        <v>527</v>
      </c>
      <c r="AA16" t="s">
        <v>228</v>
      </c>
      <c r="AB16" t="s">
        <v>60</v>
      </c>
      <c r="AC16" t="s">
        <v>260</v>
      </c>
      <c r="AD16" t="s">
        <v>230</v>
      </c>
      <c r="AE16" s="1">
        <v>1479595.2</v>
      </c>
      <c r="AF16">
        <v>0</v>
      </c>
      <c r="AG16" s="1">
        <v>1474030.21</v>
      </c>
      <c r="AH16" s="1">
        <v>1474030.21</v>
      </c>
      <c r="AI16" s="1">
        <v>1474030.21</v>
      </c>
      <c r="AJ16" s="1">
        <v>1472993</v>
      </c>
      <c r="AK16" s="1">
        <v>1472993</v>
      </c>
      <c r="AL16" s="1">
        <f t="shared" si="0"/>
        <v>5564.9899999999907</v>
      </c>
      <c r="AM16" s="1">
        <v>0</v>
      </c>
      <c r="AN16" s="1">
        <f t="shared" si="1"/>
        <v>1479595.2</v>
      </c>
      <c r="AO16" s="1">
        <f t="shared" si="2"/>
        <v>5564.9899999999907</v>
      </c>
      <c r="AP16" s="1">
        <v>1663121.59</v>
      </c>
      <c r="AQ16">
        <v>0</v>
      </c>
      <c r="AR16">
        <v>0</v>
      </c>
      <c r="AS16" s="1">
        <v>183526.39</v>
      </c>
      <c r="AT16" s="1">
        <v>1479595.2</v>
      </c>
    </row>
    <row r="17" spans="1:46" x14ac:dyDescent="0.25">
      <c r="A17" t="s">
        <v>521</v>
      </c>
      <c r="B17" t="s">
        <v>64</v>
      </c>
      <c r="C17">
        <v>1</v>
      </c>
      <c r="D17" t="s">
        <v>45</v>
      </c>
      <c r="E17">
        <v>1.3</v>
      </c>
      <c r="F17" t="s">
        <v>46</v>
      </c>
      <c r="G17" t="s">
        <v>47</v>
      </c>
      <c r="H17" t="s">
        <v>48</v>
      </c>
      <c r="I17" t="s">
        <v>187</v>
      </c>
      <c r="J17" t="s">
        <v>188</v>
      </c>
      <c r="K17" t="s">
        <v>226</v>
      </c>
      <c r="L17">
        <v>6</v>
      </c>
      <c r="M17">
        <v>24</v>
      </c>
      <c r="N17" t="s">
        <v>227</v>
      </c>
      <c r="O17" t="s">
        <v>53</v>
      </c>
      <c r="P17">
        <v>1300</v>
      </c>
      <c r="Q17" t="s">
        <v>269</v>
      </c>
      <c r="R17">
        <v>1321</v>
      </c>
      <c r="S17" t="s">
        <v>260</v>
      </c>
      <c r="T17">
        <v>1321</v>
      </c>
      <c r="U17" t="s">
        <v>270</v>
      </c>
      <c r="V17">
        <v>13</v>
      </c>
      <c r="W17" t="s">
        <v>263</v>
      </c>
      <c r="X17" s="15">
        <v>1000</v>
      </c>
      <c r="Y17" t="s">
        <v>260</v>
      </c>
      <c r="Z17" t="s">
        <v>527</v>
      </c>
      <c r="AA17" t="s">
        <v>228</v>
      </c>
      <c r="AB17" t="s">
        <v>60</v>
      </c>
      <c r="AC17" t="s">
        <v>260</v>
      </c>
      <c r="AD17" t="s">
        <v>230</v>
      </c>
      <c r="AE17" s="1">
        <v>12757703.050000001</v>
      </c>
      <c r="AF17">
        <v>0</v>
      </c>
      <c r="AG17" s="1">
        <v>11309945.67</v>
      </c>
      <c r="AH17" s="1">
        <v>11309945.67</v>
      </c>
      <c r="AI17" s="1">
        <v>11309945.67</v>
      </c>
      <c r="AJ17" s="1">
        <v>11273935.34</v>
      </c>
      <c r="AK17" s="1">
        <v>11273935.34</v>
      </c>
      <c r="AL17" s="1">
        <f t="shared" si="0"/>
        <v>1447757.3800000008</v>
      </c>
      <c r="AM17" s="1">
        <v>-1447757.38</v>
      </c>
      <c r="AN17" s="1">
        <f t="shared" si="1"/>
        <v>11309945.670000002</v>
      </c>
      <c r="AO17" s="1">
        <f t="shared" si="2"/>
        <v>0</v>
      </c>
      <c r="AP17" s="1">
        <v>10757703.050000001</v>
      </c>
      <c r="AQ17" s="1">
        <v>2000000</v>
      </c>
      <c r="AR17">
        <v>0</v>
      </c>
      <c r="AS17">
        <v>0</v>
      </c>
      <c r="AT17" s="1">
        <v>12757703.050000001</v>
      </c>
    </row>
    <row r="18" spans="1:46" x14ac:dyDescent="0.25">
      <c r="A18" t="s">
        <v>550</v>
      </c>
      <c r="B18" t="s">
        <v>64</v>
      </c>
      <c r="C18">
        <v>1</v>
      </c>
      <c r="D18" t="s">
        <v>45</v>
      </c>
      <c r="E18">
        <v>1.3</v>
      </c>
      <c r="F18" t="s">
        <v>46</v>
      </c>
      <c r="G18" t="s">
        <v>47</v>
      </c>
      <c r="H18" t="s">
        <v>48</v>
      </c>
      <c r="I18" t="s">
        <v>187</v>
      </c>
      <c r="J18" t="s">
        <v>188</v>
      </c>
      <c r="K18" t="s">
        <v>226</v>
      </c>
      <c r="L18">
        <v>6</v>
      </c>
      <c r="M18">
        <v>24</v>
      </c>
      <c r="N18" t="s">
        <v>227</v>
      </c>
      <c r="O18" t="s">
        <v>53</v>
      </c>
      <c r="P18">
        <v>1300</v>
      </c>
      <c r="Q18" t="s">
        <v>269</v>
      </c>
      <c r="R18">
        <v>1321</v>
      </c>
      <c r="S18" t="s">
        <v>260</v>
      </c>
      <c r="T18">
        <v>1321</v>
      </c>
      <c r="U18" t="s">
        <v>270</v>
      </c>
      <c r="V18">
        <v>14</v>
      </c>
      <c r="W18" t="s">
        <v>267</v>
      </c>
      <c r="X18">
        <v>1000</v>
      </c>
      <c r="Y18" t="s">
        <v>260</v>
      </c>
      <c r="Z18" t="s">
        <v>551</v>
      </c>
      <c r="AA18" t="s">
        <v>228</v>
      </c>
      <c r="AB18" t="s">
        <v>60</v>
      </c>
      <c r="AC18" t="s">
        <v>260</v>
      </c>
      <c r="AD18" t="s">
        <v>230</v>
      </c>
      <c r="AE18" s="1">
        <v>1496757.97</v>
      </c>
      <c r="AF18">
        <v>0</v>
      </c>
      <c r="AG18" s="1">
        <v>985074.21</v>
      </c>
      <c r="AH18" s="1">
        <v>985074.21</v>
      </c>
      <c r="AI18" s="1">
        <v>985074.21</v>
      </c>
      <c r="AJ18" s="1">
        <v>975179.87</v>
      </c>
      <c r="AK18" s="1">
        <v>970989.82</v>
      </c>
      <c r="AL18" s="1">
        <f t="shared" si="0"/>
        <v>511683.76</v>
      </c>
      <c r="AM18" s="1">
        <v>-511683.76</v>
      </c>
      <c r="AN18" s="1">
        <f t="shared" si="1"/>
        <v>985074.21</v>
      </c>
      <c r="AO18" s="1">
        <f t="shared" si="2"/>
        <v>0</v>
      </c>
      <c r="AP18" s="1">
        <v>1300000</v>
      </c>
      <c r="AQ18" s="1">
        <v>196757.97</v>
      </c>
      <c r="AR18">
        <v>0</v>
      </c>
      <c r="AS18">
        <v>0</v>
      </c>
      <c r="AT18" s="1">
        <v>1496757.97</v>
      </c>
    </row>
    <row r="19" spans="1:46" x14ac:dyDescent="0.25">
      <c r="A19" t="s">
        <v>63</v>
      </c>
      <c r="B19" t="s">
        <v>64</v>
      </c>
      <c r="C19">
        <v>1</v>
      </c>
      <c r="D19" t="s">
        <v>45</v>
      </c>
      <c r="E19">
        <v>1.3</v>
      </c>
      <c r="F19" t="s">
        <v>46</v>
      </c>
      <c r="G19" t="s">
        <v>47</v>
      </c>
      <c r="H19" t="s">
        <v>48</v>
      </c>
      <c r="I19" t="s">
        <v>187</v>
      </c>
      <c r="J19" t="s">
        <v>188</v>
      </c>
      <c r="K19" t="s">
        <v>226</v>
      </c>
      <c r="L19">
        <v>6</v>
      </c>
      <c r="M19">
        <v>24</v>
      </c>
      <c r="N19" t="s">
        <v>227</v>
      </c>
      <c r="O19" t="s">
        <v>53</v>
      </c>
      <c r="P19">
        <v>1300</v>
      </c>
      <c r="Q19" t="s">
        <v>269</v>
      </c>
      <c r="R19">
        <v>1322</v>
      </c>
      <c r="S19" t="s">
        <v>260</v>
      </c>
      <c r="T19">
        <v>1322</v>
      </c>
      <c r="U19" t="s">
        <v>271</v>
      </c>
      <c r="V19">
        <v>13</v>
      </c>
      <c r="W19" t="s">
        <v>263</v>
      </c>
      <c r="X19">
        <v>1000</v>
      </c>
      <c r="Y19" t="s">
        <v>260</v>
      </c>
      <c r="Z19" t="s">
        <v>74</v>
      </c>
      <c r="AA19" t="s">
        <v>228</v>
      </c>
      <c r="AB19" t="s">
        <v>60</v>
      </c>
      <c r="AC19" t="s">
        <v>260</v>
      </c>
      <c r="AD19" t="s">
        <v>230</v>
      </c>
      <c r="AE19" s="1">
        <v>218306.17</v>
      </c>
      <c r="AF19" s="1">
        <v>105162275.34</v>
      </c>
      <c r="AG19" s="1">
        <v>218306.17</v>
      </c>
      <c r="AH19" s="1">
        <v>218306.17</v>
      </c>
      <c r="AI19" s="1">
        <v>218306.17</v>
      </c>
      <c r="AJ19" s="1">
        <v>218306.17</v>
      </c>
      <c r="AK19" s="1">
        <v>218306.17</v>
      </c>
      <c r="AL19" s="1">
        <f t="shared" si="0"/>
        <v>0</v>
      </c>
      <c r="AM19" s="1">
        <v>5622439.1399999997</v>
      </c>
      <c r="AN19" s="1">
        <f t="shared" si="1"/>
        <v>5840745.3099999996</v>
      </c>
      <c r="AO19" s="1">
        <f t="shared" si="2"/>
        <v>5622439.1399999997</v>
      </c>
      <c r="AP19">
        <v>0</v>
      </c>
      <c r="AQ19" s="1">
        <v>8306.08</v>
      </c>
      <c r="AR19">
        <v>0</v>
      </c>
      <c r="AS19" s="1">
        <v>104952275.25</v>
      </c>
      <c r="AT19" s="1">
        <v>-104943969.17</v>
      </c>
    </row>
    <row r="20" spans="1:46" x14ac:dyDescent="0.25">
      <c r="A20" t="s">
        <v>63</v>
      </c>
      <c r="B20" t="s">
        <v>64</v>
      </c>
      <c r="C20">
        <v>1</v>
      </c>
      <c r="D20" t="s">
        <v>45</v>
      </c>
      <c r="E20">
        <v>1.3</v>
      </c>
      <c r="F20" t="s">
        <v>46</v>
      </c>
      <c r="G20" t="s">
        <v>47</v>
      </c>
      <c r="H20" t="s">
        <v>48</v>
      </c>
      <c r="I20" t="s">
        <v>187</v>
      </c>
      <c r="J20" t="s">
        <v>188</v>
      </c>
      <c r="K20" t="s">
        <v>226</v>
      </c>
      <c r="L20">
        <v>6</v>
      </c>
      <c r="M20">
        <v>24</v>
      </c>
      <c r="N20" t="s">
        <v>227</v>
      </c>
      <c r="O20" t="s">
        <v>53</v>
      </c>
      <c r="P20">
        <v>1300</v>
      </c>
      <c r="Q20" t="s">
        <v>269</v>
      </c>
      <c r="R20">
        <v>1322</v>
      </c>
      <c r="S20" t="s">
        <v>260</v>
      </c>
      <c r="T20">
        <v>1322</v>
      </c>
      <c r="U20" t="s">
        <v>271</v>
      </c>
      <c r="V20">
        <v>14</v>
      </c>
      <c r="W20" t="s">
        <v>267</v>
      </c>
      <c r="X20">
        <v>1000</v>
      </c>
      <c r="Y20" t="s">
        <v>260</v>
      </c>
      <c r="Z20" t="s">
        <v>74</v>
      </c>
      <c r="AA20" t="s">
        <v>228</v>
      </c>
      <c r="AB20" t="s">
        <v>60</v>
      </c>
      <c r="AC20" t="s">
        <v>260</v>
      </c>
      <c r="AD20" t="s">
        <v>230</v>
      </c>
      <c r="AE20" s="1">
        <v>62676.46</v>
      </c>
      <c r="AF20" s="1">
        <v>15123264.68</v>
      </c>
      <c r="AG20" s="1">
        <v>62676.46</v>
      </c>
      <c r="AH20" s="1">
        <v>62676.46</v>
      </c>
      <c r="AI20" s="1">
        <v>62676.46</v>
      </c>
      <c r="AJ20" s="1">
        <v>62676.46</v>
      </c>
      <c r="AK20" s="1">
        <v>62676.46</v>
      </c>
      <c r="AL20" s="1">
        <f t="shared" si="0"/>
        <v>0</v>
      </c>
      <c r="AM20" s="1">
        <v>1160111.0900000001</v>
      </c>
      <c r="AN20" s="1">
        <f t="shared" si="1"/>
        <v>1222787.55</v>
      </c>
      <c r="AO20" s="1">
        <f t="shared" si="2"/>
        <v>1160111.0900000001</v>
      </c>
      <c r="AP20">
        <v>0</v>
      </c>
      <c r="AQ20">
        <v>0</v>
      </c>
      <c r="AR20">
        <v>0</v>
      </c>
      <c r="AS20" s="1">
        <v>15060588.220000001</v>
      </c>
      <c r="AT20" s="1">
        <v>-15060588.220000001</v>
      </c>
    </row>
    <row r="21" spans="1:46" x14ac:dyDescent="0.25">
      <c r="A21" t="s">
        <v>521</v>
      </c>
      <c r="B21" t="s">
        <v>64</v>
      </c>
      <c r="C21">
        <v>1</v>
      </c>
      <c r="D21" t="s">
        <v>45</v>
      </c>
      <c r="E21">
        <v>1.3</v>
      </c>
      <c r="F21" t="s">
        <v>46</v>
      </c>
      <c r="G21" t="s">
        <v>47</v>
      </c>
      <c r="H21" t="s">
        <v>48</v>
      </c>
      <c r="I21" t="s">
        <v>187</v>
      </c>
      <c r="J21" t="s">
        <v>188</v>
      </c>
      <c r="K21" t="s">
        <v>226</v>
      </c>
      <c r="L21">
        <v>6</v>
      </c>
      <c r="M21">
        <v>24</v>
      </c>
      <c r="N21" t="s">
        <v>227</v>
      </c>
      <c r="O21" t="s">
        <v>53</v>
      </c>
      <c r="P21">
        <v>1300</v>
      </c>
      <c r="Q21" t="s">
        <v>269</v>
      </c>
      <c r="R21">
        <v>1322</v>
      </c>
      <c r="S21" t="s">
        <v>260</v>
      </c>
      <c r="T21">
        <v>1322</v>
      </c>
      <c r="U21" t="s">
        <v>271</v>
      </c>
      <c r="V21">
        <v>13</v>
      </c>
      <c r="W21" t="s">
        <v>263</v>
      </c>
      <c r="X21" s="15">
        <v>1000</v>
      </c>
      <c r="Y21" t="s">
        <v>260</v>
      </c>
      <c r="Z21" t="s">
        <v>527</v>
      </c>
      <c r="AA21" t="s">
        <v>228</v>
      </c>
      <c r="AB21" t="s">
        <v>60</v>
      </c>
      <c r="AC21" t="s">
        <v>260</v>
      </c>
      <c r="AD21" t="s">
        <v>230</v>
      </c>
      <c r="AE21" s="1">
        <v>107591325.45</v>
      </c>
      <c r="AF21">
        <v>0</v>
      </c>
      <c r="AG21" s="1">
        <v>39026383.460000001</v>
      </c>
      <c r="AH21" s="1">
        <v>39026383.460000001</v>
      </c>
      <c r="AI21" s="1">
        <v>39026383.460000001</v>
      </c>
      <c r="AJ21" s="1">
        <v>38573287.850000001</v>
      </c>
      <c r="AK21" s="1">
        <v>38573287.850000001</v>
      </c>
      <c r="AL21" s="1">
        <f t="shared" si="0"/>
        <v>68564941.99000001</v>
      </c>
      <c r="AM21" s="1">
        <v>5377560.8600000003</v>
      </c>
      <c r="AN21" s="1">
        <f t="shared" si="1"/>
        <v>112968886.31</v>
      </c>
      <c r="AO21" s="1">
        <f t="shared" si="2"/>
        <v>73942502.849999994</v>
      </c>
      <c r="AP21" s="1">
        <v>107599629.75</v>
      </c>
      <c r="AQ21">
        <v>0</v>
      </c>
      <c r="AR21">
        <v>0</v>
      </c>
      <c r="AS21" s="1">
        <v>8304.2999999999993</v>
      </c>
      <c r="AT21" s="1">
        <v>107591325.45</v>
      </c>
    </row>
    <row r="22" spans="1:46" hidden="1" x14ac:dyDescent="0.25">
      <c r="A22" t="s">
        <v>521</v>
      </c>
      <c r="B22" t="s">
        <v>64</v>
      </c>
      <c r="C22">
        <v>1</v>
      </c>
      <c r="D22" t="s">
        <v>45</v>
      </c>
      <c r="E22">
        <v>1.3</v>
      </c>
      <c r="F22" t="s">
        <v>46</v>
      </c>
      <c r="G22" t="s">
        <v>47</v>
      </c>
      <c r="H22" t="s">
        <v>48</v>
      </c>
      <c r="I22" t="s">
        <v>187</v>
      </c>
      <c r="J22" t="s">
        <v>188</v>
      </c>
      <c r="K22" t="s">
        <v>226</v>
      </c>
      <c r="L22">
        <v>6</v>
      </c>
      <c r="M22">
        <v>24</v>
      </c>
      <c r="N22" t="s">
        <v>227</v>
      </c>
      <c r="O22" t="s">
        <v>53</v>
      </c>
      <c r="P22">
        <v>1300</v>
      </c>
      <c r="Q22" t="s">
        <v>269</v>
      </c>
      <c r="R22">
        <v>1322</v>
      </c>
      <c r="S22" t="s">
        <v>260</v>
      </c>
      <c r="T22">
        <v>1322</v>
      </c>
      <c r="U22" t="s">
        <v>271</v>
      </c>
      <c r="V22">
        <v>14</v>
      </c>
      <c r="W22" t="s">
        <v>267</v>
      </c>
      <c r="X22" s="15">
        <v>1000</v>
      </c>
      <c r="Y22" t="s">
        <v>260</v>
      </c>
      <c r="Z22" t="s">
        <v>527</v>
      </c>
      <c r="AA22" t="s">
        <v>228</v>
      </c>
      <c r="AB22" t="s">
        <v>60</v>
      </c>
      <c r="AC22" t="s">
        <v>260</v>
      </c>
      <c r="AD22" t="s">
        <v>230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 s="1">
        <f t="shared" si="0"/>
        <v>0</v>
      </c>
      <c r="AM22" s="1">
        <v>0</v>
      </c>
      <c r="AN22" s="1">
        <f t="shared" si="1"/>
        <v>0</v>
      </c>
      <c r="AO22" s="1">
        <f t="shared" si="2"/>
        <v>0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6" x14ac:dyDescent="0.25">
      <c r="A23" t="s">
        <v>550</v>
      </c>
      <c r="B23" t="s">
        <v>64</v>
      </c>
      <c r="C23">
        <v>1</v>
      </c>
      <c r="D23" t="s">
        <v>45</v>
      </c>
      <c r="E23">
        <v>1.3</v>
      </c>
      <c r="F23" t="s">
        <v>46</v>
      </c>
      <c r="G23" t="s">
        <v>47</v>
      </c>
      <c r="H23" t="s">
        <v>48</v>
      </c>
      <c r="I23" t="s">
        <v>187</v>
      </c>
      <c r="J23" t="s">
        <v>188</v>
      </c>
      <c r="K23" t="s">
        <v>226</v>
      </c>
      <c r="L23">
        <v>6</v>
      </c>
      <c r="M23">
        <v>24</v>
      </c>
      <c r="N23" t="s">
        <v>227</v>
      </c>
      <c r="O23" t="s">
        <v>53</v>
      </c>
      <c r="P23">
        <v>1300</v>
      </c>
      <c r="Q23" t="s">
        <v>269</v>
      </c>
      <c r="R23">
        <v>1322</v>
      </c>
      <c r="S23" t="s">
        <v>260</v>
      </c>
      <c r="T23">
        <v>1322</v>
      </c>
      <c r="U23" t="s">
        <v>271</v>
      </c>
      <c r="V23">
        <v>14</v>
      </c>
      <c r="W23" t="s">
        <v>267</v>
      </c>
      <c r="X23">
        <v>1000</v>
      </c>
      <c r="Y23" t="s">
        <v>260</v>
      </c>
      <c r="Z23" t="s">
        <v>551</v>
      </c>
      <c r="AA23" t="s">
        <v>228</v>
      </c>
      <c r="AB23" t="s">
        <v>60</v>
      </c>
      <c r="AC23" t="s">
        <v>260</v>
      </c>
      <c r="AD23" t="s">
        <v>230</v>
      </c>
      <c r="AE23" s="1">
        <v>16905722.420000002</v>
      </c>
      <c r="AF23">
        <v>0</v>
      </c>
      <c r="AG23" s="1">
        <v>13035353.550000001</v>
      </c>
      <c r="AH23" s="1">
        <v>13035353.550000001</v>
      </c>
      <c r="AI23" s="1">
        <v>13035353.550000001</v>
      </c>
      <c r="AJ23" s="1">
        <v>12908581.34</v>
      </c>
      <c r="AK23" s="1">
        <v>12851194.76</v>
      </c>
      <c r="AL23" s="1">
        <f t="shared" si="0"/>
        <v>3870368.870000001</v>
      </c>
      <c r="AM23" s="1">
        <v>-1160111.0900000001</v>
      </c>
      <c r="AN23" s="1">
        <f t="shared" si="1"/>
        <v>15745611.330000002</v>
      </c>
      <c r="AO23" s="1">
        <f t="shared" si="2"/>
        <v>2710257.7800000012</v>
      </c>
      <c r="AP23" s="1">
        <v>20898342.859999999</v>
      </c>
      <c r="AQ23">
        <v>0</v>
      </c>
      <c r="AR23">
        <v>0</v>
      </c>
      <c r="AS23" s="1">
        <v>3992620.44</v>
      </c>
      <c r="AT23" s="1">
        <v>16905722.420000002</v>
      </c>
    </row>
    <row r="24" spans="1:46" x14ac:dyDescent="0.25">
      <c r="A24" t="s">
        <v>63</v>
      </c>
      <c r="B24" t="s">
        <v>64</v>
      </c>
      <c r="C24">
        <v>1</v>
      </c>
      <c r="D24" t="s">
        <v>45</v>
      </c>
      <c r="E24">
        <v>1.3</v>
      </c>
      <c r="F24" t="s">
        <v>46</v>
      </c>
      <c r="G24" t="s">
        <v>47</v>
      </c>
      <c r="H24" t="s">
        <v>48</v>
      </c>
      <c r="I24" t="s">
        <v>187</v>
      </c>
      <c r="J24" t="s">
        <v>188</v>
      </c>
      <c r="K24" t="s">
        <v>226</v>
      </c>
      <c r="L24">
        <v>6</v>
      </c>
      <c r="M24">
        <v>24</v>
      </c>
      <c r="N24" t="s">
        <v>227</v>
      </c>
      <c r="O24" t="s">
        <v>53</v>
      </c>
      <c r="P24">
        <v>1300</v>
      </c>
      <c r="Q24" t="s">
        <v>269</v>
      </c>
      <c r="R24">
        <v>1330</v>
      </c>
      <c r="S24" t="s">
        <v>260</v>
      </c>
      <c r="T24">
        <v>1331</v>
      </c>
      <c r="U24" t="s">
        <v>272</v>
      </c>
      <c r="V24">
        <v>0</v>
      </c>
      <c r="W24" t="s">
        <v>57</v>
      </c>
      <c r="X24">
        <v>1000</v>
      </c>
      <c r="Y24" t="s">
        <v>260</v>
      </c>
      <c r="Z24" t="s">
        <v>74</v>
      </c>
      <c r="AA24" t="s">
        <v>228</v>
      </c>
      <c r="AB24" t="s">
        <v>60</v>
      </c>
      <c r="AC24" t="s">
        <v>260</v>
      </c>
      <c r="AD24" t="s">
        <v>230</v>
      </c>
      <c r="AE24" s="1">
        <v>210546.86</v>
      </c>
      <c r="AF24" s="1">
        <v>700000</v>
      </c>
      <c r="AG24" s="1">
        <v>210546.86</v>
      </c>
      <c r="AH24" s="1">
        <v>210546.86</v>
      </c>
      <c r="AI24" s="1">
        <v>210546.86</v>
      </c>
      <c r="AJ24" s="1">
        <v>210546.86</v>
      </c>
      <c r="AK24" s="1">
        <v>210546.86</v>
      </c>
      <c r="AL24" s="1">
        <f t="shared" si="0"/>
        <v>0</v>
      </c>
      <c r="AM24" s="1">
        <v>200085.9</v>
      </c>
      <c r="AN24" s="1">
        <f t="shared" si="1"/>
        <v>410632.76</v>
      </c>
      <c r="AO24" s="1">
        <f t="shared" si="2"/>
        <v>200085.90000000002</v>
      </c>
      <c r="AP24">
        <v>0</v>
      </c>
      <c r="AQ24">
        <v>0</v>
      </c>
      <c r="AR24">
        <v>0</v>
      </c>
      <c r="AS24" s="1">
        <v>489453.14</v>
      </c>
      <c r="AT24" s="1">
        <v>-489453.14</v>
      </c>
    </row>
    <row r="25" spans="1:46" x14ac:dyDescent="0.25">
      <c r="A25" t="s">
        <v>521</v>
      </c>
      <c r="B25" t="s">
        <v>64</v>
      </c>
      <c r="C25">
        <v>1</v>
      </c>
      <c r="D25" t="s">
        <v>45</v>
      </c>
      <c r="E25">
        <v>1.3</v>
      </c>
      <c r="F25" t="s">
        <v>46</v>
      </c>
      <c r="G25" t="s">
        <v>47</v>
      </c>
      <c r="H25" t="s">
        <v>48</v>
      </c>
      <c r="I25" t="s">
        <v>187</v>
      </c>
      <c r="J25" t="s">
        <v>188</v>
      </c>
      <c r="K25" t="s">
        <v>226</v>
      </c>
      <c r="L25">
        <v>6</v>
      </c>
      <c r="M25">
        <v>24</v>
      </c>
      <c r="N25" t="s">
        <v>227</v>
      </c>
      <c r="O25" t="s">
        <v>53</v>
      </c>
      <c r="P25">
        <v>1300</v>
      </c>
      <c r="Q25" t="s">
        <v>269</v>
      </c>
      <c r="R25">
        <v>1330</v>
      </c>
      <c r="S25" t="s">
        <v>260</v>
      </c>
      <c r="T25">
        <v>1331</v>
      </c>
      <c r="U25" t="s">
        <v>272</v>
      </c>
      <c r="V25">
        <v>0</v>
      </c>
      <c r="W25" t="s">
        <v>57</v>
      </c>
      <c r="X25" s="15">
        <v>1000</v>
      </c>
      <c r="Y25" t="s">
        <v>260</v>
      </c>
      <c r="Z25" t="s">
        <v>527</v>
      </c>
      <c r="AA25" t="s">
        <v>228</v>
      </c>
      <c r="AB25" t="s">
        <v>60</v>
      </c>
      <c r="AC25" t="s">
        <v>260</v>
      </c>
      <c r="AD25" t="s">
        <v>230</v>
      </c>
      <c r="AE25" s="1">
        <v>228292.44</v>
      </c>
      <c r="AF25">
        <v>0</v>
      </c>
      <c r="AG25" s="1">
        <v>28206.54</v>
      </c>
      <c r="AH25" s="1">
        <v>28206.54</v>
      </c>
      <c r="AI25" s="1">
        <v>28206.54</v>
      </c>
      <c r="AJ25" s="1">
        <v>28206.54</v>
      </c>
      <c r="AK25" s="1">
        <v>28206.54</v>
      </c>
      <c r="AL25" s="1">
        <f t="shared" si="0"/>
        <v>200085.9</v>
      </c>
      <c r="AM25" s="1">
        <v>-200085.9</v>
      </c>
      <c r="AN25" s="1">
        <f t="shared" si="1"/>
        <v>28206.540000000008</v>
      </c>
      <c r="AO25" s="1">
        <f t="shared" si="2"/>
        <v>0</v>
      </c>
      <c r="AP25" s="1">
        <v>228292.44</v>
      </c>
      <c r="AQ25">
        <v>0</v>
      </c>
      <c r="AR25">
        <v>0</v>
      </c>
      <c r="AS25">
        <v>0</v>
      </c>
      <c r="AT25" s="1">
        <v>228292.44</v>
      </c>
    </row>
    <row r="26" spans="1:46" hidden="1" x14ac:dyDescent="0.25">
      <c r="A26" t="s">
        <v>550</v>
      </c>
      <c r="B26" t="s">
        <v>64</v>
      </c>
      <c r="C26">
        <v>1</v>
      </c>
      <c r="D26" t="s">
        <v>45</v>
      </c>
      <c r="E26">
        <v>1.3</v>
      </c>
      <c r="F26" t="s">
        <v>46</v>
      </c>
      <c r="G26" t="s">
        <v>47</v>
      </c>
      <c r="H26" t="s">
        <v>48</v>
      </c>
      <c r="I26" t="s">
        <v>187</v>
      </c>
      <c r="J26" t="s">
        <v>188</v>
      </c>
      <c r="K26" t="s">
        <v>226</v>
      </c>
      <c r="L26">
        <v>6</v>
      </c>
      <c r="M26">
        <v>24</v>
      </c>
      <c r="N26" t="s">
        <v>227</v>
      </c>
      <c r="O26" t="s">
        <v>53</v>
      </c>
      <c r="P26">
        <v>1300</v>
      </c>
      <c r="Q26" t="s">
        <v>269</v>
      </c>
      <c r="R26">
        <v>1330</v>
      </c>
      <c r="S26" t="s">
        <v>260</v>
      </c>
      <c r="T26">
        <v>1331</v>
      </c>
      <c r="U26" t="s">
        <v>272</v>
      </c>
      <c r="V26">
        <v>0</v>
      </c>
      <c r="W26" t="s">
        <v>57</v>
      </c>
      <c r="X26">
        <v>1000</v>
      </c>
      <c r="Y26" t="s">
        <v>260</v>
      </c>
      <c r="Z26" t="s">
        <v>551</v>
      </c>
      <c r="AA26" t="s">
        <v>228</v>
      </c>
      <c r="AB26" t="s">
        <v>60</v>
      </c>
      <c r="AC26" t="s">
        <v>260</v>
      </c>
      <c r="AD26" t="s">
        <v>230</v>
      </c>
      <c r="AE26" s="1">
        <v>261160.7</v>
      </c>
      <c r="AF26">
        <v>0</v>
      </c>
      <c r="AG26" s="1">
        <v>261160.7</v>
      </c>
      <c r="AH26" s="1">
        <v>261160.7</v>
      </c>
      <c r="AI26" s="1">
        <v>261160.7</v>
      </c>
      <c r="AJ26" s="1">
        <v>261160.7</v>
      </c>
      <c r="AK26" s="1">
        <v>261160.7</v>
      </c>
      <c r="AL26" s="1">
        <f t="shared" si="0"/>
        <v>0</v>
      </c>
      <c r="AM26" s="1">
        <v>0</v>
      </c>
      <c r="AN26" s="1">
        <f t="shared" si="1"/>
        <v>261160.7</v>
      </c>
      <c r="AO26" s="1">
        <f t="shared" si="2"/>
        <v>0</v>
      </c>
      <c r="AP26">
        <v>0</v>
      </c>
      <c r="AQ26" s="1">
        <v>261160.7</v>
      </c>
      <c r="AR26">
        <v>0</v>
      </c>
      <c r="AS26">
        <v>0</v>
      </c>
      <c r="AT26" s="1">
        <v>261160.7</v>
      </c>
    </row>
    <row r="27" spans="1:46" x14ac:dyDescent="0.25">
      <c r="A27" t="s">
        <v>63</v>
      </c>
      <c r="B27" t="s">
        <v>64</v>
      </c>
      <c r="C27">
        <v>1</v>
      </c>
      <c r="D27" t="s">
        <v>45</v>
      </c>
      <c r="E27">
        <v>1.3</v>
      </c>
      <c r="F27" t="s">
        <v>46</v>
      </c>
      <c r="G27" t="s">
        <v>47</v>
      </c>
      <c r="H27" t="s">
        <v>48</v>
      </c>
      <c r="I27" t="s">
        <v>187</v>
      </c>
      <c r="J27" t="s">
        <v>188</v>
      </c>
      <c r="K27" t="s">
        <v>226</v>
      </c>
      <c r="L27">
        <v>6</v>
      </c>
      <c r="M27">
        <v>24</v>
      </c>
      <c r="N27" t="s">
        <v>227</v>
      </c>
      <c r="O27" t="s">
        <v>53</v>
      </c>
      <c r="P27">
        <v>1300</v>
      </c>
      <c r="Q27" t="s">
        <v>269</v>
      </c>
      <c r="R27">
        <v>134</v>
      </c>
      <c r="S27" t="s">
        <v>273</v>
      </c>
      <c r="T27">
        <v>1341</v>
      </c>
      <c r="U27" t="s">
        <v>273</v>
      </c>
      <c r="V27">
        <v>0</v>
      </c>
      <c r="W27" t="s">
        <v>57</v>
      </c>
      <c r="X27">
        <v>1000</v>
      </c>
      <c r="Y27" t="s">
        <v>260</v>
      </c>
      <c r="Z27" t="s">
        <v>74</v>
      </c>
      <c r="AA27" t="s">
        <v>228</v>
      </c>
      <c r="AB27" t="s">
        <v>60</v>
      </c>
      <c r="AC27" t="s">
        <v>260</v>
      </c>
      <c r="AD27" t="s">
        <v>230</v>
      </c>
      <c r="AE27" s="1">
        <v>124381.8</v>
      </c>
      <c r="AF27" s="1">
        <v>7500000</v>
      </c>
      <c r="AG27" s="1">
        <v>124381.8</v>
      </c>
      <c r="AH27" s="1">
        <v>124381.8</v>
      </c>
      <c r="AI27" s="1">
        <v>124381.8</v>
      </c>
      <c r="AJ27" s="1">
        <v>124381.8</v>
      </c>
      <c r="AK27" s="1">
        <v>124381.8</v>
      </c>
      <c r="AL27" s="1">
        <f t="shared" si="0"/>
        <v>0</v>
      </c>
      <c r="AM27" s="1">
        <v>6271207.2000000002</v>
      </c>
      <c r="AN27" s="1">
        <f t="shared" si="1"/>
        <v>6395589</v>
      </c>
      <c r="AO27" s="1">
        <f t="shared" si="2"/>
        <v>6271207.2000000002</v>
      </c>
      <c r="AP27">
        <v>0</v>
      </c>
      <c r="AQ27">
        <v>0</v>
      </c>
      <c r="AR27">
        <v>0</v>
      </c>
      <c r="AS27" s="1">
        <v>7375618.2000000002</v>
      </c>
      <c r="AT27" s="1">
        <v>-7375618.2000000002</v>
      </c>
    </row>
    <row r="28" spans="1:46" x14ac:dyDescent="0.25">
      <c r="A28" t="s">
        <v>521</v>
      </c>
      <c r="B28" t="s">
        <v>64</v>
      </c>
      <c r="C28">
        <v>1</v>
      </c>
      <c r="D28" t="s">
        <v>45</v>
      </c>
      <c r="E28">
        <v>1.3</v>
      </c>
      <c r="F28" t="s">
        <v>46</v>
      </c>
      <c r="G28" t="s">
        <v>47</v>
      </c>
      <c r="H28" t="s">
        <v>48</v>
      </c>
      <c r="I28" t="s">
        <v>187</v>
      </c>
      <c r="J28" t="s">
        <v>188</v>
      </c>
      <c r="K28" t="s">
        <v>226</v>
      </c>
      <c r="L28">
        <v>6</v>
      </c>
      <c r="M28">
        <v>24</v>
      </c>
      <c r="N28" t="s">
        <v>227</v>
      </c>
      <c r="O28" t="s">
        <v>53</v>
      </c>
      <c r="P28">
        <v>1300</v>
      </c>
      <c r="Q28" t="s">
        <v>269</v>
      </c>
      <c r="R28">
        <v>134</v>
      </c>
      <c r="S28" t="s">
        <v>273</v>
      </c>
      <c r="T28">
        <v>1341</v>
      </c>
      <c r="U28" t="s">
        <v>273</v>
      </c>
      <c r="V28">
        <v>0</v>
      </c>
      <c r="W28" t="s">
        <v>57</v>
      </c>
      <c r="X28" s="15">
        <v>1000</v>
      </c>
      <c r="Y28" t="s">
        <v>260</v>
      </c>
      <c r="Z28" t="s">
        <v>527</v>
      </c>
      <c r="AA28" t="s">
        <v>228</v>
      </c>
      <c r="AB28" t="s">
        <v>60</v>
      </c>
      <c r="AC28" t="s">
        <v>260</v>
      </c>
      <c r="AD28" t="s">
        <v>230</v>
      </c>
      <c r="AE28" s="1">
        <v>6920373.2000000002</v>
      </c>
      <c r="AF28">
        <v>0</v>
      </c>
      <c r="AG28" s="1">
        <v>649166</v>
      </c>
      <c r="AH28" s="1">
        <v>649166</v>
      </c>
      <c r="AI28" s="1">
        <v>649166</v>
      </c>
      <c r="AJ28" s="1">
        <v>649166</v>
      </c>
      <c r="AK28" s="1">
        <v>649166</v>
      </c>
      <c r="AL28" s="1">
        <f t="shared" si="0"/>
        <v>6271207.2000000002</v>
      </c>
      <c r="AM28" s="1">
        <v>-6271207.2000000002</v>
      </c>
      <c r="AN28" s="1">
        <f t="shared" si="1"/>
        <v>649166</v>
      </c>
      <c r="AO28" s="1">
        <f t="shared" si="2"/>
        <v>0</v>
      </c>
      <c r="AP28" s="1">
        <v>6920373.2000000002</v>
      </c>
      <c r="AQ28">
        <v>0</v>
      </c>
      <c r="AR28">
        <v>0</v>
      </c>
      <c r="AS28">
        <v>0</v>
      </c>
      <c r="AT28" s="1">
        <v>6920373.2000000002</v>
      </c>
    </row>
    <row r="29" spans="1:46" hidden="1" x14ac:dyDescent="0.25">
      <c r="A29" t="s">
        <v>550</v>
      </c>
      <c r="B29" t="s">
        <v>64</v>
      </c>
      <c r="C29">
        <v>1</v>
      </c>
      <c r="D29" t="s">
        <v>45</v>
      </c>
      <c r="E29">
        <v>1.3</v>
      </c>
      <c r="F29" t="s">
        <v>46</v>
      </c>
      <c r="G29" t="s">
        <v>47</v>
      </c>
      <c r="H29" t="s">
        <v>48</v>
      </c>
      <c r="I29" t="s">
        <v>187</v>
      </c>
      <c r="J29" t="s">
        <v>188</v>
      </c>
      <c r="K29" t="s">
        <v>226</v>
      </c>
      <c r="L29">
        <v>6</v>
      </c>
      <c r="M29">
        <v>24</v>
      </c>
      <c r="N29" t="s">
        <v>227</v>
      </c>
      <c r="O29" t="s">
        <v>53</v>
      </c>
      <c r="P29">
        <v>1300</v>
      </c>
      <c r="Q29" t="s">
        <v>269</v>
      </c>
      <c r="R29">
        <v>134</v>
      </c>
      <c r="S29" t="s">
        <v>273</v>
      </c>
      <c r="T29">
        <v>1341</v>
      </c>
      <c r="U29" t="s">
        <v>273</v>
      </c>
      <c r="V29">
        <v>0</v>
      </c>
      <c r="W29" t="s">
        <v>57</v>
      </c>
      <c r="X29">
        <v>1000</v>
      </c>
      <c r="Y29" t="s">
        <v>260</v>
      </c>
      <c r="Z29" t="s">
        <v>551</v>
      </c>
      <c r="AA29" t="s">
        <v>228</v>
      </c>
      <c r="AB29" t="s">
        <v>60</v>
      </c>
      <c r="AC29" t="s">
        <v>260</v>
      </c>
      <c r="AD29" t="s">
        <v>230</v>
      </c>
      <c r="AE29" s="1">
        <v>455245</v>
      </c>
      <c r="AF29">
        <v>0</v>
      </c>
      <c r="AG29" s="1">
        <v>455245</v>
      </c>
      <c r="AH29" s="1">
        <v>455245</v>
      </c>
      <c r="AI29" s="1">
        <v>455245</v>
      </c>
      <c r="AJ29" s="1">
        <v>455245</v>
      </c>
      <c r="AK29" s="1">
        <v>455245</v>
      </c>
      <c r="AL29" s="1">
        <f t="shared" si="0"/>
        <v>0</v>
      </c>
      <c r="AM29" s="1">
        <v>0</v>
      </c>
      <c r="AN29" s="1">
        <f t="shared" si="1"/>
        <v>455245</v>
      </c>
      <c r="AO29" s="1">
        <f t="shared" si="2"/>
        <v>0</v>
      </c>
      <c r="AP29">
        <v>0</v>
      </c>
      <c r="AQ29" s="1">
        <v>455245</v>
      </c>
      <c r="AR29">
        <v>0</v>
      </c>
      <c r="AS29">
        <v>0</v>
      </c>
      <c r="AT29" s="1">
        <v>455245</v>
      </c>
    </row>
    <row r="30" spans="1:46" x14ac:dyDescent="0.25">
      <c r="A30" t="s">
        <v>63</v>
      </c>
      <c r="B30" t="s">
        <v>64</v>
      </c>
      <c r="C30">
        <v>1</v>
      </c>
      <c r="D30" t="s">
        <v>45</v>
      </c>
      <c r="E30">
        <v>1.3</v>
      </c>
      <c r="F30" t="s">
        <v>46</v>
      </c>
      <c r="G30" t="s">
        <v>47</v>
      </c>
      <c r="H30" t="s">
        <v>48</v>
      </c>
      <c r="I30" t="s">
        <v>187</v>
      </c>
      <c r="J30" t="s">
        <v>188</v>
      </c>
      <c r="K30" t="s">
        <v>226</v>
      </c>
      <c r="L30">
        <v>6</v>
      </c>
      <c r="M30">
        <v>24</v>
      </c>
      <c r="N30" t="s">
        <v>227</v>
      </c>
      <c r="O30" t="s">
        <v>53</v>
      </c>
      <c r="P30">
        <v>1400</v>
      </c>
      <c r="Q30" t="s">
        <v>274</v>
      </c>
      <c r="R30">
        <v>1410</v>
      </c>
      <c r="S30" t="s">
        <v>260</v>
      </c>
      <c r="T30">
        <v>1411</v>
      </c>
      <c r="U30" t="s">
        <v>275</v>
      </c>
      <c r="V30">
        <v>13</v>
      </c>
      <c r="W30" t="s">
        <v>263</v>
      </c>
      <c r="X30">
        <v>1000</v>
      </c>
      <c r="Y30" t="s">
        <v>260</v>
      </c>
      <c r="Z30" t="s">
        <v>74</v>
      </c>
      <c r="AA30" t="s">
        <v>228</v>
      </c>
      <c r="AB30" t="s">
        <v>60</v>
      </c>
      <c r="AC30" t="s">
        <v>260</v>
      </c>
      <c r="AD30" t="s">
        <v>230</v>
      </c>
      <c r="AE30" s="1">
        <v>3421977.46</v>
      </c>
      <c r="AF30" s="1">
        <v>45430103.369999997</v>
      </c>
      <c r="AG30" s="1">
        <v>3369105.78</v>
      </c>
      <c r="AH30" s="1">
        <v>3369105.78</v>
      </c>
      <c r="AI30" s="1">
        <v>3369105.78</v>
      </c>
      <c r="AJ30" s="1">
        <v>3369105.78</v>
      </c>
      <c r="AK30" s="1">
        <v>3369105.78</v>
      </c>
      <c r="AL30" s="1">
        <f t="shared" si="0"/>
        <v>52871.680000000168</v>
      </c>
      <c r="AM30" s="1">
        <v>5819143.0099999998</v>
      </c>
      <c r="AN30" s="1">
        <f t="shared" si="1"/>
        <v>9241120.4699999988</v>
      </c>
      <c r="AO30" s="1">
        <f t="shared" si="2"/>
        <v>5872014.6899999995</v>
      </c>
      <c r="AP30">
        <v>0</v>
      </c>
      <c r="AQ30">
        <v>42.74</v>
      </c>
      <c r="AR30">
        <v>0</v>
      </c>
      <c r="AS30" s="1">
        <v>42008168.649999999</v>
      </c>
      <c r="AT30" s="1">
        <v>-42008125.909999996</v>
      </c>
    </row>
    <row r="31" spans="1:46" x14ac:dyDescent="0.25">
      <c r="A31" t="s">
        <v>63</v>
      </c>
      <c r="B31" t="s">
        <v>64</v>
      </c>
      <c r="C31">
        <v>1</v>
      </c>
      <c r="D31" t="s">
        <v>45</v>
      </c>
      <c r="E31">
        <v>1.3</v>
      </c>
      <c r="F31" t="s">
        <v>46</v>
      </c>
      <c r="G31" t="s">
        <v>47</v>
      </c>
      <c r="H31" t="s">
        <v>48</v>
      </c>
      <c r="I31" t="s">
        <v>187</v>
      </c>
      <c r="J31" t="s">
        <v>188</v>
      </c>
      <c r="K31" t="s">
        <v>226</v>
      </c>
      <c r="L31">
        <v>6</v>
      </c>
      <c r="M31">
        <v>24</v>
      </c>
      <c r="N31" t="s">
        <v>227</v>
      </c>
      <c r="O31" t="s">
        <v>53</v>
      </c>
      <c r="P31">
        <v>1400</v>
      </c>
      <c r="Q31" t="s">
        <v>274</v>
      </c>
      <c r="R31">
        <v>1410</v>
      </c>
      <c r="S31" t="s">
        <v>260</v>
      </c>
      <c r="T31">
        <v>1411</v>
      </c>
      <c r="U31" t="s">
        <v>275</v>
      </c>
      <c r="V31">
        <v>14</v>
      </c>
      <c r="W31" t="s">
        <v>267</v>
      </c>
      <c r="X31">
        <v>1000</v>
      </c>
      <c r="Y31" t="s">
        <v>260</v>
      </c>
      <c r="Z31" t="s">
        <v>74</v>
      </c>
      <c r="AA31" t="s">
        <v>228</v>
      </c>
      <c r="AB31" t="s">
        <v>60</v>
      </c>
      <c r="AC31" t="s">
        <v>260</v>
      </c>
      <c r="AD31" t="s">
        <v>230</v>
      </c>
      <c r="AE31" s="1">
        <v>1264922.69</v>
      </c>
      <c r="AF31" s="1">
        <v>6533249.9100000001</v>
      </c>
      <c r="AG31" s="1">
        <v>1264922.69</v>
      </c>
      <c r="AH31" s="1">
        <v>1264922.69</v>
      </c>
      <c r="AI31" s="1">
        <v>1264922.69</v>
      </c>
      <c r="AJ31" s="1">
        <v>1264922.69</v>
      </c>
      <c r="AK31" s="1">
        <v>1264922.69</v>
      </c>
      <c r="AL31" s="1">
        <f t="shared" si="0"/>
        <v>0</v>
      </c>
      <c r="AM31" s="1">
        <v>600486.55000000005</v>
      </c>
      <c r="AN31" s="1">
        <f t="shared" si="1"/>
        <v>1865409.24</v>
      </c>
      <c r="AO31" s="1">
        <f t="shared" si="2"/>
        <v>600486.55000000005</v>
      </c>
      <c r="AP31">
        <v>0</v>
      </c>
      <c r="AQ31" s="1">
        <v>797098.75</v>
      </c>
      <c r="AR31">
        <v>0</v>
      </c>
      <c r="AS31" s="1">
        <v>6065425.9699999997</v>
      </c>
      <c r="AT31" s="1">
        <v>-5268327.22</v>
      </c>
    </row>
    <row r="32" spans="1:46" x14ac:dyDescent="0.25">
      <c r="A32" t="s">
        <v>521</v>
      </c>
      <c r="B32" t="s">
        <v>64</v>
      </c>
      <c r="C32">
        <v>1</v>
      </c>
      <c r="D32" t="s">
        <v>45</v>
      </c>
      <c r="E32">
        <v>1.3</v>
      </c>
      <c r="F32" t="s">
        <v>46</v>
      </c>
      <c r="G32" t="s">
        <v>47</v>
      </c>
      <c r="H32" t="s">
        <v>48</v>
      </c>
      <c r="I32" t="s">
        <v>187</v>
      </c>
      <c r="J32" t="s">
        <v>188</v>
      </c>
      <c r="K32" t="s">
        <v>226</v>
      </c>
      <c r="L32">
        <v>6</v>
      </c>
      <c r="M32">
        <v>24</v>
      </c>
      <c r="N32" t="s">
        <v>227</v>
      </c>
      <c r="O32" t="s">
        <v>53</v>
      </c>
      <c r="P32">
        <v>1400</v>
      </c>
      <c r="Q32" t="s">
        <v>274</v>
      </c>
      <c r="R32">
        <v>1410</v>
      </c>
      <c r="S32" t="s">
        <v>260</v>
      </c>
      <c r="T32">
        <v>1411</v>
      </c>
      <c r="U32" t="s">
        <v>275</v>
      </c>
      <c r="V32">
        <v>13</v>
      </c>
      <c r="W32" t="s">
        <v>263</v>
      </c>
      <c r="X32" s="15">
        <v>1000</v>
      </c>
      <c r="Y32" t="s">
        <v>260</v>
      </c>
      <c r="Z32" t="s">
        <v>527</v>
      </c>
      <c r="AA32" t="s">
        <v>228</v>
      </c>
      <c r="AB32" t="s">
        <v>60</v>
      </c>
      <c r="AC32" t="s">
        <v>260</v>
      </c>
      <c r="AD32" t="s">
        <v>230</v>
      </c>
      <c r="AE32" s="1">
        <v>43081348.140000001</v>
      </c>
      <c r="AF32">
        <v>0</v>
      </c>
      <c r="AG32" s="1">
        <v>37262205.130000003</v>
      </c>
      <c r="AH32" s="1">
        <v>37262205.130000003</v>
      </c>
      <c r="AI32" s="1">
        <v>37262205.130000003</v>
      </c>
      <c r="AJ32" s="1">
        <v>33871727.390000001</v>
      </c>
      <c r="AK32" s="1">
        <v>33871727.390000001</v>
      </c>
      <c r="AL32" s="1">
        <f t="shared" si="0"/>
        <v>5819143.0099999979</v>
      </c>
      <c r="AM32" s="1">
        <v>-5819143.0099999998</v>
      </c>
      <c r="AN32" s="1">
        <f t="shared" si="1"/>
        <v>37262205.130000003</v>
      </c>
      <c r="AO32" s="1">
        <f t="shared" si="2"/>
        <v>0</v>
      </c>
      <c r="AP32" s="1">
        <v>43081390.539999999</v>
      </c>
      <c r="AQ32">
        <v>0</v>
      </c>
      <c r="AR32">
        <v>0</v>
      </c>
      <c r="AS32">
        <v>42.4</v>
      </c>
      <c r="AT32" s="1">
        <v>43081348.140000001</v>
      </c>
    </row>
    <row r="33" spans="1:46" hidden="1" x14ac:dyDescent="0.25">
      <c r="A33" t="s">
        <v>521</v>
      </c>
      <c r="B33" t="s">
        <v>64</v>
      </c>
      <c r="C33">
        <v>1</v>
      </c>
      <c r="D33" t="s">
        <v>45</v>
      </c>
      <c r="E33">
        <v>1.3</v>
      </c>
      <c r="F33" t="s">
        <v>46</v>
      </c>
      <c r="G33" t="s">
        <v>47</v>
      </c>
      <c r="H33" t="s">
        <v>48</v>
      </c>
      <c r="I33" t="s">
        <v>187</v>
      </c>
      <c r="J33" t="s">
        <v>188</v>
      </c>
      <c r="K33" t="s">
        <v>226</v>
      </c>
      <c r="L33">
        <v>6</v>
      </c>
      <c r="M33">
        <v>24</v>
      </c>
      <c r="N33" t="s">
        <v>227</v>
      </c>
      <c r="O33" t="s">
        <v>53</v>
      </c>
      <c r="P33">
        <v>1400</v>
      </c>
      <c r="Q33" t="s">
        <v>274</v>
      </c>
      <c r="R33">
        <v>1410</v>
      </c>
      <c r="S33" t="s">
        <v>260</v>
      </c>
      <c r="T33">
        <v>1411</v>
      </c>
      <c r="U33" t="s">
        <v>275</v>
      </c>
      <c r="V33">
        <v>14</v>
      </c>
      <c r="W33" t="s">
        <v>267</v>
      </c>
      <c r="X33" s="15">
        <v>1000</v>
      </c>
      <c r="Y33" t="s">
        <v>260</v>
      </c>
      <c r="Z33" t="s">
        <v>527</v>
      </c>
      <c r="AA33" t="s">
        <v>228</v>
      </c>
      <c r="AB33" t="s">
        <v>60</v>
      </c>
      <c r="AC33" t="s">
        <v>260</v>
      </c>
      <c r="AD33" t="s">
        <v>230</v>
      </c>
      <c r="AE33" s="1">
        <v>1959014.55</v>
      </c>
      <c r="AF33">
        <v>0</v>
      </c>
      <c r="AG33" s="1">
        <v>1959014.55</v>
      </c>
      <c r="AH33" s="1">
        <v>1959014.55</v>
      </c>
      <c r="AI33" s="1">
        <v>1959014.55</v>
      </c>
      <c r="AJ33" s="1">
        <v>1959014.55</v>
      </c>
      <c r="AK33" s="1">
        <v>1959014.55</v>
      </c>
      <c r="AL33" s="1">
        <f t="shared" si="0"/>
        <v>0</v>
      </c>
      <c r="AM33" s="1">
        <v>0</v>
      </c>
      <c r="AN33" s="1">
        <f t="shared" si="1"/>
        <v>1959014.55</v>
      </c>
      <c r="AO33" s="1">
        <f t="shared" si="2"/>
        <v>0</v>
      </c>
      <c r="AP33" s="1">
        <v>1959014.55</v>
      </c>
      <c r="AQ33">
        <v>0</v>
      </c>
      <c r="AR33">
        <v>0</v>
      </c>
      <c r="AS33">
        <v>0</v>
      </c>
      <c r="AT33" s="1">
        <v>1959014.55</v>
      </c>
    </row>
    <row r="34" spans="1:46" x14ac:dyDescent="0.25">
      <c r="A34" t="s">
        <v>550</v>
      </c>
      <c r="B34" t="s">
        <v>64</v>
      </c>
      <c r="C34">
        <v>1</v>
      </c>
      <c r="D34" t="s">
        <v>45</v>
      </c>
      <c r="E34">
        <v>1.3</v>
      </c>
      <c r="F34" t="s">
        <v>46</v>
      </c>
      <c r="G34" t="s">
        <v>47</v>
      </c>
      <c r="H34" t="s">
        <v>48</v>
      </c>
      <c r="I34" t="s">
        <v>187</v>
      </c>
      <c r="J34" t="s">
        <v>188</v>
      </c>
      <c r="K34" t="s">
        <v>226</v>
      </c>
      <c r="L34">
        <v>6</v>
      </c>
      <c r="M34">
        <v>24</v>
      </c>
      <c r="N34" t="s">
        <v>227</v>
      </c>
      <c r="O34" t="s">
        <v>53</v>
      </c>
      <c r="P34">
        <v>1400</v>
      </c>
      <c r="Q34" t="s">
        <v>274</v>
      </c>
      <c r="R34">
        <v>1410</v>
      </c>
      <c r="S34" t="s">
        <v>260</v>
      </c>
      <c r="T34">
        <v>1411</v>
      </c>
      <c r="U34" t="s">
        <v>275</v>
      </c>
      <c r="V34">
        <v>14</v>
      </c>
      <c r="W34" t="s">
        <v>267</v>
      </c>
      <c r="X34">
        <v>1000</v>
      </c>
      <c r="Y34" t="s">
        <v>260</v>
      </c>
      <c r="Z34" t="s">
        <v>551</v>
      </c>
      <c r="AA34" t="s">
        <v>228</v>
      </c>
      <c r="AB34" t="s">
        <v>60</v>
      </c>
      <c r="AC34" t="s">
        <v>260</v>
      </c>
      <c r="AD34" t="s">
        <v>230</v>
      </c>
      <c r="AE34" s="1">
        <v>5226736.08</v>
      </c>
      <c r="AF34">
        <v>0</v>
      </c>
      <c r="AG34" s="1">
        <v>4626249.53</v>
      </c>
      <c r="AH34" s="1">
        <v>4626249.53</v>
      </c>
      <c r="AI34" s="1">
        <v>4626249.53</v>
      </c>
      <c r="AJ34" s="1">
        <v>4271736.03</v>
      </c>
      <c r="AK34" s="1">
        <v>4271736.03</v>
      </c>
      <c r="AL34" s="1">
        <f t="shared" ref="AL34:AL51" si="3">AE34-AG34</f>
        <v>600486.54999999981</v>
      </c>
      <c r="AM34" s="1">
        <v>-600486.55000000005</v>
      </c>
      <c r="AN34" s="1">
        <f t="shared" ref="AN34:AN51" si="4">AE34+AM34</f>
        <v>4626249.53</v>
      </c>
      <c r="AO34" s="1">
        <f t="shared" ref="AO34:AO51" si="5">AN34-AG34</f>
        <v>0</v>
      </c>
      <c r="AP34" s="1">
        <v>3350953.81</v>
      </c>
      <c r="AQ34" s="1">
        <v>1875782.27</v>
      </c>
      <c r="AR34">
        <v>0</v>
      </c>
      <c r="AS34">
        <v>0</v>
      </c>
      <c r="AT34" s="1">
        <v>5226736.08</v>
      </c>
    </row>
    <row r="35" spans="1:46" x14ac:dyDescent="0.25">
      <c r="A35" t="s">
        <v>63</v>
      </c>
      <c r="B35" t="s">
        <v>64</v>
      </c>
      <c r="C35">
        <v>1</v>
      </c>
      <c r="D35" t="s">
        <v>45</v>
      </c>
      <c r="E35">
        <v>1.3</v>
      </c>
      <c r="F35" t="s">
        <v>46</v>
      </c>
      <c r="G35" t="s">
        <v>47</v>
      </c>
      <c r="H35" t="s">
        <v>48</v>
      </c>
      <c r="I35" t="s">
        <v>187</v>
      </c>
      <c r="J35" t="s">
        <v>188</v>
      </c>
      <c r="K35" t="s">
        <v>226</v>
      </c>
      <c r="L35">
        <v>6</v>
      </c>
      <c r="M35">
        <v>24</v>
      </c>
      <c r="N35" t="s">
        <v>227</v>
      </c>
      <c r="O35" t="s">
        <v>53</v>
      </c>
      <c r="P35">
        <v>1400</v>
      </c>
      <c r="Q35" t="s">
        <v>274</v>
      </c>
      <c r="R35">
        <v>142</v>
      </c>
      <c r="S35" t="s">
        <v>276</v>
      </c>
      <c r="T35">
        <v>1421</v>
      </c>
      <c r="U35" t="s">
        <v>277</v>
      </c>
      <c r="V35">
        <v>13</v>
      </c>
      <c r="W35" t="s">
        <v>263</v>
      </c>
      <c r="X35">
        <v>1000</v>
      </c>
      <c r="Y35" t="s">
        <v>260</v>
      </c>
      <c r="Z35" t="s">
        <v>74</v>
      </c>
      <c r="AA35" t="s">
        <v>228</v>
      </c>
      <c r="AB35" t="s">
        <v>60</v>
      </c>
      <c r="AC35" t="s">
        <v>260</v>
      </c>
      <c r="AD35" t="s">
        <v>230</v>
      </c>
      <c r="AE35" s="1">
        <v>1647769.43</v>
      </c>
      <c r="AF35" s="1">
        <v>22715052.239999998</v>
      </c>
      <c r="AG35" s="1">
        <v>1647769.43</v>
      </c>
      <c r="AH35" s="1">
        <v>1647769.43</v>
      </c>
      <c r="AI35" s="1">
        <v>1647769.43</v>
      </c>
      <c r="AJ35" s="1">
        <v>1647769.43</v>
      </c>
      <c r="AK35" s="1">
        <v>1647769.43</v>
      </c>
      <c r="AL35" s="1">
        <f t="shared" si="3"/>
        <v>0</v>
      </c>
      <c r="AM35" s="1">
        <v>2484440.7400000002</v>
      </c>
      <c r="AN35" s="1">
        <f t="shared" si="4"/>
        <v>4132210.17</v>
      </c>
      <c r="AO35" s="1">
        <f t="shared" si="5"/>
        <v>2484440.7400000002</v>
      </c>
      <c r="AP35">
        <v>0</v>
      </c>
      <c r="AQ35">
        <v>0</v>
      </c>
      <c r="AR35">
        <v>0</v>
      </c>
      <c r="AS35" s="1">
        <v>21067282.809999999</v>
      </c>
      <c r="AT35" s="1">
        <v>-21067282.809999999</v>
      </c>
    </row>
    <row r="36" spans="1:46" hidden="1" x14ac:dyDescent="0.25">
      <c r="A36" t="s">
        <v>521</v>
      </c>
      <c r="B36" t="s">
        <v>64</v>
      </c>
      <c r="C36">
        <v>1</v>
      </c>
      <c r="D36" t="s">
        <v>45</v>
      </c>
      <c r="E36">
        <v>1.3</v>
      </c>
      <c r="F36" t="s">
        <v>46</v>
      </c>
      <c r="G36" t="s">
        <v>47</v>
      </c>
      <c r="H36" t="s">
        <v>48</v>
      </c>
      <c r="I36" t="s">
        <v>187</v>
      </c>
      <c r="J36" t="s">
        <v>188</v>
      </c>
      <c r="K36" t="s">
        <v>226</v>
      </c>
      <c r="L36">
        <v>6</v>
      </c>
      <c r="M36">
        <v>21</v>
      </c>
      <c r="N36" t="s">
        <v>227</v>
      </c>
      <c r="O36" t="s">
        <v>53</v>
      </c>
      <c r="P36">
        <v>1400</v>
      </c>
      <c r="Q36" t="s">
        <v>274</v>
      </c>
      <c r="R36">
        <v>142</v>
      </c>
      <c r="S36" t="s">
        <v>276</v>
      </c>
      <c r="T36">
        <v>1421</v>
      </c>
      <c r="U36" t="s">
        <v>277</v>
      </c>
      <c r="V36">
        <v>13</v>
      </c>
      <c r="W36" t="s">
        <v>263</v>
      </c>
      <c r="X36" s="15">
        <v>1000</v>
      </c>
      <c r="Y36" t="s">
        <v>260</v>
      </c>
      <c r="Z36" t="s">
        <v>527</v>
      </c>
      <c r="AA36" t="s">
        <v>228</v>
      </c>
      <c r="AB36" t="s">
        <v>60</v>
      </c>
      <c r="AC36" t="s">
        <v>229</v>
      </c>
      <c r="AD36" t="s">
        <v>230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 s="1">
        <f t="shared" si="3"/>
        <v>0</v>
      </c>
      <c r="AM36" s="1">
        <v>0</v>
      </c>
      <c r="AN36" s="1">
        <f t="shared" si="4"/>
        <v>0</v>
      </c>
      <c r="AO36" s="1">
        <f t="shared" si="5"/>
        <v>0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1:46" x14ac:dyDescent="0.25">
      <c r="A37" t="s">
        <v>521</v>
      </c>
      <c r="B37" t="s">
        <v>64</v>
      </c>
      <c r="C37">
        <v>1</v>
      </c>
      <c r="D37" t="s">
        <v>45</v>
      </c>
      <c r="E37">
        <v>1.3</v>
      </c>
      <c r="F37" t="s">
        <v>46</v>
      </c>
      <c r="G37" t="s">
        <v>47</v>
      </c>
      <c r="H37" t="s">
        <v>48</v>
      </c>
      <c r="I37" t="s">
        <v>187</v>
      </c>
      <c r="J37" t="s">
        <v>188</v>
      </c>
      <c r="K37" t="s">
        <v>226</v>
      </c>
      <c r="L37">
        <v>6</v>
      </c>
      <c r="M37">
        <v>24</v>
      </c>
      <c r="N37" t="s">
        <v>227</v>
      </c>
      <c r="O37" t="s">
        <v>53</v>
      </c>
      <c r="P37">
        <v>1400</v>
      </c>
      <c r="Q37" t="s">
        <v>274</v>
      </c>
      <c r="R37">
        <v>142</v>
      </c>
      <c r="S37" t="s">
        <v>276</v>
      </c>
      <c r="T37">
        <v>1421</v>
      </c>
      <c r="U37" t="s">
        <v>277</v>
      </c>
      <c r="V37">
        <v>13</v>
      </c>
      <c r="W37" t="s">
        <v>263</v>
      </c>
      <c r="X37" s="15">
        <v>1000</v>
      </c>
      <c r="Y37" t="s">
        <v>260</v>
      </c>
      <c r="Z37" t="s">
        <v>527</v>
      </c>
      <c r="AA37" t="s">
        <v>228</v>
      </c>
      <c r="AB37" t="s">
        <v>60</v>
      </c>
      <c r="AC37" t="s">
        <v>260</v>
      </c>
      <c r="AD37" t="s">
        <v>230</v>
      </c>
      <c r="AE37" s="1">
        <v>21639111</v>
      </c>
      <c r="AF37">
        <v>0</v>
      </c>
      <c r="AG37" s="1">
        <v>18271241.07</v>
      </c>
      <c r="AH37" s="1">
        <v>18271241.07</v>
      </c>
      <c r="AI37" s="1">
        <v>18271241.07</v>
      </c>
      <c r="AJ37" s="1">
        <v>18271241.07</v>
      </c>
      <c r="AK37" s="1">
        <v>18271241.07</v>
      </c>
      <c r="AL37" s="1">
        <f t="shared" si="3"/>
        <v>3367869.9299999997</v>
      </c>
      <c r="AM37" s="1">
        <v>-2484440.7400000002</v>
      </c>
      <c r="AN37" s="1">
        <f t="shared" si="4"/>
        <v>19154670.259999998</v>
      </c>
      <c r="AO37" s="1">
        <f t="shared" si="5"/>
        <v>883429.18999999762</v>
      </c>
      <c r="AP37" s="1">
        <v>21639111</v>
      </c>
      <c r="AQ37">
        <v>0</v>
      </c>
      <c r="AR37">
        <v>0</v>
      </c>
      <c r="AS37">
        <v>0</v>
      </c>
      <c r="AT37" s="1">
        <v>21639111</v>
      </c>
    </row>
    <row r="38" spans="1:46" x14ac:dyDescent="0.25">
      <c r="A38" t="s">
        <v>521</v>
      </c>
      <c r="B38" t="s">
        <v>64</v>
      </c>
      <c r="C38">
        <v>1</v>
      </c>
      <c r="D38" t="s">
        <v>45</v>
      </c>
      <c r="E38">
        <v>1.3</v>
      </c>
      <c r="F38" t="s">
        <v>46</v>
      </c>
      <c r="G38" t="s">
        <v>47</v>
      </c>
      <c r="H38" t="s">
        <v>48</v>
      </c>
      <c r="I38" t="s">
        <v>187</v>
      </c>
      <c r="J38" t="s">
        <v>188</v>
      </c>
      <c r="K38" t="s">
        <v>226</v>
      </c>
      <c r="L38">
        <v>6</v>
      </c>
      <c r="M38">
        <v>24</v>
      </c>
      <c r="N38" t="s">
        <v>227</v>
      </c>
      <c r="O38" t="s">
        <v>53</v>
      </c>
      <c r="P38">
        <v>1400</v>
      </c>
      <c r="Q38" t="s">
        <v>274</v>
      </c>
      <c r="R38">
        <v>142</v>
      </c>
      <c r="S38" t="s">
        <v>276</v>
      </c>
      <c r="T38">
        <v>1421</v>
      </c>
      <c r="U38" t="s">
        <v>277</v>
      </c>
      <c r="V38">
        <v>14</v>
      </c>
      <c r="W38" t="s">
        <v>267</v>
      </c>
      <c r="X38" s="15">
        <v>1000</v>
      </c>
      <c r="Y38" t="s">
        <v>260</v>
      </c>
      <c r="Z38" t="s">
        <v>527</v>
      </c>
      <c r="AA38" t="s">
        <v>228</v>
      </c>
      <c r="AB38" t="s">
        <v>60</v>
      </c>
      <c r="AC38" t="s">
        <v>260</v>
      </c>
      <c r="AD38" t="s">
        <v>230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 s="1">
        <f t="shared" si="3"/>
        <v>0</v>
      </c>
      <c r="AM38" s="11">
        <v>200000</v>
      </c>
      <c r="AN38" s="1">
        <f t="shared" si="4"/>
        <v>200000</v>
      </c>
      <c r="AO38" s="1">
        <f t="shared" si="5"/>
        <v>200000</v>
      </c>
      <c r="AP38">
        <v>0</v>
      </c>
      <c r="AQ38">
        <v>0</v>
      </c>
      <c r="AR38">
        <v>0</v>
      </c>
      <c r="AS38">
        <v>0</v>
      </c>
      <c r="AT38">
        <v>0</v>
      </c>
    </row>
    <row r="39" spans="1:46" hidden="1" x14ac:dyDescent="0.25">
      <c r="A39" t="s">
        <v>550</v>
      </c>
      <c r="B39" t="s">
        <v>64</v>
      </c>
      <c r="C39">
        <v>1</v>
      </c>
      <c r="D39" t="s">
        <v>45</v>
      </c>
      <c r="E39">
        <v>1.3</v>
      </c>
      <c r="F39" t="s">
        <v>46</v>
      </c>
      <c r="G39" t="s">
        <v>47</v>
      </c>
      <c r="H39" t="s">
        <v>48</v>
      </c>
      <c r="I39" t="s">
        <v>187</v>
      </c>
      <c r="J39" t="s">
        <v>188</v>
      </c>
      <c r="K39" t="s">
        <v>226</v>
      </c>
      <c r="L39">
        <v>6</v>
      </c>
      <c r="M39">
        <v>21</v>
      </c>
      <c r="N39" t="s">
        <v>227</v>
      </c>
      <c r="O39" t="s">
        <v>53</v>
      </c>
      <c r="P39">
        <v>1400</v>
      </c>
      <c r="Q39" t="s">
        <v>274</v>
      </c>
      <c r="R39">
        <v>142</v>
      </c>
      <c r="S39" t="s">
        <v>276</v>
      </c>
      <c r="T39">
        <v>1421</v>
      </c>
      <c r="U39" t="s">
        <v>277</v>
      </c>
      <c r="V39">
        <v>14</v>
      </c>
      <c r="W39" t="s">
        <v>267</v>
      </c>
      <c r="X39">
        <v>1000</v>
      </c>
      <c r="Y39" t="s">
        <v>260</v>
      </c>
      <c r="Z39" t="s">
        <v>551</v>
      </c>
      <c r="AA39" t="s">
        <v>228</v>
      </c>
      <c r="AB39" t="s">
        <v>60</v>
      </c>
      <c r="AC39" t="s">
        <v>229</v>
      </c>
      <c r="AD39" t="s">
        <v>230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 s="1">
        <f t="shared" si="3"/>
        <v>0</v>
      </c>
      <c r="AM39" s="1">
        <v>0</v>
      </c>
      <c r="AN39" s="1">
        <f t="shared" si="4"/>
        <v>0</v>
      </c>
      <c r="AO39" s="1">
        <f t="shared" si="5"/>
        <v>0</v>
      </c>
      <c r="AP39">
        <v>0</v>
      </c>
      <c r="AQ39">
        <v>0</v>
      </c>
      <c r="AR39">
        <v>0</v>
      </c>
      <c r="AS39">
        <v>0</v>
      </c>
      <c r="AT39">
        <v>0</v>
      </c>
    </row>
    <row r="40" spans="1:46" x14ac:dyDescent="0.25">
      <c r="A40" t="s">
        <v>63</v>
      </c>
      <c r="B40" t="s">
        <v>64</v>
      </c>
      <c r="C40">
        <v>1</v>
      </c>
      <c r="D40" t="s">
        <v>45</v>
      </c>
      <c r="E40">
        <v>1.3</v>
      </c>
      <c r="F40" t="s">
        <v>46</v>
      </c>
      <c r="G40" t="s">
        <v>47</v>
      </c>
      <c r="H40" t="s">
        <v>48</v>
      </c>
      <c r="I40" t="s">
        <v>187</v>
      </c>
      <c r="J40" t="s">
        <v>188</v>
      </c>
      <c r="K40" t="s">
        <v>226</v>
      </c>
      <c r="L40">
        <v>6</v>
      </c>
      <c r="M40">
        <v>24</v>
      </c>
      <c r="N40" t="s">
        <v>227</v>
      </c>
      <c r="O40" t="s">
        <v>53</v>
      </c>
      <c r="P40">
        <v>1400</v>
      </c>
      <c r="Q40" t="s">
        <v>274</v>
      </c>
      <c r="R40">
        <v>142</v>
      </c>
      <c r="S40" t="s">
        <v>276</v>
      </c>
      <c r="T40">
        <v>1421</v>
      </c>
      <c r="U40" t="s">
        <v>277</v>
      </c>
      <c r="V40">
        <v>14</v>
      </c>
      <c r="W40" t="s">
        <v>267</v>
      </c>
      <c r="X40">
        <v>1000</v>
      </c>
      <c r="Y40" t="s">
        <v>260</v>
      </c>
      <c r="Z40" t="s">
        <v>74</v>
      </c>
      <c r="AA40" t="s">
        <v>228</v>
      </c>
      <c r="AB40" t="s">
        <v>60</v>
      </c>
      <c r="AC40" t="s">
        <v>260</v>
      </c>
      <c r="AD40" t="s">
        <v>230</v>
      </c>
      <c r="AE40" s="1">
        <v>462325.63</v>
      </c>
      <c r="AF40" s="1">
        <v>3266624.41</v>
      </c>
      <c r="AG40" s="1">
        <v>461419.27</v>
      </c>
      <c r="AH40" s="1">
        <v>461419.27</v>
      </c>
      <c r="AI40" s="1">
        <v>461419.27</v>
      </c>
      <c r="AJ40" s="1">
        <v>461419.27</v>
      </c>
      <c r="AK40" s="1">
        <v>461419.27</v>
      </c>
      <c r="AL40" s="1">
        <f t="shared" si="3"/>
        <v>906.35999999998603</v>
      </c>
      <c r="AM40" s="11">
        <v>171453.75</v>
      </c>
      <c r="AN40" s="1">
        <f t="shared" si="4"/>
        <v>633779.38</v>
      </c>
      <c r="AO40" s="1">
        <f t="shared" si="5"/>
        <v>172360.11</v>
      </c>
      <c r="AP40">
        <v>0</v>
      </c>
      <c r="AQ40">
        <v>0.38</v>
      </c>
      <c r="AR40">
        <v>0</v>
      </c>
      <c r="AS40" s="1">
        <v>2804299.16</v>
      </c>
      <c r="AT40" s="1">
        <v>-2804298.78</v>
      </c>
    </row>
    <row r="41" spans="1:46" x14ac:dyDescent="0.25">
      <c r="A41" t="s">
        <v>550</v>
      </c>
      <c r="B41" t="s">
        <v>64</v>
      </c>
      <c r="C41">
        <v>1</v>
      </c>
      <c r="D41" t="s">
        <v>45</v>
      </c>
      <c r="E41">
        <v>1.3</v>
      </c>
      <c r="F41" t="s">
        <v>46</v>
      </c>
      <c r="G41" t="s">
        <v>47</v>
      </c>
      <c r="H41" t="s">
        <v>48</v>
      </c>
      <c r="I41" t="s">
        <v>187</v>
      </c>
      <c r="J41" t="s">
        <v>188</v>
      </c>
      <c r="K41" t="s">
        <v>226</v>
      </c>
      <c r="L41">
        <v>6</v>
      </c>
      <c r="M41">
        <v>24</v>
      </c>
      <c r="N41" t="s">
        <v>227</v>
      </c>
      <c r="O41" t="s">
        <v>53</v>
      </c>
      <c r="P41">
        <v>1400</v>
      </c>
      <c r="Q41" t="s">
        <v>274</v>
      </c>
      <c r="R41">
        <v>142</v>
      </c>
      <c r="S41" t="s">
        <v>276</v>
      </c>
      <c r="T41">
        <v>1421</v>
      </c>
      <c r="U41" t="s">
        <v>277</v>
      </c>
      <c r="V41">
        <v>14</v>
      </c>
      <c r="W41" t="s">
        <v>267</v>
      </c>
      <c r="X41">
        <v>1000</v>
      </c>
      <c r="Y41" t="s">
        <v>260</v>
      </c>
      <c r="Z41" t="s">
        <v>551</v>
      </c>
      <c r="AA41" t="s">
        <v>228</v>
      </c>
      <c r="AB41" t="s">
        <v>60</v>
      </c>
      <c r="AC41" t="s">
        <v>260</v>
      </c>
      <c r="AD41" t="s">
        <v>230</v>
      </c>
      <c r="AE41" s="1">
        <v>3652848.53</v>
      </c>
      <c r="AF41">
        <v>0</v>
      </c>
      <c r="AG41" s="1">
        <v>3281394.78</v>
      </c>
      <c r="AH41" s="1">
        <v>3281394.78</v>
      </c>
      <c r="AI41" s="1">
        <v>3281394.78</v>
      </c>
      <c r="AJ41" s="1">
        <v>3281394.78</v>
      </c>
      <c r="AK41" s="1">
        <v>3281394.78</v>
      </c>
      <c r="AL41" s="1">
        <f t="shared" si="3"/>
        <v>371453.75</v>
      </c>
      <c r="AM41" s="11">
        <v>-371453.75</v>
      </c>
      <c r="AN41" s="1">
        <f t="shared" si="4"/>
        <v>3281394.78</v>
      </c>
      <c r="AO41" s="1">
        <f t="shared" si="5"/>
        <v>0</v>
      </c>
      <c r="AP41" s="1">
        <v>3202848.53</v>
      </c>
      <c r="AQ41" s="1">
        <v>450000</v>
      </c>
      <c r="AR41">
        <v>0</v>
      </c>
      <c r="AS41">
        <v>0</v>
      </c>
      <c r="AT41" s="1">
        <v>3652848.53</v>
      </c>
    </row>
    <row r="42" spans="1:46" x14ac:dyDescent="0.25">
      <c r="A42" t="s">
        <v>63</v>
      </c>
      <c r="B42" t="s">
        <v>64</v>
      </c>
      <c r="C42">
        <v>1</v>
      </c>
      <c r="D42" t="s">
        <v>45</v>
      </c>
      <c r="E42">
        <v>1.3</v>
      </c>
      <c r="F42" t="s">
        <v>46</v>
      </c>
      <c r="G42" t="s">
        <v>47</v>
      </c>
      <c r="H42" t="s">
        <v>48</v>
      </c>
      <c r="I42" t="s">
        <v>187</v>
      </c>
      <c r="J42" t="s">
        <v>188</v>
      </c>
      <c r="K42" t="s">
        <v>226</v>
      </c>
      <c r="L42">
        <v>6</v>
      </c>
      <c r="M42">
        <v>24</v>
      </c>
      <c r="N42" t="s">
        <v>227</v>
      </c>
      <c r="O42" t="s">
        <v>53</v>
      </c>
      <c r="P42">
        <v>1400</v>
      </c>
      <c r="Q42" t="s">
        <v>274</v>
      </c>
      <c r="R42">
        <v>1431</v>
      </c>
      <c r="S42" t="s">
        <v>260</v>
      </c>
      <c r="T42">
        <v>1431</v>
      </c>
      <c r="U42" t="s">
        <v>278</v>
      </c>
      <c r="V42">
        <v>13</v>
      </c>
      <c r="W42" t="s">
        <v>263</v>
      </c>
      <c r="X42">
        <v>1000</v>
      </c>
      <c r="Y42" t="s">
        <v>260</v>
      </c>
      <c r="Z42" t="s">
        <v>74</v>
      </c>
      <c r="AA42" t="s">
        <v>228</v>
      </c>
      <c r="AB42" t="s">
        <v>60</v>
      </c>
      <c r="AC42" t="s">
        <v>260</v>
      </c>
      <c r="AD42" t="s">
        <v>230</v>
      </c>
      <c r="AE42" s="1">
        <v>1693329.93</v>
      </c>
      <c r="AF42" s="1">
        <v>15143370.32</v>
      </c>
      <c r="AG42" s="1">
        <v>1693329.93</v>
      </c>
      <c r="AH42" s="1">
        <v>1693329.93</v>
      </c>
      <c r="AI42" s="1">
        <v>1693329.93</v>
      </c>
      <c r="AJ42" s="1">
        <v>1693329.93</v>
      </c>
      <c r="AK42" s="1">
        <v>1693329.93</v>
      </c>
      <c r="AL42" s="1">
        <f t="shared" si="3"/>
        <v>0</v>
      </c>
      <c r="AM42" s="1">
        <v>1722065.23</v>
      </c>
      <c r="AN42" s="1">
        <f t="shared" si="4"/>
        <v>3415395.16</v>
      </c>
      <c r="AO42" s="1">
        <f t="shared" si="5"/>
        <v>1722065.2300000002</v>
      </c>
      <c r="AP42">
        <v>0</v>
      </c>
      <c r="AQ42">
        <v>45.18</v>
      </c>
      <c r="AR42">
        <v>0</v>
      </c>
      <c r="AS42" s="1">
        <v>13450085.57</v>
      </c>
      <c r="AT42" s="1">
        <v>-13450040.390000001</v>
      </c>
    </row>
    <row r="43" spans="1:46" x14ac:dyDescent="0.25">
      <c r="A43" t="s">
        <v>63</v>
      </c>
      <c r="B43" t="s">
        <v>64</v>
      </c>
      <c r="C43">
        <v>1</v>
      </c>
      <c r="D43" t="s">
        <v>45</v>
      </c>
      <c r="E43">
        <v>1.3</v>
      </c>
      <c r="F43" t="s">
        <v>46</v>
      </c>
      <c r="G43" t="s">
        <v>47</v>
      </c>
      <c r="H43" t="s">
        <v>48</v>
      </c>
      <c r="I43" t="s">
        <v>187</v>
      </c>
      <c r="J43" t="s">
        <v>188</v>
      </c>
      <c r="K43" t="s">
        <v>226</v>
      </c>
      <c r="L43">
        <v>6</v>
      </c>
      <c r="M43">
        <v>24</v>
      </c>
      <c r="N43" t="s">
        <v>227</v>
      </c>
      <c r="O43" t="s">
        <v>53</v>
      </c>
      <c r="P43">
        <v>1400</v>
      </c>
      <c r="Q43" t="s">
        <v>274</v>
      </c>
      <c r="R43">
        <v>1431</v>
      </c>
      <c r="S43" t="s">
        <v>260</v>
      </c>
      <c r="T43">
        <v>1431</v>
      </c>
      <c r="U43" t="s">
        <v>278</v>
      </c>
      <c r="V43">
        <v>14</v>
      </c>
      <c r="W43" t="s">
        <v>267</v>
      </c>
      <c r="X43">
        <v>1000</v>
      </c>
      <c r="Y43" t="s">
        <v>260</v>
      </c>
      <c r="Z43" t="s">
        <v>74</v>
      </c>
      <c r="AA43" t="s">
        <v>228</v>
      </c>
      <c r="AB43" t="s">
        <v>60</v>
      </c>
      <c r="AC43" t="s">
        <v>260</v>
      </c>
      <c r="AD43" t="s">
        <v>230</v>
      </c>
      <c r="AE43" s="1">
        <v>514513.31</v>
      </c>
      <c r="AF43" s="1">
        <v>2177747.44</v>
      </c>
      <c r="AG43" s="1">
        <v>514513.31</v>
      </c>
      <c r="AH43" s="1">
        <v>514513.31</v>
      </c>
      <c r="AI43" s="1">
        <v>514513.31</v>
      </c>
      <c r="AJ43" s="1">
        <v>514513.31</v>
      </c>
      <c r="AK43" s="1">
        <v>514513.31</v>
      </c>
      <c r="AL43" s="1">
        <f t="shared" si="3"/>
        <v>0</v>
      </c>
      <c r="AM43" s="1">
        <v>398165.98</v>
      </c>
      <c r="AN43" s="1">
        <f t="shared" si="4"/>
        <v>912679.29</v>
      </c>
      <c r="AO43" s="1">
        <f t="shared" si="5"/>
        <v>398165.98000000004</v>
      </c>
      <c r="AP43">
        <v>0</v>
      </c>
      <c r="AQ43" s="1">
        <v>265702</v>
      </c>
      <c r="AR43">
        <v>0</v>
      </c>
      <c r="AS43" s="1">
        <v>1928936.13</v>
      </c>
      <c r="AT43" s="1">
        <v>-1663234.13</v>
      </c>
    </row>
    <row r="44" spans="1:46" x14ac:dyDescent="0.25">
      <c r="A44" t="s">
        <v>521</v>
      </c>
      <c r="B44" t="s">
        <v>64</v>
      </c>
      <c r="C44">
        <v>1</v>
      </c>
      <c r="D44" t="s">
        <v>45</v>
      </c>
      <c r="E44">
        <v>1.3</v>
      </c>
      <c r="F44" t="s">
        <v>46</v>
      </c>
      <c r="G44" t="s">
        <v>47</v>
      </c>
      <c r="H44" t="s">
        <v>48</v>
      </c>
      <c r="I44" t="s">
        <v>187</v>
      </c>
      <c r="J44" t="s">
        <v>188</v>
      </c>
      <c r="K44" t="s">
        <v>226</v>
      </c>
      <c r="L44">
        <v>6</v>
      </c>
      <c r="M44">
        <v>24</v>
      </c>
      <c r="N44" t="s">
        <v>227</v>
      </c>
      <c r="O44" t="s">
        <v>53</v>
      </c>
      <c r="P44">
        <v>1400</v>
      </c>
      <c r="Q44" t="s">
        <v>274</v>
      </c>
      <c r="R44">
        <v>1431</v>
      </c>
      <c r="S44" t="s">
        <v>260</v>
      </c>
      <c r="T44">
        <v>1431</v>
      </c>
      <c r="U44" t="s">
        <v>278</v>
      </c>
      <c r="V44">
        <v>13</v>
      </c>
      <c r="W44" t="s">
        <v>263</v>
      </c>
      <c r="X44" s="15">
        <v>1000</v>
      </c>
      <c r="Y44" t="s">
        <v>260</v>
      </c>
      <c r="Z44" t="s">
        <v>527</v>
      </c>
      <c r="AA44" t="s">
        <v>228</v>
      </c>
      <c r="AB44" t="s">
        <v>60</v>
      </c>
      <c r="AC44" t="s">
        <v>260</v>
      </c>
      <c r="AD44" t="s">
        <v>230</v>
      </c>
      <c r="AE44" s="1">
        <v>13831257.02</v>
      </c>
      <c r="AF44">
        <v>0</v>
      </c>
      <c r="AG44" s="1">
        <v>12109191.789999999</v>
      </c>
      <c r="AH44" s="1">
        <v>12109191.789999999</v>
      </c>
      <c r="AI44" s="1">
        <v>12109191.789999999</v>
      </c>
      <c r="AJ44" s="1">
        <v>12109191.789999999</v>
      </c>
      <c r="AK44" s="1">
        <v>12109191.789999999</v>
      </c>
      <c r="AL44" s="1">
        <f t="shared" si="3"/>
        <v>1722065.2300000004</v>
      </c>
      <c r="AM44" s="1">
        <v>-1722065.23</v>
      </c>
      <c r="AN44" s="1">
        <f t="shared" si="4"/>
        <v>12109191.789999999</v>
      </c>
      <c r="AO44" s="1">
        <f t="shared" si="5"/>
        <v>0</v>
      </c>
      <c r="AP44" s="1">
        <v>13831302.199999999</v>
      </c>
      <c r="AQ44">
        <v>0</v>
      </c>
      <c r="AR44">
        <v>0</v>
      </c>
      <c r="AS44">
        <v>45.18</v>
      </c>
      <c r="AT44" s="1">
        <v>13831257.02</v>
      </c>
    </row>
    <row r="45" spans="1:46" hidden="1" x14ac:dyDescent="0.25">
      <c r="A45" t="s">
        <v>521</v>
      </c>
      <c r="B45" t="s">
        <v>64</v>
      </c>
      <c r="C45">
        <v>1</v>
      </c>
      <c r="D45" t="s">
        <v>45</v>
      </c>
      <c r="E45">
        <v>1.3</v>
      </c>
      <c r="F45" t="s">
        <v>46</v>
      </c>
      <c r="G45" t="s">
        <v>47</v>
      </c>
      <c r="H45" t="s">
        <v>48</v>
      </c>
      <c r="I45" t="s">
        <v>187</v>
      </c>
      <c r="J45" t="s">
        <v>188</v>
      </c>
      <c r="K45" t="s">
        <v>226</v>
      </c>
      <c r="L45">
        <v>6</v>
      </c>
      <c r="M45">
        <v>24</v>
      </c>
      <c r="N45" t="s">
        <v>227</v>
      </c>
      <c r="O45" t="s">
        <v>53</v>
      </c>
      <c r="P45">
        <v>1400</v>
      </c>
      <c r="Q45" t="s">
        <v>274</v>
      </c>
      <c r="R45">
        <v>1431</v>
      </c>
      <c r="S45" t="s">
        <v>260</v>
      </c>
      <c r="T45">
        <v>1431</v>
      </c>
      <c r="U45" t="s">
        <v>278</v>
      </c>
      <c r="V45">
        <v>14</v>
      </c>
      <c r="W45" t="s">
        <v>267</v>
      </c>
      <c r="X45" s="15">
        <v>1000</v>
      </c>
      <c r="Y45" t="s">
        <v>260</v>
      </c>
      <c r="Z45" t="s">
        <v>527</v>
      </c>
      <c r="AA45" t="s">
        <v>228</v>
      </c>
      <c r="AB45" t="s">
        <v>60</v>
      </c>
      <c r="AC45" t="s">
        <v>260</v>
      </c>
      <c r="AD45" t="s">
        <v>230</v>
      </c>
      <c r="AE45" s="1">
        <v>697726.57</v>
      </c>
      <c r="AF45">
        <v>0</v>
      </c>
      <c r="AG45" s="1">
        <v>697726.57</v>
      </c>
      <c r="AH45" s="1">
        <v>697726.57</v>
      </c>
      <c r="AI45" s="1">
        <v>697726.57</v>
      </c>
      <c r="AJ45" s="1">
        <v>697726.57</v>
      </c>
      <c r="AK45" s="1">
        <v>697726.57</v>
      </c>
      <c r="AL45" s="1">
        <f t="shared" si="3"/>
        <v>0</v>
      </c>
      <c r="AM45" s="1">
        <v>0</v>
      </c>
      <c r="AN45" s="1">
        <f t="shared" si="4"/>
        <v>697726.57</v>
      </c>
      <c r="AO45" s="1">
        <f t="shared" si="5"/>
        <v>0</v>
      </c>
      <c r="AP45" s="1">
        <v>697726.57</v>
      </c>
      <c r="AQ45">
        <v>0</v>
      </c>
      <c r="AR45">
        <v>0</v>
      </c>
      <c r="AS45">
        <v>0</v>
      </c>
      <c r="AT45" s="1">
        <v>697726.57</v>
      </c>
    </row>
    <row r="46" spans="1:46" x14ac:dyDescent="0.25">
      <c r="A46" t="s">
        <v>550</v>
      </c>
      <c r="B46" t="s">
        <v>64</v>
      </c>
      <c r="C46">
        <v>1</v>
      </c>
      <c r="D46" t="s">
        <v>45</v>
      </c>
      <c r="E46">
        <v>1.3</v>
      </c>
      <c r="F46" t="s">
        <v>46</v>
      </c>
      <c r="G46" t="s">
        <v>47</v>
      </c>
      <c r="H46" t="s">
        <v>48</v>
      </c>
      <c r="I46" t="s">
        <v>187</v>
      </c>
      <c r="J46" t="s">
        <v>188</v>
      </c>
      <c r="K46" t="s">
        <v>226</v>
      </c>
      <c r="L46">
        <v>6</v>
      </c>
      <c r="M46">
        <v>24</v>
      </c>
      <c r="N46" t="s">
        <v>227</v>
      </c>
      <c r="O46" t="s">
        <v>53</v>
      </c>
      <c r="P46">
        <v>1400</v>
      </c>
      <c r="Q46" t="s">
        <v>274</v>
      </c>
      <c r="R46">
        <v>1431</v>
      </c>
      <c r="S46" t="s">
        <v>260</v>
      </c>
      <c r="T46">
        <v>1431</v>
      </c>
      <c r="U46" t="s">
        <v>278</v>
      </c>
      <c r="V46">
        <v>14</v>
      </c>
      <c r="W46" t="s">
        <v>267</v>
      </c>
      <c r="X46">
        <v>1000</v>
      </c>
      <c r="Y46" t="s">
        <v>260</v>
      </c>
      <c r="Z46" t="s">
        <v>551</v>
      </c>
      <c r="AA46" t="s">
        <v>228</v>
      </c>
      <c r="AB46" t="s">
        <v>60</v>
      </c>
      <c r="AC46" t="s">
        <v>260</v>
      </c>
      <c r="AD46" t="s">
        <v>230</v>
      </c>
      <c r="AE46" s="1">
        <v>1681209.56</v>
      </c>
      <c r="AF46">
        <v>0</v>
      </c>
      <c r="AG46" s="1">
        <v>1283043.58</v>
      </c>
      <c r="AH46" s="1">
        <v>1283043.58</v>
      </c>
      <c r="AI46" s="1">
        <v>1283043.58</v>
      </c>
      <c r="AJ46" s="1">
        <v>1283043.58</v>
      </c>
      <c r="AK46" s="1">
        <v>1283043.58</v>
      </c>
      <c r="AL46" s="1">
        <f t="shared" si="3"/>
        <v>398165.98</v>
      </c>
      <c r="AM46" s="1">
        <v>-398165.98</v>
      </c>
      <c r="AN46" s="1">
        <f t="shared" si="4"/>
        <v>1283043.58</v>
      </c>
      <c r="AO46" s="1">
        <f t="shared" si="5"/>
        <v>0</v>
      </c>
      <c r="AP46" s="1">
        <v>980439.15</v>
      </c>
      <c r="AQ46" s="1">
        <v>700770.41</v>
      </c>
      <c r="AR46">
        <v>0</v>
      </c>
      <c r="AS46">
        <v>0</v>
      </c>
      <c r="AT46" s="1">
        <v>1681209.56</v>
      </c>
    </row>
    <row r="47" spans="1:46" x14ac:dyDescent="0.25">
      <c r="A47" t="s">
        <v>63</v>
      </c>
      <c r="B47" t="s">
        <v>64</v>
      </c>
      <c r="C47">
        <v>1</v>
      </c>
      <c r="D47" t="s">
        <v>45</v>
      </c>
      <c r="E47">
        <v>1.3</v>
      </c>
      <c r="F47" t="s">
        <v>46</v>
      </c>
      <c r="G47" t="s">
        <v>47</v>
      </c>
      <c r="H47" t="s">
        <v>48</v>
      </c>
      <c r="I47" t="s">
        <v>187</v>
      </c>
      <c r="J47" t="s">
        <v>188</v>
      </c>
      <c r="K47" t="s">
        <v>226</v>
      </c>
      <c r="L47">
        <v>6</v>
      </c>
      <c r="M47">
        <v>24</v>
      </c>
      <c r="N47" t="s">
        <v>227</v>
      </c>
      <c r="O47" t="s">
        <v>53</v>
      </c>
      <c r="P47">
        <v>1400</v>
      </c>
      <c r="Q47" t="s">
        <v>274</v>
      </c>
      <c r="R47">
        <v>1432</v>
      </c>
      <c r="S47" t="s">
        <v>260</v>
      </c>
      <c r="T47">
        <v>1432</v>
      </c>
      <c r="U47" t="s">
        <v>279</v>
      </c>
      <c r="V47">
        <v>13</v>
      </c>
      <c r="W47" t="s">
        <v>263</v>
      </c>
      <c r="X47">
        <v>1000</v>
      </c>
      <c r="Y47" t="s">
        <v>260</v>
      </c>
      <c r="Z47" t="s">
        <v>74</v>
      </c>
      <c r="AA47" t="s">
        <v>228</v>
      </c>
      <c r="AB47" t="s">
        <v>60</v>
      </c>
      <c r="AC47" t="s">
        <v>260</v>
      </c>
      <c r="AD47" t="s">
        <v>230</v>
      </c>
      <c r="AE47" s="1">
        <v>9611981.8100000005</v>
      </c>
      <c r="AF47" s="1">
        <v>132504454.87</v>
      </c>
      <c r="AG47" s="1">
        <v>9611981.8100000005</v>
      </c>
      <c r="AH47" s="1">
        <v>9611981.8100000005</v>
      </c>
      <c r="AI47" s="1">
        <v>9611981.8100000005</v>
      </c>
      <c r="AJ47" s="1">
        <v>9611981.8100000005</v>
      </c>
      <c r="AK47" s="1">
        <v>9611981.8100000005</v>
      </c>
      <c r="AL47" s="1">
        <f t="shared" si="3"/>
        <v>0</v>
      </c>
      <c r="AM47" s="1">
        <v>11155722.33</v>
      </c>
      <c r="AN47" s="1">
        <f t="shared" si="4"/>
        <v>20767704.140000001</v>
      </c>
      <c r="AO47" s="1">
        <f t="shared" si="5"/>
        <v>11155722.33</v>
      </c>
      <c r="AP47">
        <v>0</v>
      </c>
      <c r="AQ47">
        <v>14.3</v>
      </c>
      <c r="AR47">
        <v>0</v>
      </c>
      <c r="AS47" s="1">
        <v>122892487.36</v>
      </c>
      <c r="AT47" s="1">
        <v>-122892473.06</v>
      </c>
    </row>
    <row r="48" spans="1:46" hidden="1" x14ac:dyDescent="0.25">
      <c r="A48" t="s">
        <v>521</v>
      </c>
      <c r="B48" t="s">
        <v>64</v>
      </c>
      <c r="C48">
        <v>1</v>
      </c>
      <c r="D48" t="s">
        <v>45</v>
      </c>
      <c r="E48">
        <v>1.3</v>
      </c>
      <c r="F48" t="s">
        <v>46</v>
      </c>
      <c r="G48" t="s">
        <v>47</v>
      </c>
      <c r="H48" t="s">
        <v>48</v>
      </c>
      <c r="I48" t="s">
        <v>187</v>
      </c>
      <c r="J48" t="s">
        <v>188</v>
      </c>
      <c r="K48" t="s">
        <v>226</v>
      </c>
      <c r="L48">
        <v>6</v>
      </c>
      <c r="M48">
        <v>21</v>
      </c>
      <c r="N48" t="s">
        <v>227</v>
      </c>
      <c r="O48" t="s">
        <v>53</v>
      </c>
      <c r="P48">
        <v>1400</v>
      </c>
      <c r="Q48" t="s">
        <v>274</v>
      </c>
      <c r="R48">
        <v>1432</v>
      </c>
      <c r="S48" t="s">
        <v>260</v>
      </c>
      <c r="T48">
        <v>1432</v>
      </c>
      <c r="U48" t="s">
        <v>279</v>
      </c>
      <c r="V48">
        <v>13</v>
      </c>
      <c r="W48" t="s">
        <v>263</v>
      </c>
      <c r="X48" s="15">
        <v>1000</v>
      </c>
      <c r="Y48" t="s">
        <v>260</v>
      </c>
      <c r="Z48" t="s">
        <v>527</v>
      </c>
      <c r="AA48" t="s">
        <v>228</v>
      </c>
      <c r="AB48" t="s">
        <v>60</v>
      </c>
      <c r="AC48" t="s">
        <v>229</v>
      </c>
      <c r="AD48" t="s">
        <v>230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 s="1">
        <f t="shared" si="3"/>
        <v>0</v>
      </c>
      <c r="AM48" s="1">
        <v>0</v>
      </c>
      <c r="AN48" s="1">
        <f t="shared" si="4"/>
        <v>0</v>
      </c>
      <c r="AO48" s="1">
        <f t="shared" si="5"/>
        <v>0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1:46" x14ac:dyDescent="0.25">
      <c r="A49" t="s">
        <v>521</v>
      </c>
      <c r="B49" t="s">
        <v>64</v>
      </c>
      <c r="C49">
        <v>1</v>
      </c>
      <c r="D49" t="s">
        <v>45</v>
      </c>
      <c r="E49">
        <v>1.3</v>
      </c>
      <c r="F49" t="s">
        <v>46</v>
      </c>
      <c r="G49" t="s">
        <v>47</v>
      </c>
      <c r="H49" t="s">
        <v>48</v>
      </c>
      <c r="I49" t="s">
        <v>187</v>
      </c>
      <c r="J49" t="s">
        <v>188</v>
      </c>
      <c r="K49" t="s">
        <v>226</v>
      </c>
      <c r="L49">
        <v>6</v>
      </c>
      <c r="M49">
        <v>24</v>
      </c>
      <c r="N49" t="s">
        <v>227</v>
      </c>
      <c r="O49" t="s">
        <v>53</v>
      </c>
      <c r="P49">
        <v>1400</v>
      </c>
      <c r="Q49" t="s">
        <v>274</v>
      </c>
      <c r="R49">
        <v>1432</v>
      </c>
      <c r="S49" t="s">
        <v>260</v>
      </c>
      <c r="T49">
        <v>1432</v>
      </c>
      <c r="U49" t="s">
        <v>279</v>
      </c>
      <c r="V49">
        <v>13</v>
      </c>
      <c r="W49" t="s">
        <v>263</v>
      </c>
      <c r="X49" s="15">
        <v>1000</v>
      </c>
      <c r="Y49" t="s">
        <v>260</v>
      </c>
      <c r="Z49" t="s">
        <v>527</v>
      </c>
      <c r="AA49" t="s">
        <v>228</v>
      </c>
      <c r="AB49" t="s">
        <v>60</v>
      </c>
      <c r="AC49" t="s">
        <v>260</v>
      </c>
      <c r="AD49" t="s">
        <v>230</v>
      </c>
      <c r="AE49" s="1">
        <v>124228154.03</v>
      </c>
      <c r="AF49">
        <v>0</v>
      </c>
      <c r="AG49" s="1">
        <v>107919100.83</v>
      </c>
      <c r="AH49" s="1">
        <v>107919100.83</v>
      </c>
      <c r="AI49" s="1">
        <v>107919100.83</v>
      </c>
      <c r="AJ49" s="1">
        <v>107919100.83</v>
      </c>
      <c r="AK49" s="1">
        <v>107919100.83</v>
      </c>
      <c r="AL49" s="1">
        <f t="shared" si="3"/>
        <v>16309053.200000003</v>
      </c>
      <c r="AM49" s="1">
        <v>-11155722.33</v>
      </c>
      <c r="AN49" s="1">
        <f t="shared" si="4"/>
        <v>113072431.7</v>
      </c>
      <c r="AO49" s="1">
        <f t="shared" si="5"/>
        <v>5153330.8700000048</v>
      </c>
      <c r="AP49" s="1">
        <v>126228154.03</v>
      </c>
      <c r="AQ49">
        <v>0</v>
      </c>
      <c r="AR49">
        <v>0</v>
      </c>
      <c r="AS49" s="1">
        <v>2000000</v>
      </c>
      <c r="AT49" s="1">
        <v>124228154.03</v>
      </c>
    </row>
    <row r="50" spans="1:46" hidden="1" x14ac:dyDescent="0.25">
      <c r="A50" t="s">
        <v>550</v>
      </c>
      <c r="B50" t="s">
        <v>64</v>
      </c>
      <c r="C50">
        <v>1</v>
      </c>
      <c r="D50" t="s">
        <v>45</v>
      </c>
      <c r="E50">
        <v>1.3</v>
      </c>
      <c r="F50" t="s">
        <v>46</v>
      </c>
      <c r="G50" t="s">
        <v>47</v>
      </c>
      <c r="H50" t="s">
        <v>48</v>
      </c>
      <c r="I50" t="s">
        <v>187</v>
      </c>
      <c r="J50" t="s">
        <v>188</v>
      </c>
      <c r="K50" t="s">
        <v>226</v>
      </c>
      <c r="L50">
        <v>6</v>
      </c>
      <c r="M50">
        <v>21</v>
      </c>
      <c r="N50" t="s">
        <v>227</v>
      </c>
      <c r="O50" t="s">
        <v>53</v>
      </c>
      <c r="P50">
        <v>1400</v>
      </c>
      <c r="Q50" t="s">
        <v>274</v>
      </c>
      <c r="R50">
        <v>1432</v>
      </c>
      <c r="S50" t="s">
        <v>260</v>
      </c>
      <c r="T50">
        <v>1432</v>
      </c>
      <c r="U50" t="s">
        <v>279</v>
      </c>
      <c r="V50">
        <v>14</v>
      </c>
      <c r="W50" t="s">
        <v>267</v>
      </c>
      <c r="X50">
        <v>1000</v>
      </c>
      <c r="Y50" t="s">
        <v>260</v>
      </c>
      <c r="Z50" t="s">
        <v>551</v>
      </c>
      <c r="AA50" t="s">
        <v>228</v>
      </c>
      <c r="AB50" t="s">
        <v>60</v>
      </c>
      <c r="AC50" t="s">
        <v>229</v>
      </c>
      <c r="AD50" t="s">
        <v>230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 s="1">
        <f t="shared" si="3"/>
        <v>0</v>
      </c>
      <c r="AM50" s="1">
        <v>0</v>
      </c>
      <c r="AN50" s="1">
        <f t="shared" si="4"/>
        <v>0</v>
      </c>
      <c r="AO50" s="1">
        <f t="shared" si="5"/>
        <v>0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1:46" x14ac:dyDescent="0.25">
      <c r="A51" t="s">
        <v>63</v>
      </c>
      <c r="B51" t="s">
        <v>64</v>
      </c>
      <c r="C51">
        <v>1</v>
      </c>
      <c r="D51" t="s">
        <v>45</v>
      </c>
      <c r="E51">
        <v>1.3</v>
      </c>
      <c r="F51" t="s">
        <v>46</v>
      </c>
      <c r="G51" t="s">
        <v>47</v>
      </c>
      <c r="H51" t="s">
        <v>48</v>
      </c>
      <c r="I51" t="s">
        <v>187</v>
      </c>
      <c r="J51" t="s">
        <v>188</v>
      </c>
      <c r="K51" t="s">
        <v>226</v>
      </c>
      <c r="L51">
        <v>6</v>
      </c>
      <c r="M51">
        <v>24</v>
      </c>
      <c r="N51" t="s">
        <v>227</v>
      </c>
      <c r="O51" t="s">
        <v>53</v>
      </c>
      <c r="P51">
        <v>1400</v>
      </c>
      <c r="Q51" t="s">
        <v>274</v>
      </c>
      <c r="R51">
        <v>1432</v>
      </c>
      <c r="S51" t="s">
        <v>260</v>
      </c>
      <c r="T51">
        <v>1432</v>
      </c>
      <c r="U51" t="s">
        <v>279</v>
      </c>
      <c r="V51">
        <v>14</v>
      </c>
      <c r="W51" t="s">
        <v>267</v>
      </c>
      <c r="X51">
        <v>1000</v>
      </c>
      <c r="Y51" t="s">
        <v>260</v>
      </c>
      <c r="Z51" t="s">
        <v>74</v>
      </c>
      <c r="AA51" t="s">
        <v>228</v>
      </c>
      <c r="AB51" t="s">
        <v>60</v>
      </c>
      <c r="AC51" t="s">
        <v>260</v>
      </c>
      <c r="AD51" t="s">
        <v>230</v>
      </c>
      <c r="AE51" s="1">
        <v>4551856.1900000004</v>
      </c>
      <c r="AF51" s="1">
        <v>19055325.550000001</v>
      </c>
      <c r="AG51" s="1">
        <v>4546569.07</v>
      </c>
      <c r="AH51" s="1">
        <v>4546569.07</v>
      </c>
      <c r="AI51" s="1">
        <v>4546569.07</v>
      </c>
      <c r="AJ51" s="1">
        <v>4546569.07</v>
      </c>
      <c r="AK51" s="1">
        <v>4546569.07</v>
      </c>
      <c r="AL51" s="1">
        <f t="shared" si="3"/>
        <v>5287.1200000001118</v>
      </c>
      <c r="AM51" s="1">
        <v>19345.5</v>
      </c>
      <c r="AN51" s="1">
        <f t="shared" si="4"/>
        <v>4571201.6900000004</v>
      </c>
      <c r="AO51" s="1">
        <f t="shared" si="5"/>
        <v>24632.620000000112</v>
      </c>
      <c r="AP51">
        <v>0</v>
      </c>
      <c r="AQ51">
        <v>0</v>
      </c>
      <c r="AR51">
        <v>0</v>
      </c>
      <c r="AS51" s="1">
        <v>14503469.359999999</v>
      </c>
      <c r="AT51" s="1">
        <v>-14503469.359999999</v>
      </c>
    </row>
    <row r="52" spans="1:46" hidden="1" x14ac:dyDescent="0.25">
      <c r="A52" t="s">
        <v>63</v>
      </c>
      <c r="B52" t="s">
        <v>64</v>
      </c>
      <c r="C52">
        <v>1</v>
      </c>
      <c r="D52" t="s">
        <v>45</v>
      </c>
      <c r="E52">
        <v>1.3</v>
      </c>
      <c r="F52" t="s">
        <v>46</v>
      </c>
      <c r="G52" t="s">
        <v>47</v>
      </c>
      <c r="H52" t="s">
        <v>48</v>
      </c>
      <c r="I52" t="s">
        <v>187</v>
      </c>
      <c r="J52" t="s">
        <v>188</v>
      </c>
      <c r="K52" t="s">
        <v>226</v>
      </c>
      <c r="L52">
        <v>6</v>
      </c>
      <c r="M52">
        <v>24</v>
      </c>
      <c r="N52" t="s">
        <v>227</v>
      </c>
      <c r="O52" t="s">
        <v>53</v>
      </c>
      <c r="P52">
        <v>1400</v>
      </c>
      <c r="Q52" t="s">
        <v>274</v>
      </c>
      <c r="R52">
        <v>1432</v>
      </c>
      <c r="S52" t="s">
        <v>260</v>
      </c>
      <c r="T52">
        <v>1432</v>
      </c>
      <c r="U52" t="s">
        <v>279</v>
      </c>
      <c r="V52">
        <v>14</v>
      </c>
      <c r="W52" t="s">
        <v>267</v>
      </c>
      <c r="X52" s="15">
        <v>1000</v>
      </c>
      <c r="Y52" t="s">
        <v>260</v>
      </c>
      <c r="Z52" t="s">
        <v>74</v>
      </c>
      <c r="AA52" t="s">
        <v>228</v>
      </c>
      <c r="AB52" t="s">
        <v>260</v>
      </c>
      <c r="AC52" t="s">
        <v>230</v>
      </c>
      <c r="AE52" s="1"/>
      <c r="AF52" s="1"/>
      <c r="AG52" s="1"/>
      <c r="AH52" s="1"/>
      <c r="AI52" s="1"/>
      <c r="AJ52" s="1"/>
      <c r="AK52" s="1"/>
      <c r="AL52" s="1"/>
      <c r="AM52" s="1">
        <v>0</v>
      </c>
      <c r="AN52" s="1"/>
      <c r="AO52" s="1"/>
      <c r="AS52" s="1"/>
      <c r="AT52" s="1"/>
    </row>
    <row r="53" spans="1:46" x14ac:dyDescent="0.25">
      <c r="A53" t="s">
        <v>521</v>
      </c>
      <c r="B53" t="s">
        <v>64</v>
      </c>
      <c r="C53">
        <v>1</v>
      </c>
      <c r="D53" t="s">
        <v>45</v>
      </c>
      <c r="E53">
        <v>1.3</v>
      </c>
      <c r="F53" t="s">
        <v>46</v>
      </c>
      <c r="G53" t="s">
        <v>47</v>
      </c>
      <c r="H53" t="s">
        <v>48</v>
      </c>
      <c r="I53" t="s">
        <v>187</v>
      </c>
      <c r="J53" t="s">
        <v>188</v>
      </c>
      <c r="K53" t="s">
        <v>226</v>
      </c>
      <c r="L53">
        <v>6</v>
      </c>
      <c r="M53">
        <v>24</v>
      </c>
      <c r="N53" t="s">
        <v>227</v>
      </c>
      <c r="O53" t="s">
        <v>53</v>
      </c>
      <c r="P53">
        <v>1400</v>
      </c>
      <c r="Q53" t="s">
        <v>274</v>
      </c>
      <c r="R53">
        <v>1432</v>
      </c>
      <c r="S53" t="s">
        <v>260</v>
      </c>
      <c r="T53">
        <v>1432</v>
      </c>
      <c r="U53" t="s">
        <v>279</v>
      </c>
      <c r="V53">
        <v>14</v>
      </c>
      <c r="W53" t="s">
        <v>267</v>
      </c>
      <c r="X53" s="15">
        <v>1000</v>
      </c>
      <c r="Y53" t="s">
        <v>260</v>
      </c>
      <c r="Z53" t="s">
        <v>527</v>
      </c>
      <c r="AA53" t="s">
        <v>228</v>
      </c>
      <c r="AB53" t="s">
        <v>60</v>
      </c>
      <c r="AC53" t="s">
        <v>260</v>
      </c>
      <c r="AD53" t="s">
        <v>230</v>
      </c>
      <c r="AE53" s="1">
        <v>2146118.9500000002</v>
      </c>
      <c r="AF53">
        <v>0</v>
      </c>
      <c r="AG53" s="1">
        <v>1727889.04</v>
      </c>
      <c r="AH53" s="1">
        <v>1727889.04</v>
      </c>
      <c r="AI53" s="1">
        <v>1727889.04</v>
      </c>
      <c r="AJ53" s="1">
        <v>1727889.04</v>
      </c>
      <c r="AK53" s="1">
        <v>1727889.04</v>
      </c>
      <c r="AL53" s="1">
        <f t="shared" ref="AL53:AL84" si="6">AE53-AG53</f>
        <v>418229.91000000015</v>
      </c>
      <c r="AM53" s="1">
        <v>280654.5</v>
      </c>
      <c r="AN53" s="1">
        <f t="shared" ref="AN53:AN84" si="7">AE53+AM53</f>
        <v>2426773.4500000002</v>
      </c>
      <c r="AO53" s="1">
        <f t="shared" ref="AO53:AO84" si="8">AN53-AG53</f>
        <v>698884.41000000015</v>
      </c>
      <c r="AP53">
        <v>0</v>
      </c>
      <c r="AQ53" s="1">
        <v>2146118.9500000002</v>
      </c>
      <c r="AR53">
        <v>0</v>
      </c>
      <c r="AS53">
        <v>0</v>
      </c>
      <c r="AT53" s="1">
        <v>2146118.9500000002</v>
      </c>
    </row>
    <row r="54" spans="1:46" hidden="1" x14ac:dyDescent="0.25">
      <c r="A54" t="s">
        <v>550</v>
      </c>
      <c r="B54" t="s">
        <v>64</v>
      </c>
      <c r="C54">
        <v>1</v>
      </c>
      <c r="D54" t="s">
        <v>45</v>
      </c>
      <c r="E54">
        <v>1.3</v>
      </c>
      <c r="F54" t="s">
        <v>46</v>
      </c>
      <c r="G54" t="s">
        <v>47</v>
      </c>
      <c r="H54" t="s">
        <v>48</v>
      </c>
      <c r="I54" t="s">
        <v>187</v>
      </c>
      <c r="J54" t="s">
        <v>188</v>
      </c>
      <c r="K54" t="s">
        <v>226</v>
      </c>
      <c r="L54">
        <v>6</v>
      </c>
      <c r="M54">
        <v>24</v>
      </c>
      <c r="N54" t="s">
        <v>227</v>
      </c>
      <c r="O54" t="s">
        <v>53</v>
      </c>
      <c r="P54">
        <v>1400</v>
      </c>
      <c r="Q54" t="s">
        <v>274</v>
      </c>
      <c r="R54">
        <v>1432</v>
      </c>
      <c r="S54" t="s">
        <v>260</v>
      </c>
      <c r="T54">
        <v>1432</v>
      </c>
      <c r="U54" t="s">
        <v>279</v>
      </c>
      <c r="V54">
        <v>14</v>
      </c>
      <c r="W54" t="s">
        <v>267</v>
      </c>
      <c r="X54">
        <v>1000</v>
      </c>
      <c r="Y54" t="s">
        <v>260</v>
      </c>
      <c r="Z54" t="s">
        <v>551</v>
      </c>
      <c r="AA54" t="s">
        <v>228</v>
      </c>
      <c r="AB54" t="s">
        <v>60</v>
      </c>
      <c r="AC54" t="s">
        <v>260</v>
      </c>
      <c r="AD54" t="s">
        <v>230</v>
      </c>
      <c r="AE54" s="1">
        <v>17828326.399999999</v>
      </c>
      <c r="AF54">
        <v>0</v>
      </c>
      <c r="AG54" s="1">
        <v>17752945.640000001</v>
      </c>
      <c r="AH54" s="1">
        <v>17752945.640000001</v>
      </c>
      <c r="AI54" s="1">
        <v>17752945.640000001</v>
      </c>
      <c r="AJ54" s="1">
        <v>17752945.640000001</v>
      </c>
      <c r="AK54" s="1">
        <v>17752945.640000001</v>
      </c>
      <c r="AL54" s="1">
        <f t="shared" si="6"/>
        <v>75380.759999997914</v>
      </c>
      <c r="AM54" s="1">
        <v>0</v>
      </c>
      <c r="AN54" s="1">
        <f t="shared" si="7"/>
        <v>17828326.399999999</v>
      </c>
      <c r="AO54" s="1">
        <f t="shared" si="8"/>
        <v>75380.759999997914</v>
      </c>
      <c r="AP54" s="1">
        <v>16828326.399999999</v>
      </c>
      <c r="AQ54" s="1">
        <v>1000000</v>
      </c>
      <c r="AR54">
        <v>0</v>
      </c>
      <c r="AS54">
        <v>0</v>
      </c>
      <c r="AT54" s="1">
        <v>17828326.399999999</v>
      </c>
    </row>
    <row r="55" spans="1:46" hidden="1" x14ac:dyDescent="0.25">
      <c r="A55" t="s">
        <v>63</v>
      </c>
      <c r="B55" t="s">
        <v>64</v>
      </c>
      <c r="C55">
        <v>1</v>
      </c>
      <c r="D55" t="s">
        <v>45</v>
      </c>
      <c r="E55">
        <v>1.3</v>
      </c>
      <c r="F55" t="s">
        <v>46</v>
      </c>
      <c r="G55" t="s">
        <v>47</v>
      </c>
      <c r="H55" t="s">
        <v>48</v>
      </c>
      <c r="I55" t="s">
        <v>187</v>
      </c>
      <c r="J55" t="s">
        <v>188</v>
      </c>
      <c r="K55" t="s">
        <v>226</v>
      </c>
      <c r="L55">
        <v>6</v>
      </c>
      <c r="M55">
        <v>24</v>
      </c>
      <c r="N55" t="s">
        <v>227</v>
      </c>
      <c r="O55" t="s">
        <v>53</v>
      </c>
      <c r="P55">
        <v>1400</v>
      </c>
      <c r="Q55" t="s">
        <v>274</v>
      </c>
      <c r="R55">
        <v>1440</v>
      </c>
      <c r="S55" t="s">
        <v>260</v>
      </c>
      <c r="T55">
        <v>1441</v>
      </c>
      <c r="U55" t="s">
        <v>280</v>
      </c>
      <c r="V55">
        <v>0</v>
      </c>
      <c r="W55" t="s">
        <v>57</v>
      </c>
      <c r="X55">
        <v>1000</v>
      </c>
      <c r="Y55" t="s">
        <v>260</v>
      </c>
      <c r="Z55" t="s">
        <v>74</v>
      </c>
      <c r="AA55" t="s">
        <v>228</v>
      </c>
      <c r="AB55" t="s">
        <v>60</v>
      </c>
      <c r="AC55" t="s">
        <v>260</v>
      </c>
      <c r="AD55" t="s">
        <v>230</v>
      </c>
      <c r="AE55" s="1">
        <v>11088589.48</v>
      </c>
      <c r="AF55" s="1">
        <v>13616211</v>
      </c>
      <c r="AG55" s="1">
        <v>11088589.48</v>
      </c>
      <c r="AH55" s="1">
        <v>11088589.48</v>
      </c>
      <c r="AI55" s="1">
        <v>11088589.48</v>
      </c>
      <c r="AJ55" s="1">
        <v>11088589.48</v>
      </c>
      <c r="AK55" s="1">
        <v>11088589.48</v>
      </c>
      <c r="AL55" s="1">
        <f t="shared" si="6"/>
        <v>0</v>
      </c>
      <c r="AM55" s="1">
        <v>0</v>
      </c>
      <c r="AN55" s="1">
        <f t="shared" si="7"/>
        <v>11088589.48</v>
      </c>
      <c r="AO55" s="1">
        <f t="shared" si="8"/>
        <v>0</v>
      </c>
      <c r="AP55">
        <v>0</v>
      </c>
      <c r="AQ55">
        <v>0</v>
      </c>
      <c r="AR55">
        <v>0</v>
      </c>
      <c r="AS55" s="1">
        <v>2527621.52</v>
      </c>
      <c r="AT55" s="1">
        <v>-2527621.52</v>
      </c>
    </row>
    <row r="56" spans="1:46" hidden="1" x14ac:dyDescent="0.25">
      <c r="A56" t="s">
        <v>521</v>
      </c>
      <c r="B56" t="s">
        <v>64</v>
      </c>
      <c r="C56">
        <v>1</v>
      </c>
      <c r="D56" t="s">
        <v>45</v>
      </c>
      <c r="E56">
        <v>1.3</v>
      </c>
      <c r="F56" t="s">
        <v>46</v>
      </c>
      <c r="G56" t="s">
        <v>47</v>
      </c>
      <c r="H56" t="s">
        <v>48</v>
      </c>
      <c r="I56" t="s">
        <v>187</v>
      </c>
      <c r="J56" t="s">
        <v>188</v>
      </c>
      <c r="K56" t="s">
        <v>226</v>
      </c>
      <c r="L56">
        <v>6</v>
      </c>
      <c r="M56">
        <v>24</v>
      </c>
      <c r="N56" t="s">
        <v>227</v>
      </c>
      <c r="O56" t="s">
        <v>53</v>
      </c>
      <c r="P56">
        <v>1400</v>
      </c>
      <c r="Q56" t="s">
        <v>274</v>
      </c>
      <c r="R56">
        <v>1440</v>
      </c>
      <c r="S56" t="s">
        <v>260</v>
      </c>
      <c r="T56">
        <v>1441</v>
      </c>
      <c r="U56" t="s">
        <v>280</v>
      </c>
      <c r="V56">
        <v>0</v>
      </c>
      <c r="W56" t="s">
        <v>57</v>
      </c>
      <c r="X56" s="15">
        <v>1000</v>
      </c>
      <c r="Y56" t="s">
        <v>260</v>
      </c>
      <c r="Z56" t="s">
        <v>527</v>
      </c>
      <c r="AA56" t="s">
        <v>228</v>
      </c>
      <c r="AB56" t="s">
        <v>60</v>
      </c>
      <c r="AC56" t="s">
        <v>260</v>
      </c>
      <c r="AD56" t="s">
        <v>230</v>
      </c>
      <c r="AE56" s="1">
        <v>2954321.52</v>
      </c>
      <c r="AF56">
        <v>0</v>
      </c>
      <c r="AG56" s="1">
        <v>2954254.92</v>
      </c>
      <c r="AH56" s="1">
        <v>2954254.92</v>
      </c>
      <c r="AI56" s="1">
        <v>2954254.92</v>
      </c>
      <c r="AJ56">
        <v>0</v>
      </c>
      <c r="AK56">
        <v>0</v>
      </c>
      <c r="AL56" s="1">
        <f t="shared" si="6"/>
        <v>66.600000000093132</v>
      </c>
      <c r="AM56" s="1">
        <v>0</v>
      </c>
      <c r="AN56" s="1">
        <f t="shared" si="7"/>
        <v>2954321.52</v>
      </c>
      <c r="AO56" s="1">
        <f t="shared" si="8"/>
        <v>66.600000000093132</v>
      </c>
      <c r="AP56" s="1">
        <v>2527621.52</v>
      </c>
      <c r="AQ56" s="1">
        <v>426700</v>
      </c>
      <c r="AR56">
        <v>0</v>
      </c>
      <c r="AS56">
        <v>0</v>
      </c>
      <c r="AT56" s="1">
        <v>2954321.52</v>
      </c>
    </row>
    <row r="57" spans="1:46" x14ac:dyDescent="0.25">
      <c r="A57" t="s">
        <v>63</v>
      </c>
      <c r="B57" t="s">
        <v>64</v>
      </c>
      <c r="C57">
        <v>1</v>
      </c>
      <c r="D57" t="s">
        <v>45</v>
      </c>
      <c r="E57">
        <v>1.3</v>
      </c>
      <c r="F57" t="s">
        <v>46</v>
      </c>
      <c r="G57" t="s">
        <v>47</v>
      </c>
      <c r="H57" t="s">
        <v>48</v>
      </c>
      <c r="I57" t="s">
        <v>187</v>
      </c>
      <c r="J57" t="s">
        <v>188</v>
      </c>
      <c r="K57" t="s">
        <v>226</v>
      </c>
      <c r="L57">
        <v>6</v>
      </c>
      <c r="M57">
        <v>24</v>
      </c>
      <c r="N57" t="s">
        <v>227</v>
      </c>
      <c r="O57" t="s">
        <v>53</v>
      </c>
      <c r="P57">
        <v>1500</v>
      </c>
      <c r="Q57" t="s">
        <v>281</v>
      </c>
      <c r="R57">
        <v>1520</v>
      </c>
      <c r="S57" t="s">
        <v>260</v>
      </c>
      <c r="T57">
        <v>1521</v>
      </c>
      <c r="U57" t="s">
        <v>282</v>
      </c>
      <c r="V57">
        <v>0</v>
      </c>
      <c r="W57" t="s">
        <v>57</v>
      </c>
      <c r="X57">
        <v>1000</v>
      </c>
      <c r="Y57" t="s">
        <v>260</v>
      </c>
      <c r="Z57" t="s">
        <v>74</v>
      </c>
      <c r="AA57" t="s">
        <v>228</v>
      </c>
      <c r="AB57" t="s">
        <v>60</v>
      </c>
      <c r="AC57" t="s">
        <v>260</v>
      </c>
      <c r="AD57" t="s">
        <v>230</v>
      </c>
      <c r="AE57" s="1">
        <v>407552.22</v>
      </c>
      <c r="AF57" s="1">
        <v>5373789</v>
      </c>
      <c r="AG57" s="1">
        <v>407552.22</v>
      </c>
      <c r="AH57" s="1">
        <v>407552.22</v>
      </c>
      <c r="AI57" s="1">
        <v>407552.22</v>
      </c>
      <c r="AJ57" s="1">
        <v>407552.22</v>
      </c>
      <c r="AK57" s="1">
        <v>407552.22</v>
      </c>
      <c r="AL57" s="1">
        <f t="shared" si="6"/>
        <v>0</v>
      </c>
      <c r="AM57" s="1">
        <v>3115954.98</v>
      </c>
      <c r="AN57" s="1">
        <f t="shared" si="7"/>
        <v>3523507.2</v>
      </c>
      <c r="AO57" s="1">
        <f t="shared" si="8"/>
        <v>3115954.9800000004</v>
      </c>
      <c r="AP57">
        <v>0</v>
      </c>
      <c r="AQ57">
        <v>0</v>
      </c>
      <c r="AR57">
        <v>0</v>
      </c>
      <c r="AS57" s="1">
        <v>4966236.78</v>
      </c>
      <c r="AT57" s="1">
        <v>-4966236.78</v>
      </c>
    </row>
    <row r="58" spans="1:46" x14ac:dyDescent="0.25">
      <c r="A58" t="s">
        <v>521</v>
      </c>
      <c r="B58" t="s">
        <v>64</v>
      </c>
      <c r="C58">
        <v>1</v>
      </c>
      <c r="D58" t="s">
        <v>45</v>
      </c>
      <c r="E58">
        <v>1.3</v>
      </c>
      <c r="F58" t="s">
        <v>46</v>
      </c>
      <c r="G58" t="s">
        <v>47</v>
      </c>
      <c r="H58" t="s">
        <v>48</v>
      </c>
      <c r="I58" t="s">
        <v>187</v>
      </c>
      <c r="J58" t="s">
        <v>188</v>
      </c>
      <c r="K58" t="s">
        <v>226</v>
      </c>
      <c r="L58">
        <v>6</v>
      </c>
      <c r="M58">
        <v>24</v>
      </c>
      <c r="N58" t="s">
        <v>227</v>
      </c>
      <c r="O58" t="s">
        <v>53</v>
      </c>
      <c r="P58">
        <v>1500</v>
      </c>
      <c r="Q58" t="s">
        <v>281</v>
      </c>
      <c r="R58">
        <v>1520</v>
      </c>
      <c r="S58" t="s">
        <v>260</v>
      </c>
      <c r="T58">
        <v>1521</v>
      </c>
      <c r="U58" t="s">
        <v>282</v>
      </c>
      <c r="V58">
        <v>0</v>
      </c>
      <c r="W58" t="s">
        <v>57</v>
      </c>
      <c r="X58" s="15">
        <v>1000</v>
      </c>
      <c r="Y58" t="s">
        <v>260</v>
      </c>
      <c r="Z58" t="s">
        <v>527</v>
      </c>
      <c r="AA58" t="s">
        <v>228</v>
      </c>
      <c r="AB58" t="s">
        <v>60</v>
      </c>
      <c r="AC58" t="s">
        <v>260</v>
      </c>
      <c r="AD58" t="s">
        <v>230</v>
      </c>
      <c r="AE58" s="1">
        <v>3827745.88</v>
      </c>
      <c r="AF58">
        <v>0</v>
      </c>
      <c r="AG58" s="1">
        <v>711790.9</v>
      </c>
      <c r="AH58" s="1">
        <v>711790.9</v>
      </c>
      <c r="AI58" s="1">
        <v>711790.9</v>
      </c>
      <c r="AJ58" s="1">
        <v>711790.9</v>
      </c>
      <c r="AK58" s="1">
        <v>711790.9</v>
      </c>
      <c r="AL58" s="1">
        <f t="shared" si="6"/>
        <v>3115954.98</v>
      </c>
      <c r="AM58" s="1">
        <v>-3115954.98</v>
      </c>
      <c r="AN58" s="1">
        <f t="shared" si="7"/>
        <v>711790.89999999991</v>
      </c>
      <c r="AO58" s="1">
        <f t="shared" si="8"/>
        <v>0</v>
      </c>
      <c r="AP58" s="1">
        <v>4254445.88</v>
      </c>
      <c r="AQ58">
        <v>0</v>
      </c>
      <c r="AR58">
        <v>0</v>
      </c>
      <c r="AS58" s="1">
        <v>426700</v>
      </c>
      <c r="AT58" s="1">
        <v>3827745.88</v>
      </c>
    </row>
    <row r="59" spans="1:46" x14ac:dyDescent="0.25">
      <c r="A59" t="s">
        <v>63</v>
      </c>
      <c r="B59" t="s">
        <v>64</v>
      </c>
      <c r="C59">
        <v>1</v>
      </c>
      <c r="D59" t="s">
        <v>45</v>
      </c>
      <c r="E59">
        <v>1.3</v>
      </c>
      <c r="F59" t="s">
        <v>46</v>
      </c>
      <c r="G59" t="s">
        <v>47</v>
      </c>
      <c r="H59" t="s">
        <v>48</v>
      </c>
      <c r="I59" t="s">
        <v>187</v>
      </c>
      <c r="J59" t="s">
        <v>188</v>
      </c>
      <c r="K59" t="s">
        <v>226</v>
      </c>
      <c r="L59">
        <v>6</v>
      </c>
      <c r="M59">
        <v>24</v>
      </c>
      <c r="N59" t="s">
        <v>227</v>
      </c>
      <c r="O59" t="s">
        <v>53</v>
      </c>
      <c r="P59">
        <v>1500</v>
      </c>
      <c r="Q59" t="s">
        <v>281</v>
      </c>
      <c r="R59">
        <v>1590</v>
      </c>
      <c r="S59" t="s">
        <v>260</v>
      </c>
      <c r="T59">
        <v>1591</v>
      </c>
      <c r="U59" t="s">
        <v>283</v>
      </c>
      <c r="V59">
        <v>0</v>
      </c>
      <c r="W59" t="s">
        <v>57</v>
      </c>
      <c r="X59">
        <v>1000</v>
      </c>
      <c r="Y59" t="s">
        <v>260</v>
      </c>
      <c r="Z59" t="s">
        <v>74</v>
      </c>
      <c r="AA59" t="s">
        <v>228</v>
      </c>
      <c r="AB59" t="s">
        <v>60</v>
      </c>
      <c r="AC59" t="s">
        <v>260</v>
      </c>
      <c r="AD59" t="s">
        <v>230</v>
      </c>
      <c r="AE59" s="1">
        <v>7894713.7000000002</v>
      </c>
      <c r="AF59" s="1">
        <v>38357222.049999997</v>
      </c>
      <c r="AG59" s="1">
        <v>7894713.7000000002</v>
      </c>
      <c r="AH59" s="1">
        <v>7894713.7000000002</v>
      </c>
      <c r="AI59" s="1">
        <v>7894713.7000000002</v>
      </c>
      <c r="AJ59" s="1">
        <v>7894713.7000000002</v>
      </c>
      <c r="AK59" s="1">
        <v>7894713.7000000002</v>
      </c>
      <c r="AL59" s="1">
        <f t="shared" si="6"/>
        <v>0</v>
      </c>
      <c r="AM59" s="1">
        <v>5364024.12</v>
      </c>
      <c r="AN59" s="1">
        <f t="shared" si="7"/>
        <v>13258737.82</v>
      </c>
      <c r="AO59" s="1">
        <f t="shared" si="8"/>
        <v>5364024.12</v>
      </c>
      <c r="AP59">
        <v>0</v>
      </c>
      <c r="AQ59">
        <v>0.16</v>
      </c>
      <c r="AR59">
        <v>0</v>
      </c>
      <c r="AS59" s="1">
        <v>30462508.510000002</v>
      </c>
      <c r="AT59" s="1">
        <v>-30462508.350000001</v>
      </c>
    </row>
    <row r="60" spans="1:46" hidden="1" x14ac:dyDescent="0.25">
      <c r="A60" t="s">
        <v>521</v>
      </c>
      <c r="B60" t="s">
        <v>64</v>
      </c>
      <c r="C60">
        <v>1</v>
      </c>
      <c r="D60" t="s">
        <v>45</v>
      </c>
      <c r="E60">
        <v>1.3</v>
      </c>
      <c r="F60" t="s">
        <v>46</v>
      </c>
      <c r="G60" t="s">
        <v>47</v>
      </c>
      <c r="H60" t="s">
        <v>48</v>
      </c>
      <c r="I60" t="s">
        <v>187</v>
      </c>
      <c r="J60" t="s">
        <v>188</v>
      </c>
      <c r="K60" t="s">
        <v>226</v>
      </c>
      <c r="L60">
        <v>6</v>
      </c>
      <c r="M60">
        <v>21</v>
      </c>
      <c r="N60" t="s">
        <v>227</v>
      </c>
      <c r="O60" t="s">
        <v>53</v>
      </c>
      <c r="P60">
        <v>1500</v>
      </c>
      <c r="Q60" t="s">
        <v>281</v>
      </c>
      <c r="R60">
        <v>1590</v>
      </c>
      <c r="S60" t="s">
        <v>260</v>
      </c>
      <c r="T60">
        <v>1591</v>
      </c>
      <c r="U60" t="s">
        <v>283</v>
      </c>
      <c r="V60">
        <v>0</v>
      </c>
      <c r="W60" t="s">
        <v>57</v>
      </c>
      <c r="X60" s="15">
        <v>1000</v>
      </c>
      <c r="Y60" t="s">
        <v>260</v>
      </c>
      <c r="Z60" t="s">
        <v>527</v>
      </c>
      <c r="AA60" t="s">
        <v>228</v>
      </c>
      <c r="AB60" t="s">
        <v>60</v>
      </c>
      <c r="AC60" t="s">
        <v>229</v>
      </c>
      <c r="AD60" t="s">
        <v>230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 s="1">
        <f t="shared" si="6"/>
        <v>0</v>
      </c>
      <c r="AM60" s="1">
        <v>0</v>
      </c>
      <c r="AN60" s="1">
        <f t="shared" si="7"/>
        <v>0</v>
      </c>
      <c r="AO60" s="1">
        <f t="shared" si="8"/>
        <v>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1:46" x14ac:dyDescent="0.25">
      <c r="A61" t="s">
        <v>521</v>
      </c>
      <c r="B61" t="s">
        <v>64</v>
      </c>
      <c r="C61">
        <v>1</v>
      </c>
      <c r="D61" t="s">
        <v>45</v>
      </c>
      <c r="E61">
        <v>1.3</v>
      </c>
      <c r="F61" t="s">
        <v>46</v>
      </c>
      <c r="G61" t="s">
        <v>47</v>
      </c>
      <c r="H61" t="s">
        <v>48</v>
      </c>
      <c r="I61" t="s">
        <v>187</v>
      </c>
      <c r="J61" t="s">
        <v>188</v>
      </c>
      <c r="K61" t="s">
        <v>226</v>
      </c>
      <c r="L61">
        <v>6</v>
      </c>
      <c r="M61">
        <v>24</v>
      </c>
      <c r="N61" t="s">
        <v>227</v>
      </c>
      <c r="O61" t="s">
        <v>53</v>
      </c>
      <c r="P61">
        <v>1500</v>
      </c>
      <c r="Q61" t="s">
        <v>281</v>
      </c>
      <c r="R61">
        <v>1590</v>
      </c>
      <c r="S61" t="s">
        <v>260</v>
      </c>
      <c r="T61">
        <v>1591</v>
      </c>
      <c r="U61" t="s">
        <v>283</v>
      </c>
      <c r="V61">
        <v>0</v>
      </c>
      <c r="W61" t="s">
        <v>57</v>
      </c>
      <c r="X61" s="15">
        <v>1000</v>
      </c>
      <c r="Y61" t="s">
        <v>260</v>
      </c>
      <c r="Z61" t="s">
        <v>527</v>
      </c>
      <c r="AA61" t="s">
        <v>228</v>
      </c>
      <c r="AB61" t="s">
        <v>60</v>
      </c>
      <c r="AC61" t="s">
        <v>260</v>
      </c>
      <c r="AD61" t="s">
        <v>230</v>
      </c>
      <c r="AE61" s="1">
        <v>42784458.119999997</v>
      </c>
      <c r="AF61">
        <v>0</v>
      </c>
      <c r="AG61" s="1">
        <v>40079562.439999998</v>
      </c>
      <c r="AH61" s="1">
        <v>34079562.439999998</v>
      </c>
      <c r="AI61" s="1">
        <v>34079562.439999998</v>
      </c>
      <c r="AJ61" s="1">
        <v>34079542.439999998</v>
      </c>
      <c r="AK61" s="1">
        <v>34079542.439999998</v>
      </c>
      <c r="AL61" s="1">
        <f t="shared" si="6"/>
        <v>2704895.6799999997</v>
      </c>
      <c r="AM61" s="1">
        <v>-1386864.8</v>
      </c>
      <c r="AN61" s="1">
        <f t="shared" si="7"/>
        <v>41397593.32</v>
      </c>
      <c r="AO61" s="1">
        <f t="shared" si="8"/>
        <v>1318030.8800000027</v>
      </c>
      <c r="AP61" s="1">
        <v>32784458.120000001</v>
      </c>
      <c r="AQ61" s="1">
        <v>10000000</v>
      </c>
      <c r="AR61">
        <v>0</v>
      </c>
      <c r="AS61">
        <v>0</v>
      </c>
      <c r="AT61" s="1">
        <v>42784458.119999997</v>
      </c>
    </row>
    <row r="62" spans="1:46" x14ac:dyDescent="0.25">
      <c r="A62" t="s">
        <v>550</v>
      </c>
      <c r="B62" t="s">
        <v>64</v>
      </c>
      <c r="C62">
        <v>1</v>
      </c>
      <c r="D62" t="s">
        <v>45</v>
      </c>
      <c r="E62">
        <v>1.3</v>
      </c>
      <c r="F62" t="s">
        <v>46</v>
      </c>
      <c r="G62" t="s">
        <v>47</v>
      </c>
      <c r="H62" t="s">
        <v>48</v>
      </c>
      <c r="I62" t="s">
        <v>187</v>
      </c>
      <c r="J62" t="s">
        <v>188</v>
      </c>
      <c r="K62" t="s">
        <v>226</v>
      </c>
      <c r="L62">
        <v>6</v>
      </c>
      <c r="M62">
        <v>24</v>
      </c>
      <c r="N62" t="s">
        <v>227</v>
      </c>
      <c r="O62" t="s">
        <v>53</v>
      </c>
      <c r="P62">
        <v>1500</v>
      </c>
      <c r="Q62" t="s">
        <v>281</v>
      </c>
      <c r="R62">
        <v>1590</v>
      </c>
      <c r="S62" t="s">
        <v>260</v>
      </c>
      <c r="T62">
        <v>1591</v>
      </c>
      <c r="U62" t="s">
        <v>283</v>
      </c>
      <c r="V62">
        <v>0</v>
      </c>
      <c r="W62" t="s">
        <v>57</v>
      </c>
      <c r="X62">
        <v>1000</v>
      </c>
      <c r="Y62" t="s">
        <v>260</v>
      </c>
      <c r="Z62" t="s">
        <v>551</v>
      </c>
      <c r="AA62" t="s">
        <v>228</v>
      </c>
      <c r="AB62" t="s">
        <v>60</v>
      </c>
      <c r="AC62" t="s">
        <v>260</v>
      </c>
      <c r="AD62" t="s">
        <v>230</v>
      </c>
      <c r="AE62" s="1">
        <v>61901599.289999999</v>
      </c>
      <c r="AF62" s="1">
        <v>73756599.450000003</v>
      </c>
      <c r="AG62" s="1">
        <v>57949119.969999999</v>
      </c>
      <c r="AH62" s="1">
        <v>57949119.969999999</v>
      </c>
      <c r="AI62" s="1">
        <v>57242203.770000003</v>
      </c>
      <c r="AJ62" s="1">
        <v>51430411.119999997</v>
      </c>
      <c r="AK62" s="1">
        <v>51430411.119999997</v>
      </c>
      <c r="AL62" s="1">
        <f t="shared" si="6"/>
        <v>3952479.3200000003</v>
      </c>
      <c r="AM62" s="1">
        <v>-3677159.32</v>
      </c>
      <c r="AN62" s="1">
        <f t="shared" si="7"/>
        <v>58224439.969999999</v>
      </c>
      <c r="AO62" s="1">
        <f t="shared" si="8"/>
        <v>275320</v>
      </c>
      <c r="AP62">
        <v>0</v>
      </c>
      <c r="AQ62">
        <v>0</v>
      </c>
      <c r="AR62">
        <v>0</v>
      </c>
      <c r="AS62" s="1">
        <v>11855000.16</v>
      </c>
      <c r="AT62" s="1">
        <v>-11855000.16</v>
      </c>
    </row>
    <row r="63" spans="1:46" hidden="1" x14ac:dyDescent="0.25">
      <c r="A63" t="s">
        <v>530</v>
      </c>
      <c r="B63" t="s">
        <v>44</v>
      </c>
      <c r="C63">
        <v>1</v>
      </c>
      <c r="D63" t="s">
        <v>45</v>
      </c>
      <c r="E63">
        <v>1.3</v>
      </c>
      <c r="F63" t="s">
        <v>46</v>
      </c>
      <c r="G63" t="s">
        <v>47</v>
      </c>
      <c r="H63" t="s">
        <v>48</v>
      </c>
      <c r="I63" t="s">
        <v>187</v>
      </c>
      <c r="J63" t="s">
        <v>188</v>
      </c>
      <c r="K63" t="s">
        <v>226</v>
      </c>
      <c r="L63">
        <v>6</v>
      </c>
      <c r="M63">
        <v>24</v>
      </c>
      <c r="N63" t="s">
        <v>227</v>
      </c>
      <c r="O63" t="s">
        <v>53</v>
      </c>
      <c r="P63">
        <v>1700</v>
      </c>
      <c r="Q63" t="s">
        <v>531</v>
      </c>
      <c r="R63">
        <v>171</v>
      </c>
      <c r="S63" t="s">
        <v>532</v>
      </c>
      <c r="T63">
        <v>1711</v>
      </c>
      <c r="U63" t="s">
        <v>532</v>
      </c>
      <c r="V63">
        <v>0</v>
      </c>
      <c r="W63" t="s">
        <v>57</v>
      </c>
      <c r="X63">
        <v>1000</v>
      </c>
      <c r="Y63" t="s">
        <v>260</v>
      </c>
      <c r="Z63" t="s">
        <v>533</v>
      </c>
      <c r="AA63" t="s">
        <v>228</v>
      </c>
      <c r="AB63" t="s">
        <v>60</v>
      </c>
      <c r="AC63" t="s">
        <v>260</v>
      </c>
      <c r="AD63" t="s">
        <v>230</v>
      </c>
      <c r="AE63" s="1">
        <v>22000000</v>
      </c>
      <c r="AF63">
        <v>0</v>
      </c>
      <c r="AG63" s="1">
        <v>19419087.16</v>
      </c>
      <c r="AH63" s="1">
        <v>19419087.16</v>
      </c>
      <c r="AI63" s="1">
        <v>19419087.16</v>
      </c>
      <c r="AJ63" s="1">
        <v>19419087.16</v>
      </c>
      <c r="AK63" s="1">
        <v>19419087.16</v>
      </c>
      <c r="AL63" s="1">
        <f t="shared" si="6"/>
        <v>2580912.84</v>
      </c>
      <c r="AM63" s="1">
        <v>0</v>
      </c>
      <c r="AN63" s="1">
        <f t="shared" si="7"/>
        <v>22000000</v>
      </c>
      <c r="AO63" s="1">
        <f t="shared" si="8"/>
        <v>2580912.84</v>
      </c>
      <c r="AP63" s="1">
        <v>22000000</v>
      </c>
      <c r="AQ63">
        <v>0</v>
      </c>
      <c r="AR63">
        <v>0</v>
      </c>
      <c r="AS63">
        <v>0</v>
      </c>
      <c r="AT63" s="1">
        <v>22000000</v>
      </c>
    </row>
    <row r="64" spans="1:46" hidden="1" x14ac:dyDescent="0.25">
      <c r="A64" t="s">
        <v>63</v>
      </c>
      <c r="B64" t="s">
        <v>64</v>
      </c>
      <c r="C64">
        <v>1</v>
      </c>
      <c r="D64" t="s">
        <v>45</v>
      </c>
      <c r="E64">
        <v>1.3</v>
      </c>
      <c r="F64" t="s">
        <v>46</v>
      </c>
      <c r="G64" t="s">
        <v>47</v>
      </c>
      <c r="H64" t="s">
        <v>48</v>
      </c>
      <c r="I64" t="s">
        <v>49</v>
      </c>
      <c r="J64" t="s">
        <v>50</v>
      </c>
      <c r="K64" t="s">
        <v>51</v>
      </c>
      <c r="L64">
        <v>6</v>
      </c>
      <c r="M64">
        <v>18</v>
      </c>
      <c r="N64" t="s">
        <v>100</v>
      </c>
      <c r="O64" t="s">
        <v>53</v>
      </c>
      <c r="P64">
        <v>2100</v>
      </c>
      <c r="Q64" t="s">
        <v>113</v>
      </c>
      <c r="R64">
        <v>2110</v>
      </c>
      <c r="S64" t="s">
        <v>72</v>
      </c>
      <c r="T64">
        <v>2111</v>
      </c>
      <c r="U64" t="s">
        <v>114</v>
      </c>
      <c r="V64">
        <v>0</v>
      </c>
      <c r="W64" t="s">
        <v>57</v>
      </c>
      <c r="X64">
        <v>2000</v>
      </c>
      <c r="Y64" t="s">
        <v>72</v>
      </c>
      <c r="Z64" t="s">
        <v>74</v>
      </c>
      <c r="AA64" t="s">
        <v>59</v>
      </c>
      <c r="AB64" t="s">
        <v>60</v>
      </c>
      <c r="AC64" t="s">
        <v>105</v>
      </c>
      <c r="AD64" t="s">
        <v>106</v>
      </c>
      <c r="AE64" s="1">
        <v>75914</v>
      </c>
      <c r="AF64">
        <v>0</v>
      </c>
      <c r="AG64" s="1">
        <v>74286.559999999998</v>
      </c>
      <c r="AH64" s="1">
        <v>74286.559999999998</v>
      </c>
      <c r="AI64" s="1">
        <v>74286.559999999998</v>
      </c>
      <c r="AJ64" s="1">
        <v>74286.559999999998</v>
      </c>
      <c r="AK64" s="1">
        <v>74286.559999999998</v>
      </c>
      <c r="AL64" s="1">
        <f t="shared" si="6"/>
        <v>1627.4400000000023</v>
      </c>
      <c r="AM64" s="1">
        <v>0</v>
      </c>
      <c r="AN64" s="1">
        <f t="shared" si="7"/>
        <v>75914</v>
      </c>
      <c r="AO64" s="1">
        <f t="shared" si="8"/>
        <v>1627.4400000000023</v>
      </c>
      <c r="AP64" s="1">
        <v>62000</v>
      </c>
      <c r="AQ64" s="1">
        <v>15011</v>
      </c>
      <c r="AR64">
        <v>0</v>
      </c>
      <c r="AS64" s="1">
        <v>1097</v>
      </c>
      <c r="AT64" s="1">
        <v>75914</v>
      </c>
    </row>
    <row r="65" spans="1:46" hidden="1" x14ac:dyDescent="0.25">
      <c r="A65" t="s">
        <v>63</v>
      </c>
      <c r="B65" t="s">
        <v>64</v>
      </c>
      <c r="C65">
        <v>1</v>
      </c>
      <c r="D65" t="s">
        <v>45</v>
      </c>
      <c r="E65">
        <v>1.3</v>
      </c>
      <c r="F65" t="s">
        <v>46</v>
      </c>
      <c r="G65" t="s">
        <v>47</v>
      </c>
      <c r="H65" t="s">
        <v>48</v>
      </c>
      <c r="I65" t="s">
        <v>161</v>
      </c>
      <c r="J65" t="s">
        <v>162</v>
      </c>
      <c r="K65" t="s">
        <v>89</v>
      </c>
      <c r="L65">
        <v>1</v>
      </c>
      <c r="M65">
        <v>14</v>
      </c>
      <c r="N65" t="s">
        <v>163</v>
      </c>
      <c r="O65" t="s">
        <v>53</v>
      </c>
      <c r="P65">
        <v>2100</v>
      </c>
      <c r="Q65" t="s">
        <v>113</v>
      </c>
      <c r="R65">
        <v>2110</v>
      </c>
      <c r="S65" t="s">
        <v>72</v>
      </c>
      <c r="T65">
        <v>2111</v>
      </c>
      <c r="U65" t="s">
        <v>114</v>
      </c>
      <c r="V65">
        <v>0</v>
      </c>
      <c r="W65" t="s">
        <v>57</v>
      </c>
      <c r="X65">
        <v>2000</v>
      </c>
      <c r="Y65" t="s">
        <v>72</v>
      </c>
      <c r="Z65" t="s">
        <v>74</v>
      </c>
      <c r="AA65" t="s">
        <v>96</v>
      </c>
      <c r="AB65" t="s">
        <v>76</v>
      </c>
      <c r="AC65" t="s">
        <v>165</v>
      </c>
      <c r="AD65" t="s">
        <v>166</v>
      </c>
      <c r="AE65" s="1">
        <v>50000</v>
      </c>
      <c r="AF65">
        <v>0</v>
      </c>
      <c r="AG65" s="1">
        <v>26953.54</v>
      </c>
      <c r="AH65" s="1">
        <v>23055.94</v>
      </c>
      <c r="AI65" s="1">
        <v>23055.94</v>
      </c>
      <c r="AJ65" s="1">
        <v>23055.94</v>
      </c>
      <c r="AK65" s="1">
        <v>23055.94</v>
      </c>
      <c r="AL65" s="1">
        <f t="shared" si="6"/>
        <v>23046.46</v>
      </c>
      <c r="AM65" s="1">
        <v>0</v>
      </c>
      <c r="AN65" s="1">
        <f t="shared" si="7"/>
        <v>50000</v>
      </c>
      <c r="AO65" s="1">
        <f t="shared" si="8"/>
        <v>23046.46</v>
      </c>
      <c r="AP65" s="1">
        <v>21000</v>
      </c>
      <c r="AQ65" s="1">
        <v>29000</v>
      </c>
      <c r="AR65">
        <v>0</v>
      </c>
      <c r="AS65">
        <v>0</v>
      </c>
      <c r="AT65" s="1">
        <v>50000</v>
      </c>
    </row>
    <row r="66" spans="1:46" hidden="1" x14ac:dyDescent="0.25">
      <c r="A66" t="s">
        <v>63</v>
      </c>
      <c r="B66" t="s">
        <v>64</v>
      </c>
      <c r="C66">
        <v>1</v>
      </c>
      <c r="D66" t="s">
        <v>45</v>
      </c>
      <c r="E66">
        <v>1.3</v>
      </c>
      <c r="F66" t="s">
        <v>46</v>
      </c>
      <c r="G66" t="s">
        <v>47</v>
      </c>
      <c r="H66" t="s">
        <v>48</v>
      </c>
      <c r="I66" t="s">
        <v>187</v>
      </c>
      <c r="J66" t="s">
        <v>188</v>
      </c>
      <c r="K66" t="s">
        <v>226</v>
      </c>
      <c r="L66">
        <v>6</v>
      </c>
      <c r="M66">
        <v>21</v>
      </c>
      <c r="N66" t="s">
        <v>227</v>
      </c>
      <c r="O66" t="s">
        <v>53</v>
      </c>
      <c r="P66">
        <v>2100</v>
      </c>
      <c r="Q66" t="s">
        <v>113</v>
      </c>
      <c r="R66">
        <v>2110</v>
      </c>
      <c r="S66" t="s">
        <v>72</v>
      </c>
      <c r="T66">
        <v>2111</v>
      </c>
      <c r="U66" t="s">
        <v>114</v>
      </c>
      <c r="V66">
        <v>0</v>
      </c>
      <c r="W66" t="s">
        <v>57</v>
      </c>
      <c r="X66">
        <v>2000</v>
      </c>
      <c r="Y66" t="s">
        <v>72</v>
      </c>
      <c r="Z66" t="s">
        <v>74</v>
      </c>
      <c r="AA66" t="s">
        <v>228</v>
      </c>
      <c r="AB66" t="s">
        <v>60</v>
      </c>
      <c r="AC66" t="s">
        <v>229</v>
      </c>
      <c r="AD66" t="s">
        <v>230</v>
      </c>
      <c r="AE66" s="1">
        <v>3220913.18</v>
      </c>
      <c r="AF66" s="1">
        <v>3474000</v>
      </c>
      <c r="AG66" s="1">
        <v>2311740.11</v>
      </c>
      <c r="AH66" s="1">
        <v>2309710.11</v>
      </c>
      <c r="AI66" s="1">
        <v>2249710.1</v>
      </c>
      <c r="AJ66" s="1">
        <v>2231882.06</v>
      </c>
      <c r="AK66" s="1">
        <v>2231882.06</v>
      </c>
      <c r="AL66" s="1">
        <f t="shared" si="6"/>
        <v>909173.0700000003</v>
      </c>
      <c r="AM66" s="1">
        <v>0</v>
      </c>
      <c r="AN66" s="1">
        <f t="shared" si="7"/>
        <v>3220913.18</v>
      </c>
      <c r="AO66" s="1">
        <f t="shared" si="8"/>
        <v>909173.0700000003</v>
      </c>
      <c r="AP66">
        <v>0</v>
      </c>
      <c r="AQ66" s="1">
        <v>11000</v>
      </c>
      <c r="AR66">
        <v>0</v>
      </c>
      <c r="AS66" s="1">
        <v>264086.82</v>
      </c>
      <c r="AT66" s="1">
        <v>-253086.82</v>
      </c>
    </row>
    <row r="67" spans="1:46" hidden="1" x14ac:dyDescent="0.25">
      <c r="A67" t="s">
        <v>63</v>
      </c>
      <c r="B67" t="s">
        <v>64</v>
      </c>
      <c r="C67">
        <v>2</v>
      </c>
      <c r="D67" t="s">
        <v>351</v>
      </c>
      <c r="E67">
        <v>2.2000000000000002</v>
      </c>
      <c r="F67" t="s">
        <v>370</v>
      </c>
      <c r="G67" t="s">
        <v>371</v>
      </c>
      <c r="H67" t="s">
        <v>372</v>
      </c>
      <c r="I67" t="s">
        <v>161</v>
      </c>
      <c r="J67" t="s">
        <v>162</v>
      </c>
      <c r="K67" t="s">
        <v>89</v>
      </c>
      <c r="L67">
        <v>1</v>
      </c>
      <c r="M67">
        <v>16</v>
      </c>
      <c r="N67" t="s">
        <v>163</v>
      </c>
      <c r="O67" t="s">
        <v>53</v>
      </c>
      <c r="P67">
        <v>2100</v>
      </c>
      <c r="Q67" t="s">
        <v>113</v>
      </c>
      <c r="R67">
        <v>2110</v>
      </c>
      <c r="S67" t="s">
        <v>72</v>
      </c>
      <c r="T67">
        <v>2111</v>
      </c>
      <c r="U67" t="s">
        <v>114</v>
      </c>
      <c r="V67">
        <v>0</v>
      </c>
      <c r="W67" t="s">
        <v>57</v>
      </c>
      <c r="X67">
        <v>2000</v>
      </c>
      <c r="Y67" t="s">
        <v>72</v>
      </c>
      <c r="Z67" t="s">
        <v>74</v>
      </c>
      <c r="AA67" t="s">
        <v>96</v>
      </c>
      <c r="AB67" t="s">
        <v>76</v>
      </c>
      <c r="AC67" t="s">
        <v>378</v>
      </c>
      <c r="AD67" t="s">
        <v>166</v>
      </c>
      <c r="AE67" s="1">
        <v>27000</v>
      </c>
      <c r="AF67">
        <v>0</v>
      </c>
      <c r="AG67" s="1">
        <v>11226.93</v>
      </c>
      <c r="AH67" s="1">
        <v>11226.93</v>
      </c>
      <c r="AI67" s="1">
        <v>11226.93</v>
      </c>
      <c r="AJ67" s="1">
        <v>11226.93</v>
      </c>
      <c r="AK67" s="1">
        <v>11226.93</v>
      </c>
      <c r="AL67" s="1">
        <f t="shared" si="6"/>
        <v>15773.07</v>
      </c>
      <c r="AM67" s="1">
        <v>0</v>
      </c>
      <c r="AN67" s="1">
        <f t="shared" si="7"/>
        <v>27000</v>
      </c>
      <c r="AO67" s="1">
        <f t="shared" si="8"/>
        <v>15773.07</v>
      </c>
      <c r="AP67">
        <v>0</v>
      </c>
      <c r="AQ67" s="1">
        <v>27000</v>
      </c>
      <c r="AR67">
        <v>0</v>
      </c>
      <c r="AS67">
        <v>0</v>
      </c>
      <c r="AT67" s="1">
        <v>27000</v>
      </c>
    </row>
    <row r="68" spans="1:46" hidden="1" x14ac:dyDescent="0.25">
      <c r="A68" t="s">
        <v>63</v>
      </c>
      <c r="B68" t="s">
        <v>64</v>
      </c>
      <c r="C68">
        <v>1</v>
      </c>
      <c r="D68" t="s">
        <v>45</v>
      </c>
      <c r="E68">
        <v>1.3</v>
      </c>
      <c r="F68" t="s">
        <v>46</v>
      </c>
      <c r="G68" t="s">
        <v>47</v>
      </c>
      <c r="H68" t="s">
        <v>48</v>
      </c>
      <c r="I68" t="s">
        <v>161</v>
      </c>
      <c r="J68" t="s">
        <v>162</v>
      </c>
      <c r="K68" t="s">
        <v>89</v>
      </c>
      <c r="L68">
        <v>1</v>
      </c>
      <c r="M68">
        <v>14</v>
      </c>
      <c r="N68" t="s">
        <v>163</v>
      </c>
      <c r="O68" t="s">
        <v>53</v>
      </c>
      <c r="P68">
        <v>2100</v>
      </c>
      <c r="Q68" t="s">
        <v>113</v>
      </c>
      <c r="R68">
        <v>2120</v>
      </c>
      <c r="S68" t="s">
        <v>72</v>
      </c>
      <c r="T68">
        <v>2121</v>
      </c>
      <c r="U68" t="s">
        <v>172</v>
      </c>
      <c r="V68">
        <v>0</v>
      </c>
      <c r="W68" t="s">
        <v>57</v>
      </c>
      <c r="X68">
        <v>2000</v>
      </c>
      <c r="Y68" t="s">
        <v>72</v>
      </c>
      <c r="Z68" t="s">
        <v>74</v>
      </c>
      <c r="AA68" t="s">
        <v>96</v>
      </c>
      <c r="AB68" t="s">
        <v>76</v>
      </c>
      <c r="AC68" t="s">
        <v>165</v>
      </c>
      <c r="AD68" t="s">
        <v>166</v>
      </c>
      <c r="AE68">
        <v>0</v>
      </c>
      <c r="AF68" s="1">
        <v>70000</v>
      </c>
      <c r="AG68">
        <v>0</v>
      </c>
      <c r="AH68">
        <v>0</v>
      </c>
      <c r="AI68">
        <v>0</v>
      </c>
      <c r="AJ68">
        <v>0</v>
      </c>
      <c r="AK68">
        <v>0</v>
      </c>
      <c r="AL68" s="1">
        <f t="shared" si="6"/>
        <v>0</v>
      </c>
      <c r="AM68" s="1">
        <v>0</v>
      </c>
      <c r="AN68" s="1">
        <f t="shared" si="7"/>
        <v>0</v>
      </c>
      <c r="AO68" s="1">
        <f t="shared" si="8"/>
        <v>0</v>
      </c>
      <c r="AP68">
        <v>0</v>
      </c>
      <c r="AQ68">
        <v>0</v>
      </c>
      <c r="AR68">
        <v>0</v>
      </c>
      <c r="AS68" s="1">
        <v>70000</v>
      </c>
      <c r="AT68" s="1">
        <v>-70000</v>
      </c>
    </row>
    <row r="69" spans="1:46" hidden="1" x14ac:dyDescent="0.25">
      <c r="A69" t="s">
        <v>63</v>
      </c>
      <c r="B69" t="s">
        <v>64</v>
      </c>
      <c r="C69">
        <v>2</v>
      </c>
      <c r="D69" t="s">
        <v>351</v>
      </c>
      <c r="E69">
        <v>2.2000000000000002</v>
      </c>
      <c r="F69" t="s">
        <v>370</v>
      </c>
      <c r="G69" t="s">
        <v>371</v>
      </c>
      <c r="H69" t="s">
        <v>372</v>
      </c>
      <c r="I69" t="s">
        <v>161</v>
      </c>
      <c r="J69" t="s">
        <v>162</v>
      </c>
      <c r="K69" t="s">
        <v>89</v>
      </c>
      <c r="L69">
        <v>1</v>
      </c>
      <c r="M69">
        <v>16</v>
      </c>
      <c r="N69" t="s">
        <v>163</v>
      </c>
      <c r="O69" t="s">
        <v>53</v>
      </c>
      <c r="P69">
        <v>2100</v>
      </c>
      <c r="Q69" t="s">
        <v>113</v>
      </c>
      <c r="R69">
        <v>2120</v>
      </c>
      <c r="S69" t="s">
        <v>72</v>
      </c>
      <c r="T69">
        <v>2121</v>
      </c>
      <c r="U69" t="s">
        <v>172</v>
      </c>
      <c r="V69">
        <v>0</v>
      </c>
      <c r="W69" t="s">
        <v>57</v>
      </c>
      <c r="X69">
        <v>2000</v>
      </c>
      <c r="Y69" t="s">
        <v>72</v>
      </c>
      <c r="Z69" t="s">
        <v>74</v>
      </c>
      <c r="AA69" t="s">
        <v>96</v>
      </c>
      <c r="AB69" t="s">
        <v>76</v>
      </c>
      <c r="AC69" t="s">
        <v>378</v>
      </c>
      <c r="AD69" t="s">
        <v>166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 s="1">
        <f t="shared" si="6"/>
        <v>0</v>
      </c>
      <c r="AM69" s="1">
        <v>0</v>
      </c>
      <c r="AN69" s="1">
        <f t="shared" si="7"/>
        <v>0</v>
      </c>
      <c r="AO69" s="1">
        <f t="shared" si="8"/>
        <v>0</v>
      </c>
      <c r="AP69">
        <v>0</v>
      </c>
      <c r="AQ69" s="1">
        <v>13000</v>
      </c>
      <c r="AR69">
        <v>0</v>
      </c>
      <c r="AS69" s="1">
        <v>13000</v>
      </c>
      <c r="AT69">
        <v>0</v>
      </c>
    </row>
    <row r="70" spans="1:46" hidden="1" x14ac:dyDescent="0.25">
      <c r="A70" t="s">
        <v>63</v>
      </c>
      <c r="B70" t="s">
        <v>64</v>
      </c>
      <c r="C70">
        <v>1</v>
      </c>
      <c r="D70" t="s">
        <v>45</v>
      </c>
      <c r="E70">
        <v>1.7</v>
      </c>
      <c r="F70" t="s">
        <v>321</v>
      </c>
      <c r="G70" t="s">
        <v>322</v>
      </c>
      <c r="H70" t="s">
        <v>323</v>
      </c>
      <c r="I70" t="s">
        <v>187</v>
      </c>
      <c r="J70" t="s">
        <v>188</v>
      </c>
      <c r="K70" t="s">
        <v>89</v>
      </c>
      <c r="L70">
        <v>3</v>
      </c>
      <c r="M70">
        <v>11</v>
      </c>
      <c r="N70" t="s">
        <v>324</v>
      </c>
      <c r="O70" t="s">
        <v>53</v>
      </c>
      <c r="P70">
        <v>2100</v>
      </c>
      <c r="Q70" t="s">
        <v>113</v>
      </c>
      <c r="R70">
        <v>2130</v>
      </c>
      <c r="S70" t="s">
        <v>72</v>
      </c>
      <c r="T70">
        <v>2131</v>
      </c>
      <c r="U70" t="s">
        <v>325</v>
      </c>
      <c r="V70">
        <v>0</v>
      </c>
      <c r="W70" t="s">
        <v>57</v>
      </c>
      <c r="X70">
        <v>2000</v>
      </c>
      <c r="Y70" t="s">
        <v>72</v>
      </c>
      <c r="Z70" t="s">
        <v>74</v>
      </c>
      <c r="AA70" t="s">
        <v>96</v>
      </c>
      <c r="AB70" t="s">
        <v>288</v>
      </c>
      <c r="AC70" t="s">
        <v>326</v>
      </c>
      <c r="AD70" t="s">
        <v>327</v>
      </c>
      <c r="AE70" s="1">
        <v>20000</v>
      </c>
      <c r="AF70" s="1">
        <v>1000000</v>
      </c>
      <c r="AG70" s="1">
        <v>20000</v>
      </c>
      <c r="AH70" s="1">
        <v>20000</v>
      </c>
      <c r="AI70">
        <v>0</v>
      </c>
      <c r="AJ70">
        <v>0</v>
      </c>
      <c r="AK70">
        <v>0</v>
      </c>
      <c r="AL70" s="1">
        <f t="shared" si="6"/>
        <v>0</v>
      </c>
      <c r="AM70" s="1">
        <v>0</v>
      </c>
      <c r="AN70" s="1">
        <f t="shared" si="7"/>
        <v>20000</v>
      </c>
      <c r="AO70" s="1">
        <f t="shared" si="8"/>
        <v>0</v>
      </c>
      <c r="AP70">
        <v>0</v>
      </c>
      <c r="AQ70" s="1">
        <v>1000000</v>
      </c>
      <c r="AR70">
        <v>0</v>
      </c>
      <c r="AS70" s="1">
        <v>1980000</v>
      </c>
      <c r="AT70" s="1">
        <v>-980000</v>
      </c>
    </row>
    <row r="71" spans="1:46" hidden="1" x14ac:dyDescent="0.25">
      <c r="A71" t="s">
        <v>63</v>
      </c>
      <c r="B71" t="s">
        <v>64</v>
      </c>
      <c r="C71">
        <v>1</v>
      </c>
      <c r="D71" t="s">
        <v>45</v>
      </c>
      <c r="E71">
        <v>1.3</v>
      </c>
      <c r="F71" t="s">
        <v>46</v>
      </c>
      <c r="G71" t="s">
        <v>47</v>
      </c>
      <c r="H71" t="s">
        <v>48</v>
      </c>
      <c r="I71" t="s">
        <v>49</v>
      </c>
      <c r="J71" t="s">
        <v>50</v>
      </c>
      <c r="K71" t="s">
        <v>51</v>
      </c>
      <c r="L71">
        <v>6</v>
      </c>
      <c r="M71">
        <v>18</v>
      </c>
      <c r="N71" t="s">
        <v>100</v>
      </c>
      <c r="O71" t="s">
        <v>53</v>
      </c>
      <c r="P71">
        <v>2100</v>
      </c>
      <c r="Q71" t="s">
        <v>113</v>
      </c>
      <c r="R71">
        <v>2140</v>
      </c>
      <c r="S71" t="s">
        <v>72</v>
      </c>
      <c r="T71">
        <v>2141</v>
      </c>
      <c r="U71" t="s">
        <v>115</v>
      </c>
      <c r="V71">
        <v>0</v>
      </c>
      <c r="W71" t="s">
        <v>57</v>
      </c>
      <c r="X71">
        <v>2000</v>
      </c>
      <c r="Y71" t="s">
        <v>72</v>
      </c>
      <c r="Z71" t="s">
        <v>74</v>
      </c>
      <c r="AA71" t="s">
        <v>59</v>
      </c>
      <c r="AB71" t="s">
        <v>60</v>
      </c>
      <c r="AC71" t="s">
        <v>105</v>
      </c>
      <c r="AD71" t="s">
        <v>106</v>
      </c>
      <c r="AE71">
        <v>251</v>
      </c>
      <c r="AF71">
        <v>0</v>
      </c>
      <c r="AG71">
        <v>250.23</v>
      </c>
      <c r="AH71">
        <v>250.23</v>
      </c>
      <c r="AI71">
        <v>250.23</v>
      </c>
      <c r="AJ71">
        <v>250.23</v>
      </c>
      <c r="AK71">
        <v>250.23</v>
      </c>
      <c r="AL71" s="1">
        <f t="shared" si="6"/>
        <v>0.77000000000001023</v>
      </c>
      <c r="AM71" s="1">
        <v>0</v>
      </c>
      <c r="AN71" s="1">
        <f t="shared" si="7"/>
        <v>251</v>
      </c>
      <c r="AO71" s="1">
        <f t="shared" si="8"/>
        <v>0.77000000000001023</v>
      </c>
      <c r="AP71">
        <v>0</v>
      </c>
      <c r="AQ71" s="1">
        <v>1000</v>
      </c>
      <c r="AR71">
        <v>0</v>
      </c>
      <c r="AS71">
        <v>749</v>
      </c>
      <c r="AT71">
        <v>251</v>
      </c>
    </row>
    <row r="72" spans="1:46" hidden="1" x14ac:dyDescent="0.25">
      <c r="A72" t="s">
        <v>63</v>
      </c>
      <c r="B72" t="s">
        <v>64</v>
      </c>
      <c r="C72">
        <v>1</v>
      </c>
      <c r="D72" t="s">
        <v>45</v>
      </c>
      <c r="E72">
        <v>1.3</v>
      </c>
      <c r="F72" t="s">
        <v>46</v>
      </c>
      <c r="G72" t="s">
        <v>47</v>
      </c>
      <c r="H72" t="s">
        <v>48</v>
      </c>
      <c r="I72" t="s">
        <v>187</v>
      </c>
      <c r="J72" t="s">
        <v>188</v>
      </c>
      <c r="K72" t="s">
        <v>226</v>
      </c>
      <c r="L72">
        <v>6</v>
      </c>
      <c r="M72">
        <v>21</v>
      </c>
      <c r="N72" t="s">
        <v>227</v>
      </c>
      <c r="O72" t="s">
        <v>53</v>
      </c>
      <c r="P72">
        <v>2100</v>
      </c>
      <c r="Q72" t="s">
        <v>113</v>
      </c>
      <c r="R72">
        <v>2140</v>
      </c>
      <c r="S72" t="s">
        <v>72</v>
      </c>
      <c r="T72">
        <v>2141</v>
      </c>
      <c r="U72" t="s">
        <v>115</v>
      </c>
      <c r="V72">
        <v>0</v>
      </c>
      <c r="W72" t="s">
        <v>57</v>
      </c>
      <c r="X72">
        <v>2000</v>
      </c>
      <c r="Y72" t="s">
        <v>72</v>
      </c>
      <c r="Z72" t="s">
        <v>74</v>
      </c>
      <c r="AA72" t="s">
        <v>228</v>
      </c>
      <c r="AB72" t="s">
        <v>60</v>
      </c>
      <c r="AC72" t="s">
        <v>229</v>
      </c>
      <c r="AD72" t="s">
        <v>230</v>
      </c>
      <c r="AE72" s="1">
        <v>204194.1</v>
      </c>
      <c r="AF72" s="1">
        <v>23000</v>
      </c>
      <c r="AG72" s="1">
        <v>152658.32</v>
      </c>
      <c r="AH72" s="1">
        <v>152658.32</v>
      </c>
      <c r="AI72" s="1">
        <v>142896.92000000001</v>
      </c>
      <c r="AJ72" s="1">
        <v>8942.7999999999993</v>
      </c>
      <c r="AK72" s="1">
        <v>8942.7999999999993</v>
      </c>
      <c r="AL72" s="1">
        <f t="shared" si="6"/>
        <v>51535.78</v>
      </c>
      <c r="AM72" s="1">
        <v>0</v>
      </c>
      <c r="AN72" s="1">
        <f t="shared" si="7"/>
        <v>204194.1</v>
      </c>
      <c r="AO72" s="1">
        <f t="shared" si="8"/>
        <v>51535.78</v>
      </c>
      <c r="AP72">
        <v>0</v>
      </c>
      <c r="AQ72" s="1">
        <v>181194.1</v>
      </c>
      <c r="AR72">
        <v>0</v>
      </c>
      <c r="AS72">
        <v>0</v>
      </c>
      <c r="AT72" s="1">
        <v>181194.1</v>
      </c>
    </row>
    <row r="73" spans="1:46" hidden="1" x14ac:dyDescent="0.25">
      <c r="A73" t="s">
        <v>63</v>
      </c>
      <c r="B73" t="s">
        <v>64</v>
      </c>
      <c r="C73">
        <v>3</v>
      </c>
      <c r="D73" t="s">
        <v>472</v>
      </c>
      <c r="E73">
        <v>3.8</v>
      </c>
      <c r="F73" t="s">
        <v>506</v>
      </c>
      <c r="G73" t="s">
        <v>507</v>
      </c>
      <c r="H73" t="s">
        <v>508</v>
      </c>
      <c r="I73" t="s">
        <v>187</v>
      </c>
      <c r="J73" t="s">
        <v>188</v>
      </c>
      <c r="K73" t="s">
        <v>509</v>
      </c>
      <c r="L73">
        <v>6</v>
      </c>
      <c r="M73">
        <v>49</v>
      </c>
      <c r="N73" t="s">
        <v>510</v>
      </c>
      <c r="O73" t="s">
        <v>53</v>
      </c>
      <c r="P73">
        <v>2100</v>
      </c>
      <c r="Q73" t="s">
        <v>113</v>
      </c>
      <c r="R73">
        <v>2140</v>
      </c>
      <c r="S73" t="s">
        <v>72</v>
      </c>
      <c r="T73">
        <v>2141</v>
      </c>
      <c r="U73" t="s">
        <v>115</v>
      </c>
      <c r="V73">
        <v>0</v>
      </c>
      <c r="W73" t="s">
        <v>57</v>
      </c>
      <c r="X73">
        <v>2000</v>
      </c>
      <c r="Y73" t="s">
        <v>72</v>
      </c>
      <c r="Z73" t="s">
        <v>74</v>
      </c>
      <c r="AA73" t="s">
        <v>512</v>
      </c>
      <c r="AB73" t="s">
        <v>60</v>
      </c>
      <c r="AC73" t="s">
        <v>513</v>
      </c>
      <c r="AD73" t="s">
        <v>514</v>
      </c>
      <c r="AE73" s="1">
        <v>169000</v>
      </c>
      <c r="AF73">
        <v>0</v>
      </c>
      <c r="AG73" s="1">
        <v>25705.48</v>
      </c>
      <c r="AH73" s="1">
        <v>25705.48</v>
      </c>
      <c r="AI73" s="1">
        <v>25705.48</v>
      </c>
      <c r="AJ73" s="1">
        <v>25705.48</v>
      </c>
      <c r="AK73" s="1">
        <v>25705.48</v>
      </c>
      <c r="AL73" s="1">
        <f t="shared" si="6"/>
        <v>143294.51999999999</v>
      </c>
      <c r="AM73" s="1">
        <v>0</v>
      </c>
      <c r="AN73" s="1">
        <f t="shared" si="7"/>
        <v>169000</v>
      </c>
      <c r="AO73" s="1">
        <f t="shared" si="8"/>
        <v>143294.51999999999</v>
      </c>
      <c r="AP73">
        <v>0</v>
      </c>
      <c r="AQ73" s="1">
        <v>180000</v>
      </c>
      <c r="AR73">
        <v>0</v>
      </c>
      <c r="AS73" s="1">
        <v>11000</v>
      </c>
      <c r="AT73" s="1">
        <v>169000</v>
      </c>
    </row>
    <row r="74" spans="1:46" hidden="1" x14ac:dyDescent="0.25">
      <c r="A74" t="s">
        <v>63</v>
      </c>
      <c r="B74" t="s">
        <v>64</v>
      </c>
      <c r="C74">
        <v>1</v>
      </c>
      <c r="D74" t="s">
        <v>45</v>
      </c>
      <c r="E74">
        <v>1.3</v>
      </c>
      <c r="F74" t="s">
        <v>46</v>
      </c>
      <c r="G74" t="s">
        <v>47</v>
      </c>
      <c r="H74" t="s">
        <v>48</v>
      </c>
      <c r="I74" t="s">
        <v>187</v>
      </c>
      <c r="J74" t="s">
        <v>188</v>
      </c>
      <c r="K74" t="s">
        <v>226</v>
      </c>
      <c r="L74">
        <v>6</v>
      </c>
      <c r="M74">
        <v>21</v>
      </c>
      <c r="N74" t="s">
        <v>227</v>
      </c>
      <c r="O74" t="s">
        <v>53</v>
      </c>
      <c r="P74">
        <v>2100</v>
      </c>
      <c r="Q74" t="s">
        <v>113</v>
      </c>
      <c r="R74">
        <v>2150</v>
      </c>
      <c r="S74" t="s">
        <v>72</v>
      </c>
      <c r="T74">
        <v>2151</v>
      </c>
      <c r="U74" t="s">
        <v>237</v>
      </c>
      <c r="V74">
        <v>0</v>
      </c>
      <c r="W74" t="s">
        <v>57</v>
      </c>
      <c r="X74">
        <v>2000</v>
      </c>
      <c r="Y74" t="s">
        <v>72</v>
      </c>
      <c r="Z74" t="s">
        <v>74</v>
      </c>
      <c r="AA74" t="s">
        <v>228</v>
      </c>
      <c r="AB74" t="s">
        <v>60</v>
      </c>
      <c r="AC74" t="s">
        <v>229</v>
      </c>
      <c r="AD74" t="s">
        <v>230</v>
      </c>
      <c r="AE74">
        <v>420</v>
      </c>
      <c r="AF74">
        <v>420</v>
      </c>
      <c r="AG74">
        <v>0</v>
      </c>
      <c r="AH74">
        <v>0</v>
      </c>
      <c r="AI74">
        <v>0</v>
      </c>
      <c r="AJ74">
        <v>0</v>
      </c>
      <c r="AK74">
        <v>0</v>
      </c>
      <c r="AL74" s="1">
        <f t="shared" si="6"/>
        <v>420</v>
      </c>
      <c r="AM74" s="1">
        <v>0</v>
      </c>
      <c r="AN74" s="1">
        <f t="shared" si="7"/>
        <v>420</v>
      </c>
      <c r="AO74" s="1">
        <f t="shared" si="8"/>
        <v>420</v>
      </c>
      <c r="AP74">
        <v>0</v>
      </c>
      <c r="AQ74">
        <v>0</v>
      </c>
      <c r="AR74">
        <v>0</v>
      </c>
      <c r="AS74">
        <v>0</v>
      </c>
      <c r="AT74">
        <v>0</v>
      </c>
    </row>
    <row r="75" spans="1:46" hidden="1" x14ac:dyDescent="0.25">
      <c r="A75" t="s">
        <v>63</v>
      </c>
      <c r="B75" t="s">
        <v>64</v>
      </c>
      <c r="C75">
        <v>1</v>
      </c>
      <c r="D75" t="s">
        <v>45</v>
      </c>
      <c r="E75">
        <v>1.3</v>
      </c>
      <c r="F75" t="s">
        <v>46</v>
      </c>
      <c r="G75" t="s">
        <v>47</v>
      </c>
      <c r="H75" t="s">
        <v>48</v>
      </c>
      <c r="I75" t="s">
        <v>161</v>
      </c>
      <c r="J75" t="s">
        <v>162</v>
      </c>
      <c r="K75" t="s">
        <v>89</v>
      </c>
      <c r="L75">
        <v>1</v>
      </c>
      <c r="M75">
        <v>14</v>
      </c>
      <c r="N75" t="s">
        <v>163</v>
      </c>
      <c r="O75" t="s">
        <v>53</v>
      </c>
      <c r="P75">
        <v>2100</v>
      </c>
      <c r="Q75" t="s">
        <v>113</v>
      </c>
      <c r="R75">
        <v>2160</v>
      </c>
      <c r="S75" t="s">
        <v>72</v>
      </c>
      <c r="T75">
        <v>2161</v>
      </c>
      <c r="U75" t="s">
        <v>173</v>
      </c>
      <c r="V75">
        <v>0</v>
      </c>
      <c r="W75" t="s">
        <v>57</v>
      </c>
      <c r="X75">
        <v>2000</v>
      </c>
      <c r="Y75" t="s">
        <v>72</v>
      </c>
      <c r="Z75" t="s">
        <v>74</v>
      </c>
      <c r="AA75" t="s">
        <v>96</v>
      </c>
      <c r="AB75" t="s">
        <v>76</v>
      </c>
      <c r="AC75" t="s">
        <v>165</v>
      </c>
      <c r="AD75" t="s">
        <v>166</v>
      </c>
      <c r="AE75" s="1">
        <v>31400</v>
      </c>
      <c r="AF75">
        <v>0</v>
      </c>
      <c r="AG75" s="1">
        <v>5588.88</v>
      </c>
      <c r="AH75" s="1">
        <v>5588.88</v>
      </c>
      <c r="AI75" s="1">
        <v>5588.88</v>
      </c>
      <c r="AJ75" s="1">
        <v>5588.88</v>
      </c>
      <c r="AK75" s="1">
        <v>5588.88</v>
      </c>
      <c r="AL75" s="1">
        <f t="shared" si="6"/>
        <v>25811.119999999999</v>
      </c>
      <c r="AM75" s="1">
        <v>0</v>
      </c>
      <c r="AN75" s="1">
        <f t="shared" si="7"/>
        <v>31400</v>
      </c>
      <c r="AO75" s="1">
        <f t="shared" si="8"/>
        <v>25811.119999999999</v>
      </c>
      <c r="AP75" s="1">
        <v>15700</v>
      </c>
      <c r="AQ75" s="1">
        <v>15700</v>
      </c>
      <c r="AR75">
        <v>0</v>
      </c>
      <c r="AS75">
        <v>0</v>
      </c>
      <c r="AT75" s="1">
        <v>31400</v>
      </c>
    </row>
    <row r="76" spans="1:46" hidden="1" x14ac:dyDescent="0.25">
      <c r="A76" t="s">
        <v>63</v>
      </c>
      <c r="B76" t="s">
        <v>64</v>
      </c>
      <c r="C76">
        <v>1</v>
      </c>
      <c r="D76" t="s">
        <v>45</v>
      </c>
      <c r="E76">
        <v>1.3</v>
      </c>
      <c r="F76" t="s">
        <v>46</v>
      </c>
      <c r="G76" t="s">
        <v>47</v>
      </c>
      <c r="H76" t="s">
        <v>48</v>
      </c>
      <c r="I76" t="s">
        <v>187</v>
      </c>
      <c r="J76" t="s">
        <v>188</v>
      </c>
      <c r="K76" t="s">
        <v>226</v>
      </c>
      <c r="L76">
        <v>6</v>
      </c>
      <c r="M76">
        <v>21</v>
      </c>
      <c r="N76" t="s">
        <v>227</v>
      </c>
      <c r="O76" t="s">
        <v>53</v>
      </c>
      <c r="P76">
        <v>2100</v>
      </c>
      <c r="Q76" t="s">
        <v>113</v>
      </c>
      <c r="R76">
        <v>2160</v>
      </c>
      <c r="S76" t="s">
        <v>72</v>
      </c>
      <c r="T76">
        <v>2161</v>
      </c>
      <c r="U76" t="s">
        <v>173</v>
      </c>
      <c r="V76">
        <v>0</v>
      </c>
      <c r="W76" t="s">
        <v>57</v>
      </c>
      <c r="X76">
        <v>2000</v>
      </c>
      <c r="Y76" t="s">
        <v>72</v>
      </c>
      <c r="Z76" t="s">
        <v>74</v>
      </c>
      <c r="AA76" t="s">
        <v>228</v>
      </c>
      <c r="AB76" t="s">
        <v>60</v>
      </c>
      <c r="AC76" t="s">
        <v>229</v>
      </c>
      <c r="AD76" t="s">
        <v>230</v>
      </c>
      <c r="AE76" s="1">
        <v>848656.1</v>
      </c>
      <c r="AF76" s="1">
        <v>1828856.1</v>
      </c>
      <c r="AG76" s="1">
        <v>545882.76</v>
      </c>
      <c r="AH76" s="1">
        <v>372686.64</v>
      </c>
      <c r="AI76" s="1">
        <v>335275.48</v>
      </c>
      <c r="AJ76" s="1">
        <v>335275.48</v>
      </c>
      <c r="AK76" s="1">
        <v>335275.48</v>
      </c>
      <c r="AL76" s="1">
        <f t="shared" si="6"/>
        <v>302773.33999999997</v>
      </c>
      <c r="AM76" s="1">
        <v>0</v>
      </c>
      <c r="AN76" s="1">
        <f t="shared" si="7"/>
        <v>848656.1</v>
      </c>
      <c r="AO76" s="1">
        <f t="shared" si="8"/>
        <v>302773.33999999997</v>
      </c>
      <c r="AP76">
        <v>0</v>
      </c>
      <c r="AQ76">
        <v>0</v>
      </c>
      <c r="AR76">
        <v>0</v>
      </c>
      <c r="AS76" s="1">
        <v>980200</v>
      </c>
      <c r="AT76" s="1">
        <v>-980200</v>
      </c>
    </row>
    <row r="77" spans="1:46" hidden="1" x14ac:dyDescent="0.25">
      <c r="A77" t="s">
        <v>63</v>
      </c>
      <c r="B77" t="s">
        <v>64</v>
      </c>
      <c r="C77">
        <v>1</v>
      </c>
      <c r="D77" t="s">
        <v>45</v>
      </c>
      <c r="E77">
        <v>1.3</v>
      </c>
      <c r="F77" t="s">
        <v>46</v>
      </c>
      <c r="G77" t="s">
        <v>47</v>
      </c>
      <c r="H77" t="s">
        <v>48</v>
      </c>
      <c r="I77" t="s">
        <v>187</v>
      </c>
      <c r="J77" t="s">
        <v>188</v>
      </c>
      <c r="K77" t="s">
        <v>284</v>
      </c>
      <c r="L77">
        <v>3</v>
      </c>
      <c r="M77">
        <v>33</v>
      </c>
      <c r="N77" t="s">
        <v>285</v>
      </c>
      <c r="O77" t="s">
        <v>53</v>
      </c>
      <c r="P77">
        <v>2100</v>
      </c>
      <c r="Q77" t="s">
        <v>113</v>
      </c>
      <c r="R77">
        <v>2160</v>
      </c>
      <c r="S77" t="s">
        <v>72</v>
      </c>
      <c r="T77">
        <v>2161</v>
      </c>
      <c r="U77" t="s">
        <v>173</v>
      </c>
      <c r="V77">
        <v>0</v>
      </c>
      <c r="W77" t="s">
        <v>57</v>
      </c>
      <c r="X77">
        <v>2000</v>
      </c>
      <c r="Y77" t="s">
        <v>72</v>
      </c>
      <c r="Z77" t="s">
        <v>74</v>
      </c>
      <c r="AA77" t="s">
        <v>287</v>
      </c>
      <c r="AB77" t="s">
        <v>288</v>
      </c>
      <c r="AC77" t="s">
        <v>289</v>
      </c>
      <c r="AD77" t="s">
        <v>290</v>
      </c>
      <c r="AE77" s="1">
        <v>1472462.48</v>
      </c>
      <c r="AF77" s="1">
        <v>1250000</v>
      </c>
      <c r="AG77" s="1">
        <v>1458698.48</v>
      </c>
      <c r="AH77" s="1">
        <v>1220782.48</v>
      </c>
      <c r="AI77" s="1">
        <v>1220782.48</v>
      </c>
      <c r="AJ77" s="1">
        <v>1220782.48</v>
      </c>
      <c r="AK77" s="1">
        <v>1220782.48</v>
      </c>
      <c r="AL77" s="1">
        <f t="shared" si="6"/>
        <v>13764</v>
      </c>
      <c r="AM77" s="1">
        <v>0</v>
      </c>
      <c r="AN77" s="1">
        <f t="shared" si="7"/>
        <v>1472462.48</v>
      </c>
      <c r="AO77" s="1">
        <f t="shared" si="8"/>
        <v>13764</v>
      </c>
      <c r="AP77">
        <v>0</v>
      </c>
      <c r="AQ77" s="1">
        <v>223300</v>
      </c>
      <c r="AR77">
        <v>0</v>
      </c>
      <c r="AS77">
        <v>837.52</v>
      </c>
      <c r="AT77" s="1">
        <v>222462.48</v>
      </c>
    </row>
    <row r="78" spans="1:46" hidden="1" x14ac:dyDescent="0.25">
      <c r="A78" t="s">
        <v>63</v>
      </c>
      <c r="B78" t="s">
        <v>64</v>
      </c>
      <c r="C78">
        <v>2</v>
      </c>
      <c r="D78" t="s">
        <v>351</v>
      </c>
      <c r="E78">
        <v>2.1</v>
      </c>
      <c r="F78" t="s">
        <v>352</v>
      </c>
      <c r="G78" t="s">
        <v>365</v>
      </c>
      <c r="H78" t="s">
        <v>366</v>
      </c>
      <c r="I78" t="s">
        <v>187</v>
      </c>
      <c r="J78" t="s">
        <v>188</v>
      </c>
      <c r="K78" t="s">
        <v>284</v>
      </c>
      <c r="L78">
        <v>3</v>
      </c>
      <c r="M78">
        <v>35</v>
      </c>
      <c r="N78" t="s">
        <v>367</v>
      </c>
      <c r="O78" t="s">
        <v>53</v>
      </c>
      <c r="P78">
        <v>2100</v>
      </c>
      <c r="Q78" t="s">
        <v>113</v>
      </c>
      <c r="R78">
        <v>2160</v>
      </c>
      <c r="S78" t="s">
        <v>72</v>
      </c>
      <c r="T78">
        <v>2161</v>
      </c>
      <c r="U78" t="s">
        <v>173</v>
      </c>
      <c r="V78">
        <v>0</v>
      </c>
      <c r="W78" t="s">
        <v>57</v>
      </c>
      <c r="X78">
        <v>2000</v>
      </c>
      <c r="Y78" t="s">
        <v>72</v>
      </c>
      <c r="Z78" t="s">
        <v>74</v>
      </c>
      <c r="AA78" t="s">
        <v>287</v>
      </c>
      <c r="AB78" t="s">
        <v>288</v>
      </c>
      <c r="AC78" t="s">
        <v>368</v>
      </c>
      <c r="AD78" t="s">
        <v>369</v>
      </c>
      <c r="AE78" s="1">
        <v>175000</v>
      </c>
      <c r="AF78" s="1">
        <v>175000</v>
      </c>
      <c r="AG78" s="1">
        <v>122811.52</v>
      </c>
      <c r="AH78" s="1">
        <v>122811.52</v>
      </c>
      <c r="AI78" s="1">
        <v>122811.52</v>
      </c>
      <c r="AJ78" s="1">
        <v>122811.52</v>
      </c>
      <c r="AK78" s="1">
        <v>122811.52</v>
      </c>
      <c r="AL78" s="1">
        <f t="shared" si="6"/>
        <v>52188.479999999996</v>
      </c>
      <c r="AM78" s="1">
        <v>0</v>
      </c>
      <c r="AN78" s="1">
        <f t="shared" si="7"/>
        <v>175000</v>
      </c>
      <c r="AO78" s="1">
        <f t="shared" si="8"/>
        <v>52188.479999999996</v>
      </c>
      <c r="AP78">
        <v>0</v>
      </c>
      <c r="AQ78">
        <v>0</v>
      </c>
      <c r="AR78">
        <v>0</v>
      </c>
      <c r="AS78">
        <v>0</v>
      </c>
      <c r="AT78">
        <v>0</v>
      </c>
    </row>
    <row r="79" spans="1:46" hidden="1" x14ac:dyDescent="0.25">
      <c r="A79" t="s">
        <v>63</v>
      </c>
      <c r="B79" t="s">
        <v>64</v>
      </c>
      <c r="C79">
        <v>2</v>
      </c>
      <c r="D79" t="s">
        <v>351</v>
      </c>
      <c r="E79">
        <v>2.2000000000000002</v>
      </c>
      <c r="F79" t="s">
        <v>370</v>
      </c>
      <c r="G79" t="s">
        <v>371</v>
      </c>
      <c r="H79" t="s">
        <v>372</v>
      </c>
      <c r="I79" t="s">
        <v>161</v>
      </c>
      <c r="J79" t="s">
        <v>162</v>
      </c>
      <c r="K79" t="s">
        <v>89</v>
      </c>
      <c r="L79">
        <v>1</v>
      </c>
      <c r="M79">
        <v>16</v>
      </c>
      <c r="N79" t="s">
        <v>163</v>
      </c>
      <c r="O79" t="s">
        <v>53</v>
      </c>
      <c r="P79">
        <v>2100</v>
      </c>
      <c r="Q79" t="s">
        <v>113</v>
      </c>
      <c r="R79">
        <v>2160</v>
      </c>
      <c r="S79" t="s">
        <v>72</v>
      </c>
      <c r="T79">
        <v>2161</v>
      </c>
      <c r="U79" t="s">
        <v>173</v>
      </c>
      <c r="V79">
        <v>0</v>
      </c>
      <c r="W79" t="s">
        <v>57</v>
      </c>
      <c r="X79">
        <v>2000</v>
      </c>
      <c r="Y79" t="s">
        <v>72</v>
      </c>
      <c r="Z79" t="s">
        <v>74</v>
      </c>
      <c r="AA79" t="s">
        <v>96</v>
      </c>
      <c r="AB79" t="s">
        <v>76</v>
      </c>
      <c r="AC79" t="s">
        <v>378</v>
      </c>
      <c r="AD79" t="s">
        <v>166</v>
      </c>
      <c r="AE79" s="1">
        <v>50900</v>
      </c>
      <c r="AF79">
        <v>0</v>
      </c>
      <c r="AG79" s="1">
        <v>49822</v>
      </c>
      <c r="AH79" s="1">
        <v>49822</v>
      </c>
      <c r="AI79" s="1">
        <v>49822</v>
      </c>
      <c r="AJ79" s="1">
        <v>49822</v>
      </c>
      <c r="AK79" s="1">
        <v>49822</v>
      </c>
      <c r="AL79" s="1">
        <f t="shared" si="6"/>
        <v>1078</v>
      </c>
      <c r="AM79" s="1">
        <v>0</v>
      </c>
      <c r="AN79" s="1">
        <f t="shared" si="7"/>
        <v>50900</v>
      </c>
      <c r="AO79" s="1">
        <f t="shared" si="8"/>
        <v>1078</v>
      </c>
      <c r="AP79">
        <v>0</v>
      </c>
      <c r="AQ79" s="1">
        <v>73000</v>
      </c>
      <c r="AR79">
        <v>0</v>
      </c>
      <c r="AS79" s="1">
        <v>22100</v>
      </c>
      <c r="AT79" s="1">
        <v>50900</v>
      </c>
    </row>
    <row r="80" spans="1:46" hidden="1" x14ac:dyDescent="0.25">
      <c r="A80" t="s">
        <v>63</v>
      </c>
      <c r="B80" t="s">
        <v>64</v>
      </c>
      <c r="C80">
        <v>2</v>
      </c>
      <c r="D80" t="s">
        <v>351</v>
      </c>
      <c r="E80">
        <v>2.2999999999999998</v>
      </c>
      <c r="F80" t="s">
        <v>391</v>
      </c>
      <c r="G80" t="s">
        <v>392</v>
      </c>
      <c r="H80" t="s">
        <v>393</v>
      </c>
      <c r="I80" t="s">
        <v>187</v>
      </c>
      <c r="J80" t="s">
        <v>188</v>
      </c>
      <c r="K80" t="s">
        <v>284</v>
      </c>
      <c r="L80">
        <v>3</v>
      </c>
      <c r="M80">
        <v>39</v>
      </c>
      <c r="N80" t="s">
        <v>394</v>
      </c>
      <c r="O80" t="s">
        <v>53</v>
      </c>
      <c r="P80">
        <v>2100</v>
      </c>
      <c r="Q80" t="s">
        <v>113</v>
      </c>
      <c r="R80">
        <v>2160</v>
      </c>
      <c r="S80" t="s">
        <v>72</v>
      </c>
      <c r="T80">
        <v>2161</v>
      </c>
      <c r="U80" t="s">
        <v>173</v>
      </c>
      <c r="V80">
        <v>0</v>
      </c>
      <c r="W80" t="s">
        <v>57</v>
      </c>
      <c r="X80">
        <v>2000</v>
      </c>
      <c r="Y80" t="s">
        <v>72</v>
      </c>
      <c r="Z80" t="s">
        <v>74</v>
      </c>
      <c r="AA80" t="s">
        <v>287</v>
      </c>
      <c r="AB80" t="s">
        <v>288</v>
      </c>
      <c r="AC80" t="s">
        <v>395</v>
      </c>
      <c r="AD80" t="s">
        <v>396</v>
      </c>
      <c r="AE80" s="1">
        <v>450000</v>
      </c>
      <c r="AF80" s="1">
        <v>650000</v>
      </c>
      <c r="AG80" s="1">
        <v>398971.33</v>
      </c>
      <c r="AH80" s="1">
        <v>398971.33</v>
      </c>
      <c r="AI80" s="1">
        <v>326288.63</v>
      </c>
      <c r="AJ80" s="1">
        <v>326288.63</v>
      </c>
      <c r="AK80" s="1">
        <v>326288.63</v>
      </c>
      <c r="AL80" s="1">
        <f t="shared" si="6"/>
        <v>51028.669999999984</v>
      </c>
      <c r="AM80" s="1">
        <v>0</v>
      </c>
      <c r="AN80" s="1">
        <f t="shared" si="7"/>
        <v>450000</v>
      </c>
      <c r="AO80" s="1">
        <f t="shared" si="8"/>
        <v>51028.669999999984</v>
      </c>
      <c r="AP80">
        <v>0</v>
      </c>
      <c r="AQ80" s="1">
        <v>100000</v>
      </c>
      <c r="AR80">
        <v>0</v>
      </c>
      <c r="AS80" s="1">
        <v>300000</v>
      </c>
      <c r="AT80" s="1">
        <v>-200000</v>
      </c>
    </row>
    <row r="81" spans="1:46" hidden="1" x14ac:dyDescent="0.25">
      <c r="A81" t="s">
        <v>63</v>
      </c>
      <c r="B81" t="s">
        <v>64</v>
      </c>
      <c r="C81">
        <v>1</v>
      </c>
      <c r="D81" t="s">
        <v>45</v>
      </c>
      <c r="E81">
        <v>1.3</v>
      </c>
      <c r="F81" t="s">
        <v>46</v>
      </c>
      <c r="G81" t="s">
        <v>47</v>
      </c>
      <c r="H81" t="s">
        <v>48</v>
      </c>
      <c r="I81" t="s">
        <v>177</v>
      </c>
      <c r="J81" t="s">
        <v>178</v>
      </c>
      <c r="K81" t="s">
        <v>89</v>
      </c>
      <c r="L81">
        <v>1</v>
      </c>
      <c r="M81">
        <v>15</v>
      </c>
      <c r="N81" t="s">
        <v>163</v>
      </c>
      <c r="O81" t="s">
        <v>53</v>
      </c>
      <c r="P81">
        <v>2100</v>
      </c>
      <c r="Q81" t="s">
        <v>113</v>
      </c>
      <c r="R81">
        <v>2170</v>
      </c>
      <c r="S81" t="s">
        <v>72</v>
      </c>
      <c r="T81">
        <v>2171</v>
      </c>
      <c r="U81" t="s">
        <v>179</v>
      </c>
      <c r="V81">
        <v>0</v>
      </c>
      <c r="W81" t="s">
        <v>57</v>
      </c>
      <c r="X81">
        <v>2000</v>
      </c>
      <c r="Y81" t="s">
        <v>72</v>
      </c>
      <c r="Z81" t="s">
        <v>74</v>
      </c>
      <c r="AA81" t="s">
        <v>96</v>
      </c>
      <c r="AB81" t="s">
        <v>76</v>
      </c>
      <c r="AC81" t="s">
        <v>180</v>
      </c>
      <c r="AD81" t="s">
        <v>166</v>
      </c>
      <c r="AE81" s="1">
        <v>300000</v>
      </c>
      <c r="AF81" s="1">
        <v>300000</v>
      </c>
      <c r="AG81" s="1">
        <v>295800</v>
      </c>
      <c r="AH81" s="1">
        <v>295800</v>
      </c>
      <c r="AI81" s="1">
        <v>295800</v>
      </c>
      <c r="AJ81" s="1">
        <v>295800</v>
      </c>
      <c r="AK81" s="1">
        <v>295800</v>
      </c>
      <c r="AL81" s="1">
        <f t="shared" si="6"/>
        <v>4200</v>
      </c>
      <c r="AM81" s="1">
        <v>0</v>
      </c>
      <c r="AN81" s="1">
        <f t="shared" si="7"/>
        <v>300000</v>
      </c>
      <c r="AO81" s="1">
        <f t="shared" si="8"/>
        <v>4200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1:46" hidden="1" x14ac:dyDescent="0.25">
      <c r="A82" t="s">
        <v>63</v>
      </c>
      <c r="B82" t="s">
        <v>64</v>
      </c>
      <c r="C82">
        <v>2</v>
      </c>
      <c r="D82" t="s">
        <v>351</v>
      </c>
      <c r="E82">
        <v>2.7</v>
      </c>
      <c r="F82" t="s">
        <v>447</v>
      </c>
      <c r="G82" t="s">
        <v>448</v>
      </c>
      <c r="H82" t="s">
        <v>447</v>
      </c>
      <c r="I82" t="s">
        <v>187</v>
      </c>
      <c r="J82" t="s">
        <v>188</v>
      </c>
      <c r="K82" t="s">
        <v>463</v>
      </c>
      <c r="L82">
        <v>4</v>
      </c>
      <c r="M82">
        <v>48</v>
      </c>
      <c r="N82" t="s">
        <v>464</v>
      </c>
      <c r="O82" t="s">
        <v>53</v>
      </c>
      <c r="P82">
        <v>2100</v>
      </c>
      <c r="Q82" t="s">
        <v>113</v>
      </c>
      <c r="R82">
        <v>2170</v>
      </c>
      <c r="S82" t="s">
        <v>72</v>
      </c>
      <c r="T82">
        <v>2171</v>
      </c>
      <c r="U82" t="s">
        <v>179</v>
      </c>
      <c r="V82">
        <v>0</v>
      </c>
      <c r="W82" t="s">
        <v>57</v>
      </c>
      <c r="X82">
        <v>2000</v>
      </c>
      <c r="Y82" t="s">
        <v>72</v>
      </c>
      <c r="Z82" t="s">
        <v>74</v>
      </c>
      <c r="AA82" t="s">
        <v>465</v>
      </c>
      <c r="AB82" t="s">
        <v>358</v>
      </c>
      <c r="AC82" t="s">
        <v>466</v>
      </c>
      <c r="AD82" t="s">
        <v>467</v>
      </c>
      <c r="AE82" s="1">
        <v>30000</v>
      </c>
      <c r="AF82" s="1">
        <v>30000</v>
      </c>
      <c r="AG82">
        <v>0</v>
      </c>
      <c r="AH82">
        <v>0</v>
      </c>
      <c r="AI82">
        <v>0</v>
      </c>
      <c r="AJ82">
        <v>0</v>
      </c>
      <c r="AK82">
        <v>0</v>
      </c>
      <c r="AL82" s="1">
        <f t="shared" si="6"/>
        <v>30000</v>
      </c>
      <c r="AM82" s="1">
        <v>0</v>
      </c>
      <c r="AN82" s="1">
        <f t="shared" si="7"/>
        <v>30000</v>
      </c>
      <c r="AO82" s="1">
        <f t="shared" si="8"/>
        <v>30000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1:46" x14ac:dyDescent="0.25">
      <c r="A83" t="s">
        <v>63</v>
      </c>
      <c r="B83" t="s">
        <v>64</v>
      </c>
      <c r="C83">
        <v>1</v>
      </c>
      <c r="D83" t="s">
        <v>45</v>
      </c>
      <c r="E83">
        <v>1.3</v>
      </c>
      <c r="F83" t="s">
        <v>46</v>
      </c>
      <c r="G83" t="s">
        <v>47</v>
      </c>
      <c r="H83" t="s">
        <v>48</v>
      </c>
      <c r="I83" t="s">
        <v>49</v>
      </c>
      <c r="J83" t="s">
        <v>50</v>
      </c>
      <c r="K83" t="s">
        <v>51</v>
      </c>
      <c r="L83">
        <v>6</v>
      </c>
      <c r="M83">
        <v>20</v>
      </c>
      <c r="N83" t="s">
        <v>155</v>
      </c>
      <c r="O83" t="s">
        <v>53</v>
      </c>
      <c r="P83">
        <v>2100</v>
      </c>
      <c r="Q83" t="s">
        <v>113</v>
      </c>
      <c r="R83">
        <v>2180</v>
      </c>
      <c r="S83" t="s">
        <v>72</v>
      </c>
      <c r="T83">
        <v>2181</v>
      </c>
      <c r="U83" t="s">
        <v>156</v>
      </c>
      <c r="V83">
        <v>0</v>
      </c>
      <c r="W83" t="s">
        <v>57</v>
      </c>
      <c r="X83">
        <v>2000</v>
      </c>
      <c r="Y83" t="s">
        <v>72</v>
      </c>
      <c r="Z83" t="s">
        <v>74</v>
      </c>
      <c r="AA83" t="s">
        <v>59</v>
      </c>
      <c r="AB83" t="s">
        <v>60</v>
      </c>
      <c r="AC83" t="s">
        <v>157</v>
      </c>
      <c r="AD83" t="s">
        <v>158</v>
      </c>
      <c r="AE83" s="1">
        <v>5695370</v>
      </c>
      <c r="AF83" s="1">
        <v>2000000</v>
      </c>
      <c r="AG83" s="1">
        <v>5859372</v>
      </c>
      <c r="AH83" s="1">
        <v>5859372</v>
      </c>
      <c r="AI83" s="1">
        <v>4746372</v>
      </c>
      <c r="AJ83" s="1">
        <v>4746372</v>
      </c>
      <c r="AK83" s="1">
        <v>4702872</v>
      </c>
      <c r="AL83" s="1">
        <f t="shared" si="6"/>
        <v>-164002</v>
      </c>
      <c r="AM83" s="11">
        <v>200000</v>
      </c>
      <c r="AN83" s="1">
        <f t="shared" si="7"/>
        <v>5895370</v>
      </c>
      <c r="AO83" s="1">
        <f t="shared" si="8"/>
        <v>35998</v>
      </c>
      <c r="AP83" s="1">
        <v>800000</v>
      </c>
      <c r="AQ83" s="1">
        <v>4000000</v>
      </c>
      <c r="AR83">
        <v>0</v>
      </c>
      <c r="AS83" s="1">
        <v>1104630</v>
      </c>
      <c r="AT83" s="1">
        <v>3695370</v>
      </c>
    </row>
    <row r="84" spans="1:46" hidden="1" x14ac:dyDescent="0.25">
      <c r="A84" t="s">
        <v>63</v>
      </c>
      <c r="B84" t="s">
        <v>64</v>
      </c>
      <c r="C84">
        <v>1</v>
      </c>
      <c r="D84" t="s">
        <v>45</v>
      </c>
      <c r="E84">
        <v>1.7</v>
      </c>
      <c r="F84" t="s">
        <v>321</v>
      </c>
      <c r="G84" t="s">
        <v>333</v>
      </c>
      <c r="H84" t="s">
        <v>334</v>
      </c>
      <c r="I84" t="s">
        <v>87</v>
      </c>
      <c r="J84" t="s">
        <v>88</v>
      </c>
      <c r="K84" t="s">
        <v>335</v>
      </c>
      <c r="L84">
        <v>7</v>
      </c>
      <c r="M84">
        <v>41</v>
      </c>
      <c r="N84" t="s">
        <v>336</v>
      </c>
      <c r="O84" t="s">
        <v>53</v>
      </c>
      <c r="P84">
        <v>2100</v>
      </c>
      <c r="Q84" t="s">
        <v>113</v>
      </c>
      <c r="R84">
        <v>2180</v>
      </c>
      <c r="S84" t="s">
        <v>72</v>
      </c>
      <c r="T84">
        <v>2181</v>
      </c>
      <c r="U84" t="s">
        <v>156</v>
      </c>
      <c r="V84">
        <v>0</v>
      </c>
      <c r="W84" t="s">
        <v>57</v>
      </c>
      <c r="X84">
        <v>2000</v>
      </c>
      <c r="Y84" t="s">
        <v>72</v>
      </c>
      <c r="Z84" t="s">
        <v>74</v>
      </c>
      <c r="AA84" t="s">
        <v>337</v>
      </c>
      <c r="AB84" t="s">
        <v>338</v>
      </c>
      <c r="AC84" t="s">
        <v>341</v>
      </c>
      <c r="AD84" t="s">
        <v>340</v>
      </c>
      <c r="AE84" s="1">
        <v>60000</v>
      </c>
      <c r="AF84">
        <v>0</v>
      </c>
      <c r="AG84" s="1">
        <v>56372.37</v>
      </c>
      <c r="AH84" s="1">
        <v>56372.37</v>
      </c>
      <c r="AI84" s="1">
        <v>56372.37</v>
      </c>
      <c r="AJ84" s="1">
        <v>56372.37</v>
      </c>
      <c r="AK84" s="1">
        <v>56372.37</v>
      </c>
      <c r="AL84" s="1">
        <f t="shared" si="6"/>
        <v>3627.6299999999974</v>
      </c>
      <c r="AM84" s="1">
        <v>0</v>
      </c>
      <c r="AN84" s="1">
        <f t="shared" si="7"/>
        <v>60000</v>
      </c>
      <c r="AO84" s="1">
        <f t="shared" si="8"/>
        <v>3627.6299999999974</v>
      </c>
      <c r="AP84">
        <v>0</v>
      </c>
      <c r="AQ84" s="1">
        <v>60000</v>
      </c>
      <c r="AR84">
        <v>0</v>
      </c>
      <c r="AS84">
        <v>0</v>
      </c>
      <c r="AT84" s="1">
        <v>60000</v>
      </c>
    </row>
    <row r="85" spans="1:46" hidden="1" x14ac:dyDescent="0.25">
      <c r="A85" t="s">
        <v>63</v>
      </c>
      <c r="B85" t="s">
        <v>64</v>
      </c>
      <c r="C85">
        <v>1</v>
      </c>
      <c r="D85" t="s">
        <v>45</v>
      </c>
      <c r="E85">
        <v>1.3</v>
      </c>
      <c r="F85" t="s">
        <v>46</v>
      </c>
      <c r="G85" t="s">
        <v>65</v>
      </c>
      <c r="H85" t="s">
        <v>66</v>
      </c>
      <c r="I85" t="s">
        <v>67</v>
      </c>
      <c r="J85" t="s">
        <v>68</v>
      </c>
      <c r="K85" t="s">
        <v>69</v>
      </c>
      <c r="L85">
        <v>1</v>
      </c>
      <c r="M85">
        <v>17</v>
      </c>
      <c r="N85" t="s">
        <v>70</v>
      </c>
      <c r="O85" t="s">
        <v>53</v>
      </c>
      <c r="P85">
        <v>2200</v>
      </c>
      <c r="Q85" t="s">
        <v>71</v>
      </c>
      <c r="R85">
        <v>2210</v>
      </c>
      <c r="S85" t="s">
        <v>72</v>
      </c>
      <c r="T85">
        <v>2211</v>
      </c>
      <c r="U85" t="s">
        <v>73</v>
      </c>
      <c r="V85">
        <v>0</v>
      </c>
      <c r="W85" t="s">
        <v>57</v>
      </c>
      <c r="X85">
        <v>2000</v>
      </c>
      <c r="Y85" t="s">
        <v>72</v>
      </c>
      <c r="Z85" t="s">
        <v>74</v>
      </c>
      <c r="AA85" t="s">
        <v>75</v>
      </c>
      <c r="AB85" t="s">
        <v>76</v>
      </c>
      <c r="AC85" t="s">
        <v>77</v>
      </c>
      <c r="AD85" t="s">
        <v>78</v>
      </c>
      <c r="AE85" s="1">
        <v>85000</v>
      </c>
      <c r="AF85" s="1">
        <v>25000</v>
      </c>
      <c r="AG85">
        <v>0</v>
      </c>
      <c r="AH85">
        <v>0</v>
      </c>
      <c r="AI85">
        <v>0</v>
      </c>
      <c r="AJ85">
        <v>0</v>
      </c>
      <c r="AK85">
        <v>0</v>
      </c>
      <c r="AL85" s="1">
        <f t="shared" ref="AL85:AL116" si="9">AE85-AG85</f>
        <v>85000</v>
      </c>
      <c r="AM85" s="1">
        <v>0</v>
      </c>
      <c r="AN85" s="1">
        <f t="shared" ref="AN85:AN116" si="10">AE85+AM85</f>
        <v>85000</v>
      </c>
      <c r="AO85" s="1">
        <f t="shared" ref="AO85:AO116" si="11">AN85-AG85</f>
        <v>85000</v>
      </c>
      <c r="AP85" s="1">
        <v>60000</v>
      </c>
      <c r="AQ85">
        <v>0</v>
      </c>
      <c r="AR85">
        <v>0</v>
      </c>
      <c r="AS85">
        <v>0</v>
      </c>
      <c r="AT85" s="1">
        <v>60000</v>
      </c>
    </row>
    <row r="86" spans="1:46" hidden="1" x14ac:dyDescent="0.25">
      <c r="A86" t="s">
        <v>63</v>
      </c>
      <c r="B86" t="s">
        <v>64</v>
      </c>
      <c r="C86">
        <v>1</v>
      </c>
      <c r="D86" t="s">
        <v>45</v>
      </c>
      <c r="E86">
        <v>1.3</v>
      </c>
      <c r="F86" t="s">
        <v>46</v>
      </c>
      <c r="G86" t="s">
        <v>47</v>
      </c>
      <c r="H86" t="s">
        <v>48</v>
      </c>
      <c r="I86" t="s">
        <v>49</v>
      </c>
      <c r="J86" t="s">
        <v>50</v>
      </c>
      <c r="K86" t="s">
        <v>51</v>
      </c>
      <c r="L86">
        <v>6</v>
      </c>
      <c r="M86">
        <v>18</v>
      </c>
      <c r="N86" t="s">
        <v>100</v>
      </c>
      <c r="O86" t="s">
        <v>53</v>
      </c>
      <c r="P86">
        <v>2200</v>
      </c>
      <c r="Q86" t="s">
        <v>71</v>
      </c>
      <c r="R86">
        <v>2210</v>
      </c>
      <c r="S86" t="s">
        <v>72</v>
      </c>
      <c r="T86">
        <v>2211</v>
      </c>
      <c r="U86" t="s">
        <v>73</v>
      </c>
      <c r="V86">
        <v>0</v>
      </c>
      <c r="W86" t="s">
        <v>57</v>
      </c>
      <c r="X86">
        <v>2000</v>
      </c>
      <c r="Y86" t="s">
        <v>72</v>
      </c>
      <c r="Z86" t="s">
        <v>74</v>
      </c>
      <c r="AA86" t="s">
        <v>59</v>
      </c>
      <c r="AB86" t="s">
        <v>60</v>
      </c>
      <c r="AC86" t="s">
        <v>105</v>
      </c>
      <c r="AD86" t="s">
        <v>106</v>
      </c>
      <c r="AE86" s="1">
        <v>40636</v>
      </c>
      <c r="AF86" s="1">
        <v>2545</v>
      </c>
      <c r="AG86" s="1">
        <v>32322.78</v>
      </c>
      <c r="AH86" s="1">
        <v>32322.78</v>
      </c>
      <c r="AI86" s="1">
        <v>32322.78</v>
      </c>
      <c r="AJ86" s="1">
        <v>32322.78</v>
      </c>
      <c r="AK86" s="1">
        <v>32322.78</v>
      </c>
      <c r="AL86" s="1">
        <f t="shared" si="9"/>
        <v>8313.2200000000012</v>
      </c>
      <c r="AM86" s="1">
        <v>0</v>
      </c>
      <c r="AN86" s="1">
        <f t="shared" si="10"/>
        <v>40636</v>
      </c>
      <c r="AO86" s="1">
        <f t="shared" si="11"/>
        <v>8313.2200000000012</v>
      </c>
      <c r="AP86" s="1">
        <v>20000</v>
      </c>
      <c r="AQ86" s="1">
        <v>18091</v>
      </c>
      <c r="AR86">
        <v>0</v>
      </c>
      <c r="AS86">
        <v>0</v>
      </c>
      <c r="AT86" s="1">
        <v>38091</v>
      </c>
    </row>
    <row r="87" spans="1:46" hidden="1" x14ac:dyDescent="0.25">
      <c r="A87" t="s">
        <v>63</v>
      </c>
      <c r="B87" t="s">
        <v>64</v>
      </c>
      <c r="C87">
        <v>1</v>
      </c>
      <c r="D87" t="s">
        <v>45</v>
      </c>
      <c r="E87">
        <v>1.3</v>
      </c>
      <c r="F87" t="s">
        <v>46</v>
      </c>
      <c r="G87" t="s">
        <v>47</v>
      </c>
      <c r="H87" t="s">
        <v>48</v>
      </c>
      <c r="I87" t="s">
        <v>187</v>
      </c>
      <c r="J87" t="s">
        <v>188</v>
      </c>
      <c r="K87" t="s">
        <v>189</v>
      </c>
      <c r="L87">
        <v>5</v>
      </c>
      <c r="M87">
        <v>2</v>
      </c>
      <c r="N87" t="s">
        <v>201</v>
      </c>
      <c r="O87" t="s">
        <v>53</v>
      </c>
      <c r="P87">
        <v>2200</v>
      </c>
      <c r="Q87" t="s">
        <v>71</v>
      </c>
      <c r="R87">
        <v>2210</v>
      </c>
      <c r="S87" t="s">
        <v>72</v>
      </c>
      <c r="T87">
        <v>2211</v>
      </c>
      <c r="U87" t="s">
        <v>73</v>
      </c>
      <c r="V87">
        <v>0</v>
      </c>
      <c r="W87" t="s">
        <v>57</v>
      </c>
      <c r="X87">
        <v>2000</v>
      </c>
      <c r="Y87" t="s">
        <v>72</v>
      </c>
      <c r="Z87" t="s">
        <v>74</v>
      </c>
      <c r="AA87" t="s">
        <v>192</v>
      </c>
      <c r="AB87" t="s">
        <v>202</v>
      </c>
      <c r="AC87" t="s">
        <v>203</v>
      </c>
      <c r="AD87" t="s">
        <v>204</v>
      </c>
      <c r="AE87" s="1">
        <v>180000</v>
      </c>
      <c r="AF87" s="1">
        <v>100000</v>
      </c>
      <c r="AG87" s="1">
        <v>25638.22</v>
      </c>
      <c r="AH87" s="1">
        <v>25638.22</v>
      </c>
      <c r="AI87" s="1">
        <v>15638.22</v>
      </c>
      <c r="AJ87" s="1">
        <v>15638.22</v>
      </c>
      <c r="AK87" s="1">
        <v>11226.5</v>
      </c>
      <c r="AL87" s="1">
        <f t="shared" si="9"/>
        <v>154361.78</v>
      </c>
      <c r="AM87" s="1">
        <v>0</v>
      </c>
      <c r="AN87" s="1">
        <f t="shared" si="10"/>
        <v>180000</v>
      </c>
      <c r="AO87" s="1">
        <f t="shared" si="11"/>
        <v>154361.78</v>
      </c>
      <c r="AP87" s="1">
        <v>200000</v>
      </c>
      <c r="AQ87">
        <v>0</v>
      </c>
      <c r="AR87">
        <v>0</v>
      </c>
      <c r="AS87" s="1">
        <v>120000</v>
      </c>
      <c r="AT87" s="1">
        <v>80000</v>
      </c>
    </row>
    <row r="88" spans="1:46" hidden="1" x14ac:dyDescent="0.25">
      <c r="A88" t="s">
        <v>63</v>
      </c>
      <c r="B88" t="s">
        <v>64</v>
      </c>
      <c r="C88">
        <v>1</v>
      </c>
      <c r="D88" t="s">
        <v>45</v>
      </c>
      <c r="E88">
        <v>1.3</v>
      </c>
      <c r="F88" t="s">
        <v>46</v>
      </c>
      <c r="G88" t="s">
        <v>47</v>
      </c>
      <c r="H88" t="s">
        <v>48</v>
      </c>
      <c r="I88" t="s">
        <v>187</v>
      </c>
      <c r="J88" t="s">
        <v>188</v>
      </c>
      <c r="K88" t="s">
        <v>189</v>
      </c>
      <c r="L88">
        <v>5</v>
      </c>
      <c r="M88">
        <v>5</v>
      </c>
      <c r="N88" t="s">
        <v>209</v>
      </c>
      <c r="O88" t="s">
        <v>53</v>
      </c>
      <c r="P88">
        <v>2200</v>
      </c>
      <c r="Q88" t="s">
        <v>71</v>
      </c>
      <c r="R88">
        <v>2210</v>
      </c>
      <c r="S88" t="s">
        <v>72</v>
      </c>
      <c r="T88">
        <v>2211</v>
      </c>
      <c r="U88" t="s">
        <v>73</v>
      </c>
      <c r="V88">
        <v>0</v>
      </c>
      <c r="W88" t="s">
        <v>57</v>
      </c>
      <c r="X88">
        <v>2000</v>
      </c>
      <c r="Y88" t="s">
        <v>72</v>
      </c>
      <c r="Z88" t="s">
        <v>74</v>
      </c>
      <c r="AA88" t="s">
        <v>192</v>
      </c>
      <c r="AB88" t="s">
        <v>202</v>
      </c>
      <c r="AC88" t="s">
        <v>210</v>
      </c>
      <c r="AD88" t="s">
        <v>211</v>
      </c>
      <c r="AE88" s="1">
        <v>100000</v>
      </c>
      <c r="AF88">
        <v>0</v>
      </c>
      <c r="AG88" s="1">
        <v>99878.66</v>
      </c>
      <c r="AH88" s="1">
        <v>99878.66</v>
      </c>
      <c r="AI88" s="1">
        <v>99878.66</v>
      </c>
      <c r="AJ88" s="1">
        <v>88952.35</v>
      </c>
      <c r="AK88" s="1">
        <v>88952.35</v>
      </c>
      <c r="AL88" s="1">
        <f t="shared" si="9"/>
        <v>121.33999999999651</v>
      </c>
      <c r="AM88" s="1">
        <v>0</v>
      </c>
      <c r="AN88" s="1">
        <f t="shared" si="10"/>
        <v>100000</v>
      </c>
      <c r="AO88" s="1">
        <f t="shared" si="11"/>
        <v>121.33999999999651</v>
      </c>
      <c r="AP88">
        <v>0</v>
      </c>
      <c r="AQ88" s="1">
        <v>100000</v>
      </c>
      <c r="AR88">
        <v>0</v>
      </c>
      <c r="AS88">
        <v>0</v>
      </c>
      <c r="AT88" s="1">
        <v>100000</v>
      </c>
    </row>
    <row r="89" spans="1:46" hidden="1" x14ac:dyDescent="0.25">
      <c r="A89" t="s">
        <v>63</v>
      </c>
      <c r="B89" t="s">
        <v>64</v>
      </c>
      <c r="C89">
        <v>1</v>
      </c>
      <c r="D89" t="s">
        <v>45</v>
      </c>
      <c r="E89">
        <v>1.3</v>
      </c>
      <c r="F89" t="s">
        <v>46</v>
      </c>
      <c r="G89" t="s">
        <v>47</v>
      </c>
      <c r="H89" t="s">
        <v>48</v>
      </c>
      <c r="I89" t="s">
        <v>187</v>
      </c>
      <c r="J89" t="s">
        <v>188</v>
      </c>
      <c r="K89" t="s">
        <v>226</v>
      </c>
      <c r="L89">
        <v>6</v>
      </c>
      <c r="M89">
        <v>21</v>
      </c>
      <c r="N89" t="s">
        <v>227</v>
      </c>
      <c r="O89" t="s">
        <v>53</v>
      </c>
      <c r="P89">
        <v>2200</v>
      </c>
      <c r="Q89" t="s">
        <v>71</v>
      </c>
      <c r="R89">
        <v>2210</v>
      </c>
      <c r="S89" t="s">
        <v>72</v>
      </c>
      <c r="T89">
        <v>2211</v>
      </c>
      <c r="U89" t="s">
        <v>73</v>
      </c>
      <c r="V89">
        <v>0</v>
      </c>
      <c r="W89" t="s">
        <v>57</v>
      </c>
      <c r="X89">
        <v>2000</v>
      </c>
      <c r="Y89" t="s">
        <v>72</v>
      </c>
      <c r="Z89" t="s">
        <v>74</v>
      </c>
      <c r="AA89" t="s">
        <v>228</v>
      </c>
      <c r="AB89" t="s">
        <v>60</v>
      </c>
      <c r="AC89" t="s">
        <v>229</v>
      </c>
      <c r="AD89" t="s">
        <v>230</v>
      </c>
      <c r="AE89" s="1">
        <v>424924</v>
      </c>
      <c r="AF89" s="1">
        <v>200000</v>
      </c>
      <c r="AG89" s="1">
        <v>423146.05</v>
      </c>
      <c r="AH89" s="1">
        <v>387396.05</v>
      </c>
      <c r="AI89" s="1">
        <v>281832.95</v>
      </c>
      <c r="AJ89" s="1">
        <v>281832.95</v>
      </c>
      <c r="AK89" s="1">
        <v>281832.95</v>
      </c>
      <c r="AL89" s="1">
        <f t="shared" si="9"/>
        <v>1777.9500000000116</v>
      </c>
      <c r="AM89" s="1">
        <v>0</v>
      </c>
      <c r="AN89" s="1">
        <f t="shared" si="10"/>
        <v>424924</v>
      </c>
      <c r="AO89" s="1">
        <f t="shared" si="11"/>
        <v>1777.9500000000116</v>
      </c>
      <c r="AP89">
        <v>0</v>
      </c>
      <c r="AQ89" s="1">
        <v>224924</v>
      </c>
      <c r="AR89">
        <v>0</v>
      </c>
      <c r="AS89">
        <v>0</v>
      </c>
      <c r="AT89" s="1">
        <v>224924</v>
      </c>
    </row>
    <row r="90" spans="1:46" hidden="1" x14ac:dyDescent="0.25">
      <c r="A90" t="s">
        <v>63</v>
      </c>
      <c r="B90" t="s">
        <v>64</v>
      </c>
      <c r="C90">
        <v>1</v>
      </c>
      <c r="D90" t="s">
        <v>45</v>
      </c>
      <c r="E90">
        <v>1.3</v>
      </c>
      <c r="F90" t="s">
        <v>46</v>
      </c>
      <c r="G90" t="s">
        <v>47</v>
      </c>
      <c r="H90" t="s">
        <v>48</v>
      </c>
      <c r="I90" t="s">
        <v>300</v>
      </c>
      <c r="J90" t="s">
        <v>301</v>
      </c>
      <c r="K90" t="s">
        <v>189</v>
      </c>
      <c r="L90">
        <v>6</v>
      </c>
      <c r="M90">
        <v>6</v>
      </c>
      <c r="N90" t="s">
        <v>302</v>
      </c>
      <c r="O90" t="s">
        <v>53</v>
      </c>
      <c r="P90">
        <v>2200</v>
      </c>
      <c r="Q90" t="s">
        <v>71</v>
      </c>
      <c r="R90">
        <v>2210</v>
      </c>
      <c r="S90" t="s">
        <v>72</v>
      </c>
      <c r="T90">
        <v>2211</v>
      </c>
      <c r="U90" t="s">
        <v>73</v>
      </c>
      <c r="V90">
        <v>0</v>
      </c>
      <c r="W90" t="s">
        <v>57</v>
      </c>
      <c r="X90">
        <v>2000</v>
      </c>
      <c r="Y90" t="s">
        <v>72</v>
      </c>
      <c r="Z90" t="s">
        <v>74</v>
      </c>
      <c r="AA90" t="s">
        <v>192</v>
      </c>
      <c r="AB90" t="s">
        <v>60</v>
      </c>
      <c r="AC90" t="s">
        <v>303</v>
      </c>
      <c r="AD90" t="s">
        <v>304</v>
      </c>
      <c r="AE90" s="1">
        <v>100000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 s="1">
        <f t="shared" si="9"/>
        <v>100000</v>
      </c>
      <c r="AM90" s="1">
        <v>0</v>
      </c>
      <c r="AN90" s="1">
        <f t="shared" si="10"/>
        <v>100000</v>
      </c>
      <c r="AO90" s="1">
        <f t="shared" si="11"/>
        <v>100000</v>
      </c>
      <c r="AP90" s="1">
        <v>100000</v>
      </c>
      <c r="AQ90">
        <v>0</v>
      </c>
      <c r="AR90">
        <v>0</v>
      </c>
      <c r="AS90">
        <v>0</v>
      </c>
      <c r="AT90" s="1">
        <v>100000</v>
      </c>
    </row>
    <row r="91" spans="1:46" hidden="1" x14ac:dyDescent="0.25">
      <c r="A91" t="s">
        <v>63</v>
      </c>
      <c r="B91" t="s">
        <v>64</v>
      </c>
      <c r="C91">
        <v>1</v>
      </c>
      <c r="D91" t="s">
        <v>45</v>
      </c>
      <c r="E91">
        <v>1.7</v>
      </c>
      <c r="F91" t="s">
        <v>321</v>
      </c>
      <c r="G91" t="s">
        <v>322</v>
      </c>
      <c r="H91" t="s">
        <v>323</v>
      </c>
      <c r="I91" t="s">
        <v>187</v>
      </c>
      <c r="J91" t="s">
        <v>188</v>
      </c>
      <c r="K91" t="s">
        <v>89</v>
      </c>
      <c r="L91">
        <v>3</v>
      </c>
      <c r="M91">
        <v>11</v>
      </c>
      <c r="N91" t="s">
        <v>324</v>
      </c>
      <c r="O91" t="s">
        <v>53</v>
      </c>
      <c r="P91">
        <v>2200</v>
      </c>
      <c r="Q91" t="s">
        <v>71</v>
      </c>
      <c r="R91">
        <v>2210</v>
      </c>
      <c r="S91" t="s">
        <v>72</v>
      </c>
      <c r="T91">
        <v>2211</v>
      </c>
      <c r="U91" t="s">
        <v>73</v>
      </c>
      <c r="V91">
        <v>0</v>
      </c>
      <c r="W91" t="s">
        <v>57</v>
      </c>
      <c r="X91">
        <v>2000</v>
      </c>
      <c r="Y91" t="s">
        <v>72</v>
      </c>
      <c r="Z91" t="s">
        <v>74</v>
      </c>
      <c r="AA91" t="s">
        <v>96</v>
      </c>
      <c r="AB91" t="s">
        <v>288</v>
      </c>
      <c r="AC91" t="s">
        <v>326</v>
      </c>
      <c r="AD91" t="s">
        <v>327</v>
      </c>
      <c r="AE91" s="1">
        <v>300000</v>
      </c>
      <c r="AF91" s="1">
        <v>150000</v>
      </c>
      <c r="AG91" s="1">
        <v>158833.54999999999</v>
      </c>
      <c r="AH91" s="1">
        <v>133777.54999999999</v>
      </c>
      <c r="AI91" s="1">
        <v>113777.55</v>
      </c>
      <c r="AJ91" s="1">
        <v>113777.55</v>
      </c>
      <c r="AK91" s="1">
        <v>113777.55</v>
      </c>
      <c r="AL91" s="1">
        <f t="shared" si="9"/>
        <v>141166.45000000001</v>
      </c>
      <c r="AM91" s="1">
        <v>0</v>
      </c>
      <c r="AN91" s="1">
        <f t="shared" si="10"/>
        <v>300000</v>
      </c>
      <c r="AO91" s="1">
        <f t="shared" si="11"/>
        <v>141166.45000000001</v>
      </c>
      <c r="AP91">
        <v>0</v>
      </c>
      <c r="AQ91" s="1">
        <v>150000</v>
      </c>
      <c r="AR91">
        <v>0</v>
      </c>
      <c r="AS91">
        <v>0</v>
      </c>
      <c r="AT91" s="1">
        <v>150000</v>
      </c>
    </row>
    <row r="92" spans="1:46" hidden="1" x14ac:dyDescent="0.25">
      <c r="A92" t="s">
        <v>63</v>
      </c>
      <c r="B92" t="s">
        <v>64</v>
      </c>
      <c r="C92">
        <v>1</v>
      </c>
      <c r="D92" t="s">
        <v>45</v>
      </c>
      <c r="E92">
        <v>1.7</v>
      </c>
      <c r="F92" t="s">
        <v>321</v>
      </c>
      <c r="G92" t="s">
        <v>333</v>
      </c>
      <c r="H92" t="s">
        <v>334</v>
      </c>
      <c r="I92" t="s">
        <v>87</v>
      </c>
      <c r="J92" t="s">
        <v>88</v>
      </c>
      <c r="K92" t="s">
        <v>335</v>
      </c>
      <c r="L92">
        <v>7</v>
      </c>
      <c r="M92">
        <v>41</v>
      </c>
      <c r="N92" t="s">
        <v>336</v>
      </c>
      <c r="O92" t="s">
        <v>53</v>
      </c>
      <c r="P92">
        <v>2200</v>
      </c>
      <c r="Q92" t="s">
        <v>71</v>
      </c>
      <c r="R92">
        <v>2210</v>
      </c>
      <c r="S92" t="s">
        <v>72</v>
      </c>
      <c r="T92">
        <v>2211</v>
      </c>
      <c r="U92" t="s">
        <v>73</v>
      </c>
      <c r="V92">
        <v>0</v>
      </c>
      <c r="W92" t="s">
        <v>57</v>
      </c>
      <c r="X92">
        <v>2000</v>
      </c>
      <c r="Y92" t="s">
        <v>72</v>
      </c>
      <c r="Z92" t="s">
        <v>74</v>
      </c>
      <c r="AA92" t="s">
        <v>337</v>
      </c>
      <c r="AB92" t="s">
        <v>338</v>
      </c>
      <c r="AC92" t="s">
        <v>341</v>
      </c>
      <c r="AD92" t="s">
        <v>340</v>
      </c>
      <c r="AE92" s="1">
        <v>450000</v>
      </c>
      <c r="AF92" s="1">
        <v>390000</v>
      </c>
      <c r="AG92" s="1">
        <v>447884.98</v>
      </c>
      <c r="AH92" s="1">
        <v>447884.98</v>
      </c>
      <c r="AI92" s="1">
        <v>335199.09999999998</v>
      </c>
      <c r="AJ92" s="1">
        <v>335199.09999999998</v>
      </c>
      <c r="AK92" s="1">
        <v>335199.09999999998</v>
      </c>
      <c r="AL92" s="1">
        <f t="shared" si="9"/>
        <v>2115.0200000000186</v>
      </c>
      <c r="AM92" s="1">
        <v>0</v>
      </c>
      <c r="AN92" s="1">
        <f t="shared" si="10"/>
        <v>450000</v>
      </c>
      <c r="AO92" s="1">
        <f t="shared" si="11"/>
        <v>2115.0200000000186</v>
      </c>
      <c r="AP92">
        <v>0</v>
      </c>
      <c r="AQ92" s="1">
        <v>60000</v>
      </c>
      <c r="AR92">
        <v>0</v>
      </c>
      <c r="AS92">
        <v>0</v>
      </c>
      <c r="AT92" s="1">
        <v>60000</v>
      </c>
    </row>
    <row r="93" spans="1:46" hidden="1" x14ac:dyDescent="0.25">
      <c r="A93" t="s">
        <v>63</v>
      </c>
      <c r="B93" t="s">
        <v>64</v>
      </c>
      <c r="C93">
        <v>2</v>
      </c>
      <c r="D93" t="s">
        <v>351</v>
      </c>
      <c r="E93">
        <v>2.7</v>
      </c>
      <c r="F93" t="s">
        <v>447</v>
      </c>
      <c r="G93" t="s">
        <v>448</v>
      </c>
      <c r="H93" t="s">
        <v>447</v>
      </c>
      <c r="I93" t="s">
        <v>187</v>
      </c>
      <c r="J93" t="s">
        <v>188</v>
      </c>
      <c r="K93" t="s">
        <v>463</v>
      </c>
      <c r="L93">
        <v>4</v>
      </c>
      <c r="M93">
        <v>48</v>
      </c>
      <c r="N93" t="s">
        <v>464</v>
      </c>
      <c r="O93" t="s">
        <v>53</v>
      </c>
      <c r="P93">
        <v>2200</v>
      </c>
      <c r="Q93" t="s">
        <v>71</v>
      </c>
      <c r="R93">
        <v>2210</v>
      </c>
      <c r="S93" t="s">
        <v>72</v>
      </c>
      <c r="T93">
        <v>2211</v>
      </c>
      <c r="U93" t="s">
        <v>73</v>
      </c>
      <c r="V93">
        <v>0</v>
      </c>
      <c r="W93" t="s">
        <v>57</v>
      </c>
      <c r="X93">
        <v>2000</v>
      </c>
      <c r="Y93" t="s">
        <v>72</v>
      </c>
      <c r="Z93" t="s">
        <v>74</v>
      </c>
      <c r="AA93" t="s">
        <v>465</v>
      </c>
      <c r="AB93" t="s">
        <v>358</v>
      </c>
      <c r="AC93" t="s">
        <v>466</v>
      </c>
      <c r="AD93" t="s">
        <v>467</v>
      </c>
      <c r="AE93" s="1">
        <v>600000</v>
      </c>
      <c r="AF93">
        <v>0</v>
      </c>
      <c r="AG93" s="1">
        <v>599986.80000000005</v>
      </c>
      <c r="AH93" s="1">
        <v>599986.80000000005</v>
      </c>
      <c r="AI93" s="1">
        <v>599986.80000000005</v>
      </c>
      <c r="AJ93" s="1">
        <v>599986.80000000005</v>
      </c>
      <c r="AK93" s="1">
        <v>599986.80000000005</v>
      </c>
      <c r="AL93" s="1">
        <f t="shared" si="9"/>
        <v>13.199999999953434</v>
      </c>
      <c r="AM93" s="1">
        <v>0</v>
      </c>
      <c r="AN93" s="1">
        <f t="shared" si="10"/>
        <v>600000</v>
      </c>
      <c r="AO93" s="1">
        <f t="shared" si="11"/>
        <v>13.199999999953434</v>
      </c>
      <c r="AP93">
        <v>0</v>
      </c>
      <c r="AQ93" s="1">
        <v>600000</v>
      </c>
      <c r="AR93">
        <v>0</v>
      </c>
      <c r="AS93">
        <v>0</v>
      </c>
      <c r="AT93" s="1">
        <v>600000</v>
      </c>
    </row>
    <row r="94" spans="1:46" hidden="1" x14ac:dyDescent="0.25">
      <c r="A94" t="s">
        <v>63</v>
      </c>
      <c r="B94" t="s">
        <v>64</v>
      </c>
      <c r="C94">
        <v>1</v>
      </c>
      <c r="D94" t="s">
        <v>45</v>
      </c>
      <c r="E94">
        <v>1.3</v>
      </c>
      <c r="F94" t="s">
        <v>46</v>
      </c>
      <c r="G94" t="s">
        <v>47</v>
      </c>
      <c r="H94" t="s">
        <v>48</v>
      </c>
      <c r="I94" t="s">
        <v>187</v>
      </c>
      <c r="J94" t="s">
        <v>188</v>
      </c>
      <c r="K94" t="s">
        <v>293</v>
      </c>
      <c r="L94">
        <v>3</v>
      </c>
      <c r="M94">
        <v>43</v>
      </c>
      <c r="N94" t="s">
        <v>294</v>
      </c>
      <c r="O94" t="s">
        <v>53</v>
      </c>
      <c r="P94">
        <v>2200</v>
      </c>
      <c r="Q94" t="s">
        <v>71</v>
      </c>
      <c r="R94">
        <v>2220</v>
      </c>
      <c r="S94" t="s">
        <v>72</v>
      </c>
      <c r="T94">
        <v>2221</v>
      </c>
      <c r="U94" t="s">
        <v>295</v>
      </c>
      <c r="V94">
        <v>0</v>
      </c>
      <c r="W94" t="s">
        <v>57</v>
      </c>
      <c r="X94">
        <v>2000</v>
      </c>
      <c r="Y94" t="s">
        <v>72</v>
      </c>
      <c r="Z94" t="s">
        <v>74</v>
      </c>
      <c r="AA94" t="s">
        <v>296</v>
      </c>
      <c r="AB94" t="s">
        <v>288</v>
      </c>
      <c r="AC94" t="s">
        <v>297</v>
      </c>
      <c r="AD94" t="s">
        <v>298</v>
      </c>
      <c r="AE94" s="1">
        <v>100337.55</v>
      </c>
      <c r="AF94" s="1">
        <v>70000</v>
      </c>
      <c r="AG94" s="1">
        <v>98600</v>
      </c>
      <c r="AH94">
        <v>0</v>
      </c>
      <c r="AI94">
        <v>0</v>
      </c>
      <c r="AJ94">
        <v>0</v>
      </c>
      <c r="AK94">
        <v>0</v>
      </c>
      <c r="AL94" s="1">
        <f t="shared" si="9"/>
        <v>1737.5500000000029</v>
      </c>
      <c r="AM94" s="1">
        <v>0</v>
      </c>
      <c r="AN94" s="1">
        <f t="shared" si="10"/>
        <v>100337.55</v>
      </c>
      <c r="AO94" s="1">
        <f t="shared" si="11"/>
        <v>1737.5500000000029</v>
      </c>
      <c r="AP94">
        <v>0</v>
      </c>
      <c r="AQ94" s="1">
        <v>80337.55</v>
      </c>
      <c r="AR94">
        <v>0</v>
      </c>
      <c r="AS94" s="1">
        <v>50000</v>
      </c>
      <c r="AT94" s="1">
        <v>30337.55</v>
      </c>
    </row>
    <row r="95" spans="1:46" hidden="1" x14ac:dyDescent="0.25">
      <c r="A95" t="s">
        <v>63</v>
      </c>
      <c r="B95" t="s">
        <v>64</v>
      </c>
      <c r="C95">
        <v>2</v>
      </c>
      <c r="D95" t="s">
        <v>351</v>
      </c>
      <c r="E95">
        <v>2.1</v>
      </c>
      <c r="F95" t="s">
        <v>352</v>
      </c>
      <c r="G95" t="s">
        <v>353</v>
      </c>
      <c r="H95" t="s">
        <v>354</v>
      </c>
      <c r="I95" t="s">
        <v>87</v>
      </c>
      <c r="J95" t="s">
        <v>88</v>
      </c>
      <c r="K95" t="s">
        <v>355</v>
      </c>
      <c r="L95">
        <v>4</v>
      </c>
      <c r="M95">
        <v>56</v>
      </c>
      <c r="N95" t="s">
        <v>356</v>
      </c>
      <c r="O95" t="s">
        <v>53</v>
      </c>
      <c r="P95">
        <v>2200</v>
      </c>
      <c r="Q95" t="s">
        <v>71</v>
      </c>
      <c r="R95">
        <v>2220</v>
      </c>
      <c r="S95" t="s">
        <v>72</v>
      </c>
      <c r="T95">
        <v>2221</v>
      </c>
      <c r="U95" t="s">
        <v>295</v>
      </c>
      <c r="V95">
        <v>0</v>
      </c>
      <c r="W95" t="s">
        <v>57</v>
      </c>
      <c r="X95">
        <v>2000</v>
      </c>
      <c r="Y95" t="s">
        <v>72</v>
      </c>
      <c r="Z95" t="s">
        <v>74</v>
      </c>
      <c r="AA95" t="s">
        <v>357</v>
      </c>
      <c r="AB95" t="s">
        <v>358</v>
      </c>
      <c r="AC95" t="s">
        <v>359</v>
      </c>
      <c r="AD95" t="s">
        <v>360</v>
      </c>
      <c r="AE95" s="1">
        <v>558000</v>
      </c>
      <c r="AF95" s="1">
        <v>420000</v>
      </c>
      <c r="AG95" s="1">
        <v>556583</v>
      </c>
      <c r="AH95" s="1">
        <v>307023</v>
      </c>
      <c r="AI95" s="1">
        <v>307023</v>
      </c>
      <c r="AJ95" s="1">
        <v>307023</v>
      </c>
      <c r="AK95" s="1">
        <v>307023</v>
      </c>
      <c r="AL95" s="1">
        <f t="shared" si="9"/>
        <v>1417</v>
      </c>
      <c r="AM95" s="1">
        <v>0</v>
      </c>
      <c r="AN95" s="1">
        <f t="shared" si="10"/>
        <v>558000</v>
      </c>
      <c r="AO95" s="1">
        <f t="shared" si="11"/>
        <v>1417</v>
      </c>
      <c r="AP95">
        <v>0</v>
      </c>
      <c r="AQ95" s="1">
        <v>138000</v>
      </c>
      <c r="AR95">
        <v>0</v>
      </c>
      <c r="AS95">
        <v>0</v>
      </c>
      <c r="AT95" s="1">
        <v>138000</v>
      </c>
    </row>
    <row r="96" spans="1:46" hidden="1" x14ac:dyDescent="0.25">
      <c r="A96" t="s">
        <v>63</v>
      </c>
      <c r="B96" t="s">
        <v>64</v>
      </c>
      <c r="C96">
        <v>2</v>
      </c>
      <c r="D96" t="s">
        <v>351</v>
      </c>
      <c r="E96">
        <v>2.7</v>
      </c>
      <c r="F96" t="s">
        <v>447</v>
      </c>
      <c r="G96" t="s">
        <v>448</v>
      </c>
      <c r="H96" t="s">
        <v>447</v>
      </c>
      <c r="I96" t="s">
        <v>187</v>
      </c>
      <c r="J96" t="s">
        <v>188</v>
      </c>
      <c r="K96" t="s">
        <v>463</v>
      </c>
      <c r="L96">
        <v>4</v>
      </c>
      <c r="M96">
        <v>48</v>
      </c>
      <c r="N96" t="s">
        <v>464</v>
      </c>
      <c r="O96" t="s">
        <v>53</v>
      </c>
      <c r="P96">
        <v>2200</v>
      </c>
      <c r="Q96" t="s">
        <v>71</v>
      </c>
      <c r="R96">
        <v>2220</v>
      </c>
      <c r="S96" t="s">
        <v>72</v>
      </c>
      <c r="T96">
        <v>2221</v>
      </c>
      <c r="U96" t="s">
        <v>295</v>
      </c>
      <c r="V96">
        <v>0</v>
      </c>
      <c r="W96" t="s">
        <v>57</v>
      </c>
      <c r="X96">
        <v>2000</v>
      </c>
      <c r="Y96" t="s">
        <v>72</v>
      </c>
      <c r="Z96" t="s">
        <v>74</v>
      </c>
      <c r="AA96" t="s">
        <v>465</v>
      </c>
      <c r="AB96" t="s">
        <v>358</v>
      </c>
      <c r="AC96" t="s">
        <v>466</v>
      </c>
      <c r="AD96" t="s">
        <v>467</v>
      </c>
      <c r="AE96" s="1">
        <v>40000</v>
      </c>
      <c r="AF96" s="1">
        <v>40000</v>
      </c>
      <c r="AG96">
        <v>0</v>
      </c>
      <c r="AH96">
        <v>0</v>
      </c>
      <c r="AI96">
        <v>0</v>
      </c>
      <c r="AJ96">
        <v>0</v>
      </c>
      <c r="AK96">
        <v>0</v>
      </c>
      <c r="AL96" s="1">
        <f t="shared" si="9"/>
        <v>40000</v>
      </c>
      <c r="AM96" s="1">
        <v>0</v>
      </c>
      <c r="AN96" s="1">
        <f t="shared" si="10"/>
        <v>40000</v>
      </c>
      <c r="AO96" s="1">
        <f t="shared" si="11"/>
        <v>40000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1:46" hidden="1" x14ac:dyDescent="0.25">
      <c r="A97" t="s">
        <v>63</v>
      </c>
      <c r="B97" t="s">
        <v>64</v>
      </c>
      <c r="C97">
        <v>3</v>
      </c>
      <c r="D97" t="s">
        <v>472</v>
      </c>
      <c r="E97">
        <v>3.1</v>
      </c>
      <c r="F97" t="s">
        <v>473</v>
      </c>
      <c r="G97" t="s">
        <v>474</v>
      </c>
      <c r="H97" t="s">
        <v>475</v>
      </c>
      <c r="I97" t="s">
        <v>187</v>
      </c>
      <c r="J97" t="s">
        <v>188</v>
      </c>
      <c r="K97" t="s">
        <v>293</v>
      </c>
      <c r="L97">
        <v>8</v>
      </c>
      <c r="M97">
        <v>42</v>
      </c>
      <c r="N97" t="s">
        <v>483</v>
      </c>
      <c r="O97" t="s">
        <v>53</v>
      </c>
      <c r="P97">
        <v>2200</v>
      </c>
      <c r="Q97" t="s">
        <v>71</v>
      </c>
      <c r="R97">
        <v>2220</v>
      </c>
      <c r="S97" t="s">
        <v>72</v>
      </c>
      <c r="T97">
        <v>2221</v>
      </c>
      <c r="U97" t="s">
        <v>295</v>
      </c>
      <c r="V97">
        <v>0</v>
      </c>
      <c r="W97" t="s">
        <v>57</v>
      </c>
      <c r="X97">
        <v>2000</v>
      </c>
      <c r="Y97" t="s">
        <v>72</v>
      </c>
      <c r="Z97" t="s">
        <v>74</v>
      </c>
      <c r="AA97" t="s">
        <v>296</v>
      </c>
      <c r="AB97" t="s">
        <v>479</v>
      </c>
      <c r="AC97" t="s">
        <v>484</v>
      </c>
      <c r="AD97" t="s">
        <v>485</v>
      </c>
      <c r="AE97" s="1">
        <v>94500</v>
      </c>
      <c r="AF97" s="1">
        <v>96000</v>
      </c>
      <c r="AG97" s="1">
        <v>94500</v>
      </c>
      <c r="AH97" s="1">
        <v>94500</v>
      </c>
      <c r="AI97" s="1">
        <v>94500</v>
      </c>
      <c r="AJ97" s="1">
        <v>94500</v>
      </c>
      <c r="AK97" s="1">
        <v>94500</v>
      </c>
      <c r="AL97" s="1">
        <f t="shared" si="9"/>
        <v>0</v>
      </c>
      <c r="AM97" s="1">
        <v>0</v>
      </c>
      <c r="AN97" s="1">
        <f t="shared" si="10"/>
        <v>94500</v>
      </c>
      <c r="AO97" s="1">
        <f t="shared" si="11"/>
        <v>0</v>
      </c>
      <c r="AP97">
        <v>0</v>
      </c>
      <c r="AQ97">
        <v>0</v>
      </c>
      <c r="AR97">
        <v>0</v>
      </c>
      <c r="AS97" s="1">
        <v>1500</v>
      </c>
      <c r="AT97" s="1">
        <v>-1500</v>
      </c>
    </row>
    <row r="98" spans="1:46" hidden="1" x14ac:dyDescent="0.25">
      <c r="A98" t="s">
        <v>63</v>
      </c>
      <c r="B98" t="s">
        <v>64</v>
      </c>
      <c r="C98">
        <v>1</v>
      </c>
      <c r="D98" t="s">
        <v>45</v>
      </c>
      <c r="E98">
        <v>1.3</v>
      </c>
      <c r="F98" t="s">
        <v>46</v>
      </c>
      <c r="G98" t="s">
        <v>47</v>
      </c>
      <c r="H98" t="s">
        <v>48</v>
      </c>
      <c r="I98" t="s">
        <v>187</v>
      </c>
      <c r="J98" t="s">
        <v>188</v>
      </c>
      <c r="K98" t="s">
        <v>189</v>
      </c>
      <c r="L98">
        <v>5</v>
      </c>
      <c r="M98">
        <v>2</v>
      </c>
      <c r="N98" t="s">
        <v>201</v>
      </c>
      <c r="O98" t="s">
        <v>53</v>
      </c>
      <c r="P98">
        <v>2200</v>
      </c>
      <c r="Q98" t="s">
        <v>71</v>
      </c>
      <c r="R98">
        <v>2230</v>
      </c>
      <c r="S98" t="s">
        <v>72</v>
      </c>
      <c r="T98">
        <v>2231</v>
      </c>
      <c r="U98" t="s">
        <v>205</v>
      </c>
      <c r="V98">
        <v>0</v>
      </c>
      <c r="W98" t="s">
        <v>57</v>
      </c>
      <c r="X98">
        <v>2000</v>
      </c>
      <c r="Y98" t="s">
        <v>72</v>
      </c>
      <c r="Z98" t="s">
        <v>74</v>
      </c>
      <c r="AA98" t="s">
        <v>192</v>
      </c>
      <c r="AB98" t="s">
        <v>202</v>
      </c>
      <c r="AC98" t="s">
        <v>203</v>
      </c>
      <c r="AD98" t="s">
        <v>204</v>
      </c>
      <c r="AE98" s="1">
        <v>10000</v>
      </c>
      <c r="AF98">
        <v>0</v>
      </c>
      <c r="AG98" s="1">
        <v>1139.3499999999999</v>
      </c>
      <c r="AH98" s="1">
        <v>1139.3499999999999</v>
      </c>
      <c r="AI98" s="1">
        <v>1139.3499999999999</v>
      </c>
      <c r="AJ98" s="1">
        <v>1139.3499999999999</v>
      </c>
      <c r="AK98" s="1">
        <v>1139.3499999999999</v>
      </c>
      <c r="AL98" s="1">
        <f t="shared" si="9"/>
        <v>8860.65</v>
      </c>
      <c r="AM98" s="1">
        <v>0</v>
      </c>
      <c r="AN98" s="1">
        <f t="shared" si="10"/>
        <v>10000</v>
      </c>
      <c r="AO98" s="1">
        <f t="shared" si="11"/>
        <v>8860.65</v>
      </c>
      <c r="AP98">
        <v>0</v>
      </c>
      <c r="AQ98" s="1">
        <v>10000</v>
      </c>
      <c r="AR98">
        <v>0</v>
      </c>
      <c r="AS98">
        <v>0</v>
      </c>
      <c r="AT98" s="1">
        <v>10000</v>
      </c>
    </row>
    <row r="99" spans="1:46" hidden="1" x14ac:dyDescent="0.25">
      <c r="A99" t="s">
        <v>63</v>
      </c>
      <c r="B99" t="s">
        <v>64</v>
      </c>
      <c r="C99">
        <v>1</v>
      </c>
      <c r="D99" t="s">
        <v>45</v>
      </c>
      <c r="E99">
        <v>1.7</v>
      </c>
      <c r="F99" t="s">
        <v>321</v>
      </c>
      <c r="G99" t="s">
        <v>322</v>
      </c>
      <c r="H99" t="s">
        <v>323</v>
      </c>
      <c r="I99" t="s">
        <v>187</v>
      </c>
      <c r="J99" t="s">
        <v>188</v>
      </c>
      <c r="K99" t="s">
        <v>89</v>
      </c>
      <c r="L99">
        <v>3</v>
      </c>
      <c r="M99">
        <v>11</v>
      </c>
      <c r="N99" t="s">
        <v>324</v>
      </c>
      <c r="O99" t="s">
        <v>53</v>
      </c>
      <c r="P99">
        <v>2200</v>
      </c>
      <c r="Q99" t="s">
        <v>71</v>
      </c>
      <c r="R99">
        <v>2230</v>
      </c>
      <c r="S99" t="s">
        <v>72</v>
      </c>
      <c r="T99">
        <v>2231</v>
      </c>
      <c r="U99" t="s">
        <v>205</v>
      </c>
      <c r="V99">
        <v>0</v>
      </c>
      <c r="W99" t="s">
        <v>57</v>
      </c>
      <c r="X99">
        <v>2000</v>
      </c>
      <c r="Y99" t="s">
        <v>72</v>
      </c>
      <c r="Z99" t="s">
        <v>74</v>
      </c>
      <c r="AA99" t="s">
        <v>96</v>
      </c>
      <c r="AB99" t="s">
        <v>288</v>
      </c>
      <c r="AC99" t="s">
        <v>326</v>
      </c>
      <c r="AD99" t="s">
        <v>327</v>
      </c>
      <c r="AE99" s="1">
        <v>5000</v>
      </c>
      <c r="AF99" s="1">
        <v>5000</v>
      </c>
      <c r="AG99" s="1">
        <v>4888.68</v>
      </c>
      <c r="AH99" s="1">
        <v>2742.68</v>
      </c>
      <c r="AI99" s="1">
        <v>2742.68</v>
      </c>
      <c r="AJ99" s="1">
        <v>2742.68</v>
      </c>
      <c r="AK99" s="1">
        <v>2742.68</v>
      </c>
      <c r="AL99" s="1">
        <f t="shared" si="9"/>
        <v>111.31999999999971</v>
      </c>
      <c r="AM99" s="1">
        <v>0</v>
      </c>
      <c r="AN99" s="1">
        <f t="shared" si="10"/>
        <v>5000</v>
      </c>
      <c r="AO99" s="1">
        <f t="shared" si="11"/>
        <v>111.31999999999971</v>
      </c>
      <c r="AP99">
        <v>0</v>
      </c>
      <c r="AQ99">
        <v>0</v>
      </c>
      <c r="AR99">
        <v>0</v>
      </c>
      <c r="AS99">
        <v>0</v>
      </c>
      <c r="AT99">
        <v>0</v>
      </c>
    </row>
    <row r="100" spans="1:46" hidden="1" x14ac:dyDescent="0.25">
      <c r="A100" t="s">
        <v>63</v>
      </c>
      <c r="B100" t="s">
        <v>64</v>
      </c>
      <c r="C100">
        <v>3</v>
      </c>
      <c r="D100" t="s">
        <v>472</v>
      </c>
      <c r="E100">
        <v>3.1</v>
      </c>
      <c r="F100" t="s">
        <v>473</v>
      </c>
      <c r="G100" t="s">
        <v>474</v>
      </c>
      <c r="H100" t="s">
        <v>475</v>
      </c>
      <c r="I100" t="s">
        <v>187</v>
      </c>
      <c r="J100" t="s">
        <v>188</v>
      </c>
      <c r="K100" t="s">
        <v>293</v>
      </c>
      <c r="L100">
        <v>8</v>
      </c>
      <c r="M100">
        <v>42</v>
      </c>
      <c r="N100" t="s">
        <v>483</v>
      </c>
      <c r="O100" t="s">
        <v>53</v>
      </c>
      <c r="P100">
        <v>2300</v>
      </c>
      <c r="Q100" t="s">
        <v>487</v>
      </c>
      <c r="R100">
        <v>2350</v>
      </c>
      <c r="S100" t="s">
        <v>72</v>
      </c>
      <c r="T100">
        <v>2351</v>
      </c>
      <c r="U100" t="s">
        <v>488</v>
      </c>
      <c r="V100">
        <v>0</v>
      </c>
      <c r="W100" t="s">
        <v>57</v>
      </c>
      <c r="X100">
        <v>2000</v>
      </c>
      <c r="Y100" t="s">
        <v>72</v>
      </c>
      <c r="Z100" t="s">
        <v>74</v>
      </c>
      <c r="AA100" t="s">
        <v>296</v>
      </c>
      <c r="AB100" t="s">
        <v>479</v>
      </c>
      <c r="AC100" t="s">
        <v>484</v>
      </c>
      <c r="AD100" t="s">
        <v>485</v>
      </c>
      <c r="AE100" s="1">
        <v>583287.44999999995</v>
      </c>
      <c r="AF100" s="1">
        <v>500000</v>
      </c>
      <c r="AG100" s="1">
        <v>583067.44999999995</v>
      </c>
      <c r="AH100" s="1">
        <v>583067.44999999995</v>
      </c>
      <c r="AI100" s="1">
        <v>583067.44999999995</v>
      </c>
      <c r="AJ100" s="1">
        <v>583067.44999999995</v>
      </c>
      <c r="AK100" s="1">
        <v>583067.44999999995</v>
      </c>
      <c r="AL100" s="1">
        <f t="shared" si="9"/>
        <v>220</v>
      </c>
      <c r="AM100" s="1">
        <v>0</v>
      </c>
      <c r="AN100" s="1">
        <f t="shared" si="10"/>
        <v>583287.44999999995</v>
      </c>
      <c r="AO100" s="1">
        <f t="shared" si="11"/>
        <v>220</v>
      </c>
      <c r="AP100">
        <v>0</v>
      </c>
      <c r="AQ100" s="1">
        <v>100000</v>
      </c>
      <c r="AR100">
        <v>0</v>
      </c>
      <c r="AS100" s="1">
        <v>16712.55</v>
      </c>
      <c r="AT100" s="1">
        <v>83287.45</v>
      </c>
    </row>
    <row r="101" spans="1:46" hidden="1" x14ac:dyDescent="0.25">
      <c r="A101" t="s">
        <v>63</v>
      </c>
      <c r="B101" t="s">
        <v>64</v>
      </c>
      <c r="C101">
        <v>3</v>
      </c>
      <c r="D101" t="s">
        <v>472</v>
      </c>
      <c r="E101">
        <v>3.1</v>
      </c>
      <c r="F101" t="s">
        <v>473</v>
      </c>
      <c r="G101" t="s">
        <v>474</v>
      </c>
      <c r="H101" t="s">
        <v>475</v>
      </c>
      <c r="I101" t="s">
        <v>187</v>
      </c>
      <c r="J101" t="s">
        <v>188</v>
      </c>
      <c r="K101" t="s">
        <v>293</v>
      </c>
      <c r="L101">
        <v>8</v>
      </c>
      <c r="M101">
        <v>42</v>
      </c>
      <c r="N101" t="s">
        <v>483</v>
      </c>
      <c r="O101" t="s">
        <v>53</v>
      </c>
      <c r="P101">
        <v>2300</v>
      </c>
      <c r="Q101" t="s">
        <v>487</v>
      </c>
      <c r="R101">
        <v>2390</v>
      </c>
      <c r="S101" t="s">
        <v>72</v>
      </c>
      <c r="T101">
        <v>2391</v>
      </c>
      <c r="U101" t="s">
        <v>489</v>
      </c>
      <c r="V101">
        <v>0</v>
      </c>
      <c r="W101" t="s">
        <v>57</v>
      </c>
      <c r="X101">
        <v>2000</v>
      </c>
      <c r="Y101" t="s">
        <v>72</v>
      </c>
      <c r="Z101" t="s">
        <v>74</v>
      </c>
      <c r="AA101" t="s">
        <v>296</v>
      </c>
      <c r="AB101" t="s">
        <v>479</v>
      </c>
      <c r="AC101" t="s">
        <v>484</v>
      </c>
      <c r="AD101" t="s">
        <v>485</v>
      </c>
      <c r="AE101" s="1">
        <v>1322875</v>
      </c>
      <c r="AF101" s="1">
        <v>700000</v>
      </c>
      <c r="AG101" s="1">
        <v>1322875</v>
      </c>
      <c r="AH101" s="1">
        <v>1322875</v>
      </c>
      <c r="AI101" s="1">
        <v>1322875</v>
      </c>
      <c r="AJ101" s="1">
        <v>1322875</v>
      </c>
      <c r="AK101" s="1">
        <v>1322875</v>
      </c>
      <c r="AL101" s="1">
        <f t="shared" si="9"/>
        <v>0</v>
      </c>
      <c r="AM101" s="1">
        <v>0</v>
      </c>
      <c r="AN101" s="1">
        <f t="shared" si="10"/>
        <v>1322875</v>
      </c>
      <c r="AO101" s="1">
        <f t="shared" si="11"/>
        <v>0</v>
      </c>
      <c r="AP101">
        <v>0</v>
      </c>
      <c r="AQ101" s="1">
        <v>650000</v>
      </c>
      <c r="AR101">
        <v>0</v>
      </c>
      <c r="AS101" s="1">
        <v>27125</v>
      </c>
      <c r="AT101" s="1">
        <v>622875</v>
      </c>
    </row>
    <row r="102" spans="1:46" hidden="1" x14ac:dyDescent="0.25">
      <c r="A102" t="s">
        <v>63</v>
      </c>
      <c r="B102" t="s">
        <v>64</v>
      </c>
      <c r="C102">
        <v>1</v>
      </c>
      <c r="D102" t="s">
        <v>45</v>
      </c>
      <c r="E102">
        <v>1.3</v>
      </c>
      <c r="F102" t="s">
        <v>46</v>
      </c>
      <c r="G102" t="s">
        <v>47</v>
      </c>
      <c r="H102" t="s">
        <v>48</v>
      </c>
      <c r="I102" t="s">
        <v>177</v>
      </c>
      <c r="J102" t="s">
        <v>178</v>
      </c>
      <c r="K102" t="s">
        <v>89</v>
      </c>
      <c r="L102">
        <v>1</v>
      </c>
      <c r="M102">
        <v>15</v>
      </c>
      <c r="N102" t="s">
        <v>163</v>
      </c>
      <c r="O102" t="s">
        <v>53</v>
      </c>
      <c r="P102">
        <v>2400</v>
      </c>
      <c r="Q102" t="s">
        <v>79</v>
      </c>
      <c r="R102">
        <v>2410</v>
      </c>
      <c r="S102" t="s">
        <v>72</v>
      </c>
      <c r="T102">
        <v>2411</v>
      </c>
      <c r="U102" t="s">
        <v>181</v>
      </c>
      <c r="V102">
        <v>0</v>
      </c>
      <c r="W102" t="s">
        <v>57</v>
      </c>
      <c r="X102">
        <v>2000</v>
      </c>
      <c r="Y102" t="s">
        <v>72</v>
      </c>
      <c r="Z102" t="s">
        <v>74</v>
      </c>
      <c r="AA102" t="s">
        <v>96</v>
      </c>
      <c r="AB102" t="s">
        <v>76</v>
      </c>
      <c r="AC102" t="s">
        <v>180</v>
      </c>
      <c r="AD102" t="s">
        <v>166</v>
      </c>
      <c r="AE102" s="1">
        <v>150000</v>
      </c>
      <c r="AF102" s="1">
        <v>150000</v>
      </c>
      <c r="AG102" s="1">
        <v>79369.289999999994</v>
      </c>
      <c r="AH102" s="1">
        <v>35869.29</v>
      </c>
      <c r="AI102" s="1">
        <v>35869.29</v>
      </c>
      <c r="AJ102" s="1">
        <v>35869.29</v>
      </c>
      <c r="AK102" s="1">
        <v>35869.29</v>
      </c>
      <c r="AL102" s="1">
        <f t="shared" si="9"/>
        <v>70630.710000000006</v>
      </c>
      <c r="AM102" s="1">
        <v>0</v>
      </c>
      <c r="AN102" s="1">
        <f t="shared" si="10"/>
        <v>150000</v>
      </c>
      <c r="AO102" s="1">
        <f t="shared" si="11"/>
        <v>70630.710000000006</v>
      </c>
      <c r="AP102">
        <v>0</v>
      </c>
      <c r="AQ102">
        <v>0</v>
      </c>
      <c r="AR102">
        <v>0</v>
      </c>
      <c r="AS102">
        <v>0</v>
      </c>
      <c r="AT102">
        <v>0</v>
      </c>
    </row>
    <row r="103" spans="1:46" hidden="1" x14ac:dyDescent="0.25">
      <c r="A103" t="s">
        <v>63</v>
      </c>
      <c r="B103" t="s">
        <v>64</v>
      </c>
      <c r="C103">
        <v>1</v>
      </c>
      <c r="D103" t="s">
        <v>45</v>
      </c>
      <c r="E103">
        <v>1.3</v>
      </c>
      <c r="F103" t="s">
        <v>46</v>
      </c>
      <c r="G103" t="s">
        <v>47</v>
      </c>
      <c r="H103" t="s">
        <v>48</v>
      </c>
      <c r="I103" t="s">
        <v>187</v>
      </c>
      <c r="J103" t="s">
        <v>188</v>
      </c>
      <c r="K103" t="s">
        <v>226</v>
      </c>
      <c r="L103">
        <v>6</v>
      </c>
      <c r="M103">
        <v>21</v>
      </c>
      <c r="N103" t="s">
        <v>227</v>
      </c>
      <c r="O103" t="s">
        <v>53</v>
      </c>
      <c r="P103">
        <v>2400</v>
      </c>
      <c r="Q103" t="s">
        <v>79</v>
      </c>
      <c r="R103">
        <v>2410</v>
      </c>
      <c r="S103" t="s">
        <v>72</v>
      </c>
      <c r="T103">
        <v>2411</v>
      </c>
      <c r="U103" t="s">
        <v>181</v>
      </c>
      <c r="V103">
        <v>0</v>
      </c>
      <c r="W103" t="s">
        <v>57</v>
      </c>
      <c r="X103">
        <v>2000</v>
      </c>
      <c r="Y103" t="s">
        <v>72</v>
      </c>
      <c r="Z103" t="s">
        <v>74</v>
      </c>
      <c r="AA103" t="s">
        <v>228</v>
      </c>
      <c r="AB103" t="s">
        <v>60</v>
      </c>
      <c r="AC103" t="s">
        <v>229</v>
      </c>
      <c r="AD103" t="s">
        <v>230</v>
      </c>
      <c r="AE103" s="1">
        <v>11449.82</v>
      </c>
      <c r="AF103" s="1">
        <v>2000</v>
      </c>
      <c r="AG103" s="1">
        <v>9449.82</v>
      </c>
      <c r="AH103" s="1">
        <v>9449.82</v>
      </c>
      <c r="AI103" s="1">
        <v>9449.82</v>
      </c>
      <c r="AJ103" s="1">
        <v>9449.82</v>
      </c>
      <c r="AK103" s="1">
        <v>9449.82</v>
      </c>
      <c r="AL103" s="1">
        <f t="shared" si="9"/>
        <v>2000</v>
      </c>
      <c r="AM103" s="1">
        <v>0</v>
      </c>
      <c r="AN103" s="1">
        <f t="shared" si="10"/>
        <v>11449.82</v>
      </c>
      <c r="AO103" s="1">
        <f t="shared" si="11"/>
        <v>2000</v>
      </c>
      <c r="AP103">
        <v>0</v>
      </c>
      <c r="AQ103" s="1">
        <v>9449.82</v>
      </c>
      <c r="AR103">
        <v>0</v>
      </c>
      <c r="AS103">
        <v>0</v>
      </c>
      <c r="AT103" s="1">
        <v>9449.82</v>
      </c>
    </row>
    <row r="104" spans="1:46" hidden="1" x14ac:dyDescent="0.25">
      <c r="A104" t="s">
        <v>63</v>
      </c>
      <c r="B104" t="s">
        <v>64</v>
      </c>
      <c r="C104">
        <v>1</v>
      </c>
      <c r="D104" t="s">
        <v>45</v>
      </c>
      <c r="E104">
        <v>1.3</v>
      </c>
      <c r="F104" t="s">
        <v>46</v>
      </c>
      <c r="G104" t="s">
        <v>47</v>
      </c>
      <c r="H104" t="s">
        <v>48</v>
      </c>
      <c r="I104" t="s">
        <v>187</v>
      </c>
      <c r="J104" t="s">
        <v>188</v>
      </c>
      <c r="K104" t="s">
        <v>284</v>
      </c>
      <c r="L104">
        <v>3</v>
      </c>
      <c r="M104">
        <v>33</v>
      </c>
      <c r="N104" t="s">
        <v>285</v>
      </c>
      <c r="O104" t="s">
        <v>53</v>
      </c>
      <c r="P104">
        <v>2400</v>
      </c>
      <c r="Q104" t="s">
        <v>79</v>
      </c>
      <c r="R104">
        <v>2410</v>
      </c>
      <c r="S104" t="s">
        <v>72</v>
      </c>
      <c r="T104">
        <v>2411</v>
      </c>
      <c r="U104" t="s">
        <v>181</v>
      </c>
      <c r="V104">
        <v>0</v>
      </c>
      <c r="W104" t="s">
        <v>57</v>
      </c>
      <c r="X104">
        <v>2000</v>
      </c>
      <c r="Y104" t="s">
        <v>72</v>
      </c>
      <c r="Z104" t="s">
        <v>74</v>
      </c>
      <c r="AA104" t="s">
        <v>287</v>
      </c>
      <c r="AB104" t="s">
        <v>288</v>
      </c>
      <c r="AC104" t="s">
        <v>289</v>
      </c>
      <c r="AD104" t="s">
        <v>290</v>
      </c>
      <c r="AE104" s="1">
        <v>773904</v>
      </c>
      <c r="AF104" s="1">
        <v>236389.6</v>
      </c>
      <c r="AG104" s="1">
        <v>753481.88</v>
      </c>
      <c r="AH104" s="1">
        <v>715967.48</v>
      </c>
      <c r="AI104" s="1">
        <v>235967.81</v>
      </c>
      <c r="AJ104" s="1">
        <v>235967.81</v>
      </c>
      <c r="AK104" s="1">
        <v>235967.81</v>
      </c>
      <c r="AL104" s="1">
        <f t="shared" si="9"/>
        <v>20422.119999999995</v>
      </c>
      <c r="AM104" s="1">
        <v>0</v>
      </c>
      <c r="AN104" s="1">
        <f t="shared" si="10"/>
        <v>773904</v>
      </c>
      <c r="AO104" s="1">
        <f t="shared" si="11"/>
        <v>20422.119999999995</v>
      </c>
      <c r="AP104">
        <v>0</v>
      </c>
      <c r="AQ104" s="1">
        <v>537514.4</v>
      </c>
      <c r="AR104">
        <v>0</v>
      </c>
      <c r="AS104">
        <v>0</v>
      </c>
      <c r="AT104" s="1">
        <v>537514.4</v>
      </c>
    </row>
    <row r="105" spans="1:46" hidden="1" x14ac:dyDescent="0.25">
      <c r="A105" t="s">
        <v>63</v>
      </c>
      <c r="B105" t="s">
        <v>64</v>
      </c>
      <c r="C105">
        <v>2</v>
      </c>
      <c r="D105" t="s">
        <v>351</v>
      </c>
      <c r="E105">
        <v>2.2000000000000002</v>
      </c>
      <c r="F105" t="s">
        <v>370</v>
      </c>
      <c r="G105" t="s">
        <v>371</v>
      </c>
      <c r="H105" t="s">
        <v>372</v>
      </c>
      <c r="I105" t="s">
        <v>187</v>
      </c>
      <c r="J105" t="s">
        <v>188</v>
      </c>
      <c r="K105" t="s">
        <v>284</v>
      </c>
      <c r="L105">
        <v>2</v>
      </c>
      <c r="M105">
        <v>36</v>
      </c>
      <c r="N105" t="s">
        <v>380</v>
      </c>
      <c r="O105" t="s">
        <v>53</v>
      </c>
      <c r="P105">
        <v>2400</v>
      </c>
      <c r="Q105" t="s">
        <v>79</v>
      </c>
      <c r="R105">
        <v>2410</v>
      </c>
      <c r="S105" t="s">
        <v>72</v>
      </c>
      <c r="T105">
        <v>2411</v>
      </c>
      <c r="U105" t="s">
        <v>181</v>
      </c>
      <c r="V105">
        <v>0</v>
      </c>
      <c r="W105" t="s">
        <v>57</v>
      </c>
      <c r="X105">
        <v>2000</v>
      </c>
      <c r="Y105" t="s">
        <v>72</v>
      </c>
      <c r="Z105" t="s">
        <v>74</v>
      </c>
      <c r="AA105" t="s">
        <v>287</v>
      </c>
      <c r="AB105" t="s">
        <v>381</v>
      </c>
      <c r="AC105" t="s">
        <v>382</v>
      </c>
      <c r="AD105" t="s">
        <v>383</v>
      </c>
      <c r="AE105" s="1">
        <v>100000</v>
      </c>
      <c r="AF105" s="1">
        <v>100000</v>
      </c>
      <c r="AG105" s="1">
        <v>97132.02</v>
      </c>
      <c r="AH105" s="1">
        <v>97132.02</v>
      </c>
      <c r="AI105" s="1">
        <v>97132.02</v>
      </c>
      <c r="AJ105" s="1">
        <v>97132.02</v>
      </c>
      <c r="AK105" s="1">
        <v>97132.02</v>
      </c>
      <c r="AL105" s="1">
        <f t="shared" si="9"/>
        <v>2867.9799999999959</v>
      </c>
      <c r="AM105" s="1">
        <v>0</v>
      </c>
      <c r="AN105" s="1">
        <f t="shared" si="10"/>
        <v>100000</v>
      </c>
      <c r="AO105" s="1">
        <f t="shared" si="11"/>
        <v>2867.9799999999959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1:46" hidden="1" x14ac:dyDescent="0.25">
      <c r="A106" t="s">
        <v>63</v>
      </c>
      <c r="B106" t="s">
        <v>64</v>
      </c>
      <c r="C106">
        <v>1</v>
      </c>
      <c r="D106" t="s">
        <v>45</v>
      </c>
      <c r="E106">
        <v>1.3</v>
      </c>
      <c r="F106" t="s">
        <v>46</v>
      </c>
      <c r="G106" t="s">
        <v>47</v>
      </c>
      <c r="H106" t="s">
        <v>48</v>
      </c>
      <c r="I106" t="s">
        <v>177</v>
      </c>
      <c r="J106" t="s">
        <v>178</v>
      </c>
      <c r="K106" t="s">
        <v>89</v>
      </c>
      <c r="L106">
        <v>1</v>
      </c>
      <c r="M106">
        <v>15</v>
      </c>
      <c r="N106" t="s">
        <v>163</v>
      </c>
      <c r="O106" t="s">
        <v>53</v>
      </c>
      <c r="P106">
        <v>2400</v>
      </c>
      <c r="Q106" t="s">
        <v>79</v>
      </c>
      <c r="R106">
        <v>2420</v>
      </c>
      <c r="S106" t="s">
        <v>72</v>
      </c>
      <c r="T106">
        <v>2421</v>
      </c>
      <c r="U106" t="s">
        <v>182</v>
      </c>
      <c r="V106">
        <v>0</v>
      </c>
      <c r="W106" t="s">
        <v>57</v>
      </c>
      <c r="X106">
        <v>2000</v>
      </c>
      <c r="Y106" t="s">
        <v>72</v>
      </c>
      <c r="Z106" t="s">
        <v>74</v>
      </c>
      <c r="AA106" t="s">
        <v>96</v>
      </c>
      <c r="AB106" t="s">
        <v>76</v>
      </c>
      <c r="AC106" t="s">
        <v>180</v>
      </c>
      <c r="AD106" t="s">
        <v>166</v>
      </c>
      <c r="AE106" s="1">
        <v>100000</v>
      </c>
      <c r="AF106" s="1">
        <v>100000</v>
      </c>
      <c r="AG106" s="1">
        <v>72856.240000000005</v>
      </c>
      <c r="AH106" s="1">
        <v>72856.240000000005</v>
      </c>
      <c r="AI106" s="1">
        <v>72856.240000000005</v>
      </c>
      <c r="AJ106" s="1">
        <v>72856.240000000005</v>
      </c>
      <c r="AK106" s="1">
        <v>72856.240000000005</v>
      </c>
      <c r="AL106" s="1">
        <f t="shared" si="9"/>
        <v>27143.759999999995</v>
      </c>
      <c r="AM106" s="1">
        <v>0</v>
      </c>
      <c r="AN106" s="1">
        <f t="shared" si="10"/>
        <v>100000</v>
      </c>
      <c r="AO106" s="1">
        <f t="shared" si="11"/>
        <v>27143.759999999995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1:46" hidden="1" x14ac:dyDescent="0.25">
      <c r="A107" t="s">
        <v>63</v>
      </c>
      <c r="B107" t="s">
        <v>64</v>
      </c>
      <c r="C107">
        <v>1</v>
      </c>
      <c r="D107" t="s">
        <v>45</v>
      </c>
      <c r="E107">
        <v>1.3</v>
      </c>
      <c r="F107" t="s">
        <v>46</v>
      </c>
      <c r="G107" t="s">
        <v>47</v>
      </c>
      <c r="H107" t="s">
        <v>48</v>
      </c>
      <c r="I107" t="s">
        <v>187</v>
      </c>
      <c r="J107" t="s">
        <v>188</v>
      </c>
      <c r="K107" t="s">
        <v>226</v>
      </c>
      <c r="L107">
        <v>6</v>
      </c>
      <c r="M107">
        <v>21</v>
      </c>
      <c r="N107" t="s">
        <v>227</v>
      </c>
      <c r="O107" t="s">
        <v>53</v>
      </c>
      <c r="P107">
        <v>2400</v>
      </c>
      <c r="Q107" t="s">
        <v>79</v>
      </c>
      <c r="R107">
        <v>2420</v>
      </c>
      <c r="S107" t="s">
        <v>72</v>
      </c>
      <c r="T107">
        <v>2421</v>
      </c>
      <c r="U107" t="s">
        <v>182</v>
      </c>
      <c r="V107">
        <v>0</v>
      </c>
      <c r="W107" t="s">
        <v>57</v>
      </c>
      <c r="X107">
        <v>2000</v>
      </c>
      <c r="Y107" t="s">
        <v>72</v>
      </c>
      <c r="Z107" t="s">
        <v>74</v>
      </c>
      <c r="AA107" t="s">
        <v>228</v>
      </c>
      <c r="AB107" t="s">
        <v>60</v>
      </c>
      <c r="AC107" t="s">
        <v>229</v>
      </c>
      <c r="AD107" t="s">
        <v>230</v>
      </c>
      <c r="AE107" s="1">
        <v>20000</v>
      </c>
      <c r="AF107" s="1">
        <v>20000</v>
      </c>
      <c r="AG107" s="1">
        <v>18655.52</v>
      </c>
      <c r="AH107" s="1">
        <v>18655.52</v>
      </c>
      <c r="AI107" s="1">
        <v>18655.52</v>
      </c>
      <c r="AJ107" s="1">
        <v>18655.52</v>
      </c>
      <c r="AK107" s="1">
        <v>18655.52</v>
      </c>
      <c r="AL107" s="1">
        <f t="shared" si="9"/>
        <v>1344.4799999999996</v>
      </c>
      <c r="AM107" s="1">
        <v>0</v>
      </c>
      <c r="AN107" s="1">
        <f t="shared" si="10"/>
        <v>20000</v>
      </c>
      <c r="AO107" s="1">
        <f t="shared" si="11"/>
        <v>1344.4799999999996</v>
      </c>
      <c r="AP107">
        <v>0</v>
      </c>
      <c r="AQ107">
        <v>0</v>
      </c>
      <c r="AR107">
        <v>0</v>
      </c>
      <c r="AS107">
        <v>0</v>
      </c>
      <c r="AT107">
        <v>0</v>
      </c>
    </row>
    <row r="108" spans="1:46" hidden="1" x14ac:dyDescent="0.25">
      <c r="A108" t="s">
        <v>63</v>
      </c>
      <c r="B108" t="s">
        <v>64</v>
      </c>
      <c r="C108">
        <v>1</v>
      </c>
      <c r="D108" t="s">
        <v>45</v>
      </c>
      <c r="E108">
        <v>1.3</v>
      </c>
      <c r="F108" t="s">
        <v>46</v>
      </c>
      <c r="G108" t="s">
        <v>47</v>
      </c>
      <c r="H108" t="s">
        <v>48</v>
      </c>
      <c r="I108" t="s">
        <v>187</v>
      </c>
      <c r="J108" t="s">
        <v>188</v>
      </c>
      <c r="K108" t="s">
        <v>284</v>
      </c>
      <c r="L108">
        <v>3</v>
      </c>
      <c r="M108">
        <v>33</v>
      </c>
      <c r="N108" t="s">
        <v>285</v>
      </c>
      <c r="O108" t="s">
        <v>53</v>
      </c>
      <c r="P108">
        <v>2400</v>
      </c>
      <c r="Q108" t="s">
        <v>79</v>
      </c>
      <c r="R108">
        <v>2420</v>
      </c>
      <c r="S108" t="s">
        <v>72</v>
      </c>
      <c r="T108">
        <v>2421</v>
      </c>
      <c r="U108" t="s">
        <v>182</v>
      </c>
      <c r="V108">
        <v>0</v>
      </c>
      <c r="W108" t="s">
        <v>57</v>
      </c>
      <c r="X108">
        <v>2000</v>
      </c>
      <c r="Y108" t="s">
        <v>72</v>
      </c>
      <c r="Z108" t="s">
        <v>74</v>
      </c>
      <c r="AA108" t="s">
        <v>287</v>
      </c>
      <c r="AB108" t="s">
        <v>288</v>
      </c>
      <c r="AC108" t="s">
        <v>289</v>
      </c>
      <c r="AD108" t="s">
        <v>290</v>
      </c>
      <c r="AE108" s="1">
        <v>14064553.470000001</v>
      </c>
      <c r="AF108" s="1">
        <v>12100000</v>
      </c>
      <c r="AG108" s="1">
        <v>13924404.99</v>
      </c>
      <c r="AH108" s="1">
        <v>13750363.689999999</v>
      </c>
      <c r="AI108" s="1">
        <v>13728476.23</v>
      </c>
      <c r="AJ108" s="1">
        <v>13704906.039999999</v>
      </c>
      <c r="AK108" s="1">
        <v>12460311.76</v>
      </c>
      <c r="AL108" s="1">
        <f t="shared" si="9"/>
        <v>140148.48000000045</v>
      </c>
      <c r="AM108" s="1">
        <v>0</v>
      </c>
      <c r="AN108" s="1">
        <f t="shared" si="10"/>
        <v>14064553.470000001</v>
      </c>
      <c r="AO108" s="1">
        <f t="shared" si="11"/>
        <v>140148.48000000045</v>
      </c>
      <c r="AP108" s="1">
        <v>539822.56000000006</v>
      </c>
      <c r="AQ108" s="1">
        <v>1797262.56</v>
      </c>
      <c r="AR108">
        <v>0</v>
      </c>
      <c r="AS108" s="1">
        <v>372531.65</v>
      </c>
      <c r="AT108" s="1">
        <v>1964553.47</v>
      </c>
    </row>
    <row r="109" spans="1:46" hidden="1" x14ac:dyDescent="0.25">
      <c r="A109" t="s">
        <v>63</v>
      </c>
      <c r="B109" t="s">
        <v>64</v>
      </c>
      <c r="C109">
        <v>2</v>
      </c>
      <c r="D109" t="s">
        <v>351</v>
      </c>
      <c r="E109">
        <v>2.2000000000000002</v>
      </c>
      <c r="F109" t="s">
        <v>370</v>
      </c>
      <c r="G109" t="s">
        <v>371</v>
      </c>
      <c r="H109" t="s">
        <v>372</v>
      </c>
      <c r="I109" t="s">
        <v>187</v>
      </c>
      <c r="J109" t="s">
        <v>188</v>
      </c>
      <c r="K109" t="s">
        <v>284</v>
      </c>
      <c r="L109">
        <v>2</v>
      </c>
      <c r="M109">
        <v>36</v>
      </c>
      <c r="N109" t="s">
        <v>380</v>
      </c>
      <c r="O109" t="s">
        <v>53</v>
      </c>
      <c r="P109">
        <v>2400</v>
      </c>
      <c r="Q109" t="s">
        <v>79</v>
      </c>
      <c r="R109">
        <v>2420</v>
      </c>
      <c r="S109" t="s">
        <v>72</v>
      </c>
      <c r="T109">
        <v>2421</v>
      </c>
      <c r="U109" t="s">
        <v>182</v>
      </c>
      <c r="V109">
        <v>0</v>
      </c>
      <c r="W109" t="s">
        <v>57</v>
      </c>
      <c r="X109">
        <v>2000</v>
      </c>
      <c r="Y109" t="s">
        <v>72</v>
      </c>
      <c r="Z109" t="s">
        <v>74</v>
      </c>
      <c r="AA109" t="s">
        <v>287</v>
      </c>
      <c r="AB109" t="s">
        <v>381</v>
      </c>
      <c r="AC109" t="s">
        <v>382</v>
      </c>
      <c r="AD109" t="s">
        <v>383</v>
      </c>
      <c r="AE109" s="1">
        <v>750000</v>
      </c>
      <c r="AF109" s="1">
        <v>750000</v>
      </c>
      <c r="AG109" s="1">
        <v>687954.7</v>
      </c>
      <c r="AH109" s="1">
        <v>687954.7</v>
      </c>
      <c r="AI109" s="1">
        <v>687954.7</v>
      </c>
      <c r="AJ109" s="1">
        <v>687954.7</v>
      </c>
      <c r="AK109" s="1">
        <v>687954.7</v>
      </c>
      <c r="AL109" s="1">
        <f t="shared" si="9"/>
        <v>62045.300000000047</v>
      </c>
      <c r="AM109" s="1">
        <v>0</v>
      </c>
      <c r="AN109" s="1">
        <f t="shared" si="10"/>
        <v>750000</v>
      </c>
      <c r="AO109" s="1">
        <f t="shared" si="11"/>
        <v>62045.300000000047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1:46" hidden="1" x14ac:dyDescent="0.25">
      <c r="A110" t="s">
        <v>63</v>
      </c>
      <c r="B110" t="s">
        <v>64</v>
      </c>
      <c r="C110">
        <v>2</v>
      </c>
      <c r="D110" t="s">
        <v>351</v>
      </c>
      <c r="E110">
        <v>2.2999999999999998</v>
      </c>
      <c r="F110" t="s">
        <v>391</v>
      </c>
      <c r="G110" t="s">
        <v>392</v>
      </c>
      <c r="H110" t="s">
        <v>393</v>
      </c>
      <c r="I110" t="s">
        <v>187</v>
      </c>
      <c r="J110" t="s">
        <v>188</v>
      </c>
      <c r="K110" t="s">
        <v>284</v>
      </c>
      <c r="L110">
        <v>3</v>
      </c>
      <c r="M110">
        <v>39</v>
      </c>
      <c r="N110" t="s">
        <v>394</v>
      </c>
      <c r="O110" t="s">
        <v>53</v>
      </c>
      <c r="P110">
        <v>2400</v>
      </c>
      <c r="Q110" t="s">
        <v>79</v>
      </c>
      <c r="R110">
        <v>2420</v>
      </c>
      <c r="S110" t="s">
        <v>72</v>
      </c>
      <c r="T110">
        <v>2421</v>
      </c>
      <c r="U110" t="s">
        <v>182</v>
      </c>
      <c r="V110">
        <v>0</v>
      </c>
      <c r="W110" t="s">
        <v>57</v>
      </c>
      <c r="X110">
        <v>2000</v>
      </c>
      <c r="Y110" t="s">
        <v>72</v>
      </c>
      <c r="Z110" t="s">
        <v>74</v>
      </c>
      <c r="AA110" t="s">
        <v>287</v>
      </c>
      <c r="AB110" t="s">
        <v>288</v>
      </c>
      <c r="AC110" t="s">
        <v>395</v>
      </c>
      <c r="AD110" t="s">
        <v>396</v>
      </c>
      <c r="AE110" s="1">
        <v>10000</v>
      </c>
      <c r="AF110" s="1">
        <v>10000</v>
      </c>
      <c r="AG110">
        <v>0</v>
      </c>
      <c r="AH110">
        <v>0</v>
      </c>
      <c r="AI110">
        <v>0</v>
      </c>
      <c r="AJ110">
        <v>0</v>
      </c>
      <c r="AK110">
        <v>0</v>
      </c>
      <c r="AL110" s="1">
        <f t="shared" si="9"/>
        <v>10000</v>
      </c>
      <c r="AM110" s="1">
        <v>0</v>
      </c>
      <c r="AN110" s="1">
        <f t="shared" si="10"/>
        <v>10000</v>
      </c>
      <c r="AO110" s="1">
        <f t="shared" si="11"/>
        <v>10000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1:46" hidden="1" x14ac:dyDescent="0.25">
      <c r="A111" t="s">
        <v>63</v>
      </c>
      <c r="B111" t="s">
        <v>64</v>
      </c>
      <c r="C111">
        <v>3</v>
      </c>
      <c r="D111" t="s">
        <v>472</v>
      </c>
      <c r="E111">
        <v>3.1</v>
      </c>
      <c r="F111" t="s">
        <v>473</v>
      </c>
      <c r="G111" t="s">
        <v>474</v>
      </c>
      <c r="H111" t="s">
        <v>475</v>
      </c>
      <c r="I111" t="s">
        <v>187</v>
      </c>
      <c r="J111" t="s">
        <v>188</v>
      </c>
      <c r="K111" t="s">
        <v>293</v>
      </c>
      <c r="L111">
        <v>8</v>
      </c>
      <c r="M111">
        <v>42</v>
      </c>
      <c r="N111" t="s">
        <v>483</v>
      </c>
      <c r="O111" t="s">
        <v>53</v>
      </c>
      <c r="P111">
        <v>2400</v>
      </c>
      <c r="Q111" t="s">
        <v>79</v>
      </c>
      <c r="R111">
        <v>2430</v>
      </c>
      <c r="S111" t="s">
        <v>72</v>
      </c>
      <c r="T111">
        <v>2431</v>
      </c>
      <c r="U111" t="s">
        <v>490</v>
      </c>
      <c r="V111">
        <v>0</v>
      </c>
      <c r="W111" t="s">
        <v>57</v>
      </c>
      <c r="X111">
        <v>2000</v>
      </c>
      <c r="Y111" t="s">
        <v>72</v>
      </c>
      <c r="Z111" t="s">
        <v>74</v>
      </c>
      <c r="AA111" t="s">
        <v>296</v>
      </c>
      <c r="AB111" t="s">
        <v>479</v>
      </c>
      <c r="AC111" t="s">
        <v>484</v>
      </c>
      <c r="AD111" t="s">
        <v>485</v>
      </c>
      <c r="AE111">
        <v>0</v>
      </c>
      <c r="AF111" s="1">
        <v>50000</v>
      </c>
      <c r="AG111">
        <v>0</v>
      </c>
      <c r="AH111">
        <v>0</v>
      </c>
      <c r="AI111">
        <v>0</v>
      </c>
      <c r="AJ111">
        <v>0</v>
      </c>
      <c r="AK111">
        <v>0</v>
      </c>
      <c r="AL111" s="1">
        <f t="shared" si="9"/>
        <v>0</v>
      </c>
      <c r="AM111" s="1">
        <v>0</v>
      </c>
      <c r="AN111" s="1">
        <f t="shared" si="10"/>
        <v>0</v>
      </c>
      <c r="AO111" s="1">
        <f t="shared" si="11"/>
        <v>0</v>
      </c>
      <c r="AP111">
        <v>0</v>
      </c>
      <c r="AQ111">
        <v>0</v>
      </c>
      <c r="AR111">
        <v>0</v>
      </c>
      <c r="AS111" s="1">
        <v>50000</v>
      </c>
      <c r="AT111" s="1">
        <v>-50000</v>
      </c>
    </row>
    <row r="112" spans="1:46" hidden="1" x14ac:dyDescent="0.25">
      <c r="A112" t="s">
        <v>63</v>
      </c>
      <c r="B112" t="s">
        <v>64</v>
      </c>
      <c r="C112">
        <v>1</v>
      </c>
      <c r="D112" t="s">
        <v>45</v>
      </c>
      <c r="E112">
        <v>1.3</v>
      </c>
      <c r="F112" t="s">
        <v>46</v>
      </c>
      <c r="G112" t="s">
        <v>47</v>
      </c>
      <c r="H112" t="s">
        <v>48</v>
      </c>
      <c r="I112" t="s">
        <v>177</v>
      </c>
      <c r="J112" t="s">
        <v>178</v>
      </c>
      <c r="K112" t="s">
        <v>89</v>
      </c>
      <c r="L112">
        <v>1</v>
      </c>
      <c r="M112">
        <v>15</v>
      </c>
      <c r="N112" t="s">
        <v>163</v>
      </c>
      <c r="O112" t="s">
        <v>53</v>
      </c>
      <c r="P112">
        <v>2400</v>
      </c>
      <c r="Q112" t="s">
        <v>79</v>
      </c>
      <c r="R112">
        <v>2440</v>
      </c>
      <c r="S112" t="s">
        <v>72</v>
      </c>
      <c r="T112">
        <v>2441</v>
      </c>
      <c r="U112" t="s">
        <v>183</v>
      </c>
      <c r="V112">
        <v>0</v>
      </c>
      <c r="W112" t="s">
        <v>57</v>
      </c>
      <c r="X112">
        <v>2000</v>
      </c>
      <c r="Y112" t="s">
        <v>72</v>
      </c>
      <c r="Z112" t="s">
        <v>74</v>
      </c>
      <c r="AA112" t="s">
        <v>96</v>
      </c>
      <c r="AB112" t="s">
        <v>76</v>
      </c>
      <c r="AC112" t="s">
        <v>180</v>
      </c>
      <c r="AD112" t="s">
        <v>166</v>
      </c>
      <c r="AE112" s="1">
        <v>100000</v>
      </c>
      <c r="AF112" s="1">
        <v>100000</v>
      </c>
      <c r="AG112" s="1">
        <v>42875.31</v>
      </c>
      <c r="AH112" s="1">
        <v>22981.31</v>
      </c>
      <c r="AI112" s="1">
        <v>22981.31</v>
      </c>
      <c r="AJ112" s="1">
        <v>22981.31</v>
      </c>
      <c r="AK112" s="1">
        <v>22981.31</v>
      </c>
      <c r="AL112" s="1">
        <f t="shared" si="9"/>
        <v>57124.69</v>
      </c>
      <c r="AM112" s="1">
        <v>0</v>
      </c>
      <c r="AN112" s="1">
        <f t="shared" si="10"/>
        <v>100000</v>
      </c>
      <c r="AO112" s="1">
        <f t="shared" si="11"/>
        <v>57124.69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1:46" hidden="1" x14ac:dyDescent="0.25">
      <c r="A113" t="s">
        <v>63</v>
      </c>
      <c r="B113" t="s">
        <v>64</v>
      </c>
      <c r="C113">
        <v>1</v>
      </c>
      <c r="D113" t="s">
        <v>45</v>
      </c>
      <c r="E113">
        <v>1.3</v>
      </c>
      <c r="F113" t="s">
        <v>46</v>
      </c>
      <c r="G113" t="s">
        <v>47</v>
      </c>
      <c r="H113" t="s">
        <v>48</v>
      </c>
      <c r="I113" t="s">
        <v>187</v>
      </c>
      <c r="J113" t="s">
        <v>188</v>
      </c>
      <c r="K113" t="s">
        <v>226</v>
      </c>
      <c r="L113">
        <v>6</v>
      </c>
      <c r="M113">
        <v>21</v>
      </c>
      <c r="N113" t="s">
        <v>227</v>
      </c>
      <c r="O113" t="s">
        <v>53</v>
      </c>
      <c r="P113">
        <v>2400</v>
      </c>
      <c r="Q113" t="s">
        <v>79</v>
      </c>
      <c r="R113">
        <v>2440</v>
      </c>
      <c r="S113" t="s">
        <v>72</v>
      </c>
      <c r="T113">
        <v>2441</v>
      </c>
      <c r="U113" t="s">
        <v>183</v>
      </c>
      <c r="V113">
        <v>0</v>
      </c>
      <c r="W113" t="s">
        <v>57</v>
      </c>
      <c r="X113">
        <v>2000</v>
      </c>
      <c r="Y113" t="s">
        <v>72</v>
      </c>
      <c r="Z113" t="s">
        <v>74</v>
      </c>
      <c r="AA113" t="s">
        <v>228</v>
      </c>
      <c r="AB113" t="s">
        <v>60</v>
      </c>
      <c r="AC113" t="s">
        <v>229</v>
      </c>
      <c r="AD113" t="s">
        <v>230</v>
      </c>
      <c r="AE113" s="1">
        <v>1287</v>
      </c>
      <c r="AF113">
        <v>0</v>
      </c>
      <c r="AG113">
        <v>420.5</v>
      </c>
      <c r="AH113">
        <v>420.5</v>
      </c>
      <c r="AI113">
        <v>420.5</v>
      </c>
      <c r="AJ113">
        <v>420.5</v>
      </c>
      <c r="AK113">
        <v>420.5</v>
      </c>
      <c r="AL113" s="1">
        <f t="shared" si="9"/>
        <v>866.5</v>
      </c>
      <c r="AM113" s="1">
        <v>0</v>
      </c>
      <c r="AN113" s="1">
        <f t="shared" si="10"/>
        <v>1287</v>
      </c>
      <c r="AO113" s="1">
        <f t="shared" si="11"/>
        <v>866.5</v>
      </c>
      <c r="AP113">
        <v>0</v>
      </c>
      <c r="AQ113" s="1">
        <v>1287</v>
      </c>
      <c r="AR113">
        <v>0</v>
      </c>
      <c r="AS113">
        <v>0</v>
      </c>
      <c r="AT113" s="1">
        <v>1287</v>
      </c>
    </row>
    <row r="114" spans="1:46" hidden="1" x14ac:dyDescent="0.25">
      <c r="A114" t="s">
        <v>63</v>
      </c>
      <c r="B114" t="s">
        <v>64</v>
      </c>
      <c r="C114">
        <v>3</v>
      </c>
      <c r="D114" t="s">
        <v>472</v>
      </c>
      <c r="E114">
        <v>3.8</v>
      </c>
      <c r="F114" t="s">
        <v>506</v>
      </c>
      <c r="G114" t="s">
        <v>507</v>
      </c>
      <c r="H114" t="s">
        <v>508</v>
      </c>
      <c r="I114" t="s">
        <v>187</v>
      </c>
      <c r="J114" t="s">
        <v>188</v>
      </c>
      <c r="K114" t="s">
        <v>509</v>
      </c>
      <c r="L114">
        <v>6</v>
      </c>
      <c r="M114">
        <v>49</v>
      </c>
      <c r="N114" t="s">
        <v>510</v>
      </c>
      <c r="O114" t="s">
        <v>53</v>
      </c>
      <c r="P114">
        <v>2400</v>
      </c>
      <c r="Q114" t="s">
        <v>79</v>
      </c>
      <c r="R114">
        <v>2440</v>
      </c>
      <c r="S114" t="s">
        <v>72</v>
      </c>
      <c r="T114">
        <v>2441</v>
      </c>
      <c r="U114" t="s">
        <v>183</v>
      </c>
      <c r="V114">
        <v>0</v>
      </c>
      <c r="W114" t="s">
        <v>57</v>
      </c>
      <c r="X114">
        <v>2000</v>
      </c>
      <c r="Y114" t="s">
        <v>72</v>
      </c>
      <c r="Z114" t="s">
        <v>74</v>
      </c>
      <c r="AA114" t="s">
        <v>512</v>
      </c>
      <c r="AB114" t="s">
        <v>60</v>
      </c>
      <c r="AC114" t="s">
        <v>513</v>
      </c>
      <c r="AD114" t="s">
        <v>514</v>
      </c>
      <c r="AE114" s="1">
        <v>19426.16</v>
      </c>
      <c r="AF114">
        <v>0</v>
      </c>
      <c r="AG114" s="1">
        <v>19426.16</v>
      </c>
      <c r="AH114" s="1">
        <v>19426.16</v>
      </c>
      <c r="AI114" s="1">
        <v>9426.16</v>
      </c>
      <c r="AJ114" s="1">
        <v>9426.16</v>
      </c>
      <c r="AK114" s="1">
        <v>9426.16</v>
      </c>
      <c r="AL114" s="1">
        <f t="shared" si="9"/>
        <v>0</v>
      </c>
      <c r="AM114" s="1">
        <v>0</v>
      </c>
      <c r="AN114" s="1">
        <f t="shared" si="10"/>
        <v>19426.16</v>
      </c>
      <c r="AO114" s="1">
        <f t="shared" si="11"/>
        <v>0</v>
      </c>
      <c r="AP114">
        <v>0</v>
      </c>
      <c r="AQ114" s="1">
        <v>19426.16</v>
      </c>
      <c r="AR114">
        <v>0</v>
      </c>
      <c r="AS114">
        <v>0</v>
      </c>
      <c r="AT114" s="1">
        <v>19426.16</v>
      </c>
    </row>
    <row r="115" spans="1:46" hidden="1" x14ac:dyDescent="0.25">
      <c r="A115" t="s">
        <v>63</v>
      </c>
      <c r="B115" t="s">
        <v>64</v>
      </c>
      <c r="C115">
        <v>1</v>
      </c>
      <c r="D115" t="s">
        <v>45</v>
      </c>
      <c r="E115">
        <v>1.3</v>
      </c>
      <c r="F115" t="s">
        <v>46</v>
      </c>
      <c r="G115" t="s">
        <v>47</v>
      </c>
      <c r="H115" t="s">
        <v>48</v>
      </c>
      <c r="I115" t="s">
        <v>187</v>
      </c>
      <c r="J115" t="s">
        <v>188</v>
      </c>
      <c r="K115" t="s">
        <v>226</v>
      </c>
      <c r="L115">
        <v>6</v>
      </c>
      <c r="M115">
        <v>21</v>
      </c>
      <c r="N115" t="s">
        <v>227</v>
      </c>
      <c r="O115" t="s">
        <v>53</v>
      </c>
      <c r="P115">
        <v>2400</v>
      </c>
      <c r="Q115" t="s">
        <v>79</v>
      </c>
      <c r="R115">
        <v>2450</v>
      </c>
      <c r="S115" t="s">
        <v>72</v>
      </c>
      <c r="T115">
        <v>2451</v>
      </c>
      <c r="U115" t="s">
        <v>238</v>
      </c>
      <c r="V115">
        <v>0</v>
      </c>
      <c r="W115" t="s">
        <v>57</v>
      </c>
      <c r="X115">
        <v>2000</v>
      </c>
      <c r="Y115" t="s">
        <v>72</v>
      </c>
      <c r="Z115" t="s">
        <v>74</v>
      </c>
      <c r="AA115" t="s">
        <v>228</v>
      </c>
      <c r="AB115" t="s">
        <v>60</v>
      </c>
      <c r="AC115" t="s">
        <v>229</v>
      </c>
      <c r="AD115" t="s">
        <v>230</v>
      </c>
      <c r="AE115" s="1">
        <v>47757.2</v>
      </c>
      <c r="AF115" s="1">
        <v>47757.2</v>
      </c>
      <c r="AG115" s="1">
        <v>7888</v>
      </c>
      <c r="AH115" s="1">
        <v>7888</v>
      </c>
      <c r="AI115" s="1">
        <v>7888</v>
      </c>
      <c r="AJ115" s="1">
        <v>7888</v>
      </c>
      <c r="AK115" s="1">
        <v>7888</v>
      </c>
      <c r="AL115" s="1">
        <f t="shared" si="9"/>
        <v>39869.199999999997</v>
      </c>
      <c r="AM115" s="1">
        <v>0</v>
      </c>
      <c r="AN115" s="1">
        <f t="shared" si="10"/>
        <v>47757.2</v>
      </c>
      <c r="AO115" s="1">
        <f t="shared" si="11"/>
        <v>39869.199999999997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1:46" hidden="1" x14ac:dyDescent="0.25">
      <c r="A116" t="s">
        <v>63</v>
      </c>
      <c r="B116" t="s">
        <v>64</v>
      </c>
      <c r="C116">
        <v>3</v>
      </c>
      <c r="D116" t="s">
        <v>472</v>
      </c>
      <c r="E116">
        <v>3.1</v>
      </c>
      <c r="F116" t="s">
        <v>473</v>
      </c>
      <c r="G116" t="s">
        <v>474</v>
      </c>
      <c r="H116" t="s">
        <v>475</v>
      </c>
      <c r="I116" t="s">
        <v>187</v>
      </c>
      <c r="J116" t="s">
        <v>188</v>
      </c>
      <c r="K116" t="s">
        <v>293</v>
      </c>
      <c r="L116">
        <v>8</v>
      </c>
      <c r="M116">
        <v>42</v>
      </c>
      <c r="N116" t="s">
        <v>483</v>
      </c>
      <c r="O116" t="s">
        <v>53</v>
      </c>
      <c r="P116">
        <v>2400</v>
      </c>
      <c r="Q116" t="s">
        <v>79</v>
      </c>
      <c r="R116">
        <v>2450</v>
      </c>
      <c r="S116" t="s">
        <v>72</v>
      </c>
      <c r="T116">
        <v>2451</v>
      </c>
      <c r="U116" t="s">
        <v>238</v>
      </c>
      <c r="V116">
        <v>0</v>
      </c>
      <c r="W116" t="s">
        <v>57</v>
      </c>
      <c r="X116">
        <v>2000</v>
      </c>
      <c r="Y116" t="s">
        <v>72</v>
      </c>
      <c r="Z116" t="s">
        <v>74</v>
      </c>
      <c r="AA116" t="s">
        <v>296</v>
      </c>
      <c r="AB116" t="s">
        <v>479</v>
      </c>
      <c r="AC116" t="s">
        <v>484</v>
      </c>
      <c r="AD116" t="s">
        <v>485</v>
      </c>
      <c r="AE116">
        <v>0</v>
      </c>
      <c r="AF116" s="1">
        <v>500000</v>
      </c>
      <c r="AG116">
        <v>0</v>
      </c>
      <c r="AH116">
        <v>0</v>
      </c>
      <c r="AI116">
        <v>0</v>
      </c>
      <c r="AJ116">
        <v>0</v>
      </c>
      <c r="AK116">
        <v>0</v>
      </c>
      <c r="AL116" s="1">
        <f t="shared" si="9"/>
        <v>0</v>
      </c>
      <c r="AM116" s="1">
        <v>0</v>
      </c>
      <c r="AN116" s="1">
        <f t="shared" si="10"/>
        <v>0</v>
      </c>
      <c r="AO116" s="1">
        <f t="shared" si="11"/>
        <v>0</v>
      </c>
      <c r="AP116">
        <v>0</v>
      </c>
      <c r="AQ116">
        <v>0</v>
      </c>
      <c r="AR116">
        <v>0</v>
      </c>
      <c r="AS116" s="1">
        <v>500000</v>
      </c>
      <c r="AT116" s="1">
        <v>-500000</v>
      </c>
    </row>
    <row r="117" spans="1:46" hidden="1" x14ac:dyDescent="0.25">
      <c r="A117" t="s">
        <v>63</v>
      </c>
      <c r="B117" t="s">
        <v>64</v>
      </c>
      <c r="C117">
        <v>1</v>
      </c>
      <c r="D117" t="s">
        <v>45</v>
      </c>
      <c r="E117">
        <v>1.3</v>
      </c>
      <c r="F117" t="s">
        <v>46</v>
      </c>
      <c r="G117" t="s">
        <v>47</v>
      </c>
      <c r="H117" t="s">
        <v>48</v>
      </c>
      <c r="I117" t="s">
        <v>187</v>
      </c>
      <c r="J117" t="s">
        <v>188</v>
      </c>
      <c r="K117" t="s">
        <v>189</v>
      </c>
      <c r="L117">
        <v>5</v>
      </c>
      <c r="M117">
        <v>2</v>
      </c>
      <c r="N117" t="s">
        <v>201</v>
      </c>
      <c r="O117" t="s">
        <v>53</v>
      </c>
      <c r="P117">
        <v>2400</v>
      </c>
      <c r="Q117" t="s">
        <v>79</v>
      </c>
      <c r="R117">
        <v>2460</v>
      </c>
      <c r="S117" t="s">
        <v>72</v>
      </c>
      <c r="T117">
        <v>2461</v>
      </c>
      <c r="U117" t="s">
        <v>206</v>
      </c>
      <c r="V117">
        <v>0</v>
      </c>
      <c r="W117" t="s">
        <v>57</v>
      </c>
      <c r="X117">
        <v>2000</v>
      </c>
      <c r="Y117" t="s">
        <v>72</v>
      </c>
      <c r="Z117" t="s">
        <v>74</v>
      </c>
      <c r="AA117" t="s">
        <v>192</v>
      </c>
      <c r="AB117" t="s">
        <v>202</v>
      </c>
      <c r="AC117" t="s">
        <v>203</v>
      </c>
      <c r="AD117" t="s">
        <v>204</v>
      </c>
      <c r="AE117" s="1">
        <v>10000</v>
      </c>
      <c r="AF117">
        <v>0</v>
      </c>
      <c r="AG117" s="1">
        <v>2700.86</v>
      </c>
      <c r="AH117" s="1">
        <v>2700.86</v>
      </c>
      <c r="AI117" s="1">
        <v>2700.86</v>
      </c>
      <c r="AJ117" s="1">
        <v>2700.86</v>
      </c>
      <c r="AK117" s="1">
        <v>2700.86</v>
      </c>
      <c r="AL117" s="1">
        <f t="shared" ref="AL117:AL148" si="12">AE117-AG117</f>
        <v>7299.1399999999994</v>
      </c>
      <c r="AM117" s="1">
        <v>0</v>
      </c>
      <c r="AN117" s="1">
        <f t="shared" ref="AN117:AN148" si="13">AE117+AM117</f>
        <v>10000</v>
      </c>
      <c r="AO117" s="1">
        <f t="shared" ref="AO117:AO148" si="14">AN117-AG117</f>
        <v>7299.1399999999994</v>
      </c>
      <c r="AP117">
        <v>0</v>
      </c>
      <c r="AQ117" s="1">
        <v>10000</v>
      </c>
      <c r="AR117">
        <v>0</v>
      </c>
      <c r="AS117">
        <v>0</v>
      </c>
      <c r="AT117" s="1">
        <v>10000</v>
      </c>
    </row>
    <row r="118" spans="1:46" hidden="1" x14ac:dyDescent="0.25">
      <c r="A118" t="s">
        <v>63</v>
      </c>
      <c r="B118" t="s">
        <v>64</v>
      </c>
      <c r="C118">
        <v>1</v>
      </c>
      <c r="D118" t="s">
        <v>45</v>
      </c>
      <c r="E118">
        <v>1.3</v>
      </c>
      <c r="F118" t="s">
        <v>46</v>
      </c>
      <c r="G118" t="s">
        <v>47</v>
      </c>
      <c r="H118" t="s">
        <v>48</v>
      </c>
      <c r="I118" t="s">
        <v>187</v>
      </c>
      <c r="J118" t="s">
        <v>188</v>
      </c>
      <c r="K118" t="s">
        <v>226</v>
      </c>
      <c r="L118">
        <v>6</v>
      </c>
      <c r="M118">
        <v>21</v>
      </c>
      <c r="N118" t="s">
        <v>227</v>
      </c>
      <c r="O118" t="s">
        <v>53</v>
      </c>
      <c r="P118">
        <v>2400</v>
      </c>
      <c r="Q118" t="s">
        <v>79</v>
      </c>
      <c r="R118">
        <v>2460</v>
      </c>
      <c r="S118" t="s">
        <v>72</v>
      </c>
      <c r="T118">
        <v>2461</v>
      </c>
      <c r="U118" t="s">
        <v>206</v>
      </c>
      <c r="V118">
        <v>0</v>
      </c>
      <c r="W118" t="s">
        <v>57</v>
      </c>
      <c r="X118">
        <v>2000</v>
      </c>
      <c r="Y118" t="s">
        <v>72</v>
      </c>
      <c r="Z118" t="s">
        <v>74</v>
      </c>
      <c r="AA118" t="s">
        <v>228</v>
      </c>
      <c r="AB118" t="s">
        <v>60</v>
      </c>
      <c r="AC118" t="s">
        <v>229</v>
      </c>
      <c r="AD118" t="s">
        <v>230</v>
      </c>
      <c r="AE118" s="1">
        <v>150000</v>
      </c>
      <c r="AF118" s="1">
        <v>150000</v>
      </c>
      <c r="AG118" s="1">
        <v>136164.67000000001</v>
      </c>
      <c r="AH118" s="1">
        <v>97577.27</v>
      </c>
      <c r="AI118" s="1">
        <v>97577.27</v>
      </c>
      <c r="AJ118" s="1">
        <v>97577.27</v>
      </c>
      <c r="AK118" s="1">
        <v>97577.27</v>
      </c>
      <c r="AL118" s="1">
        <f t="shared" si="12"/>
        <v>13835.329999999987</v>
      </c>
      <c r="AM118" s="1">
        <v>0</v>
      </c>
      <c r="AN118" s="1">
        <f t="shared" si="13"/>
        <v>150000</v>
      </c>
      <c r="AO118" s="1">
        <f t="shared" si="14"/>
        <v>13835.329999999987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1:46" hidden="1" x14ac:dyDescent="0.25">
      <c r="A119" t="s">
        <v>63</v>
      </c>
      <c r="B119" t="s">
        <v>64</v>
      </c>
      <c r="C119">
        <v>1</v>
      </c>
      <c r="D119" t="s">
        <v>45</v>
      </c>
      <c r="E119">
        <v>1.7</v>
      </c>
      <c r="F119" t="s">
        <v>321</v>
      </c>
      <c r="G119" t="s">
        <v>322</v>
      </c>
      <c r="H119" t="s">
        <v>323</v>
      </c>
      <c r="I119" t="s">
        <v>187</v>
      </c>
      <c r="J119" t="s">
        <v>188</v>
      </c>
      <c r="K119" t="s">
        <v>89</v>
      </c>
      <c r="L119">
        <v>3</v>
      </c>
      <c r="M119">
        <v>11</v>
      </c>
      <c r="N119" t="s">
        <v>324</v>
      </c>
      <c r="O119" t="s">
        <v>53</v>
      </c>
      <c r="P119">
        <v>2400</v>
      </c>
      <c r="Q119" t="s">
        <v>79</v>
      </c>
      <c r="R119">
        <v>2460</v>
      </c>
      <c r="S119" t="s">
        <v>72</v>
      </c>
      <c r="T119">
        <v>2461</v>
      </c>
      <c r="U119" t="s">
        <v>206</v>
      </c>
      <c r="V119">
        <v>0</v>
      </c>
      <c r="W119" t="s">
        <v>57</v>
      </c>
      <c r="X119">
        <v>2000</v>
      </c>
      <c r="Y119" t="s">
        <v>72</v>
      </c>
      <c r="Z119" t="s">
        <v>74</v>
      </c>
      <c r="AA119" t="s">
        <v>96</v>
      </c>
      <c r="AB119" t="s">
        <v>288</v>
      </c>
      <c r="AC119" t="s">
        <v>326</v>
      </c>
      <c r="AD119" t="s">
        <v>327</v>
      </c>
      <c r="AE119" s="1">
        <v>1000</v>
      </c>
      <c r="AF119" s="1">
        <v>1000</v>
      </c>
      <c r="AG119">
        <v>0</v>
      </c>
      <c r="AH119">
        <v>0</v>
      </c>
      <c r="AI119">
        <v>0</v>
      </c>
      <c r="AJ119">
        <v>0</v>
      </c>
      <c r="AK119">
        <v>0</v>
      </c>
      <c r="AL119" s="1">
        <f t="shared" si="12"/>
        <v>1000</v>
      </c>
      <c r="AM119" s="1">
        <v>0</v>
      </c>
      <c r="AN119" s="1">
        <f t="shared" si="13"/>
        <v>1000</v>
      </c>
      <c r="AO119" s="1">
        <f t="shared" si="14"/>
        <v>1000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1:46" hidden="1" x14ac:dyDescent="0.25">
      <c r="A120" t="s">
        <v>63</v>
      </c>
      <c r="B120" t="s">
        <v>64</v>
      </c>
      <c r="C120">
        <v>2</v>
      </c>
      <c r="D120" t="s">
        <v>351</v>
      </c>
      <c r="E120">
        <v>2.2000000000000002</v>
      </c>
      <c r="F120" t="s">
        <v>370</v>
      </c>
      <c r="G120" t="s">
        <v>371</v>
      </c>
      <c r="H120" t="s">
        <v>372</v>
      </c>
      <c r="I120" t="s">
        <v>187</v>
      </c>
      <c r="J120" t="s">
        <v>188</v>
      </c>
      <c r="K120" t="s">
        <v>284</v>
      </c>
      <c r="L120">
        <v>2</v>
      </c>
      <c r="M120">
        <v>36</v>
      </c>
      <c r="N120" t="s">
        <v>380</v>
      </c>
      <c r="O120" t="s">
        <v>53</v>
      </c>
      <c r="P120">
        <v>2400</v>
      </c>
      <c r="Q120" t="s">
        <v>79</v>
      </c>
      <c r="R120">
        <v>2460</v>
      </c>
      <c r="S120" t="s">
        <v>72</v>
      </c>
      <c r="T120">
        <v>2461</v>
      </c>
      <c r="U120" t="s">
        <v>206</v>
      </c>
      <c r="V120">
        <v>0</v>
      </c>
      <c r="W120" t="s">
        <v>57</v>
      </c>
      <c r="X120">
        <v>2000</v>
      </c>
      <c r="Y120" t="s">
        <v>72</v>
      </c>
      <c r="Z120" t="s">
        <v>74</v>
      </c>
      <c r="AA120" t="s">
        <v>287</v>
      </c>
      <c r="AB120" t="s">
        <v>381</v>
      </c>
      <c r="AC120" t="s">
        <v>382</v>
      </c>
      <c r="AD120" t="s">
        <v>383</v>
      </c>
      <c r="AE120" s="1">
        <v>650000</v>
      </c>
      <c r="AF120" s="1">
        <v>650000</v>
      </c>
      <c r="AG120" s="1">
        <v>601387.63</v>
      </c>
      <c r="AH120" s="1">
        <v>582908.82999999996</v>
      </c>
      <c r="AI120" s="1">
        <v>582908.82999999996</v>
      </c>
      <c r="AJ120" s="1">
        <v>582908.82999999996</v>
      </c>
      <c r="AK120" s="1">
        <v>582908.82999999996</v>
      </c>
      <c r="AL120" s="1">
        <f t="shared" si="12"/>
        <v>48612.369999999995</v>
      </c>
      <c r="AM120" s="1">
        <v>0</v>
      </c>
      <c r="AN120" s="1">
        <f t="shared" si="13"/>
        <v>650000</v>
      </c>
      <c r="AO120" s="1">
        <f t="shared" si="14"/>
        <v>48612.369999999995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1:46" hidden="1" x14ac:dyDescent="0.25">
      <c r="A121" t="s">
        <v>63</v>
      </c>
      <c r="B121" t="s">
        <v>64</v>
      </c>
      <c r="C121">
        <v>2</v>
      </c>
      <c r="D121" t="s">
        <v>351</v>
      </c>
      <c r="E121">
        <v>2.2000000000000002</v>
      </c>
      <c r="F121" t="s">
        <v>370</v>
      </c>
      <c r="G121" t="s">
        <v>386</v>
      </c>
      <c r="H121" t="s">
        <v>387</v>
      </c>
      <c r="I121" t="s">
        <v>187</v>
      </c>
      <c r="J121" t="s">
        <v>188</v>
      </c>
      <c r="K121" t="s">
        <v>284</v>
      </c>
      <c r="L121">
        <v>3</v>
      </c>
      <c r="M121">
        <v>34</v>
      </c>
      <c r="N121" t="s">
        <v>388</v>
      </c>
      <c r="O121" t="s">
        <v>53</v>
      </c>
      <c r="P121">
        <v>2400</v>
      </c>
      <c r="Q121" t="s">
        <v>79</v>
      </c>
      <c r="R121">
        <v>2460</v>
      </c>
      <c r="S121" t="s">
        <v>72</v>
      </c>
      <c r="T121">
        <v>2461</v>
      </c>
      <c r="U121" t="s">
        <v>206</v>
      </c>
      <c r="V121">
        <v>0</v>
      </c>
      <c r="W121" t="s">
        <v>57</v>
      </c>
      <c r="X121">
        <v>2000</v>
      </c>
      <c r="Y121" t="s">
        <v>72</v>
      </c>
      <c r="Z121" t="s">
        <v>74</v>
      </c>
      <c r="AA121" t="s">
        <v>287</v>
      </c>
      <c r="AB121" t="s">
        <v>288</v>
      </c>
      <c r="AC121" t="s">
        <v>389</v>
      </c>
      <c r="AD121" t="s">
        <v>390</v>
      </c>
      <c r="AE121" s="1">
        <v>14573770.67</v>
      </c>
      <c r="AF121" s="1">
        <v>10600000</v>
      </c>
      <c r="AG121" s="1">
        <v>15182519.09</v>
      </c>
      <c r="AH121" s="1">
        <v>11093648.68</v>
      </c>
      <c r="AI121" s="1">
        <v>9535881.4900000002</v>
      </c>
      <c r="AJ121" s="1">
        <v>9535881.4900000002</v>
      </c>
      <c r="AK121" s="1">
        <v>9535881.4900000002</v>
      </c>
      <c r="AL121" s="1">
        <f t="shared" si="12"/>
        <v>-608748.41999999993</v>
      </c>
      <c r="AM121" s="1">
        <v>0</v>
      </c>
      <c r="AN121" s="1">
        <f t="shared" si="13"/>
        <v>14573770.67</v>
      </c>
      <c r="AO121" s="1">
        <f t="shared" si="14"/>
        <v>-608748.41999999993</v>
      </c>
      <c r="AP121">
        <v>0</v>
      </c>
      <c r="AQ121" s="1">
        <v>5458000</v>
      </c>
      <c r="AR121">
        <v>0</v>
      </c>
      <c r="AS121" s="1">
        <v>1484229.33</v>
      </c>
      <c r="AT121" s="1">
        <v>3973770.67</v>
      </c>
    </row>
    <row r="122" spans="1:46" hidden="1" x14ac:dyDescent="0.25">
      <c r="A122" t="s">
        <v>63</v>
      </c>
      <c r="B122" t="s">
        <v>64</v>
      </c>
      <c r="C122">
        <v>2</v>
      </c>
      <c r="D122" t="s">
        <v>351</v>
      </c>
      <c r="E122">
        <v>2.2999999999999998</v>
      </c>
      <c r="F122" t="s">
        <v>391</v>
      </c>
      <c r="G122" t="s">
        <v>392</v>
      </c>
      <c r="H122" t="s">
        <v>393</v>
      </c>
      <c r="I122" t="s">
        <v>187</v>
      </c>
      <c r="J122" t="s">
        <v>188</v>
      </c>
      <c r="K122" t="s">
        <v>284</v>
      </c>
      <c r="L122">
        <v>3</v>
      </c>
      <c r="M122">
        <v>39</v>
      </c>
      <c r="N122" t="s">
        <v>394</v>
      </c>
      <c r="O122" t="s">
        <v>53</v>
      </c>
      <c r="P122">
        <v>2400</v>
      </c>
      <c r="Q122" t="s">
        <v>79</v>
      </c>
      <c r="R122">
        <v>2460</v>
      </c>
      <c r="S122" t="s">
        <v>72</v>
      </c>
      <c r="T122">
        <v>2461</v>
      </c>
      <c r="U122" t="s">
        <v>206</v>
      </c>
      <c r="V122">
        <v>0</v>
      </c>
      <c r="W122" t="s">
        <v>57</v>
      </c>
      <c r="X122">
        <v>2000</v>
      </c>
      <c r="Y122" t="s">
        <v>72</v>
      </c>
      <c r="Z122" t="s">
        <v>74</v>
      </c>
      <c r="AA122" t="s">
        <v>287</v>
      </c>
      <c r="AB122" t="s">
        <v>288</v>
      </c>
      <c r="AC122" t="s">
        <v>395</v>
      </c>
      <c r="AD122" t="s">
        <v>396</v>
      </c>
      <c r="AE122" s="1">
        <v>100000</v>
      </c>
      <c r="AF122">
        <v>0</v>
      </c>
      <c r="AG122" s="1">
        <v>40676.44</v>
      </c>
      <c r="AH122" s="1">
        <v>40676.44</v>
      </c>
      <c r="AI122" s="1">
        <v>40676.44</v>
      </c>
      <c r="AJ122" s="1">
        <v>40676.44</v>
      </c>
      <c r="AK122" s="1">
        <v>40676.44</v>
      </c>
      <c r="AL122" s="1">
        <f t="shared" si="12"/>
        <v>59323.56</v>
      </c>
      <c r="AM122" s="1">
        <v>0</v>
      </c>
      <c r="AN122" s="1">
        <f t="shared" si="13"/>
        <v>100000</v>
      </c>
      <c r="AO122" s="1">
        <f t="shared" si="14"/>
        <v>59323.56</v>
      </c>
      <c r="AP122">
        <v>0</v>
      </c>
      <c r="AQ122" s="1">
        <v>100000</v>
      </c>
      <c r="AR122">
        <v>0</v>
      </c>
      <c r="AS122">
        <v>0</v>
      </c>
      <c r="AT122" s="1">
        <v>100000</v>
      </c>
    </row>
    <row r="123" spans="1:46" hidden="1" x14ac:dyDescent="0.25">
      <c r="A123" t="s">
        <v>63</v>
      </c>
      <c r="B123" t="s">
        <v>64</v>
      </c>
      <c r="C123">
        <v>3</v>
      </c>
      <c r="D123" t="s">
        <v>472</v>
      </c>
      <c r="E123">
        <v>3.8</v>
      </c>
      <c r="F123" t="s">
        <v>506</v>
      </c>
      <c r="G123" t="s">
        <v>507</v>
      </c>
      <c r="H123" t="s">
        <v>508</v>
      </c>
      <c r="I123" t="s">
        <v>187</v>
      </c>
      <c r="J123" t="s">
        <v>188</v>
      </c>
      <c r="K123" t="s">
        <v>509</v>
      </c>
      <c r="L123">
        <v>6</v>
      </c>
      <c r="M123">
        <v>49</v>
      </c>
      <c r="N123" t="s">
        <v>510</v>
      </c>
      <c r="O123" t="s">
        <v>53</v>
      </c>
      <c r="P123">
        <v>2400</v>
      </c>
      <c r="Q123" t="s">
        <v>79</v>
      </c>
      <c r="R123">
        <v>2460</v>
      </c>
      <c r="S123" t="s">
        <v>72</v>
      </c>
      <c r="T123">
        <v>2461</v>
      </c>
      <c r="U123" t="s">
        <v>206</v>
      </c>
      <c r="V123">
        <v>0</v>
      </c>
      <c r="W123" t="s">
        <v>57</v>
      </c>
      <c r="X123">
        <v>2000</v>
      </c>
      <c r="Y123" t="s">
        <v>72</v>
      </c>
      <c r="Z123" t="s">
        <v>74</v>
      </c>
      <c r="AA123" t="s">
        <v>512</v>
      </c>
      <c r="AB123" t="s">
        <v>60</v>
      </c>
      <c r="AC123" t="s">
        <v>513</v>
      </c>
      <c r="AD123" t="s">
        <v>514</v>
      </c>
      <c r="AE123" s="1">
        <v>120906.84</v>
      </c>
      <c r="AF123" s="1">
        <v>501333</v>
      </c>
      <c r="AG123" s="1">
        <v>64461.2</v>
      </c>
      <c r="AH123" s="1">
        <v>14929.2</v>
      </c>
      <c r="AI123" s="1">
        <v>14929.2</v>
      </c>
      <c r="AJ123" s="1">
        <v>14929.2</v>
      </c>
      <c r="AK123" s="1">
        <v>14929.2</v>
      </c>
      <c r="AL123" s="1">
        <f t="shared" si="12"/>
        <v>56445.64</v>
      </c>
      <c r="AM123" s="1">
        <v>0</v>
      </c>
      <c r="AN123" s="1">
        <f t="shared" si="13"/>
        <v>120906.84</v>
      </c>
      <c r="AO123" s="1">
        <f t="shared" si="14"/>
        <v>56445.64</v>
      </c>
      <c r="AP123">
        <v>0</v>
      </c>
      <c r="AQ123" s="1">
        <v>15000</v>
      </c>
      <c r="AR123">
        <v>0</v>
      </c>
      <c r="AS123" s="1">
        <v>395426.16</v>
      </c>
      <c r="AT123" s="1">
        <v>-380426.16</v>
      </c>
    </row>
    <row r="124" spans="1:46" hidden="1" x14ac:dyDescent="0.25">
      <c r="A124" t="s">
        <v>63</v>
      </c>
      <c r="B124" t="s">
        <v>64</v>
      </c>
      <c r="C124">
        <v>1</v>
      </c>
      <c r="D124" t="s">
        <v>45</v>
      </c>
      <c r="E124">
        <v>1.3</v>
      </c>
      <c r="F124" t="s">
        <v>46</v>
      </c>
      <c r="G124" t="s">
        <v>47</v>
      </c>
      <c r="H124" t="s">
        <v>48</v>
      </c>
      <c r="I124" t="s">
        <v>177</v>
      </c>
      <c r="J124" t="s">
        <v>178</v>
      </c>
      <c r="K124" t="s">
        <v>89</v>
      </c>
      <c r="L124">
        <v>1</v>
      </c>
      <c r="M124">
        <v>15</v>
      </c>
      <c r="N124" t="s">
        <v>163</v>
      </c>
      <c r="O124" t="s">
        <v>53</v>
      </c>
      <c r="P124">
        <v>2400</v>
      </c>
      <c r="Q124" t="s">
        <v>79</v>
      </c>
      <c r="R124">
        <v>2470</v>
      </c>
      <c r="S124" t="s">
        <v>72</v>
      </c>
      <c r="T124">
        <v>2471</v>
      </c>
      <c r="U124" t="s">
        <v>184</v>
      </c>
      <c r="V124">
        <v>0</v>
      </c>
      <c r="W124" t="s">
        <v>57</v>
      </c>
      <c r="X124">
        <v>2000</v>
      </c>
      <c r="Y124" t="s">
        <v>72</v>
      </c>
      <c r="Z124" t="s">
        <v>74</v>
      </c>
      <c r="AA124" t="s">
        <v>96</v>
      </c>
      <c r="AB124" t="s">
        <v>76</v>
      </c>
      <c r="AC124" t="s">
        <v>180</v>
      </c>
      <c r="AD124" t="s">
        <v>166</v>
      </c>
      <c r="AE124" s="1">
        <v>150000</v>
      </c>
      <c r="AF124" s="1">
        <v>150000</v>
      </c>
      <c r="AG124" s="1">
        <v>78283.91</v>
      </c>
      <c r="AH124" s="1">
        <v>78283.91</v>
      </c>
      <c r="AI124" s="1">
        <v>78283.91</v>
      </c>
      <c r="AJ124" s="1">
        <v>78283.91</v>
      </c>
      <c r="AK124" s="1">
        <v>78283.91</v>
      </c>
      <c r="AL124" s="1">
        <f t="shared" si="12"/>
        <v>71716.09</v>
      </c>
      <c r="AM124" s="1">
        <v>0</v>
      </c>
      <c r="AN124" s="1">
        <f t="shared" si="13"/>
        <v>150000</v>
      </c>
      <c r="AO124" s="1">
        <f t="shared" si="14"/>
        <v>71716.09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1:46" hidden="1" x14ac:dyDescent="0.25">
      <c r="A125" t="s">
        <v>63</v>
      </c>
      <c r="B125" t="s">
        <v>64</v>
      </c>
      <c r="C125">
        <v>1</v>
      </c>
      <c r="D125" t="s">
        <v>45</v>
      </c>
      <c r="E125">
        <v>1.3</v>
      </c>
      <c r="F125" t="s">
        <v>46</v>
      </c>
      <c r="G125" t="s">
        <v>47</v>
      </c>
      <c r="H125" t="s">
        <v>48</v>
      </c>
      <c r="I125" t="s">
        <v>187</v>
      </c>
      <c r="J125" t="s">
        <v>188</v>
      </c>
      <c r="K125" t="s">
        <v>226</v>
      </c>
      <c r="L125">
        <v>6</v>
      </c>
      <c r="M125">
        <v>21</v>
      </c>
      <c r="N125" t="s">
        <v>227</v>
      </c>
      <c r="O125" t="s">
        <v>53</v>
      </c>
      <c r="P125">
        <v>2400</v>
      </c>
      <c r="Q125" t="s">
        <v>79</v>
      </c>
      <c r="R125">
        <v>2470</v>
      </c>
      <c r="S125" t="s">
        <v>72</v>
      </c>
      <c r="T125">
        <v>2471</v>
      </c>
      <c r="U125" t="s">
        <v>184</v>
      </c>
      <c r="V125">
        <v>0</v>
      </c>
      <c r="W125" t="s">
        <v>57</v>
      </c>
      <c r="X125">
        <v>2000</v>
      </c>
      <c r="Y125" t="s">
        <v>72</v>
      </c>
      <c r="Z125" t="s">
        <v>74</v>
      </c>
      <c r="AA125" t="s">
        <v>228</v>
      </c>
      <c r="AB125" t="s">
        <v>60</v>
      </c>
      <c r="AC125" t="s">
        <v>229</v>
      </c>
      <c r="AD125" t="s">
        <v>230</v>
      </c>
      <c r="AE125" s="1">
        <v>42700</v>
      </c>
      <c r="AF125" s="1">
        <v>50000</v>
      </c>
      <c r="AG125" s="1">
        <v>30881.72</v>
      </c>
      <c r="AH125" s="1">
        <v>30881.72</v>
      </c>
      <c r="AI125" s="1">
        <v>30881.72</v>
      </c>
      <c r="AJ125" s="1">
        <v>30881.72</v>
      </c>
      <c r="AK125" s="1">
        <v>30881.72</v>
      </c>
      <c r="AL125" s="1">
        <f t="shared" si="12"/>
        <v>11818.279999999999</v>
      </c>
      <c r="AM125" s="1">
        <v>0</v>
      </c>
      <c r="AN125" s="1">
        <f t="shared" si="13"/>
        <v>42700</v>
      </c>
      <c r="AO125" s="1">
        <f t="shared" si="14"/>
        <v>11818.279999999999</v>
      </c>
      <c r="AP125">
        <v>0</v>
      </c>
      <c r="AQ125">
        <v>0</v>
      </c>
      <c r="AR125">
        <v>0</v>
      </c>
      <c r="AS125" s="1">
        <v>7300</v>
      </c>
      <c r="AT125" s="1">
        <v>-7300</v>
      </c>
    </row>
    <row r="126" spans="1:46" hidden="1" x14ac:dyDescent="0.25">
      <c r="A126" t="s">
        <v>63</v>
      </c>
      <c r="B126" t="s">
        <v>64</v>
      </c>
      <c r="C126">
        <v>1</v>
      </c>
      <c r="D126" t="s">
        <v>45</v>
      </c>
      <c r="E126">
        <v>1.3</v>
      </c>
      <c r="F126" t="s">
        <v>46</v>
      </c>
      <c r="G126" t="s">
        <v>47</v>
      </c>
      <c r="H126" t="s">
        <v>48</v>
      </c>
      <c r="I126" t="s">
        <v>187</v>
      </c>
      <c r="J126" t="s">
        <v>188</v>
      </c>
      <c r="K126" t="s">
        <v>284</v>
      </c>
      <c r="L126">
        <v>3</v>
      </c>
      <c r="M126">
        <v>33</v>
      </c>
      <c r="N126" t="s">
        <v>285</v>
      </c>
      <c r="O126" t="s">
        <v>53</v>
      </c>
      <c r="P126">
        <v>2400</v>
      </c>
      <c r="Q126" t="s">
        <v>79</v>
      </c>
      <c r="R126">
        <v>2470</v>
      </c>
      <c r="S126" t="s">
        <v>72</v>
      </c>
      <c r="T126">
        <v>2471</v>
      </c>
      <c r="U126" t="s">
        <v>184</v>
      </c>
      <c r="V126">
        <v>0</v>
      </c>
      <c r="W126" t="s">
        <v>57</v>
      </c>
      <c r="X126">
        <v>2000</v>
      </c>
      <c r="Y126" t="s">
        <v>72</v>
      </c>
      <c r="Z126" t="s">
        <v>74</v>
      </c>
      <c r="AA126" t="s">
        <v>287</v>
      </c>
      <c r="AB126" t="s">
        <v>288</v>
      </c>
      <c r="AC126" t="s">
        <v>289</v>
      </c>
      <c r="AD126" t="s">
        <v>290</v>
      </c>
      <c r="AE126" s="1">
        <v>586933.61</v>
      </c>
      <c r="AF126" s="1">
        <v>575211.68000000005</v>
      </c>
      <c r="AG126" s="1">
        <v>586933.61</v>
      </c>
      <c r="AH126" s="1">
        <v>518511.01</v>
      </c>
      <c r="AI126" s="1">
        <v>518511.01</v>
      </c>
      <c r="AJ126" s="1">
        <v>518511.01</v>
      </c>
      <c r="AK126" s="1">
        <v>518511.01</v>
      </c>
      <c r="AL126" s="1">
        <f t="shared" si="12"/>
        <v>0</v>
      </c>
      <c r="AM126" s="1">
        <v>0</v>
      </c>
      <c r="AN126" s="1">
        <f t="shared" si="13"/>
        <v>586933.61</v>
      </c>
      <c r="AO126" s="1">
        <f t="shared" si="14"/>
        <v>0</v>
      </c>
      <c r="AP126">
        <v>0</v>
      </c>
      <c r="AQ126" s="1">
        <v>47560</v>
      </c>
      <c r="AR126">
        <v>0</v>
      </c>
      <c r="AS126" s="1">
        <v>35838.07</v>
      </c>
      <c r="AT126" s="1">
        <v>11721.93</v>
      </c>
    </row>
    <row r="127" spans="1:46" hidden="1" x14ac:dyDescent="0.25">
      <c r="A127" t="s">
        <v>63</v>
      </c>
      <c r="B127" t="s">
        <v>64</v>
      </c>
      <c r="C127">
        <v>1</v>
      </c>
      <c r="D127" t="s">
        <v>45</v>
      </c>
      <c r="E127">
        <v>1.7</v>
      </c>
      <c r="F127" t="s">
        <v>321</v>
      </c>
      <c r="G127" t="s">
        <v>322</v>
      </c>
      <c r="H127" t="s">
        <v>323</v>
      </c>
      <c r="I127" t="s">
        <v>187</v>
      </c>
      <c r="J127" t="s">
        <v>188</v>
      </c>
      <c r="K127" t="s">
        <v>89</v>
      </c>
      <c r="L127">
        <v>3</v>
      </c>
      <c r="M127">
        <v>11</v>
      </c>
      <c r="N127" t="s">
        <v>324</v>
      </c>
      <c r="O127" t="s">
        <v>53</v>
      </c>
      <c r="P127">
        <v>2400</v>
      </c>
      <c r="Q127" t="s">
        <v>79</v>
      </c>
      <c r="R127">
        <v>2470</v>
      </c>
      <c r="S127" t="s">
        <v>72</v>
      </c>
      <c r="T127">
        <v>2471</v>
      </c>
      <c r="U127" t="s">
        <v>184</v>
      </c>
      <c r="V127">
        <v>0</v>
      </c>
      <c r="W127" t="s">
        <v>57</v>
      </c>
      <c r="X127">
        <v>2000</v>
      </c>
      <c r="Y127" t="s">
        <v>72</v>
      </c>
      <c r="Z127" t="s">
        <v>74</v>
      </c>
      <c r="AA127" t="s">
        <v>96</v>
      </c>
      <c r="AB127" t="s">
        <v>288</v>
      </c>
      <c r="AC127" t="s">
        <v>326</v>
      </c>
      <c r="AD127" t="s">
        <v>327</v>
      </c>
      <c r="AE127" s="1">
        <v>2000</v>
      </c>
      <c r="AF127" s="1">
        <v>2000</v>
      </c>
      <c r="AG127">
        <v>0</v>
      </c>
      <c r="AH127">
        <v>0</v>
      </c>
      <c r="AI127">
        <v>0</v>
      </c>
      <c r="AJ127">
        <v>0</v>
      </c>
      <c r="AK127">
        <v>0</v>
      </c>
      <c r="AL127" s="1">
        <f t="shared" si="12"/>
        <v>2000</v>
      </c>
      <c r="AM127" s="1">
        <v>0</v>
      </c>
      <c r="AN127" s="1">
        <f t="shared" si="13"/>
        <v>2000</v>
      </c>
      <c r="AO127" s="1">
        <f t="shared" si="14"/>
        <v>2000</v>
      </c>
      <c r="AP127">
        <v>0</v>
      </c>
      <c r="AQ127">
        <v>0</v>
      </c>
      <c r="AR127">
        <v>0</v>
      </c>
      <c r="AS127">
        <v>0</v>
      </c>
      <c r="AT127">
        <v>0</v>
      </c>
    </row>
    <row r="128" spans="1:46" hidden="1" x14ac:dyDescent="0.25">
      <c r="A128" t="s">
        <v>63</v>
      </c>
      <c r="B128" t="s">
        <v>64</v>
      </c>
      <c r="C128">
        <v>2</v>
      </c>
      <c r="D128" t="s">
        <v>351</v>
      </c>
      <c r="E128">
        <v>2.2000000000000002</v>
      </c>
      <c r="F128" t="s">
        <v>370</v>
      </c>
      <c r="G128" t="s">
        <v>371</v>
      </c>
      <c r="H128" t="s">
        <v>372</v>
      </c>
      <c r="I128" t="s">
        <v>187</v>
      </c>
      <c r="J128" t="s">
        <v>188</v>
      </c>
      <c r="K128" t="s">
        <v>284</v>
      </c>
      <c r="L128">
        <v>2</v>
      </c>
      <c r="M128">
        <v>36</v>
      </c>
      <c r="N128" t="s">
        <v>380</v>
      </c>
      <c r="O128" t="s">
        <v>53</v>
      </c>
      <c r="P128">
        <v>2400</v>
      </c>
      <c r="Q128" t="s">
        <v>79</v>
      </c>
      <c r="R128">
        <v>2470</v>
      </c>
      <c r="S128" t="s">
        <v>72</v>
      </c>
      <c r="T128">
        <v>2471</v>
      </c>
      <c r="U128" t="s">
        <v>184</v>
      </c>
      <c r="V128">
        <v>0</v>
      </c>
      <c r="W128" t="s">
        <v>57</v>
      </c>
      <c r="X128">
        <v>2000</v>
      </c>
      <c r="Y128" t="s">
        <v>72</v>
      </c>
      <c r="Z128" t="s">
        <v>74</v>
      </c>
      <c r="AA128" t="s">
        <v>287</v>
      </c>
      <c r="AB128" t="s">
        <v>381</v>
      </c>
      <c r="AC128" t="s">
        <v>382</v>
      </c>
      <c r="AD128" t="s">
        <v>383</v>
      </c>
      <c r="AE128" s="1">
        <v>2680000</v>
      </c>
      <c r="AF128" s="1">
        <v>2300000</v>
      </c>
      <c r="AG128" s="1">
        <v>2489795.4900000002</v>
      </c>
      <c r="AH128" s="1">
        <v>2489795.4900000002</v>
      </c>
      <c r="AI128" s="1">
        <v>2489795.4900000002</v>
      </c>
      <c r="AJ128" s="1">
        <v>2489795.4900000002</v>
      </c>
      <c r="AK128" s="1">
        <v>2340631.09</v>
      </c>
      <c r="AL128" s="1">
        <f t="shared" si="12"/>
        <v>190204.50999999978</v>
      </c>
      <c r="AM128" s="1">
        <v>0</v>
      </c>
      <c r="AN128" s="1">
        <f t="shared" si="13"/>
        <v>2680000</v>
      </c>
      <c r="AO128" s="1">
        <f t="shared" si="14"/>
        <v>190204.50999999978</v>
      </c>
      <c r="AP128">
        <v>0</v>
      </c>
      <c r="AQ128" s="1">
        <v>400000</v>
      </c>
      <c r="AR128">
        <v>0</v>
      </c>
      <c r="AS128" s="1">
        <v>20000</v>
      </c>
      <c r="AT128" s="1">
        <v>380000</v>
      </c>
    </row>
    <row r="129" spans="1:46" hidden="1" x14ac:dyDescent="0.25">
      <c r="A129" t="s">
        <v>63</v>
      </c>
      <c r="B129" t="s">
        <v>64</v>
      </c>
      <c r="C129">
        <v>3</v>
      </c>
      <c r="D129" t="s">
        <v>472</v>
      </c>
      <c r="E129">
        <v>3.8</v>
      </c>
      <c r="F129" t="s">
        <v>506</v>
      </c>
      <c r="G129" t="s">
        <v>507</v>
      </c>
      <c r="H129" t="s">
        <v>508</v>
      </c>
      <c r="I129" t="s">
        <v>187</v>
      </c>
      <c r="J129" t="s">
        <v>188</v>
      </c>
      <c r="K129" t="s">
        <v>509</v>
      </c>
      <c r="L129">
        <v>6</v>
      </c>
      <c r="M129">
        <v>49</v>
      </c>
      <c r="N129" t="s">
        <v>510</v>
      </c>
      <c r="O129" t="s">
        <v>53</v>
      </c>
      <c r="P129">
        <v>2400</v>
      </c>
      <c r="Q129" t="s">
        <v>79</v>
      </c>
      <c r="R129">
        <v>2470</v>
      </c>
      <c r="S129" t="s">
        <v>72</v>
      </c>
      <c r="T129">
        <v>2471</v>
      </c>
      <c r="U129" t="s">
        <v>184</v>
      </c>
      <c r="V129">
        <v>0</v>
      </c>
      <c r="W129" t="s">
        <v>57</v>
      </c>
      <c r="X129">
        <v>2000</v>
      </c>
      <c r="Y129" t="s">
        <v>72</v>
      </c>
      <c r="Z129" t="s">
        <v>74</v>
      </c>
      <c r="AA129" t="s">
        <v>512</v>
      </c>
      <c r="AB129" t="s">
        <v>60</v>
      </c>
      <c r="AC129" t="s">
        <v>513</v>
      </c>
      <c r="AD129" t="s">
        <v>514</v>
      </c>
      <c r="AE129" s="1">
        <v>1414</v>
      </c>
      <c r="AF129" s="1">
        <v>1414</v>
      </c>
      <c r="AG129">
        <v>0</v>
      </c>
      <c r="AH129">
        <v>0</v>
      </c>
      <c r="AI129">
        <v>0</v>
      </c>
      <c r="AJ129">
        <v>0</v>
      </c>
      <c r="AK129">
        <v>0</v>
      </c>
      <c r="AL129" s="1">
        <f t="shared" si="12"/>
        <v>1414</v>
      </c>
      <c r="AM129" s="1">
        <v>0</v>
      </c>
      <c r="AN129" s="1">
        <f t="shared" si="13"/>
        <v>1414</v>
      </c>
      <c r="AO129" s="1">
        <f t="shared" si="14"/>
        <v>1414</v>
      </c>
      <c r="AP129">
        <v>0</v>
      </c>
      <c r="AQ129">
        <v>0</v>
      </c>
      <c r="AR129">
        <v>0</v>
      </c>
      <c r="AS129">
        <v>0</v>
      </c>
      <c r="AT129">
        <v>0</v>
      </c>
    </row>
    <row r="130" spans="1:46" hidden="1" x14ac:dyDescent="0.25">
      <c r="A130" t="s">
        <v>63</v>
      </c>
      <c r="B130" t="s">
        <v>64</v>
      </c>
      <c r="C130">
        <v>2</v>
      </c>
      <c r="D130" t="s">
        <v>351</v>
      </c>
      <c r="E130">
        <v>2.2999999999999998</v>
      </c>
      <c r="F130" t="s">
        <v>391</v>
      </c>
      <c r="G130" t="s">
        <v>392</v>
      </c>
      <c r="H130" t="s">
        <v>393</v>
      </c>
      <c r="I130" t="s">
        <v>187</v>
      </c>
      <c r="J130" t="s">
        <v>188</v>
      </c>
      <c r="K130" t="s">
        <v>284</v>
      </c>
      <c r="L130">
        <v>3</v>
      </c>
      <c r="M130">
        <v>39</v>
      </c>
      <c r="N130" t="s">
        <v>394</v>
      </c>
      <c r="O130" t="s">
        <v>53</v>
      </c>
      <c r="P130">
        <v>2400</v>
      </c>
      <c r="Q130" t="s">
        <v>79</v>
      </c>
      <c r="R130">
        <v>2480</v>
      </c>
      <c r="S130" t="s">
        <v>72</v>
      </c>
      <c r="T130">
        <v>2481</v>
      </c>
      <c r="U130" t="s">
        <v>398</v>
      </c>
      <c r="V130">
        <v>0</v>
      </c>
      <c r="W130" t="s">
        <v>57</v>
      </c>
      <c r="X130">
        <v>2000</v>
      </c>
      <c r="Y130" t="s">
        <v>72</v>
      </c>
      <c r="Z130" t="s">
        <v>74</v>
      </c>
      <c r="AA130" t="s">
        <v>287</v>
      </c>
      <c r="AB130" t="s">
        <v>288</v>
      </c>
      <c r="AC130" t="s">
        <v>395</v>
      </c>
      <c r="AD130" t="s">
        <v>396</v>
      </c>
      <c r="AE130" s="1">
        <v>20000</v>
      </c>
      <c r="AF130" s="1">
        <v>10000</v>
      </c>
      <c r="AG130" s="1">
        <v>9484.1200000000008</v>
      </c>
      <c r="AH130" s="1">
        <v>9484.1200000000008</v>
      </c>
      <c r="AI130" s="1">
        <v>9484.1200000000008</v>
      </c>
      <c r="AJ130" s="1">
        <v>9484.1200000000008</v>
      </c>
      <c r="AK130" s="1">
        <v>9484.1200000000008</v>
      </c>
      <c r="AL130" s="1">
        <f t="shared" si="12"/>
        <v>10515.88</v>
      </c>
      <c r="AM130" s="1">
        <v>0</v>
      </c>
      <c r="AN130" s="1">
        <f t="shared" si="13"/>
        <v>20000</v>
      </c>
      <c r="AO130" s="1">
        <f t="shared" si="14"/>
        <v>10515.88</v>
      </c>
      <c r="AP130">
        <v>0</v>
      </c>
      <c r="AQ130" s="1">
        <v>10000</v>
      </c>
      <c r="AR130">
        <v>0</v>
      </c>
      <c r="AS130">
        <v>0</v>
      </c>
      <c r="AT130" s="1">
        <v>10000</v>
      </c>
    </row>
    <row r="131" spans="1:46" hidden="1" x14ac:dyDescent="0.25">
      <c r="A131" t="s">
        <v>63</v>
      </c>
      <c r="B131" t="s">
        <v>64</v>
      </c>
      <c r="C131">
        <v>1</v>
      </c>
      <c r="D131" t="s">
        <v>45</v>
      </c>
      <c r="E131">
        <v>1.3</v>
      </c>
      <c r="F131" t="s">
        <v>46</v>
      </c>
      <c r="G131" t="s">
        <v>65</v>
      </c>
      <c r="H131" t="s">
        <v>66</v>
      </c>
      <c r="I131" t="s">
        <v>67</v>
      </c>
      <c r="J131" t="s">
        <v>68</v>
      </c>
      <c r="K131" t="s">
        <v>69</v>
      </c>
      <c r="L131">
        <v>1</v>
      </c>
      <c r="M131">
        <v>17</v>
      </c>
      <c r="N131" t="s">
        <v>70</v>
      </c>
      <c r="O131" t="s">
        <v>53</v>
      </c>
      <c r="P131">
        <v>2400</v>
      </c>
      <c r="Q131" t="s">
        <v>79</v>
      </c>
      <c r="R131">
        <v>2490</v>
      </c>
      <c r="S131" t="s">
        <v>72</v>
      </c>
      <c r="T131">
        <v>2491</v>
      </c>
      <c r="U131" t="s">
        <v>80</v>
      </c>
      <c r="V131">
        <v>0</v>
      </c>
      <c r="W131" t="s">
        <v>57</v>
      </c>
      <c r="X131">
        <v>2000</v>
      </c>
      <c r="Y131" t="s">
        <v>72</v>
      </c>
      <c r="Z131" t="s">
        <v>74</v>
      </c>
      <c r="AA131" t="s">
        <v>75</v>
      </c>
      <c r="AB131" t="s">
        <v>76</v>
      </c>
      <c r="AC131" t="s">
        <v>77</v>
      </c>
      <c r="AD131" t="s">
        <v>78</v>
      </c>
      <c r="AE131" s="1">
        <v>75000</v>
      </c>
      <c r="AF131" s="1">
        <v>75000</v>
      </c>
      <c r="AG131">
        <v>0</v>
      </c>
      <c r="AH131">
        <v>0</v>
      </c>
      <c r="AI131">
        <v>0</v>
      </c>
      <c r="AJ131">
        <v>0</v>
      </c>
      <c r="AK131">
        <v>0</v>
      </c>
      <c r="AL131" s="1">
        <f t="shared" si="12"/>
        <v>75000</v>
      </c>
      <c r="AM131" s="1">
        <v>0</v>
      </c>
      <c r="AN131" s="1">
        <f t="shared" si="13"/>
        <v>75000</v>
      </c>
      <c r="AO131" s="1">
        <f t="shared" si="14"/>
        <v>75000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1:46" hidden="1" x14ac:dyDescent="0.25">
      <c r="A132" t="s">
        <v>63</v>
      </c>
      <c r="B132" t="s">
        <v>64</v>
      </c>
      <c r="C132">
        <v>1</v>
      </c>
      <c r="D132" t="s">
        <v>45</v>
      </c>
      <c r="E132">
        <v>1.3</v>
      </c>
      <c r="F132" t="s">
        <v>46</v>
      </c>
      <c r="G132" t="s">
        <v>47</v>
      </c>
      <c r="H132" t="s">
        <v>48</v>
      </c>
      <c r="I132" t="s">
        <v>49</v>
      </c>
      <c r="J132" t="s">
        <v>50</v>
      </c>
      <c r="K132" t="s">
        <v>51</v>
      </c>
      <c r="L132">
        <v>6</v>
      </c>
      <c r="M132">
        <v>18</v>
      </c>
      <c r="N132" t="s">
        <v>100</v>
      </c>
      <c r="O132" t="s">
        <v>53</v>
      </c>
      <c r="P132">
        <v>2400</v>
      </c>
      <c r="Q132" t="s">
        <v>79</v>
      </c>
      <c r="R132">
        <v>2490</v>
      </c>
      <c r="S132" t="s">
        <v>72</v>
      </c>
      <c r="T132">
        <v>2491</v>
      </c>
      <c r="U132" t="s">
        <v>80</v>
      </c>
      <c r="V132">
        <v>0</v>
      </c>
      <c r="W132" t="s">
        <v>57</v>
      </c>
      <c r="X132">
        <v>2000</v>
      </c>
      <c r="Y132" t="s">
        <v>72</v>
      </c>
      <c r="Z132" t="s">
        <v>74</v>
      </c>
      <c r="AA132" t="s">
        <v>59</v>
      </c>
      <c r="AB132" t="s">
        <v>60</v>
      </c>
      <c r="AC132" t="s">
        <v>105</v>
      </c>
      <c r="AD132" t="s">
        <v>106</v>
      </c>
      <c r="AE132" s="1">
        <v>1000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 s="1">
        <f t="shared" si="12"/>
        <v>1000</v>
      </c>
      <c r="AM132" s="1">
        <v>0</v>
      </c>
      <c r="AN132" s="1">
        <f t="shared" si="13"/>
        <v>1000</v>
      </c>
      <c r="AO132" s="1">
        <f t="shared" si="14"/>
        <v>1000</v>
      </c>
      <c r="AP132">
        <v>0</v>
      </c>
      <c r="AQ132" s="1">
        <v>1000</v>
      </c>
      <c r="AR132">
        <v>0</v>
      </c>
      <c r="AS132">
        <v>0</v>
      </c>
      <c r="AT132" s="1">
        <v>1000</v>
      </c>
    </row>
    <row r="133" spans="1:46" hidden="1" x14ac:dyDescent="0.25">
      <c r="A133" t="s">
        <v>63</v>
      </c>
      <c r="B133" t="s">
        <v>64</v>
      </c>
      <c r="C133">
        <v>1</v>
      </c>
      <c r="D133" t="s">
        <v>45</v>
      </c>
      <c r="E133">
        <v>1.3</v>
      </c>
      <c r="F133" t="s">
        <v>46</v>
      </c>
      <c r="G133" t="s">
        <v>47</v>
      </c>
      <c r="H133" t="s">
        <v>48</v>
      </c>
      <c r="I133" t="s">
        <v>161</v>
      </c>
      <c r="J133" t="s">
        <v>162</v>
      </c>
      <c r="K133" t="s">
        <v>89</v>
      </c>
      <c r="L133">
        <v>1</v>
      </c>
      <c r="M133">
        <v>14</v>
      </c>
      <c r="N133" t="s">
        <v>163</v>
      </c>
      <c r="O133" t="s">
        <v>53</v>
      </c>
      <c r="P133">
        <v>2400</v>
      </c>
      <c r="Q133" t="s">
        <v>79</v>
      </c>
      <c r="R133">
        <v>2490</v>
      </c>
      <c r="S133" t="s">
        <v>72</v>
      </c>
      <c r="T133">
        <v>2491</v>
      </c>
      <c r="U133" t="s">
        <v>80</v>
      </c>
      <c r="V133">
        <v>0</v>
      </c>
      <c r="W133" t="s">
        <v>57</v>
      </c>
      <c r="X133">
        <v>2000</v>
      </c>
      <c r="Y133" t="s">
        <v>72</v>
      </c>
      <c r="Z133" t="s">
        <v>74</v>
      </c>
      <c r="AA133" t="s">
        <v>96</v>
      </c>
      <c r="AB133" t="s">
        <v>76</v>
      </c>
      <c r="AC133" t="s">
        <v>165</v>
      </c>
      <c r="AD133" t="s">
        <v>166</v>
      </c>
      <c r="AE133" s="1">
        <v>21000</v>
      </c>
      <c r="AF133">
        <v>0</v>
      </c>
      <c r="AG133" s="1">
        <v>8383.9599999999991</v>
      </c>
      <c r="AH133" s="1">
        <v>8383.9599999999991</v>
      </c>
      <c r="AI133" s="1">
        <v>8383.9599999999991</v>
      </c>
      <c r="AJ133" s="1">
        <v>8383.9599999999991</v>
      </c>
      <c r="AK133" s="1">
        <v>8383.9599999999991</v>
      </c>
      <c r="AL133" s="1">
        <f t="shared" si="12"/>
        <v>12616.04</v>
      </c>
      <c r="AM133" s="1">
        <v>0</v>
      </c>
      <c r="AN133" s="1">
        <f t="shared" si="13"/>
        <v>21000</v>
      </c>
      <c r="AO133" s="1">
        <f t="shared" si="14"/>
        <v>12616.04</v>
      </c>
      <c r="AP133">
        <v>0</v>
      </c>
      <c r="AQ133" s="1">
        <v>21000</v>
      </c>
      <c r="AR133">
        <v>0</v>
      </c>
      <c r="AS133">
        <v>0</v>
      </c>
      <c r="AT133" s="1">
        <v>21000</v>
      </c>
    </row>
    <row r="134" spans="1:46" hidden="1" x14ac:dyDescent="0.25">
      <c r="A134" t="s">
        <v>63</v>
      </c>
      <c r="B134" t="s">
        <v>64</v>
      </c>
      <c r="C134">
        <v>1</v>
      </c>
      <c r="D134" t="s">
        <v>45</v>
      </c>
      <c r="E134">
        <v>1.3</v>
      </c>
      <c r="F134" t="s">
        <v>46</v>
      </c>
      <c r="G134" t="s">
        <v>47</v>
      </c>
      <c r="H134" t="s">
        <v>48</v>
      </c>
      <c r="I134" t="s">
        <v>177</v>
      </c>
      <c r="J134" t="s">
        <v>178</v>
      </c>
      <c r="K134" t="s">
        <v>89</v>
      </c>
      <c r="L134">
        <v>1</v>
      </c>
      <c r="M134">
        <v>15</v>
      </c>
      <c r="N134" t="s">
        <v>163</v>
      </c>
      <c r="O134" t="s">
        <v>53</v>
      </c>
      <c r="P134">
        <v>2400</v>
      </c>
      <c r="Q134" t="s">
        <v>79</v>
      </c>
      <c r="R134">
        <v>2490</v>
      </c>
      <c r="S134" t="s">
        <v>72</v>
      </c>
      <c r="T134">
        <v>2491</v>
      </c>
      <c r="U134" t="s">
        <v>80</v>
      </c>
      <c r="V134">
        <v>0</v>
      </c>
      <c r="W134" t="s">
        <v>57</v>
      </c>
      <c r="X134">
        <v>2000</v>
      </c>
      <c r="Y134" t="s">
        <v>72</v>
      </c>
      <c r="Z134" t="s">
        <v>74</v>
      </c>
      <c r="AA134" t="s">
        <v>96</v>
      </c>
      <c r="AB134" t="s">
        <v>76</v>
      </c>
      <c r="AC134" t="s">
        <v>180</v>
      </c>
      <c r="AD134" t="s">
        <v>166</v>
      </c>
      <c r="AE134" s="1">
        <v>500000</v>
      </c>
      <c r="AF134" s="1">
        <v>500000</v>
      </c>
      <c r="AG134" s="1">
        <v>367992.88</v>
      </c>
      <c r="AH134" s="1">
        <v>367992.88</v>
      </c>
      <c r="AI134" s="1">
        <v>367992.88</v>
      </c>
      <c r="AJ134" s="1">
        <v>281804.74</v>
      </c>
      <c r="AK134" s="1">
        <v>154948.65</v>
      </c>
      <c r="AL134" s="1">
        <f t="shared" si="12"/>
        <v>132007.12</v>
      </c>
      <c r="AM134" s="1">
        <v>0</v>
      </c>
      <c r="AN134" s="1">
        <f t="shared" si="13"/>
        <v>500000</v>
      </c>
      <c r="AO134" s="1">
        <f t="shared" si="14"/>
        <v>132007.12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1:46" hidden="1" x14ac:dyDescent="0.25">
      <c r="A135" t="s">
        <v>63</v>
      </c>
      <c r="B135" t="s">
        <v>64</v>
      </c>
      <c r="C135">
        <v>1</v>
      </c>
      <c r="D135" t="s">
        <v>45</v>
      </c>
      <c r="E135">
        <v>1.3</v>
      </c>
      <c r="F135" t="s">
        <v>46</v>
      </c>
      <c r="G135" t="s">
        <v>47</v>
      </c>
      <c r="H135" t="s">
        <v>48</v>
      </c>
      <c r="I135" t="s">
        <v>187</v>
      </c>
      <c r="J135" t="s">
        <v>188</v>
      </c>
      <c r="K135" t="s">
        <v>226</v>
      </c>
      <c r="L135">
        <v>6</v>
      </c>
      <c r="M135">
        <v>21</v>
      </c>
      <c r="N135" t="s">
        <v>227</v>
      </c>
      <c r="O135" t="s">
        <v>53</v>
      </c>
      <c r="P135">
        <v>2400</v>
      </c>
      <c r="Q135" t="s">
        <v>79</v>
      </c>
      <c r="R135">
        <v>2490</v>
      </c>
      <c r="S135" t="s">
        <v>72</v>
      </c>
      <c r="T135">
        <v>2491</v>
      </c>
      <c r="U135" t="s">
        <v>80</v>
      </c>
      <c r="V135">
        <v>0</v>
      </c>
      <c r="W135" t="s">
        <v>57</v>
      </c>
      <c r="X135">
        <v>2000</v>
      </c>
      <c r="Y135" t="s">
        <v>72</v>
      </c>
      <c r="Z135" t="s">
        <v>74</v>
      </c>
      <c r="AA135" t="s">
        <v>228</v>
      </c>
      <c r="AB135" t="s">
        <v>60</v>
      </c>
      <c r="AC135" t="s">
        <v>229</v>
      </c>
      <c r="AD135" t="s">
        <v>230</v>
      </c>
      <c r="AE135" s="1">
        <v>420000</v>
      </c>
      <c r="AF135" s="1">
        <v>420000</v>
      </c>
      <c r="AG135" s="1">
        <v>250623.17</v>
      </c>
      <c r="AH135" s="1">
        <v>150654.37</v>
      </c>
      <c r="AI135" s="1">
        <v>149907.04</v>
      </c>
      <c r="AJ135" s="1">
        <v>149907.04</v>
      </c>
      <c r="AK135" s="1">
        <v>149907.04</v>
      </c>
      <c r="AL135" s="1">
        <f t="shared" si="12"/>
        <v>169376.83</v>
      </c>
      <c r="AM135" s="1">
        <v>0</v>
      </c>
      <c r="AN135" s="1">
        <f t="shared" si="13"/>
        <v>420000</v>
      </c>
      <c r="AO135" s="1">
        <f t="shared" si="14"/>
        <v>169376.83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1:46" hidden="1" x14ac:dyDescent="0.25">
      <c r="A136" t="s">
        <v>63</v>
      </c>
      <c r="B136" t="s">
        <v>64</v>
      </c>
      <c r="C136">
        <v>1</v>
      </c>
      <c r="D136" t="s">
        <v>45</v>
      </c>
      <c r="E136">
        <v>1.3</v>
      </c>
      <c r="F136" t="s">
        <v>46</v>
      </c>
      <c r="G136" t="s">
        <v>47</v>
      </c>
      <c r="H136" t="s">
        <v>48</v>
      </c>
      <c r="I136" t="s">
        <v>187</v>
      </c>
      <c r="J136" t="s">
        <v>188</v>
      </c>
      <c r="K136" t="s">
        <v>284</v>
      </c>
      <c r="L136">
        <v>3</v>
      </c>
      <c r="M136">
        <v>33</v>
      </c>
      <c r="N136" t="s">
        <v>285</v>
      </c>
      <c r="O136" t="s">
        <v>53</v>
      </c>
      <c r="P136">
        <v>2400</v>
      </c>
      <c r="Q136" t="s">
        <v>79</v>
      </c>
      <c r="R136">
        <v>2490</v>
      </c>
      <c r="S136" t="s">
        <v>72</v>
      </c>
      <c r="T136">
        <v>2491</v>
      </c>
      <c r="U136" t="s">
        <v>80</v>
      </c>
      <c r="V136">
        <v>0</v>
      </c>
      <c r="W136" t="s">
        <v>57</v>
      </c>
      <c r="X136">
        <v>2000</v>
      </c>
      <c r="Y136" t="s">
        <v>72</v>
      </c>
      <c r="Z136" t="s">
        <v>74</v>
      </c>
      <c r="AA136" t="s">
        <v>287</v>
      </c>
      <c r="AB136" t="s">
        <v>288</v>
      </c>
      <c r="AC136" t="s">
        <v>289</v>
      </c>
      <c r="AD136" t="s">
        <v>290</v>
      </c>
      <c r="AE136" s="1">
        <v>5922175.5</v>
      </c>
      <c r="AF136" s="1">
        <v>4862000</v>
      </c>
      <c r="AG136" s="1">
        <v>5740240.5</v>
      </c>
      <c r="AH136" s="1">
        <v>4823260.5</v>
      </c>
      <c r="AI136" s="1">
        <v>4636265.3</v>
      </c>
      <c r="AJ136" s="1">
        <v>4610996.7</v>
      </c>
      <c r="AK136" s="1">
        <v>4602995.7</v>
      </c>
      <c r="AL136" s="1">
        <f t="shared" si="12"/>
        <v>181935</v>
      </c>
      <c r="AM136" s="1">
        <v>0</v>
      </c>
      <c r="AN136" s="1">
        <f t="shared" si="13"/>
        <v>5922175.5</v>
      </c>
      <c r="AO136" s="1">
        <f t="shared" si="14"/>
        <v>181935</v>
      </c>
      <c r="AP136">
        <v>0</v>
      </c>
      <c r="AQ136" s="1">
        <v>1283432.54</v>
      </c>
      <c r="AR136">
        <v>0</v>
      </c>
      <c r="AS136" s="1">
        <v>223257.04</v>
      </c>
      <c r="AT136" s="1">
        <v>1060175.5</v>
      </c>
    </row>
    <row r="137" spans="1:46" hidden="1" x14ac:dyDescent="0.25">
      <c r="A137" t="s">
        <v>63</v>
      </c>
      <c r="B137" t="s">
        <v>64</v>
      </c>
      <c r="C137">
        <v>1</v>
      </c>
      <c r="D137" t="s">
        <v>45</v>
      </c>
      <c r="E137">
        <v>1.7</v>
      </c>
      <c r="F137" t="s">
        <v>321</v>
      </c>
      <c r="G137" t="s">
        <v>333</v>
      </c>
      <c r="H137" t="s">
        <v>334</v>
      </c>
      <c r="I137" t="s">
        <v>87</v>
      </c>
      <c r="J137" t="s">
        <v>88</v>
      </c>
      <c r="K137" t="s">
        <v>335</v>
      </c>
      <c r="L137">
        <v>7</v>
      </c>
      <c r="M137">
        <v>41</v>
      </c>
      <c r="N137" t="s">
        <v>336</v>
      </c>
      <c r="O137" t="s">
        <v>53</v>
      </c>
      <c r="P137">
        <v>2400</v>
      </c>
      <c r="Q137" t="s">
        <v>79</v>
      </c>
      <c r="R137">
        <v>2490</v>
      </c>
      <c r="S137" t="s">
        <v>72</v>
      </c>
      <c r="T137">
        <v>2491</v>
      </c>
      <c r="U137" t="s">
        <v>80</v>
      </c>
      <c r="V137">
        <v>0</v>
      </c>
      <c r="W137" t="s">
        <v>57</v>
      </c>
      <c r="X137">
        <v>2000</v>
      </c>
      <c r="Y137" t="s">
        <v>72</v>
      </c>
      <c r="Z137" t="s">
        <v>74</v>
      </c>
      <c r="AA137" t="s">
        <v>337</v>
      </c>
      <c r="AB137" t="s">
        <v>338</v>
      </c>
      <c r="AC137" t="s">
        <v>341</v>
      </c>
      <c r="AD137" t="s">
        <v>340</v>
      </c>
      <c r="AE137">
        <v>500</v>
      </c>
      <c r="AF137">
        <v>0</v>
      </c>
      <c r="AG137">
        <v>500</v>
      </c>
      <c r="AH137">
        <v>500</v>
      </c>
      <c r="AI137">
        <v>500</v>
      </c>
      <c r="AJ137">
        <v>500</v>
      </c>
      <c r="AK137">
        <v>500</v>
      </c>
      <c r="AL137" s="1">
        <f t="shared" si="12"/>
        <v>0</v>
      </c>
      <c r="AM137" s="1">
        <v>0</v>
      </c>
      <c r="AN137" s="1">
        <f t="shared" si="13"/>
        <v>500</v>
      </c>
      <c r="AO137" s="1">
        <f t="shared" si="14"/>
        <v>0</v>
      </c>
      <c r="AP137">
        <v>0</v>
      </c>
      <c r="AQ137">
        <v>500</v>
      </c>
      <c r="AR137">
        <v>0</v>
      </c>
      <c r="AS137">
        <v>0</v>
      </c>
      <c r="AT137">
        <v>500</v>
      </c>
    </row>
    <row r="138" spans="1:46" hidden="1" x14ac:dyDescent="0.25">
      <c r="A138" t="s">
        <v>63</v>
      </c>
      <c r="B138" t="s">
        <v>64</v>
      </c>
      <c r="C138">
        <v>2</v>
      </c>
      <c r="D138" t="s">
        <v>351</v>
      </c>
      <c r="E138">
        <v>2.2000000000000002</v>
      </c>
      <c r="F138" t="s">
        <v>370</v>
      </c>
      <c r="G138" t="s">
        <v>371</v>
      </c>
      <c r="H138" t="s">
        <v>372</v>
      </c>
      <c r="I138" t="s">
        <v>161</v>
      </c>
      <c r="J138" t="s">
        <v>162</v>
      </c>
      <c r="K138" t="s">
        <v>89</v>
      </c>
      <c r="L138">
        <v>1</v>
      </c>
      <c r="M138">
        <v>16</v>
      </c>
      <c r="N138" t="s">
        <v>163</v>
      </c>
      <c r="O138" t="s">
        <v>53</v>
      </c>
      <c r="P138">
        <v>2400</v>
      </c>
      <c r="Q138" t="s">
        <v>79</v>
      </c>
      <c r="R138">
        <v>2490</v>
      </c>
      <c r="S138" t="s">
        <v>72</v>
      </c>
      <c r="T138">
        <v>2491</v>
      </c>
      <c r="U138" t="s">
        <v>80</v>
      </c>
      <c r="V138">
        <v>0</v>
      </c>
      <c r="W138" t="s">
        <v>57</v>
      </c>
      <c r="X138">
        <v>2000</v>
      </c>
      <c r="Y138" t="s">
        <v>72</v>
      </c>
      <c r="Z138" t="s">
        <v>74</v>
      </c>
      <c r="AA138" t="s">
        <v>96</v>
      </c>
      <c r="AB138" t="s">
        <v>76</v>
      </c>
      <c r="AC138" t="s">
        <v>378</v>
      </c>
      <c r="AD138" t="s">
        <v>166</v>
      </c>
      <c r="AE138" s="1">
        <v>138448.20000000001</v>
      </c>
      <c r="AF138" s="1">
        <v>54948.2</v>
      </c>
      <c r="AG138" s="1">
        <v>138031.53</v>
      </c>
      <c r="AH138" s="1">
        <v>108799.53</v>
      </c>
      <c r="AI138" s="1">
        <v>62902.97</v>
      </c>
      <c r="AJ138" s="1">
        <v>62902.97</v>
      </c>
      <c r="AK138" s="1">
        <v>21722.97</v>
      </c>
      <c r="AL138" s="1">
        <f t="shared" si="12"/>
        <v>416.67000000001281</v>
      </c>
      <c r="AM138" s="1">
        <v>0</v>
      </c>
      <c r="AN138" s="1">
        <f t="shared" si="13"/>
        <v>138448.20000000001</v>
      </c>
      <c r="AO138" s="1">
        <f t="shared" si="14"/>
        <v>416.67000000001281</v>
      </c>
      <c r="AP138">
        <v>0</v>
      </c>
      <c r="AQ138" s="1">
        <v>83500</v>
      </c>
      <c r="AR138">
        <v>0</v>
      </c>
      <c r="AS138">
        <v>0</v>
      </c>
      <c r="AT138" s="1">
        <v>83500</v>
      </c>
    </row>
    <row r="139" spans="1:46" hidden="1" x14ac:dyDescent="0.25">
      <c r="A139" t="s">
        <v>63</v>
      </c>
      <c r="B139" t="s">
        <v>64</v>
      </c>
      <c r="C139">
        <v>2</v>
      </c>
      <c r="D139" t="s">
        <v>351</v>
      </c>
      <c r="E139">
        <v>2.2000000000000002</v>
      </c>
      <c r="F139" t="s">
        <v>370</v>
      </c>
      <c r="G139" t="s">
        <v>371</v>
      </c>
      <c r="H139" t="s">
        <v>372</v>
      </c>
      <c r="I139" t="s">
        <v>187</v>
      </c>
      <c r="J139" t="s">
        <v>188</v>
      </c>
      <c r="K139" t="s">
        <v>284</v>
      </c>
      <c r="L139">
        <v>2</v>
      </c>
      <c r="M139">
        <v>36</v>
      </c>
      <c r="N139" t="s">
        <v>380</v>
      </c>
      <c r="O139" t="s">
        <v>53</v>
      </c>
      <c r="P139">
        <v>2400</v>
      </c>
      <c r="Q139" t="s">
        <v>79</v>
      </c>
      <c r="R139">
        <v>2490</v>
      </c>
      <c r="S139" t="s">
        <v>72</v>
      </c>
      <c r="T139">
        <v>2491</v>
      </c>
      <c r="U139" t="s">
        <v>80</v>
      </c>
      <c r="V139">
        <v>0</v>
      </c>
      <c r="W139" t="s">
        <v>57</v>
      </c>
      <c r="X139">
        <v>2000</v>
      </c>
      <c r="Y139" t="s">
        <v>72</v>
      </c>
      <c r="Z139" t="s">
        <v>74</v>
      </c>
      <c r="AA139" t="s">
        <v>287</v>
      </c>
      <c r="AB139" t="s">
        <v>381</v>
      </c>
      <c r="AC139" t="s">
        <v>382</v>
      </c>
      <c r="AD139" t="s">
        <v>383</v>
      </c>
      <c r="AE139" s="1">
        <v>7000</v>
      </c>
      <c r="AF139" s="1">
        <v>7000</v>
      </c>
      <c r="AG139" s="1">
        <v>3770.04</v>
      </c>
      <c r="AH139" s="1">
        <v>3770.04</v>
      </c>
      <c r="AI139" s="1">
        <v>3770.04</v>
      </c>
      <c r="AJ139" s="1">
        <v>3770.04</v>
      </c>
      <c r="AK139" s="1">
        <v>3770.04</v>
      </c>
      <c r="AL139" s="1">
        <f t="shared" si="12"/>
        <v>3229.96</v>
      </c>
      <c r="AM139" s="1">
        <v>0</v>
      </c>
      <c r="AN139" s="1">
        <f t="shared" si="13"/>
        <v>7000</v>
      </c>
      <c r="AO139" s="1">
        <f t="shared" si="14"/>
        <v>3229.96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1:46" hidden="1" x14ac:dyDescent="0.25">
      <c r="A140" t="s">
        <v>63</v>
      </c>
      <c r="B140" t="s">
        <v>64</v>
      </c>
      <c r="C140">
        <v>2</v>
      </c>
      <c r="D140" t="s">
        <v>351</v>
      </c>
      <c r="E140">
        <v>2.2999999999999998</v>
      </c>
      <c r="F140" t="s">
        <v>391</v>
      </c>
      <c r="G140" t="s">
        <v>392</v>
      </c>
      <c r="H140" t="s">
        <v>393</v>
      </c>
      <c r="I140" t="s">
        <v>187</v>
      </c>
      <c r="J140" t="s">
        <v>188</v>
      </c>
      <c r="K140" t="s">
        <v>284</v>
      </c>
      <c r="L140">
        <v>3</v>
      </c>
      <c r="M140">
        <v>39</v>
      </c>
      <c r="N140" t="s">
        <v>394</v>
      </c>
      <c r="O140" t="s">
        <v>53</v>
      </c>
      <c r="P140">
        <v>2400</v>
      </c>
      <c r="Q140" t="s">
        <v>79</v>
      </c>
      <c r="R140">
        <v>2490</v>
      </c>
      <c r="S140" t="s">
        <v>72</v>
      </c>
      <c r="T140">
        <v>2491</v>
      </c>
      <c r="U140" t="s">
        <v>80</v>
      </c>
      <c r="V140">
        <v>0</v>
      </c>
      <c r="W140" t="s">
        <v>57</v>
      </c>
      <c r="X140">
        <v>2000</v>
      </c>
      <c r="Y140" t="s">
        <v>72</v>
      </c>
      <c r="Z140" t="s">
        <v>74</v>
      </c>
      <c r="AA140" t="s">
        <v>287</v>
      </c>
      <c r="AB140" t="s">
        <v>288</v>
      </c>
      <c r="AC140" t="s">
        <v>395</v>
      </c>
      <c r="AD140" t="s">
        <v>396</v>
      </c>
      <c r="AE140" s="1">
        <v>100000</v>
      </c>
      <c r="AF140" s="1">
        <v>100000</v>
      </c>
      <c r="AG140" s="1">
        <v>87062.46</v>
      </c>
      <c r="AH140" s="1">
        <v>66182.460000000006</v>
      </c>
      <c r="AI140" s="1">
        <v>49863.67</v>
      </c>
      <c r="AJ140" s="1">
        <v>49863.67</v>
      </c>
      <c r="AK140" s="1">
        <v>49863.67</v>
      </c>
      <c r="AL140" s="1">
        <f t="shared" si="12"/>
        <v>12937.539999999994</v>
      </c>
      <c r="AM140" s="1">
        <v>0</v>
      </c>
      <c r="AN140" s="1">
        <f t="shared" si="13"/>
        <v>100000</v>
      </c>
      <c r="AO140" s="1">
        <f t="shared" si="14"/>
        <v>12937.539999999994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1:46" hidden="1" x14ac:dyDescent="0.25">
      <c r="A141" t="s">
        <v>63</v>
      </c>
      <c r="B141" t="s">
        <v>64</v>
      </c>
      <c r="C141">
        <v>2</v>
      </c>
      <c r="D141" t="s">
        <v>351</v>
      </c>
      <c r="E141">
        <v>2.4</v>
      </c>
      <c r="F141" t="s">
        <v>401</v>
      </c>
      <c r="G141" t="s">
        <v>402</v>
      </c>
      <c r="H141" t="s">
        <v>403</v>
      </c>
      <c r="I141" t="s">
        <v>177</v>
      </c>
      <c r="J141" t="s">
        <v>178</v>
      </c>
      <c r="K141" t="s">
        <v>404</v>
      </c>
      <c r="L141">
        <v>5</v>
      </c>
      <c r="M141">
        <v>29</v>
      </c>
      <c r="N141" t="s">
        <v>405</v>
      </c>
      <c r="O141" t="s">
        <v>53</v>
      </c>
      <c r="P141">
        <v>2400</v>
      </c>
      <c r="Q141" t="s">
        <v>79</v>
      </c>
      <c r="R141">
        <v>2490</v>
      </c>
      <c r="S141" t="s">
        <v>72</v>
      </c>
      <c r="T141">
        <v>2491</v>
      </c>
      <c r="U141" t="s">
        <v>80</v>
      </c>
      <c r="V141">
        <v>0</v>
      </c>
      <c r="W141" t="s">
        <v>57</v>
      </c>
      <c r="X141">
        <v>2000</v>
      </c>
      <c r="Y141" t="s">
        <v>72</v>
      </c>
      <c r="Z141" t="s">
        <v>74</v>
      </c>
      <c r="AA141" t="s">
        <v>406</v>
      </c>
      <c r="AB141" t="s">
        <v>202</v>
      </c>
      <c r="AC141" t="s">
        <v>407</v>
      </c>
      <c r="AD141" t="s">
        <v>408</v>
      </c>
      <c r="AE141">
        <v>0</v>
      </c>
      <c r="AF141" s="1">
        <v>150000</v>
      </c>
      <c r="AG141">
        <v>0</v>
      </c>
      <c r="AH141">
        <v>0</v>
      </c>
      <c r="AI141">
        <v>0</v>
      </c>
      <c r="AJ141">
        <v>0</v>
      </c>
      <c r="AK141">
        <v>0</v>
      </c>
      <c r="AL141" s="1">
        <f t="shared" si="12"/>
        <v>0</v>
      </c>
      <c r="AM141" s="1">
        <v>0</v>
      </c>
      <c r="AN141" s="1">
        <f t="shared" si="13"/>
        <v>0</v>
      </c>
      <c r="AO141" s="1">
        <f t="shared" si="14"/>
        <v>0</v>
      </c>
      <c r="AP141">
        <v>0</v>
      </c>
      <c r="AQ141">
        <v>0</v>
      </c>
      <c r="AR141">
        <v>0</v>
      </c>
      <c r="AS141" s="1">
        <v>150000</v>
      </c>
      <c r="AT141" s="1">
        <v>-150000</v>
      </c>
    </row>
    <row r="142" spans="1:46" hidden="1" x14ac:dyDescent="0.25">
      <c r="A142" t="s">
        <v>63</v>
      </c>
      <c r="B142" t="s">
        <v>64</v>
      </c>
      <c r="C142">
        <v>2</v>
      </c>
      <c r="D142" t="s">
        <v>351</v>
      </c>
      <c r="E142">
        <v>2.5</v>
      </c>
      <c r="F142" t="s">
        <v>417</v>
      </c>
      <c r="G142" t="s">
        <v>418</v>
      </c>
      <c r="H142" t="s">
        <v>419</v>
      </c>
      <c r="I142" t="s">
        <v>161</v>
      </c>
      <c r="J142" t="s">
        <v>162</v>
      </c>
      <c r="K142" t="s">
        <v>404</v>
      </c>
      <c r="L142">
        <v>5</v>
      </c>
      <c r="M142">
        <v>25</v>
      </c>
      <c r="N142" t="s">
        <v>420</v>
      </c>
      <c r="O142" t="s">
        <v>53</v>
      </c>
      <c r="P142">
        <v>2400</v>
      </c>
      <c r="Q142" t="s">
        <v>79</v>
      </c>
      <c r="R142">
        <v>2490</v>
      </c>
      <c r="S142" t="s">
        <v>72</v>
      </c>
      <c r="T142">
        <v>2491</v>
      </c>
      <c r="U142" t="s">
        <v>80</v>
      </c>
      <c r="V142">
        <v>0</v>
      </c>
      <c r="W142" t="s">
        <v>57</v>
      </c>
      <c r="X142">
        <v>2000</v>
      </c>
      <c r="Y142" t="s">
        <v>72</v>
      </c>
      <c r="Z142" t="s">
        <v>74</v>
      </c>
      <c r="AA142" t="s">
        <v>406</v>
      </c>
      <c r="AB142" t="s">
        <v>202</v>
      </c>
      <c r="AC142" t="s">
        <v>421</v>
      </c>
      <c r="AD142" t="s">
        <v>422</v>
      </c>
      <c r="AE142">
        <v>0</v>
      </c>
      <c r="AF142" s="1">
        <v>250000</v>
      </c>
      <c r="AG142">
        <v>0</v>
      </c>
      <c r="AH142">
        <v>0</v>
      </c>
      <c r="AI142">
        <v>0</v>
      </c>
      <c r="AJ142">
        <v>0</v>
      </c>
      <c r="AK142">
        <v>0</v>
      </c>
      <c r="AL142" s="1">
        <f t="shared" si="12"/>
        <v>0</v>
      </c>
      <c r="AM142" s="1">
        <v>0</v>
      </c>
      <c r="AN142" s="1">
        <f t="shared" si="13"/>
        <v>0</v>
      </c>
      <c r="AO142" s="1">
        <f t="shared" si="14"/>
        <v>0</v>
      </c>
      <c r="AP142">
        <v>0</v>
      </c>
      <c r="AQ142">
        <v>0</v>
      </c>
      <c r="AR142">
        <v>0</v>
      </c>
      <c r="AS142" s="1">
        <v>250000</v>
      </c>
      <c r="AT142" s="1">
        <v>-250000</v>
      </c>
    </row>
    <row r="143" spans="1:46" hidden="1" x14ac:dyDescent="0.25">
      <c r="A143" t="s">
        <v>63</v>
      </c>
      <c r="B143" t="s">
        <v>64</v>
      </c>
      <c r="C143">
        <v>3</v>
      </c>
      <c r="D143" t="s">
        <v>472</v>
      </c>
      <c r="E143">
        <v>3.8</v>
      </c>
      <c r="F143" t="s">
        <v>506</v>
      </c>
      <c r="G143" t="s">
        <v>507</v>
      </c>
      <c r="H143" t="s">
        <v>508</v>
      </c>
      <c r="I143" t="s">
        <v>187</v>
      </c>
      <c r="J143" t="s">
        <v>188</v>
      </c>
      <c r="K143" t="s">
        <v>509</v>
      </c>
      <c r="L143">
        <v>6</v>
      </c>
      <c r="M143">
        <v>49</v>
      </c>
      <c r="N143" t="s">
        <v>510</v>
      </c>
      <c r="O143" t="s">
        <v>53</v>
      </c>
      <c r="P143">
        <v>2400</v>
      </c>
      <c r="Q143" t="s">
        <v>79</v>
      </c>
      <c r="R143">
        <v>2490</v>
      </c>
      <c r="S143" t="s">
        <v>72</v>
      </c>
      <c r="T143">
        <v>2491</v>
      </c>
      <c r="U143" t="s">
        <v>80</v>
      </c>
      <c r="V143">
        <v>0</v>
      </c>
      <c r="W143" t="s">
        <v>57</v>
      </c>
      <c r="X143">
        <v>2000</v>
      </c>
      <c r="Y143" t="s">
        <v>72</v>
      </c>
      <c r="Z143" t="s">
        <v>74</v>
      </c>
      <c r="AA143" t="s">
        <v>512</v>
      </c>
      <c r="AB143" t="s">
        <v>60</v>
      </c>
      <c r="AC143" t="s">
        <v>513</v>
      </c>
      <c r="AD143" t="s">
        <v>514</v>
      </c>
      <c r="AE143" s="1">
        <v>2000</v>
      </c>
      <c r="AF143" s="1">
        <v>2000</v>
      </c>
      <c r="AG143" s="1">
        <v>1996.36</v>
      </c>
      <c r="AH143">
        <v>0</v>
      </c>
      <c r="AI143">
        <v>0</v>
      </c>
      <c r="AJ143">
        <v>0</v>
      </c>
      <c r="AK143">
        <v>0</v>
      </c>
      <c r="AL143" s="1">
        <f t="shared" si="12"/>
        <v>3.6400000000001</v>
      </c>
      <c r="AM143" s="1">
        <v>0</v>
      </c>
      <c r="AN143" s="1">
        <f t="shared" si="13"/>
        <v>2000</v>
      </c>
      <c r="AO143" s="1">
        <f t="shared" si="14"/>
        <v>3.6400000000001</v>
      </c>
      <c r="AP143">
        <v>0</v>
      </c>
      <c r="AQ143">
        <v>0</v>
      </c>
      <c r="AR143">
        <v>0</v>
      </c>
      <c r="AS143">
        <v>0</v>
      </c>
      <c r="AT143">
        <v>0</v>
      </c>
    </row>
    <row r="144" spans="1:46" hidden="1" x14ac:dyDescent="0.25">
      <c r="A144" t="s">
        <v>63</v>
      </c>
      <c r="B144" t="s">
        <v>64</v>
      </c>
      <c r="C144">
        <v>2</v>
      </c>
      <c r="D144" t="s">
        <v>351</v>
      </c>
      <c r="E144">
        <v>2.2000000000000002</v>
      </c>
      <c r="F144" t="s">
        <v>370</v>
      </c>
      <c r="G144" t="s">
        <v>371</v>
      </c>
      <c r="H144" t="s">
        <v>372</v>
      </c>
      <c r="I144" t="s">
        <v>187</v>
      </c>
      <c r="J144" t="s">
        <v>188</v>
      </c>
      <c r="K144" t="s">
        <v>284</v>
      </c>
      <c r="L144">
        <v>2</v>
      </c>
      <c r="M144">
        <v>36</v>
      </c>
      <c r="N144" t="s">
        <v>380</v>
      </c>
      <c r="O144" t="s">
        <v>53</v>
      </c>
      <c r="P144">
        <v>2500</v>
      </c>
      <c r="Q144" t="s">
        <v>116</v>
      </c>
      <c r="R144">
        <v>2510</v>
      </c>
      <c r="S144" t="s">
        <v>72</v>
      </c>
      <c r="T144">
        <v>2511</v>
      </c>
      <c r="U144" t="s">
        <v>384</v>
      </c>
      <c r="V144">
        <v>0</v>
      </c>
      <c r="W144" t="s">
        <v>57</v>
      </c>
      <c r="X144">
        <v>2000</v>
      </c>
      <c r="Y144" t="s">
        <v>72</v>
      </c>
      <c r="Z144" t="s">
        <v>74</v>
      </c>
      <c r="AA144" t="s">
        <v>287</v>
      </c>
      <c r="AB144" t="s">
        <v>381</v>
      </c>
      <c r="AC144" t="s">
        <v>382</v>
      </c>
      <c r="AD144" t="s">
        <v>383</v>
      </c>
      <c r="AE144" s="1">
        <v>3800000</v>
      </c>
      <c r="AF144" s="1">
        <v>4500000</v>
      </c>
      <c r="AG144" s="1">
        <v>1826665.2</v>
      </c>
      <c r="AH144" s="1">
        <v>1826665.2</v>
      </c>
      <c r="AI144" s="1">
        <v>1806665.2</v>
      </c>
      <c r="AJ144" s="1">
        <v>1806665.2</v>
      </c>
      <c r="AK144" s="1">
        <v>1806665.2</v>
      </c>
      <c r="AL144" s="1">
        <f t="shared" si="12"/>
        <v>1973334.8</v>
      </c>
      <c r="AM144" s="1">
        <v>0</v>
      </c>
      <c r="AN144" s="1">
        <f t="shared" si="13"/>
        <v>3800000</v>
      </c>
      <c r="AO144" s="1">
        <f t="shared" si="14"/>
        <v>1973334.8</v>
      </c>
      <c r="AP144" s="1">
        <v>510105.5</v>
      </c>
      <c r="AQ144">
        <v>0</v>
      </c>
      <c r="AR144">
        <v>0</v>
      </c>
      <c r="AS144" s="1">
        <v>1210105.5</v>
      </c>
      <c r="AT144" s="1">
        <v>-700000</v>
      </c>
    </row>
    <row r="145" spans="1:46" hidden="1" x14ac:dyDescent="0.25">
      <c r="A145" t="s">
        <v>63</v>
      </c>
      <c r="B145" t="s">
        <v>64</v>
      </c>
      <c r="C145">
        <v>1</v>
      </c>
      <c r="D145" t="s">
        <v>45</v>
      </c>
      <c r="E145">
        <v>1.3</v>
      </c>
      <c r="F145" t="s">
        <v>46</v>
      </c>
      <c r="G145" t="s">
        <v>47</v>
      </c>
      <c r="H145" t="s">
        <v>48</v>
      </c>
      <c r="I145" t="s">
        <v>187</v>
      </c>
      <c r="J145" t="s">
        <v>188</v>
      </c>
      <c r="K145" t="s">
        <v>226</v>
      </c>
      <c r="L145">
        <v>6</v>
      </c>
      <c r="M145">
        <v>21</v>
      </c>
      <c r="N145" t="s">
        <v>227</v>
      </c>
      <c r="O145" t="s">
        <v>53</v>
      </c>
      <c r="P145">
        <v>2500</v>
      </c>
      <c r="Q145" t="s">
        <v>116</v>
      </c>
      <c r="R145">
        <v>2520</v>
      </c>
      <c r="S145" t="s">
        <v>72</v>
      </c>
      <c r="T145">
        <v>2521</v>
      </c>
      <c r="U145" t="s">
        <v>239</v>
      </c>
      <c r="V145">
        <v>0</v>
      </c>
      <c r="W145" t="s">
        <v>57</v>
      </c>
      <c r="X145">
        <v>2000</v>
      </c>
      <c r="Y145" t="s">
        <v>72</v>
      </c>
      <c r="Z145" t="s">
        <v>74</v>
      </c>
      <c r="AA145" t="s">
        <v>228</v>
      </c>
      <c r="AB145" t="s">
        <v>60</v>
      </c>
      <c r="AC145" t="s">
        <v>229</v>
      </c>
      <c r="AD145" t="s">
        <v>230</v>
      </c>
      <c r="AE145" s="1">
        <v>123580</v>
      </c>
      <c r="AF145" s="1">
        <v>123580</v>
      </c>
      <c r="AG145">
        <v>0</v>
      </c>
      <c r="AH145">
        <v>0</v>
      </c>
      <c r="AI145">
        <v>0</v>
      </c>
      <c r="AJ145">
        <v>0</v>
      </c>
      <c r="AK145">
        <v>0</v>
      </c>
      <c r="AL145" s="1">
        <f t="shared" si="12"/>
        <v>123580</v>
      </c>
      <c r="AM145" s="1">
        <v>0</v>
      </c>
      <c r="AN145" s="1">
        <f t="shared" si="13"/>
        <v>123580</v>
      </c>
      <c r="AO145" s="1">
        <f t="shared" si="14"/>
        <v>123580</v>
      </c>
      <c r="AP145">
        <v>0</v>
      </c>
      <c r="AQ145">
        <v>0</v>
      </c>
      <c r="AR145">
        <v>0</v>
      </c>
      <c r="AS145">
        <v>0</v>
      </c>
      <c r="AT145">
        <v>0</v>
      </c>
    </row>
    <row r="146" spans="1:46" hidden="1" x14ac:dyDescent="0.25">
      <c r="A146" t="s">
        <v>63</v>
      </c>
      <c r="B146" t="s">
        <v>64</v>
      </c>
      <c r="C146">
        <v>2</v>
      </c>
      <c r="D146" t="s">
        <v>351</v>
      </c>
      <c r="E146">
        <v>2.2999999999999998</v>
      </c>
      <c r="F146" t="s">
        <v>391</v>
      </c>
      <c r="G146" t="s">
        <v>392</v>
      </c>
      <c r="H146" t="s">
        <v>393</v>
      </c>
      <c r="I146" t="s">
        <v>187</v>
      </c>
      <c r="J146" t="s">
        <v>188</v>
      </c>
      <c r="K146" t="s">
        <v>284</v>
      </c>
      <c r="L146">
        <v>3</v>
      </c>
      <c r="M146">
        <v>39</v>
      </c>
      <c r="N146" t="s">
        <v>394</v>
      </c>
      <c r="O146" t="s">
        <v>53</v>
      </c>
      <c r="P146">
        <v>2500</v>
      </c>
      <c r="Q146" t="s">
        <v>116</v>
      </c>
      <c r="R146">
        <v>2520</v>
      </c>
      <c r="S146" t="s">
        <v>72</v>
      </c>
      <c r="T146">
        <v>2521</v>
      </c>
      <c r="U146" t="s">
        <v>239</v>
      </c>
      <c r="V146">
        <v>0</v>
      </c>
      <c r="W146" t="s">
        <v>57</v>
      </c>
      <c r="X146">
        <v>2000</v>
      </c>
      <c r="Y146" t="s">
        <v>72</v>
      </c>
      <c r="Z146" t="s">
        <v>74</v>
      </c>
      <c r="AA146" t="s">
        <v>287</v>
      </c>
      <c r="AB146" t="s">
        <v>288</v>
      </c>
      <c r="AC146" t="s">
        <v>395</v>
      </c>
      <c r="AD146" t="s">
        <v>396</v>
      </c>
      <c r="AE146" s="1">
        <v>620880</v>
      </c>
      <c r="AF146" s="1">
        <v>450000</v>
      </c>
      <c r="AG146" s="1">
        <v>598983.59</v>
      </c>
      <c r="AH146" s="1">
        <v>598983.59</v>
      </c>
      <c r="AI146" s="1">
        <v>598983.59</v>
      </c>
      <c r="AJ146" s="1">
        <v>598983.59</v>
      </c>
      <c r="AK146" s="1">
        <v>434989.95</v>
      </c>
      <c r="AL146" s="1">
        <f t="shared" si="12"/>
        <v>21896.410000000033</v>
      </c>
      <c r="AM146" s="1">
        <v>0</v>
      </c>
      <c r="AN146" s="1">
        <f t="shared" si="13"/>
        <v>620880</v>
      </c>
      <c r="AO146" s="1">
        <f t="shared" si="14"/>
        <v>21896.410000000033</v>
      </c>
      <c r="AP146">
        <v>0</v>
      </c>
      <c r="AQ146" s="1">
        <v>170880</v>
      </c>
      <c r="AR146">
        <v>0</v>
      </c>
      <c r="AS146">
        <v>0</v>
      </c>
      <c r="AT146" s="1">
        <v>170880</v>
      </c>
    </row>
    <row r="147" spans="1:46" hidden="1" x14ac:dyDescent="0.25">
      <c r="A147" t="s">
        <v>63</v>
      </c>
      <c r="B147" t="s">
        <v>64</v>
      </c>
      <c r="C147">
        <v>2</v>
      </c>
      <c r="D147" t="s">
        <v>351</v>
      </c>
      <c r="E147">
        <v>2.7</v>
      </c>
      <c r="F147" t="s">
        <v>447</v>
      </c>
      <c r="G147" t="s">
        <v>448</v>
      </c>
      <c r="H147" t="s">
        <v>447</v>
      </c>
      <c r="I147" t="s">
        <v>187</v>
      </c>
      <c r="J147" t="s">
        <v>188</v>
      </c>
      <c r="K147" t="s">
        <v>463</v>
      </c>
      <c r="L147">
        <v>4</v>
      </c>
      <c r="M147">
        <v>48</v>
      </c>
      <c r="N147" t="s">
        <v>464</v>
      </c>
      <c r="O147" t="s">
        <v>53</v>
      </c>
      <c r="P147">
        <v>2500</v>
      </c>
      <c r="Q147" t="s">
        <v>116</v>
      </c>
      <c r="R147">
        <v>2520</v>
      </c>
      <c r="S147" t="s">
        <v>72</v>
      </c>
      <c r="T147">
        <v>2521</v>
      </c>
      <c r="U147" t="s">
        <v>239</v>
      </c>
      <c r="V147">
        <v>0</v>
      </c>
      <c r="W147" t="s">
        <v>57</v>
      </c>
      <c r="X147">
        <v>2000</v>
      </c>
      <c r="Y147" t="s">
        <v>72</v>
      </c>
      <c r="Z147" t="s">
        <v>74</v>
      </c>
      <c r="AA147" t="s">
        <v>465</v>
      </c>
      <c r="AB147" t="s">
        <v>358</v>
      </c>
      <c r="AC147" t="s">
        <v>466</v>
      </c>
      <c r="AD147" t="s">
        <v>467</v>
      </c>
      <c r="AE147" s="1">
        <v>50000</v>
      </c>
      <c r="AF147" s="1">
        <v>50000</v>
      </c>
      <c r="AG147">
        <v>0</v>
      </c>
      <c r="AH147">
        <v>0</v>
      </c>
      <c r="AI147">
        <v>0</v>
      </c>
      <c r="AJ147">
        <v>0</v>
      </c>
      <c r="AK147">
        <v>0</v>
      </c>
      <c r="AL147" s="1">
        <f t="shared" si="12"/>
        <v>50000</v>
      </c>
      <c r="AM147" s="1">
        <v>0</v>
      </c>
      <c r="AN147" s="1">
        <f t="shared" si="13"/>
        <v>50000</v>
      </c>
      <c r="AO147" s="1">
        <f t="shared" si="14"/>
        <v>50000</v>
      </c>
      <c r="AP147">
        <v>0</v>
      </c>
      <c r="AQ147">
        <v>0</v>
      </c>
      <c r="AR147">
        <v>0</v>
      </c>
      <c r="AS147">
        <v>0</v>
      </c>
      <c r="AT147">
        <v>0</v>
      </c>
    </row>
    <row r="148" spans="1:46" hidden="1" x14ac:dyDescent="0.25">
      <c r="A148" t="s">
        <v>63</v>
      </c>
      <c r="B148" t="s">
        <v>64</v>
      </c>
      <c r="C148">
        <v>3</v>
      </c>
      <c r="D148" t="s">
        <v>472</v>
      </c>
      <c r="E148">
        <v>3.1</v>
      </c>
      <c r="F148" t="s">
        <v>473</v>
      </c>
      <c r="G148" t="s">
        <v>474</v>
      </c>
      <c r="H148" t="s">
        <v>475</v>
      </c>
      <c r="I148" t="s">
        <v>187</v>
      </c>
      <c r="J148" t="s">
        <v>188</v>
      </c>
      <c r="K148" t="s">
        <v>293</v>
      </c>
      <c r="L148">
        <v>8</v>
      </c>
      <c r="M148">
        <v>44</v>
      </c>
      <c r="N148" t="s">
        <v>476</v>
      </c>
      <c r="O148" t="s">
        <v>53</v>
      </c>
      <c r="P148">
        <v>2500</v>
      </c>
      <c r="Q148" t="s">
        <v>116</v>
      </c>
      <c r="R148">
        <v>2520</v>
      </c>
      <c r="S148" t="s">
        <v>72</v>
      </c>
      <c r="T148">
        <v>2521</v>
      </c>
      <c r="U148" t="s">
        <v>239</v>
      </c>
      <c r="V148">
        <v>0</v>
      </c>
      <c r="W148" t="s">
        <v>57</v>
      </c>
      <c r="X148">
        <v>2000</v>
      </c>
      <c r="Y148" t="s">
        <v>72</v>
      </c>
      <c r="Z148" t="s">
        <v>74</v>
      </c>
      <c r="AA148" t="s">
        <v>296</v>
      </c>
      <c r="AB148" t="s">
        <v>479</v>
      </c>
      <c r="AC148" t="s">
        <v>498</v>
      </c>
      <c r="AD148" t="s">
        <v>481</v>
      </c>
      <c r="AE148">
        <v>0</v>
      </c>
      <c r="AF148" s="1">
        <v>500000</v>
      </c>
      <c r="AG148">
        <v>0</v>
      </c>
      <c r="AH148">
        <v>0</v>
      </c>
      <c r="AI148">
        <v>0</v>
      </c>
      <c r="AJ148">
        <v>0</v>
      </c>
      <c r="AK148">
        <v>0</v>
      </c>
      <c r="AL148" s="1">
        <f t="shared" si="12"/>
        <v>0</v>
      </c>
      <c r="AM148" s="1">
        <v>0</v>
      </c>
      <c r="AN148" s="1">
        <f t="shared" si="13"/>
        <v>0</v>
      </c>
      <c r="AO148" s="1">
        <f t="shared" si="14"/>
        <v>0</v>
      </c>
      <c r="AP148">
        <v>0</v>
      </c>
      <c r="AQ148">
        <v>0</v>
      </c>
      <c r="AR148">
        <v>0</v>
      </c>
      <c r="AS148" s="1">
        <v>500000</v>
      </c>
      <c r="AT148" s="1">
        <v>-500000</v>
      </c>
    </row>
    <row r="149" spans="1:46" hidden="1" x14ac:dyDescent="0.25">
      <c r="A149" t="s">
        <v>63</v>
      </c>
      <c r="B149" t="s">
        <v>64</v>
      </c>
      <c r="C149">
        <v>1</v>
      </c>
      <c r="D149" t="s">
        <v>45</v>
      </c>
      <c r="E149">
        <v>1.3</v>
      </c>
      <c r="F149" t="s">
        <v>46</v>
      </c>
      <c r="G149" t="s">
        <v>47</v>
      </c>
      <c r="H149" t="s">
        <v>48</v>
      </c>
      <c r="I149" t="s">
        <v>49</v>
      </c>
      <c r="J149" t="s">
        <v>50</v>
      </c>
      <c r="K149" t="s">
        <v>51</v>
      </c>
      <c r="L149">
        <v>6</v>
      </c>
      <c r="M149">
        <v>18</v>
      </c>
      <c r="N149" t="s">
        <v>100</v>
      </c>
      <c r="O149" t="s">
        <v>53</v>
      </c>
      <c r="P149">
        <v>2500</v>
      </c>
      <c r="Q149" t="s">
        <v>116</v>
      </c>
      <c r="R149">
        <v>2530</v>
      </c>
      <c r="S149" t="s">
        <v>72</v>
      </c>
      <c r="T149">
        <v>2531</v>
      </c>
      <c r="U149" t="s">
        <v>117</v>
      </c>
      <c r="V149">
        <v>0</v>
      </c>
      <c r="W149" t="s">
        <v>57</v>
      </c>
      <c r="X149">
        <v>2000</v>
      </c>
      <c r="Y149" t="s">
        <v>72</v>
      </c>
      <c r="Z149" t="s">
        <v>74</v>
      </c>
      <c r="AA149" t="s">
        <v>59</v>
      </c>
      <c r="AB149" t="s">
        <v>60</v>
      </c>
      <c r="AC149" t="s">
        <v>105</v>
      </c>
      <c r="AD149" t="s">
        <v>106</v>
      </c>
      <c r="AE149" s="1">
        <v>1485</v>
      </c>
      <c r="AF149">
        <v>0</v>
      </c>
      <c r="AG149" s="1">
        <v>1483.17</v>
      </c>
      <c r="AH149" s="1">
        <v>1483.17</v>
      </c>
      <c r="AI149" s="1">
        <v>1483.17</v>
      </c>
      <c r="AJ149" s="1">
        <v>1483.17</v>
      </c>
      <c r="AK149" s="1">
        <v>1483.17</v>
      </c>
      <c r="AL149" s="1">
        <f t="shared" ref="AL149:AL180" si="15">AE149-AG149</f>
        <v>1.8299999999999272</v>
      </c>
      <c r="AM149" s="1">
        <v>0</v>
      </c>
      <c r="AN149" s="1">
        <f t="shared" ref="AN149:AN180" si="16">AE149+AM149</f>
        <v>1485</v>
      </c>
      <c r="AO149" s="1">
        <f t="shared" ref="AO149:AO180" si="17">AN149-AG149</f>
        <v>1.8299999999999272</v>
      </c>
      <c r="AP149">
        <v>0</v>
      </c>
      <c r="AQ149" s="1">
        <v>1825</v>
      </c>
      <c r="AR149">
        <v>0</v>
      </c>
      <c r="AS149">
        <v>340</v>
      </c>
      <c r="AT149" s="1">
        <v>1485</v>
      </c>
    </row>
    <row r="150" spans="1:46" hidden="1" x14ac:dyDescent="0.25">
      <c r="A150" t="s">
        <v>63</v>
      </c>
      <c r="B150" t="s">
        <v>64</v>
      </c>
      <c r="C150">
        <v>1</v>
      </c>
      <c r="D150" t="s">
        <v>45</v>
      </c>
      <c r="E150">
        <v>1.7</v>
      </c>
      <c r="F150" t="s">
        <v>321</v>
      </c>
      <c r="G150" t="s">
        <v>322</v>
      </c>
      <c r="H150" t="s">
        <v>323</v>
      </c>
      <c r="I150" t="s">
        <v>187</v>
      </c>
      <c r="J150" t="s">
        <v>188</v>
      </c>
      <c r="K150" t="s">
        <v>89</v>
      </c>
      <c r="L150">
        <v>3</v>
      </c>
      <c r="M150">
        <v>12</v>
      </c>
      <c r="N150" t="s">
        <v>324</v>
      </c>
      <c r="O150" t="s">
        <v>53</v>
      </c>
      <c r="P150">
        <v>2500</v>
      </c>
      <c r="Q150" t="s">
        <v>116</v>
      </c>
      <c r="R150">
        <v>2530</v>
      </c>
      <c r="S150" t="s">
        <v>72</v>
      </c>
      <c r="T150">
        <v>2531</v>
      </c>
      <c r="U150" t="s">
        <v>117</v>
      </c>
      <c r="V150">
        <v>0</v>
      </c>
      <c r="W150" t="s">
        <v>57</v>
      </c>
      <c r="X150">
        <v>2000</v>
      </c>
      <c r="Y150" t="s">
        <v>72</v>
      </c>
      <c r="Z150" t="s">
        <v>74</v>
      </c>
      <c r="AA150" t="s">
        <v>96</v>
      </c>
      <c r="AB150" t="s">
        <v>288</v>
      </c>
      <c r="AC150" t="s">
        <v>329</v>
      </c>
      <c r="AD150" t="s">
        <v>327</v>
      </c>
      <c r="AE150" s="1">
        <v>50000</v>
      </c>
      <c r="AF150" s="1">
        <v>50000</v>
      </c>
      <c r="AG150" s="1">
        <v>21063</v>
      </c>
      <c r="AH150" s="1">
        <v>21063</v>
      </c>
      <c r="AI150" s="1">
        <v>21063</v>
      </c>
      <c r="AJ150" s="1">
        <v>7996.5</v>
      </c>
      <c r="AK150" s="1">
        <v>2500</v>
      </c>
      <c r="AL150" s="1">
        <f t="shared" si="15"/>
        <v>28937</v>
      </c>
      <c r="AM150" s="1">
        <v>0</v>
      </c>
      <c r="AN150" s="1">
        <f t="shared" si="16"/>
        <v>50000</v>
      </c>
      <c r="AO150" s="1">
        <f t="shared" si="17"/>
        <v>28937</v>
      </c>
      <c r="AP150">
        <v>0</v>
      </c>
      <c r="AQ150">
        <v>0</v>
      </c>
      <c r="AR150">
        <v>0</v>
      </c>
      <c r="AS150">
        <v>0</v>
      </c>
      <c r="AT150">
        <v>0</v>
      </c>
    </row>
    <row r="151" spans="1:46" hidden="1" x14ac:dyDescent="0.25">
      <c r="A151" t="s">
        <v>63</v>
      </c>
      <c r="B151" t="s">
        <v>64</v>
      </c>
      <c r="C151">
        <v>2</v>
      </c>
      <c r="D151" t="s">
        <v>351</v>
      </c>
      <c r="E151">
        <v>2.1</v>
      </c>
      <c r="F151" t="s">
        <v>352</v>
      </c>
      <c r="G151" t="s">
        <v>353</v>
      </c>
      <c r="H151" t="s">
        <v>354</v>
      </c>
      <c r="I151" t="s">
        <v>87</v>
      </c>
      <c r="J151" t="s">
        <v>88</v>
      </c>
      <c r="K151" t="s">
        <v>355</v>
      </c>
      <c r="L151">
        <v>4</v>
      </c>
      <c r="M151">
        <v>56</v>
      </c>
      <c r="N151" t="s">
        <v>356</v>
      </c>
      <c r="O151" t="s">
        <v>53</v>
      </c>
      <c r="P151">
        <v>2500</v>
      </c>
      <c r="Q151" t="s">
        <v>116</v>
      </c>
      <c r="R151">
        <v>2530</v>
      </c>
      <c r="S151" t="s">
        <v>72</v>
      </c>
      <c r="T151">
        <v>2531</v>
      </c>
      <c r="U151" t="s">
        <v>117</v>
      </c>
      <c r="V151">
        <v>0</v>
      </c>
      <c r="W151" t="s">
        <v>57</v>
      </c>
      <c r="X151">
        <v>2000</v>
      </c>
      <c r="Y151" t="s">
        <v>72</v>
      </c>
      <c r="Z151" t="s">
        <v>74</v>
      </c>
      <c r="AA151" t="s">
        <v>357</v>
      </c>
      <c r="AB151" t="s">
        <v>358</v>
      </c>
      <c r="AC151" t="s">
        <v>359</v>
      </c>
      <c r="AD151" t="s">
        <v>360</v>
      </c>
      <c r="AE151" s="1">
        <v>1153000</v>
      </c>
      <c r="AF151" s="1">
        <v>900000</v>
      </c>
      <c r="AG151" s="1">
        <v>1116141.6000000001</v>
      </c>
      <c r="AH151" s="1">
        <v>570731.6</v>
      </c>
      <c r="AI151" s="1">
        <v>565211.6</v>
      </c>
      <c r="AJ151" s="1">
        <v>565211.6</v>
      </c>
      <c r="AK151" s="1">
        <v>565211.6</v>
      </c>
      <c r="AL151" s="1">
        <f t="shared" si="15"/>
        <v>36858.399999999907</v>
      </c>
      <c r="AM151" s="1">
        <v>0</v>
      </c>
      <c r="AN151" s="1">
        <f t="shared" si="16"/>
        <v>1153000</v>
      </c>
      <c r="AO151" s="1">
        <f t="shared" si="17"/>
        <v>36858.399999999907</v>
      </c>
      <c r="AP151">
        <v>0</v>
      </c>
      <c r="AQ151" s="1">
        <v>253000</v>
      </c>
      <c r="AR151">
        <v>0</v>
      </c>
      <c r="AS151">
        <v>0</v>
      </c>
      <c r="AT151" s="1">
        <v>253000</v>
      </c>
    </row>
    <row r="152" spans="1:46" hidden="1" x14ac:dyDescent="0.25">
      <c r="A152" t="s">
        <v>63</v>
      </c>
      <c r="B152" t="s">
        <v>64</v>
      </c>
      <c r="C152">
        <v>2</v>
      </c>
      <c r="D152" t="s">
        <v>351</v>
      </c>
      <c r="E152">
        <v>2.2999999999999998</v>
      </c>
      <c r="F152" t="s">
        <v>391</v>
      </c>
      <c r="G152" t="s">
        <v>392</v>
      </c>
      <c r="H152" t="s">
        <v>393</v>
      </c>
      <c r="I152" t="s">
        <v>187</v>
      </c>
      <c r="J152" t="s">
        <v>188</v>
      </c>
      <c r="K152" t="s">
        <v>284</v>
      </c>
      <c r="L152">
        <v>3</v>
      </c>
      <c r="M152">
        <v>39</v>
      </c>
      <c r="N152" t="s">
        <v>394</v>
      </c>
      <c r="O152" t="s">
        <v>53</v>
      </c>
      <c r="P152">
        <v>2500</v>
      </c>
      <c r="Q152" t="s">
        <v>116</v>
      </c>
      <c r="R152">
        <v>2530</v>
      </c>
      <c r="S152" t="s">
        <v>72</v>
      </c>
      <c r="T152">
        <v>2531</v>
      </c>
      <c r="U152" t="s">
        <v>117</v>
      </c>
      <c r="V152">
        <v>0</v>
      </c>
      <c r="W152" t="s">
        <v>57</v>
      </c>
      <c r="X152">
        <v>2000</v>
      </c>
      <c r="Y152" t="s">
        <v>72</v>
      </c>
      <c r="Z152" t="s">
        <v>74</v>
      </c>
      <c r="AA152" t="s">
        <v>287</v>
      </c>
      <c r="AB152" t="s">
        <v>288</v>
      </c>
      <c r="AC152" t="s">
        <v>395</v>
      </c>
      <c r="AD152" t="s">
        <v>396</v>
      </c>
      <c r="AE152" s="1">
        <v>6270000</v>
      </c>
      <c r="AF152" s="1">
        <v>5500000</v>
      </c>
      <c r="AG152" s="1">
        <v>6067977.7800000003</v>
      </c>
      <c r="AH152" s="1">
        <v>6061677.7800000003</v>
      </c>
      <c r="AI152" s="1">
        <v>4429168.8899999997</v>
      </c>
      <c r="AJ152" s="1">
        <v>4336133.58</v>
      </c>
      <c r="AK152" s="1">
        <v>4304373.58</v>
      </c>
      <c r="AL152" s="1">
        <f t="shared" si="15"/>
        <v>202022.21999999974</v>
      </c>
      <c r="AM152" s="1">
        <v>0</v>
      </c>
      <c r="AN152" s="1">
        <f t="shared" si="16"/>
        <v>6270000</v>
      </c>
      <c r="AO152" s="1">
        <f t="shared" si="17"/>
        <v>202022.21999999974</v>
      </c>
      <c r="AP152">
        <v>0</v>
      </c>
      <c r="AQ152" s="1">
        <v>770000</v>
      </c>
      <c r="AR152">
        <v>0</v>
      </c>
      <c r="AS152">
        <v>0</v>
      </c>
      <c r="AT152" s="1">
        <v>770000</v>
      </c>
    </row>
    <row r="153" spans="1:46" hidden="1" x14ac:dyDescent="0.25">
      <c r="A153" t="s">
        <v>63</v>
      </c>
      <c r="B153" t="s">
        <v>64</v>
      </c>
      <c r="C153">
        <v>1</v>
      </c>
      <c r="D153" t="s">
        <v>45</v>
      </c>
      <c r="E153">
        <v>1.7</v>
      </c>
      <c r="F153" t="s">
        <v>321</v>
      </c>
      <c r="G153" t="s">
        <v>322</v>
      </c>
      <c r="H153" t="s">
        <v>323</v>
      </c>
      <c r="I153" t="s">
        <v>187</v>
      </c>
      <c r="J153" t="s">
        <v>188</v>
      </c>
      <c r="K153" t="s">
        <v>89</v>
      </c>
      <c r="L153">
        <v>3</v>
      </c>
      <c r="M153">
        <v>12</v>
      </c>
      <c r="N153" t="s">
        <v>324</v>
      </c>
      <c r="O153" t="s">
        <v>53</v>
      </c>
      <c r="P153">
        <v>2500</v>
      </c>
      <c r="Q153" t="s">
        <v>116</v>
      </c>
      <c r="R153">
        <v>2540</v>
      </c>
      <c r="S153" t="s">
        <v>72</v>
      </c>
      <c r="T153">
        <v>2541</v>
      </c>
      <c r="U153" t="s">
        <v>331</v>
      </c>
      <c r="V153">
        <v>0</v>
      </c>
      <c r="W153" t="s">
        <v>57</v>
      </c>
      <c r="X153">
        <v>2000</v>
      </c>
      <c r="Y153" t="s">
        <v>72</v>
      </c>
      <c r="Z153" t="s">
        <v>74</v>
      </c>
      <c r="AA153" t="s">
        <v>96</v>
      </c>
      <c r="AB153" t="s">
        <v>288</v>
      </c>
      <c r="AC153" t="s">
        <v>329</v>
      </c>
      <c r="AD153" t="s">
        <v>327</v>
      </c>
      <c r="AE153" s="1">
        <v>52000</v>
      </c>
      <c r="AF153" s="1">
        <v>52000</v>
      </c>
      <c r="AG153" s="1">
        <v>43310.05</v>
      </c>
      <c r="AH153" s="1">
        <v>37162.050000000003</v>
      </c>
      <c r="AI153" s="1">
        <v>37162.050000000003</v>
      </c>
      <c r="AJ153" s="1">
        <v>37162.050000000003</v>
      </c>
      <c r="AK153" s="1">
        <v>37162.050000000003</v>
      </c>
      <c r="AL153" s="1">
        <f t="shared" si="15"/>
        <v>8689.9499999999971</v>
      </c>
      <c r="AM153" s="1">
        <v>0</v>
      </c>
      <c r="AN153" s="1">
        <f t="shared" si="16"/>
        <v>52000</v>
      </c>
      <c r="AO153" s="1">
        <f t="shared" si="17"/>
        <v>8689.9499999999971</v>
      </c>
      <c r="AP153">
        <v>0</v>
      </c>
      <c r="AQ153">
        <v>0</v>
      </c>
      <c r="AR153">
        <v>0</v>
      </c>
      <c r="AS153">
        <v>0</v>
      </c>
      <c r="AT153">
        <v>0</v>
      </c>
    </row>
    <row r="154" spans="1:46" hidden="1" x14ac:dyDescent="0.25">
      <c r="A154" t="s">
        <v>63</v>
      </c>
      <c r="B154" t="s">
        <v>64</v>
      </c>
      <c r="C154">
        <v>2</v>
      </c>
      <c r="D154" t="s">
        <v>351</v>
      </c>
      <c r="E154">
        <v>2.1</v>
      </c>
      <c r="F154" t="s">
        <v>352</v>
      </c>
      <c r="G154" t="s">
        <v>353</v>
      </c>
      <c r="H154" t="s">
        <v>354</v>
      </c>
      <c r="I154" t="s">
        <v>87</v>
      </c>
      <c r="J154" t="s">
        <v>88</v>
      </c>
      <c r="K154" t="s">
        <v>355</v>
      </c>
      <c r="L154">
        <v>4</v>
      </c>
      <c r="M154">
        <v>56</v>
      </c>
      <c r="N154" t="s">
        <v>356</v>
      </c>
      <c r="O154" t="s">
        <v>53</v>
      </c>
      <c r="P154">
        <v>2500</v>
      </c>
      <c r="Q154" t="s">
        <v>116</v>
      </c>
      <c r="R154">
        <v>2540</v>
      </c>
      <c r="S154" t="s">
        <v>72</v>
      </c>
      <c r="T154">
        <v>2541</v>
      </c>
      <c r="U154" t="s">
        <v>331</v>
      </c>
      <c r="V154">
        <v>0</v>
      </c>
      <c r="W154" t="s">
        <v>57</v>
      </c>
      <c r="X154">
        <v>2000</v>
      </c>
      <c r="Y154" t="s">
        <v>72</v>
      </c>
      <c r="Z154" t="s">
        <v>74</v>
      </c>
      <c r="AA154" t="s">
        <v>357</v>
      </c>
      <c r="AB154" t="s">
        <v>358</v>
      </c>
      <c r="AC154" t="s">
        <v>359</v>
      </c>
      <c r="AD154" t="s">
        <v>360</v>
      </c>
      <c r="AE154" s="1">
        <v>553000</v>
      </c>
      <c r="AF154" s="1">
        <v>600000</v>
      </c>
      <c r="AG154" s="1">
        <v>427759.69</v>
      </c>
      <c r="AH154" s="1">
        <v>231831.05</v>
      </c>
      <c r="AI154" s="1">
        <v>222621.16</v>
      </c>
      <c r="AJ154" s="1">
        <v>222621.16</v>
      </c>
      <c r="AK154" s="1">
        <v>222621.16</v>
      </c>
      <c r="AL154" s="1">
        <f t="shared" si="15"/>
        <v>125240.31</v>
      </c>
      <c r="AM154" s="1">
        <v>0</v>
      </c>
      <c r="AN154" s="1">
        <f t="shared" si="16"/>
        <v>553000</v>
      </c>
      <c r="AO154" s="1">
        <f t="shared" si="17"/>
        <v>125240.31</v>
      </c>
      <c r="AP154">
        <v>0</v>
      </c>
      <c r="AQ154">
        <v>0</v>
      </c>
      <c r="AR154">
        <v>0</v>
      </c>
      <c r="AS154" s="1">
        <v>47000</v>
      </c>
      <c r="AT154" s="1">
        <v>-47000</v>
      </c>
    </row>
    <row r="155" spans="1:46" hidden="1" x14ac:dyDescent="0.25">
      <c r="A155" t="s">
        <v>63</v>
      </c>
      <c r="B155" t="s">
        <v>64</v>
      </c>
      <c r="C155">
        <v>2</v>
      </c>
      <c r="D155" t="s">
        <v>351</v>
      </c>
      <c r="E155">
        <v>2.2999999999999998</v>
      </c>
      <c r="F155" t="s">
        <v>391</v>
      </c>
      <c r="G155" t="s">
        <v>392</v>
      </c>
      <c r="H155" t="s">
        <v>393</v>
      </c>
      <c r="I155" t="s">
        <v>187</v>
      </c>
      <c r="J155" t="s">
        <v>188</v>
      </c>
      <c r="K155" t="s">
        <v>284</v>
      </c>
      <c r="L155">
        <v>3</v>
      </c>
      <c r="M155">
        <v>39</v>
      </c>
      <c r="N155" t="s">
        <v>394</v>
      </c>
      <c r="O155" t="s">
        <v>53</v>
      </c>
      <c r="P155">
        <v>2500</v>
      </c>
      <c r="Q155" t="s">
        <v>116</v>
      </c>
      <c r="R155">
        <v>2540</v>
      </c>
      <c r="S155" t="s">
        <v>72</v>
      </c>
      <c r="T155">
        <v>2541</v>
      </c>
      <c r="U155" t="s">
        <v>331</v>
      </c>
      <c r="V155">
        <v>0</v>
      </c>
      <c r="W155" t="s">
        <v>57</v>
      </c>
      <c r="X155">
        <v>2000</v>
      </c>
      <c r="Y155" t="s">
        <v>72</v>
      </c>
      <c r="Z155" t="s">
        <v>74</v>
      </c>
      <c r="AA155" t="s">
        <v>287</v>
      </c>
      <c r="AB155" t="s">
        <v>288</v>
      </c>
      <c r="AC155" t="s">
        <v>395</v>
      </c>
      <c r="AD155" t="s">
        <v>396</v>
      </c>
      <c r="AE155" s="1">
        <v>7000000</v>
      </c>
      <c r="AF155" s="1">
        <v>6500000</v>
      </c>
      <c r="AG155" s="1">
        <v>6989765.1600000001</v>
      </c>
      <c r="AH155" s="1">
        <v>6395691.46</v>
      </c>
      <c r="AI155" s="1">
        <v>6240345.2000000002</v>
      </c>
      <c r="AJ155" s="1">
        <v>5950021.79</v>
      </c>
      <c r="AK155" s="1">
        <v>5159427.53</v>
      </c>
      <c r="AL155" s="1">
        <f t="shared" si="15"/>
        <v>10234.839999999851</v>
      </c>
      <c r="AM155" s="1">
        <v>0</v>
      </c>
      <c r="AN155" s="1">
        <f t="shared" si="16"/>
        <v>7000000</v>
      </c>
      <c r="AO155" s="1">
        <f t="shared" si="17"/>
        <v>10234.839999999851</v>
      </c>
      <c r="AP155">
        <v>0</v>
      </c>
      <c r="AQ155" s="1">
        <v>500000</v>
      </c>
      <c r="AR155">
        <v>0</v>
      </c>
      <c r="AS155">
        <v>0</v>
      </c>
      <c r="AT155" s="1">
        <v>500000</v>
      </c>
    </row>
    <row r="156" spans="1:46" hidden="1" x14ac:dyDescent="0.25">
      <c r="A156" t="s">
        <v>63</v>
      </c>
      <c r="B156" t="s">
        <v>64</v>
      </c>
      <c r="C156">
        <v>2</v>
      </c>
      <c r="D156" t="s">
        <v>351</v>
      </c>
      <c r="E156">
        <v>2.4</v>
      </c>
      <c r="F156" t="s">
        <v>401</v>
      </c>
      <c r="G156" t="s">
        <v>402</v>
      </c>
      <c r="H156" t="s">
        <v>403</v>
      </c>
      <c r="I156" t="s">
        <v>177</v>
      </c>
      <c r="J156" t="s">
        <v>178</v>
      </c>
      <c r="K156" t="s">
        <v>404</v>
      </c>
      <c r="L156">
        <v>5</v>
      </c>
      <c r="M156">
        <v>29</v>
      </c>
      <c r="N156" t="s">
        <v>405</v>
      </c>
      <c r="O156" t="s">
        <v>53</v>
      </c>
      <c r="P156">
        <v>2500</v>
      </c>
      <c r="Q156" t="s">
        <v>116</v>
      </c>
      <c r="R156">
        <v>2540</v>
      </c>
      <c r="S156" t="s">
        <v>72</v>
      </c>
      <c r="T156">
        <v>2541</v>
      </c>
      <c r="U156" t="s">
        <v>331</v>
      </c>
      <c r="V156">
        <v>0</v>
      </c>
      <c r="W156" t="s">
        <v>57</v>
      </c>
      <c r="X156">
        <v>2000</v>
      </c>
      <c r="Y156" t="s">
        <v>72</v>
      </c>
      <c r="Z156" t="s">
        <v>74</v>
      </c>
      <c r="AA156" t="s">
        <v>406</v>
      </c>
      <c r="AB156" t="s">
        <v>202</v>
      </c>
      <c r="AC156" t="s">
        <v>407</v>
      </c>
      <c r="AD156" t="s">
        <v>408</v>
      </c>
      <c r="AE156" s="1">
        <v>2500</v>
      </c>
      <c r="AF156" s="1">
        <v>2500</v>
      </c>
      <c r="AG156" s="1">
        <v>2312.75</v>
      </c>
      <c r="AH156" s="1">
        <v>2312.75</v>
      </c>
      <c r="AI156" s="1">
        <v>2312.75</v>
      </c>
      <c r="AJ156" s="1">
        <v>2312.75</v>
      </c>
      <c r="AK156" s="1">
        <v>2312.75</v>
      </c>
      <c r="AL156" s="1">
        <f t="shared" si="15"/>
        <v>187.25</v>
      </c>
      <c r="AM156" s="1">
        <v>0</v>
      </c>
      <c r="AN156" s="1">
        <f t="shared" si="16"/>
        <v>2500</v>
      </c>
      <c r="AO156" s="1">
        <f t="shared" si="17"/>
        <v>187.25</v>
      </c>
      <c r="AP156">
        <v>0</v>
      </c>
      <c r="AQ156">
        <v>0</v>
      </c>
      <c r="AR156">
        <v>0</v>
      </c>
      <c r="AS156">
        <v>0</v>
      </c>
      <c r="AT156">
        <v>0</v>
      </c>
    </row>
    <row r="157" spans="1:46" hidden="1" x14ac:dyDescent="0.25">
      <c r="A157" t="s">
        <v>63</v>
      </c>
      <c r="B157" t="s">
        <v>64</v>
      </c>
      <c r="C157">
        <v>2</v>
      </c>
      <c r="D157" t="s">
        <v>351</v>
      </c>
      <c r="E157">
        <v>2.2000000000000002</v>
      </c>
      <c r="F157" t="s">
        <v>370</v>
      </c>
      <c r="G157" t="s">
        <v>371</v>
      </c>
      <c r="H157" t="s">
        <v>372</v>
      </c>
      <c r="I157" t="s">
        <v>187</v>
      </c>
      <c r="J157" t="s">
        <v>188</v>
      </c>
      <c r="K157" t="s">
        <v>284</v>
      </c>
      <c r="L157">
        <v>2</v>
      </c>
      <c r="M157">
        <v>36</v>
      </c>
      <c r="N157" t="s">
        <v>380</v>
      </c>
      <c r="O157" t="s">
        <v>53</v>
      </c>
      <c r="P157">
        <v>2500</v>
      </c>
      <c r="Q157" t="s">
        <v>116</v>
      </c>
      <c r="R157">
        <v>2550</v>
      </c>
      <c r="S157" t="s">
        <v>72</v>
      </c>
      <c r="T157">
        <v>2551</v>
      </c>
      <c r="U157" t="s">
        <v>385</v>
      </c>
      <c r="V157">
        <v>0</v>
      </c>
      <c r="W157" t="s">
        <v>57</v>
      </c>
      <c r="X157">
        <v>2000</v>
      </c>
      <c r="Y157" t="s">
        <v>72</v>
      </c>
      <c r="Z157" t="s">
        <v>74</v>
      </c>
      <c r="AA157" t="s">
        <v>287</v>
      </c>
      <c r="AB157" t="s">
        <v>381</v>
      </c>
      <c r="AC157" t="s">
        <v>382</v>
      </c>
      <c r="AD157" t="s">
        <v>383</v>
      </c>
      <c r="AE157" s="1">
        <v>470000</v>
      </c>
      <c r="AF157" s="1">
        <v>250000</v>
      </c>
      <c r="AG157" s="1">
        <v>357145.58</v>
      </c>
      <c r="AH157" s="1">
        <v>357145.58</v>
      </c>
      <c r="AI157" s="1">
        <v>321664.31</v>
      </c>
      <c r="AJ157" s="1">
        <v>321664.31</v>
      </c>
      <c r="AK157" s="1">
        <v>321664.31</v>
      </c>
      <c r="AL157" s="1">
        <f t="shared" si="15"/>
        <v>112854.41999999998</v>
      </c>
      <c r="AM157" s="1">
        <v>0</v>
      </c>
      <c r="AN157" s="1">
        <f t="shared" si="16"/>
        <v>470000</v>
      </c>
      <c r="AO157" s="1">
        <f t="shared" si="17"/>
        <v>112854.41999999998</v>
      </c>
      <c r="AP157">
        <v>0</v>
      </c>
      <c r="AQ157" s="1">
        <v>220000</v>
      </c>
      <c r="AR157">
        <v>0</v>
      </c>
      <c r="AS157">
        <v>0</v>
      </c>
      <c r="AT157" s="1">
        <v>220000</v>
      </c>
    </row>
    <row r="158" spans="1:46" hidden="1" x14ac:dyDescent="0.25">
      <c r="A158" t="s">
        <v>63</v>
      </c>
      <c r="B158" t="s">
        <v>64</v>
      </c>
      <c r="C158">
        <v>1</v>
      </c>
      <c r="D158" t="s">
        <v>45</v>
      </c>
      <c r="E158">
        <v>1.3</v>
      </c>
      <c r="F158" t="s">
        <v>46</v>
      </c>
      <c r="G158" t="s">
        <v>47</v>
      </c>
      <c r="H158" t="s">
        <v>48</v>
      </c>
      <c r="I158" t="s">
        <v>187</v>
      </c>
      <c r="J158" t="s">
        <v>188</v>
      </c>
      <c r="K158" t="s">
        <v>226</v>
      </c>
      <c r="L158">
        <v>6</v>
      </c>
      <c r="M158">
        <v>21</v>
      </c>
      <c r="N158" t="s">
        <v>227</v>
      </c>
      <c r="O158" t="s">
        <v>53</v>
      </c>
      <c r="P158">
        <v>2500</v>
      </c>
      <c r="Q158" t="s">
        <v>116</v>
      </c>
      <c r="R158">
        <v>2560</v>
      </c>
      <c r="S158" t="s">
        <v>72</v>
      </c>
      <c r="T158">
        <v>2561</v>
      </c>
      <c r="U158" t="s">
        <v>240</v>
      </c>
      <c r="V158">
        <v>0</v>
      </c>
      <c r="W158" t="s">
        <v>57</v>
      </c>
      <c r="X158">
        <v>2000</v>
      </c>
      <c r="Y158" t="s">
        <v>72</v>
      </c>
      <c r="Z158" t="s">
        <v>74</v>
      </c>
      <c r="AA158" t="s">
        <v>228</v>
      </c>
      <c r="AB158" t="s">
        <v>60</v>
      </c>
      <c r="AC158" t="s">
        <v>229</v>
      </c>
      <c r="AD158" t="s">
        <v>230</v>
      </c>
      <c r="AE158" s="1">
        <v>16200</v>
      </c>
      <c r="AF158" s="1">
        <v>1500</v>
      </c>
      <c r="AG158" s="1">
        <v>7619.33</v>
      </c>
      <c r="AH158" s="1">
        <v>3280.93</v>
      </c>
      <c r="AI158" s="1">
        <v>3280.93</v>
      </c>
      <c r="AJ158" s="1">
        <v>3280.93</v>
      </c>
      <c r="AK158" s="1">
        <v>3280.93</v>
      </c>
      <c r="AL158" s="1">
        <f t="shared" si="15"/>
        <v>8580.67</v>
      </c>
      <c r="AM158" s="1">
        <v>0</v>
      </c>
      <c r="AN158" s="1">
        <f t="shared" si="16"/>
        <v>16200</v>
      </c>
      <c r="AO158" s="1">
        <f t="shared" si="17"/>
        <v>8580.67</v>
      </c>
      <c r="AP158">
        <v>0</v>
      </c>
      <c r="AQ158" s="1">
        <v>14700</v>
      </c>
      <c r="AR158">
        <v>0</v>
      </c>
      <c r="AS158">
        <v>0</v>
      </c>
      <c r="AT158" s="1">
        <v>14700</v>
      </c>
    </row>
    <row r="159" spans="1:46" hidden="1" x14ac:dyDescent="0.25">
      <c r="A159" t="s">
        <v>63</v>
      </c>
      <c r="B159" t="s">
        <v>64</v>
      </c>
      <c r="C159">
        <v>2</v>
      </c>
      <c r="D159" t="s">
        <v>351</v>
      </c>
      <c r="E159">
        <v>2.2000000000000002</v>
      </c>
      <c r="F159" t="s">
        <v>370</v>
      </c>
      <c r="G159" t="s">
        <v>371</v>
      </c>
      <c r="H159" t="s">
        <v>372</v>
      </c>
      <c r="I159" t="s">
        <v>187</v>
      </c>
      <c r="J159" t="s">
        <v>188</v>
      </c>
      <c r="K159" t="s">
        <v>284</v>
      </c>
      <c r="L159">
        <v>2</v>
      </c>
      <c r="M159">
        <v>36</v>
      </c>
      <c r="N159" t="s">
        <v>380</v>
      </c>
      <c r="O159" t="s">
        <v>53</v>
      </c>
      <c r="P159">
        <v>2500</v>
      </c>
      <c r="Q159" t="s">
        <v>116</v>
      </c>
      <c r="R159">
        <v>2560</v>
      </c>
      <c r="S159" t="s">
        <v>72</v>
      </c>
      <c r="T159">
        <v>2561</v>
      </c>
      <c r="U159" t="s">
        <v>240</v>
      </c>
      <c r="V159">
        <v>0</v>
      </c>
      <c r="W159" t="s">
        <v>57</v>
      </c>
      <c r="X159">
        <v>2000</v>
      </c>
      <c r="Y159" t="s">
        <v>72</v>
      </c>
      <c r="Z159" t="s">
        <v>74</v>
      </c>
      <c r="AA159" t="s">
        <v>287</v>
      </c>
      <c r="AB159" t="s">
        <v>381</v>
      </c>
      <c r="AC159" t="s">
        <v>382</v>
      </c>
      <c r="AD159" t="s">
        <v>383</v>
      </c>
      <c r="AE159" s="1">
        <v>2750000</v>
      </c>
      <c r="AF159" s="1">
        <v>2750000</v>
      </c>
      <c r="AG159" s="1">
        <v>2245861.83</v>
      </c>
      <c r="AH159" s="1">
        <v>2245861.83</v>
      </c>
      <c r="AI159" s="1">
        <v>2245861.83</v>
      </c>
      <c r="AJ159" s="1">
        <v>2245861.83</v>
      </c>
      <c r="AK159" s="1">
        <v>2173199.4300000002</v>
      </c>
      <c r="AL159" s="1">
        <f t="shared" si="15"/>
        <v>504138.16999999993</v>
      </c>
      <c r="AM159" s="1">
        <v>0</v>
      </c>
      <c r="AN159" s="1">
        <f t="shared" si="16"/>
        <v>2750000</v>
      </c>
      <c r="AO159" s="1">
        <f t="shared" si="17"/>
        <v>504138.16999999993</v>
      </c>
      <c r="AP159" s="1">
        <v>400000</v>
      </c>
      <c r="AQ159">
        <v>0</v>
      </c>
      <c r="AR159">
        <v>0</v>
      </c>
      <c r="AS159" s="1">
        <v>400000</v>
      </c>
      <c r="AT159">
        <v>0</v>
      </c>
    </row>
    <row r="160" spans="1:46" hidden="1" x14ac:dyDescent="0.25">
      <c r="A160" t="s">
        <v>63</v>
      </c>
      <c r="B160" t="s">
        <v>64</v>
      </c>
      <c r="C160">
        <v>2</v>
      </c>
      <c r="D160" t="s">
        <v>351</v>
      </c>
      <c r="E160">
        <v>2.2999999999999998</v>
      </c>
      <c r="F160" t="s">
        <v>391</v>
      </c>
      <c r="G160" t="s">
        <v>392</v>
      </c>
      <c r="H160" t="s">
        <v>393</v>
      </c>
      <c r="I160" t="s">
        <v>187</v>
      </c>
      <c r="J160" t="s">
        <v>188</v>
      </c>
      <c r="K160" t="s">
        <v>284</v>
      </c>
      <c r="L160">
        <v>3</v>
      </c>
      <c r="M160">
        <v>39</v>
      </c>
      <c r="N160" t="s">
        <v>394</v>
      </c>
      <c r="O160" t="s">
        <v>53</v>
      </c>
      <c r="P160">
        <v>2500</v>
      </c>
      <c r="Q160" t="s">
        <v>116</v>
      </c>
      <c r="R160">
        <v>2560</v>
      </c>
      <c r="S160" t="s">
        <v>72</v>
      </c>
      <c r="T160">
        <v>2561</v>
      </c>
      <c r="U160" t="s">
        <v>240</v>
      </c>
      <c r="V160">
        <v>0</v>
      </c>
      <c r="W160" t="s">
        <v>57</v>
      </c>
      <c r="X160">
        <v>2000</v>
      </c>
      <c r="Y160" t="s">
        <v>72</v>
      </c>
      <c r="Z160" t="s">
        <v>74</v>
      </c>
      <c r="AA160" t="s">
        <v>287</v>
      </c>
      <c r="AB160" t="s">
        <v>288</v>
      </c>
      <c r="AC160" t="s">
        <v>395</v>
      </c>
      <c r="AD160" t="s">
        <v>396</v>
      </c>
      <c r="AE160" s="1">
        <v>6000</v>
      </c>
      <c r="AF160" s="1">
        <v>6000</v>
      </c>
      <c r="AG160" s="1">
        <v>5568</v>
      </c>
      <c r="AH160">
        <v>0</v>
      </c>
      <c r="AI160">
        <v>0</v>
      </c>
      <c r="AJ160">
        <v>0</v>
      </c>
      <c r="AK160">
        <v>0</v>
      </c>
      <c r="AL160" s="1">
        <f t="shared" si="15"/>
        <v>432</v>
      </c>
      <c r="AM160" s="1">
        <v>0</v>
      </c>
      <c r="AN160" s="1">
        <f t="shared" si="16"/>
        <v>6000</v>
      </c>
      <c r="AO160" s="1">
        <f t="shared" si="17"/>
        <v>432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1:46" hidden="1" x14ac:dyDescent="0.25">
      <c r="A161" t="s">
        <v>63</v>
      </c>
      <c r="B161" t="s">
        <v>64</v>
      </c>
      <c r="C161">
        <v>2</v>
      </c>
      <c r="D161" t="s">
        <v>351</v>
      </c>
      <c r="E161">
        <v>2.7</v>
      </c>
      <c r="F161" t="s">
        <v>447</v>
      </c>
      <c r="G161" t="s">
        <v>448</v>
      </c>
      <c r="H161" t="s">
        <v>447</v>
      </c>
      <c r="I161" t="s">
        <v>187</v>
      </c>
      <c r="J161" t="s">
        <v>188</v>
      </c>
      <c r="K161" t="s">
        <v>463</v>
      </c>
      <c r="L161">
        <v>4</v>
      </c>
      <c r="M161">
        <v>48</v>
      </c>
      <c r="N161" t="s">
        <v>464</v>
      </c>
      <c r="O161" t="s">
        <v>53</v>
      </c>
      <c r="P161">
        <v>2500</v>
      </c>
      <c r="Q161" t="s">
        <v>116</v>
      </c>
      <c r="R161">
        <v>2590</v>
      </c>
      <c r="S161" t="s">
        <v>72</v>
      </c>
      <c r="T161">
        <v>2591</v>
      </c>
      <c r="U161" t="s">
        <v>470</v>
      </c>
      <c r="V161">
        <v>0</v>
      </c>
      <c r="W161" t="s">
        <v>57</v>
      </c>
      <c r="X161">
        <v>2000</v>
      </c>
      <c r="Y161" t="s">
        <v>72</v>
      </c>
      <c r="Z161" t="s">
        <v>74</v>
      </c>
      <c r="AA161" t="s">
        <v>465</v>
      </c>
      <c r="AB161" t="s">
        <v>358</v>
      </c>
      <c r="AC161" t="s">
        <v>466</v>
      </c>
      <c r="AD161" t="s">
        <v>467</v>
      </c>
      <c r="AE161" s="1">
        <v>4385376.84</v>
      </c>
      <c r="AF161" s="1">
        <v>3775271.34</v>
      </c>
      <c r="AG161" s="1">
        <v>4385088.84</v>
      </c>
      <c r="AH161" s="1">
        <v>4385088.84</v>
      </c>
      <c r="AI161" s="1">
        <v>4385088.84</v>
      </c>
      <c r="AJ161" s="1">
        <v>3685376.84</v>
      </c>
      <c r="AK161" s="1">
        <v>3685376.84</v>
      </c>
      <c r="AL161" s="1">
        <f t="shared" si="15"/>
        <v>288</v>
      </c>
      <c r="AM161" s="1">
        <v>0</v>
      </c>
      <c r="AN161" s="1">
        <f t="shared" si="16"/>
        <v>4385376.84</v>
      </c>
      <c r="AO161" s="1">
        <f t="shared" si="17"/>
        <v>288</v>
      </c>
      <c r="AP161">
        <v>0</v>
      </c>
      <c r="AQ161" s="1">
        <v>700000</v>
      </c>
      <c r="AR161">
        <v>0</v>
      </c>
      <c r="AS161" s="1">
        <v>89894.5</v>
      </c>
      <c r="AT161" s="1">
        <v>610105.5</v>
      </c>
    </row>
    <row r="162" spans="1:46" hidden="1" x14ac:dyDescent="0.25">
      <c r="A162" t="s">
        <v>63</v>
      </c>
      <c r="B162" t="s">
        <v>64</v>
      </c>
      <c r="C162">
        <v>1</v>
      </c>
      <c r="D162" t="s">
        <v>45</v>
      </c>
      <c r="E162">
        <v>1.3</v>
      </c>
      <c r="F162" t="s">
        <v>46</v>
      </c>
      <c r="G162" t="s">
        <v>47</v>
      </c>
      <c r="H162" t="s">
        <v>48</v>
      </c>
      <c r="I162" t="s">
        <v>177</v>
      </c>
      <c r="J162" t="s">
        <v>178</v>
      </c>
      <c r="K162" t="s">
        <v>89</v>
      </c>
      <c r="L162">
        <v>1</v>
      </c>
      <c r="M162">
        <v>15</v>
      </c>
      <c r="N162" t="s">
        <v>163</v>
      </c>
      <c r="O162" t="s">
        <v>53</v>
      </c>
      <c r="P162">
        <v>2600</v>
      </c>
      <c r="Q162" t="s">
        <v>185</v>
      </c>
      <c r="R162">
        <v>2610</v>
      </c>
      <c r="S162" t="s">
        <v>72</v>
      </c>
      <c r="T162">
        <v>2611</v>
      </c>
      <c r="U162" t="s">
        <v>185</v>
      </c>
      <c r="V162">
        <v>0</v>
      </c>
      <c r="W162" t="s">
        <v>57</v>
      </c>
      <c r="X162">
        <v>2000</v>
      </c>
      <c r="Y162" t="s">
        <v>72</v>
      </c>
      <c r="Z162" t="s">
        <v>74</v>
      </c>
      <c r="AA162" t="s">
        <v>96</v>
      </c>
      <c r="AB162" t="s">
        <v>76</v>
      </c>
      <c r="AC162" t="s">
        <v>180</v>
      </c>
      <c r="AD162" t="s">
        <v>166</v>
      </c>
      <c r="AE162" s="1">
        <v>50000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 s="1">
        <f t="shared" si="15"/>
        <v>50000</v>
      </c>
      <c r="AM162" s="1">
        <v>0</v>
      </c>
      <c r="AN162" s="1">
        <f t="shared" si="16"/>
        <v>50000</v>
      </c>
      <c r="AO162" s="1">
        <f t="shared" si="17"/>
        <v>50000</v>
      </c>
      <c r="AP162" s="1">
        <v>50000</v>
      </c>
      <c r="AQ162">
        <v>0</v>
      </c>
      <c r="AR162">
        <v>0</v>
      </c>
      <c r="AS162">
        <v>0</v>
      </c>
      <c r="AT162" s="1">
        <v>50000</v>
      </c>
    </row>
    <row r="163" spans="1:46" hidden="1" x14ac:dyDescent="0.25">
      <c r="A163" t="s">
        <v>63</v>
      </c>
      <c r="B163" t="s">
        <v>64</v>
      </c>
      <c r="C163">
        <v>1</v>
      </c>
      <c r="D163" t="s">
        <v>45</v>
      </c>
      <c r="E163">
        <v>1.3</v>
      </c>
      <c r="F163" t="s">
        <v>46</v>
      </c>
      <c r="G163" t="s">
        <v>47</v>
      </c>
      <c r="H163" t="s">
        <v>48</v>
      </c>
      <c r="I163" t="s">
        <v>187</v>
      </c>
      <c r="J163" t="s">
        <v>188</v>
      </c>
      <c r="K163" t="s">
        <v>226</v>
      </c>
      <c r="L163">
        <v>6</v>
      </c>
      <c r="M163">
        <v>21</v>
      </c>
      <c r="N163" t="s">
        <v>227</v>
      </c>
      <c r="O163" t="s">
        <v>53</v>
      </c>
      <c r="P163">
        <v>2600</v>
      </c>
      <c r="Q163" t="s">
        <v>185</v>
      </c>
      <c r="R163">
        <v>2610</v>
      </c>
      <c r="S163" t="s">
        <v>72</v>
      </c>
      <c r="T163">
        <v>2611</v>
      </c>
      <c r="U163" t="s">
        <v>185</v>
      </c>
      <c r="V163">
        <v>0</v>
      </c>
      <c r="W163" t="s">
        <v>57</v>
      </c>
      <c r="X163">
        <v>2000</v>
      </c>
      <c r="Y163" t="s">
        <v>72</v>
      </c>
      <c r="Z163" t="s">
        <v>74</v>
      </c>
      <c r="AA163" t="s">
        <v>228</v>
      </c>
      <c r="AB163" t="s">
        <v>60</v>
      </c>
      <c r="AC163" t="s">
        <v>229</v>
      </c>
      <c r="AD163" t="s">
        <v>230</v>
      </c>
      <c r="AE163" s="1">
        <v>44577000</v>
      </c>
      <c r="AF163" s="1">
        <v>47577000</v>
      </c>
      <c r="AG163" s="1">
        <v>38693305.969999999</v>
      </c>
      <c r="AH163" s="1">
        <v>35315132.630000003</v>
      </c>
      <c r="AI163" s="1">
        <v>35192176.590000004</v>
      </c>
      <c r="AJ163" s="1">
        <v>32831848.640000001</v>
      </c>
      <c r="AK163" s="1">
        <v>32831848.640000001</v>
      </c>
      <c r="AL163" s="1">
        <f t="shared" si="15"/>
        <v>5883694.0300000012</v>
      </c>
      <c r="AM163" s="1">
        <v>0</v>
      </c>
      <c r="AN163" s="1">
        <f t="shared" si="16"/>
        <v>44577000</v>
      </c>
      <c r="AO163" s="1">
        <f t="shared" si="17"/>
        <v>5883694.0300000012</v>
      </c>
      <c r="AP163">
        <v>0</v>
      </c>
      <c r="AQ163" s="1">
        <v>12000000</v>
      </c>
      <c r="AR163">
        <v>0</v>
      </c>
      <c r="AS163" s="1">
        <v>15000000</v>
      </c>
      <c r="AT163" s="1">
        <v>-3000000</v>
      </c>
    </row>
    <row r="164" spans="1:46" hidden="1" x14ac:dyDescent="0.25">
      <c r="A164" t="s">
        <v>63</v>
      </c>
      <c r="B164" t="s">
        <v>64</v>
      </c>
      <c r="C164">
        <v>1</v>
      </c>
      <c r="D164" t="s">
        <v>45</v>
      </c>
      <c r="E164">
        <v>1.7</v>
      </c>
      <c r="F164" t="s">
        <v>321</v>
      </c>
      <c r="G164" t="s">
        <v>322</v>
      </c>
      <c r="H164" t="s">
        <v>323</v>
      </c>
      <c r="I164" t="s">
        <v>187</v>
      </c>
      <c r="J164" t="s">
        <v>188</v>
      </c>
      <c r="K164" t="s">
        <v>226</v>
      </c>
      <c r="L164">
        <v>6</v>
      </c>
      <c r="M164">
        <v>23</v>
      </c>
      <c r="N164" t="s">
        <v>227</v>
      </c>
      <c r="O164" t="s">
        <v>53</v>
      </c>
      <c r="P164">
        <v>2600</v>
      </c>
      <c r="Q164" t="s">
        <v>185</v>
      </c>
      <c r="R164">
        <v>2610</v>
      </c>
      <c r="S164" t="s">
        <v>72</v>
      </c>
      <c r="T164">
        <v>2611</v>
      </c>
      <c r="U164" t="s">
        <v>185</v>
      </c>
      <c r="V164">
        <v>0</v>
      </c>
      <c r="W164" t="s">
        <v>57</v>
      </c>
      <c r="X164">
        <v>2000</v>
      </c>
      <c r="Y164" t="s">
        <v>72</v>
      </c>
      <c r="Z164" t="s">
        <v>74</v>
      </c>
      <c r="AA164" t="s">
        <v>228</v>
      </c>
      <c r="AB164" t="s">
        <v>60</v>
      </c>
      <c r="AC164" t="s">
        <v>332</v>
      </c>
      <c r="AD164" t="s">
        <v>230</v>
      </c>
      <c r="AE164" s="1">
        <v>7169097.4800000004</v>
      </c>
      <c r="AF164" s="1">
        <v>9000000</v>
      </c>
      <c r="AG164" s="1">
        <v>5998029.2800000003</v>
      </c>
      <c r="AH164" s="1">
        <v>5624675.8600000003</v>
      </c>
      <c r="AI164" s="1">
        <v>5624675.8600000003</v>
      </c>
      <c r="AJ164" s="1">
        <v>5272871.42</v>
      </c>
      <c r="AK164" s="1">
        <v>5272871.42</v>
      </c>
      <c r="AL164" s="1">
        <f t="shared" si="15"/>
        <v>1171068.2000000002</v>
      </c>
      <c r="AM164" s="1">
        <v>0</v>
      </c>
      <c r="AN164" s="1">
        <f t="shared" si="16"/>
        <v>7169097.4800000004</v>
      </c>
      <c r="AO164" s="1">
        <f t="shared" si="17"/>
        <v>1171068.2000000002</v>
      </c>
      <c r="AP164">
        <v>0</v>
      </c>
      <c r="AQ164" s="1">
        <v>4169097.48</v>
      </c>
      <c r="AR164">
        <v>0</v>
      </c>
      <c r="AS164" s="1">
        <v>6000000</v>
      </c>
      <c r="AT164" s="1">
        <v>-1830902.52</v>
      </c>
    </row>
    <row r="165" spans="1:46" x14ac:dyDescent="0.25">
      <c r="A165" t="s">
        <v>63</v>
      </c>
      <c r="B165" t="s">
        <v>64</v>
      </c>
      <c r="C165">
        <v>1</v>
      </c>
      <c r="D165" t="s">
        <v>45</v>
      </c>
      <c r="E165">
        <v>1.7</v>
      </c>
      <c r="F165" t="s">
        <v>321</v>
      </c>
      <c r="G165" t="s">
        <v>333</v>
      </c>
      <c r="H165" t="s">
        <v>334</v>
      </c>
      <c r="I165" t="s">
        <v>187</v>
      </c>
      <c r="J165" t="s">
        <v>188</v>
      </c>
      <c r="K165" t="s">
        <v>226</v>
      </c>
      <c r="L165">
        <v>6</v>
      </c>
      <c r="M165">
        <v>22</v>
      </c>
      <c r="N165" t="s">
        <v>227</v>
      </c>
      <c r="O165" t="s">
        <v>53</v>
      </c>
      <c r="P165">
        <v>2600</v>
      </c>
      <c r="Q165" t="s">
        <v>185</v>
      </c>
      <c r="R165">
        <v>2610</v>
      </c>
      <c r="S165" t="s">
        <v>72</v>
      </c>
      <c r="T165">
        <v>2611</v>
      </c>
      <c r="U165" t="s">
        <v>185</v>
      </c>
      <c r="V165">
        <v>0</v>
      </c>
      <c r="W165" t="s">
        <v>57</v>
      </c>
      <c r="X165">
        <v>2000</v>
      </c>
      <c r="Y165" t="s">
        <v>72</v>
      </c>
      <c r="Z165" t="s">
        <v>74</v>
      </c>
      <c r="AA165" t="s">
        <v>228</v>
      </c>
      <c r="AB165" t="s">
        <v>60</v>
      </c>
      <c r="AC165" t="s">
        <v>350</v>
      </c>
      <c r="AD165" t="s">
        <v>230</v>
      </c>
      <c r="AE165" s="1">
        <v>11725635.25</v>
      </c>
      <c r="AF165" s="1">
        <v>3600000</v>
      </c>
      <c r="AG165">
        <v>0</v>
      </c>
      <c r="AH165">
        <v>0</v>
      </c>
      <c r="AI165">
        <v>0</v>
      </c>
      <c r="AJ165">
        <v>0</v>
      </c>
      <c r="AK165">
        <v>0</v>
      </c>
      <c r="AL165" s="1">
        <f t="shared" si="15"/>
        <v>11725635.25</v>
      </c>
      <c r="AM165" s="11">
        <v>-2530564.06</v>
      </c>
      <c r="AN165" s="1">
        <f t="shared" si="16"/>
        <v>9195071.1899999995</v>
      </c>
      <c r="AO165" s="1">
        <f t="shared" si="17"/>
        <v>9195071.1899999995</v>
      </c>
      <c r="AP165">
        <v>0</v>
      </c>
      <c r="AQ165" s="1">
        <v>14125635.25</v>
      </c>
      <c r="AR165">
        <v>0</v>
      </c>
      <c r="AS165" s="1">
        <v>6000000</v>
      </c>
      <c r="AT165" s="1">
        <v>8125635.25</v>
      </c>
    </row>
    <row r="166" spans="1:46" hidden="1" x14ac:dyDescent="0.25">
      <c r="A166" t="s">
        <v>534</v>
      </c>
      <c r="B166" t="s">
        <v>44</v>
      </c>
      <c r="C166">
        <v>1</v>
      </c>
      <c r="D166" t="s">
        <v>45</v>
      </c>
      <c r="E166">
        <v>1.7</v>
      </c>
      <c r="F166" t="s">
        <v>321</v>
      </c>
      <c r="G166" t="s">
        <v>333</v>
      </c>
      <c r="H166" t="s">
        <v>334</v>
      </c>
      <c r="I166" t="s">
        <v>187</v>
      </c>
      <c r="J166" t="s">
        <v>188</v>
      </c>
      <c r="K166" t="s">
        <v>226</v>
      </c>
      <c r="L166">
        <v>6</v>
      </c>
      <c r="M166">
        <v>22</v>
      </c>
      <c r="N166" t="s">
        <v>227</v>
      </c>
      <c r="O166" t="s">
        <v>53</v>
      </c>
      <c r="P166">
        <v>2600</v>
      </c>
      <c r="Q166" t="s">
        <v>185</v>
      </c>
      <c r="R166">
        <v>2610</v>
      </c>
      <c r="S166" t="s">
        <v>72</v>
      </c>
      <c r="T166">
        <v>2611</v>
      </c>
      <c r="U166" t="s">
        <v>185</v>
      </c>
      <c r="V166">
        <v>0</v>
      </c>
      <c r="W166" t="s">
        <v>57</v>
      </c>
      <c r="X166">
        <v>2000</v>
      </c>
      <c r="Y166" t="s">
        <v>72</v>
      </c>
      <c r="Z166" s="14" t="s">
        <v>535</v>
      </c>
      <c r="AA166" t="s">
        <v>228</v>
      </c>
      <c r="AB166" t="s">
        <v>60</v>
      </c>
      <c r="AC166" t="s">
        <v>350</v>
      </c>
      <c r="AD166" t="s">
        <v>230</v>
      </c>
      <c r="AE166" s="1">
        <v>31000000</v>
      </c>
      <c r="AF166" s="1">
        <v>28000000</v>
      </c>
      <c r="AG166" s="1">
        <v>28009336.109999999</v>
      </c>
      <c r="AH166" s="1">
        <v>26234792.699999999</v>
      </c>
      <c r="AI166" s="1">
        <v>26234792.699999999</v>
      </c>
      <c r="AJ166" s="1">
        <v>24124553.75</v>
      </c>
      <c r="AK166" s="1">
        <v>24124553.75</v>
      </c>
      <c r="AL166" s="1">
        <f t="shared" si="15"/>
        <v>2990663.8900000006</v>
      </c>
      <c r="AM166" s="11">
        <v>-2990663.89</v>
      </c>
      <c r="AN166" s="13">
        <f t="shared" si="16"/>
        <v>28009336.109999999</v>
      </c>
      <c r="AO166" s="1">
        <f t="shared" si="17"/>
        <v>0</v>
      </c>
      <c r="AP166" s="1">
        <v>5847132</v>
      </c>
      <c r="AQ166" s="1">
        <v>2847132</v>
      </c>
      <c r="AR166">
        <v>0</v>
      </c>
      <c r="AS166" s="1">
        <v>5694264</v>
      </c>
      <c r="AT166" s="1">
        <v>3000000</v>
      </c>
    </row>
    <row r="167" spans="1:46" hidden="1" x14ac:dyDescent="0.25">
      <c r="A167" t="s">
        <v>63</v>
      </c>
      <c r="B167" t="s">
        <v>64</v>
      </c>
      <c r="C167">
        <v>1</v>
      </c>
      <c r="D167" t="s">
        <v>45</v>
      </c>
      <c r="E167">
        <v>1.3</v>
      </c>
      <c r="F167" t="s">
        <v>46</v>
      </c>
      <c r="G167" t="s">
        <v>47</v>
      </c>
      <c r="H167" t="s">
        <v>48</v>
      </c>
      <c r="I167" t="s">
        <v>187</v>
      </c>
      <c r="J167" t="s">
        <v>188</v>
      </c>
      <c r="K167" t="s">
        <v>189</v>
      </c>
      <c r="L167">
        <v>6</v>
      </c>
      <c r="M167">
        <v>3</v>
      </c>
      <c r="N167" t="s">
        <v>213</v>
      </c>
      <c r="O167" t="s">
        <v>53</v>
      </c>
      <c r="P167">
        <v>2700</v>
      </c>
      <c r="Q167" t="s">
        <v>81</v>
      </c>
      <c r="R167">
        <v>2710</v>
      </c>
      <c r="S167" t="s">
        <v>72</v>
      </c>
      <c r="T167">
        <v>2711</v>
      </c>
      <c r="U167" t="s">
        <v>214</v>
      </c>
      <c r="V167">
        <v>0</v>
      </c>
      <c r="W167" t="s">
        <v>57</v>
      </c>
      <c r="X167">
        <v>2000</v>
      </c>
      <c r="Y167" t="s">
        <v>72</v>
      </c>
      <c r="Z167" t="s">
        <v>74</v>
      </c>
      <c r="AA167" t="s">
        <v>192</v>
      </c>
      <c r="AB167" t="s">
        <v>60</v>
      </c>
      <c r="AC167" t="s">
        <v>215</v>
      </c>
      <c r="AD167" t="s">
        <v>216</v>
      </c>
      <c r="AE167" s="1">
        <v>2126756.09</v>
      </c>
      <c r="AF167" s="1">
        <v>2926756.09</v>
      </c>
      <c r="AG167" s="1">
        <v>1042823.88</v>
      </c>
      <c r="AH167" s="1">
        <v>1042823.88</v>
      </c>
      <c r="AI167" s="1">
        <v>950116.68</v>
      </c>
      <c r="AJ167" s="1">
        <v>950116.68</v>
      </c>
      <c r="AK167" s="1">
        <v>950116.68</v>
      </c>
      <c r="AL167" s="1">
        <f t="shared" si="15"/>
        <v>1083932.21</v>
      </c>
      <c r="AM167" s="1">
        <v>0</v>
      </c>
      <c r="AN167" s="1">
        <f t="shared" si="16"/>
        <v>2126756.09</v>
      </c>
      <c r="AO167" s="1">
        <f t="shared" si="17"/>
        <v>1083932.21</v>
      </c>
      <c r="AP167">
        <v>0</v>
      </c>
      <c r="AQ167">
        <v>0</v>
      </c>
      <c r="AR167">
        <v>0</v>
      </c>
      <c r="AS167" s="1">
        <v>800000</v>
      </c>
      <c r="AT167" s="1">
        <v>-800000</v>
      </c>
    </row>
    <row r="168" spans="1:46" hidden="1" x14ac:dyDescent="0.25">
      <c r="A168" t="s">
        <v>63</v>
      </c>
      <c r="B168" t="s">
        <v>64</v>
      </c>
      <c r="C168">
        <v>1</v>
      </c>
      <c r="D168" t="s">
        <v>45</v>
      </c>
      <c r="E168">
        <v>1.3</v>
      </c>
      <c r="F168" t="s">
        <v>46</v>
      </c>
      <c r="G168" t="s">
        <v>47</v>
      </c>
      <c r="H168" t="s">
        <v>48</v>
      </c>
      <c r="I168" t="s">
        <v>187</v>
      </c>
      <c r="J168" t="s">
        <v>188</v>
      </c>
      <c r="K168" t="s">
        <v>226</v>
      </c>
      <c r="L168">
        <v>6</v>
      </c>
      <c r="M168">
        <v>21</v>
      </c>
      <c r="N168" t="s">
        <v>227</v>
      </c>
      <c r="O168" t="s">
        <v>53</v>
      </c>
      <c r="P168">
        <v>2700</v>
      </c>
      <c r="Q168" t="s">
        <v>81</v>
      </c>
      <c r="R168">
        <v>2710</v>
      </c>
      <c r="S168" t="s">
        <v>72</v>
      </c>
      <c r="T168">
        <v>2711</v>
      </c>
      <c r="U168" t="s">
        <v>214</v>
      </c>
      <c r="V168">
        <v>0</v>
      </c>
      <c r="W168" t="s">
        <v>57</v>
      </c>
      <c r="X168">
        <v>2000</v>
      </c>
      <c r="Y168" t="s">
        <v>72</v>
      </c>
      <c r="Z168" t="s">
        <v>74</v>
      </c>
      <c r="AA168" t="s">
        <v>228</v>
      </c>
      <c r="AB168" t="s">
        <v>60</v>
      </c>
      <c r="AC168" t="s">
        <v>229</v>
      </c>
      <c r="AD168" t="s">
        <v>230</v>
      </c>
      <c r="AE168" s="1">
        <v>100000</v>
      </c>
      <c r="AF168">
        <v>0</v>
      </c>
      <c r="AG168" s="1">
        <v>72377.039999999994</v>
      </c>
      <c r="AH168" s="1">
        <v>72377.039999999994</v>
      </c>
      <c r="AI168" s="1">
        <v>72377.039999999994</v>
      </c>
      <c r="AJ168" s="1">
        <v>72377.039999999994</v>
      </c>
      <c r="AK168" s="1">
        <v>2429.04</v>
      </c>
      <c r="AL168" s="1">
        <f t="shared" si="15"/>
        <v>27622.960000000006</v>
      </c>
      <c r="AM168" s="1">
        <v>0</v>
      </c>
      <c r="AN168" s="1">
        <f t="shared" si="16"/>
        <v>100000</v>
      </c>
      <c r="AO168" s="1">
        <f t="shared" si="17"/>
        <v>27622.960000000006</v>
      </c>
      <c r="AP168">
        <v>0</v>
      </c>
      <c r="AQ168" s="1">
        <v>100000</v>
      </c>
      <c r="AR168">
        <v>0</v>
      </c>
      <c r="AS168">
        <v>0</v>
      </c>
      <c r="AT168" s="1">
        <v>100000</v>
      </c>
    </row>
    <row r="169" spans="1:46" hidden="1" x14ac:dyDescent="0.25">
      <c r="A169" t="s">
        <v>63</v>
      </c>
      <c r="B169" t="s">
        <v>64</v>
      </c>
      <c r="C169">
        <v>1</v>
      </c>
      <c r="D169" t="s">
        <v>45</v>
      </c>
      <c r="E169">
        <v>1.7</v>
      </c>
      <c r="F169" t="s">
        <v>321</v>
      </c>
      <c r="G169" t="s">
        <v>322</v>
      </c>
      <c r="H169" t="s">
        <v>323</v>
      </c>
      <c r="I169" t="s">
        <v>187</v>
      </c>
      <c r="J169" t="s">
        <v>188</v>
      </c>
      <c r="K169" t="s">
        <v>89</v>
      </c>
      <c r="L169">
        <v>3</v>
      </c>
      <c r="M169">
        <v>11</v>
      </c>
      <c r="N169" t="s">
        <v>324</v>
      </c>
      <c r="O169" t="s">
        <v>53</v>
      </c>
      <c r="P169">
        <v>2700</v>
      </c>
      <c r="Q169" t="s">
        <v>81</v>
      </c>
      <c r="R169">
        <v>2710</v>
      </c>
      <c r="S169" t="s">
        <v>72</v>
      </c>
      <c r="T169">
        <v>2711</v>
      </c>
      <c r="U169" t="s">
        <v>214</v>
      </c>
      <c r="V169">
        <v>0</v>
      </c>
      <c r="W169" t="s">
        <v>57</v>
      </c>
      <c r="X169">
        <v>2000</v>
      </c>
      <c r="Y169" t="s">
        <v>72</v>
      </c>
      <c r="Z169" t="s">
        <v>74</v>
      </c>
      <c r="AA169" t="s">
        <v>96</v>
      </c>
      <c r="AB169" t="s">
        <v>288</v>
      </c>
      <c r="AC169" t="s">
        <v>326</v>
      </c>
      <c r="AD169" t="s">
        <v>327</v>
      </c>
      <c r="AE169" s="1">
        <v>500000</v>
      </c>
      <c r="AF169">
        <v>0</v>
      </c>
      <c r="AG169" s="1">
        <v>486076.83</v>
      </c>
      <c r="AH169" s="1">
        <v>486076.83</v>
      </c>
      <c r="AI169" s="1">
        <v>486076.83</v>
      </c>
      <c r="AJ169" s="1">
        <v>371425.04</v>
      </c>
      <c r="AK169" s="1">
        <v>371425.04</v>
      </c>
      <c r="AL169" s="1">
        <f t="shared" si="15"/>
        <v>13923.169999999984</v>
      </c>
      <c r="AM169" s="1">
        <v>0</v>
      </c>
      <c r="AN169" s="1">
        <f t="shared" si="16"/>
        <v>500000</v>
      </c>
      <c r="AO169" s="1">
        <f t="shared" si="17"/>
        <v>13923.169999999984</v>
      </c>
      <c r="AP169">
        <v>0</v>
      </c>
      <c r="AQ169" s="1">
        <v>500000</v>
      </c>
      <c r="AR169">
        <v>0</v>
      </c>
      <c r="AS169">
        <v>0</v>
      </c>
      <c r="AT169" s="1">
        <v>500000</v>
      </c>
    </row>
    <row r="170" spans="1:46" hidden="1" x14ac:dyDescent="0.25">
      <c r="A170" t="s">
        <v>63</v>
      </c>
      <c r="B170" t="s">
        <v>64</v>
      </c>
      <c r="C170">
        <v>1</v>
      </c>
      <c r="D170" t="s">
        <v>45</v>
      </c>
      <c r="E170">
        <v>1.7</v>
      </c>
      <c r="F170" t="s">
        <v>321</v>
      </c>
      <c r="G170" t="s">
        <v>333</v>
      </c>
      <c r="H170" t="s">
        <v>334</v>
      </c>
      <c r="I170" t="s">
        <v>87</v>
      </c>
      <c r="J170" t="s">
        <v>88</v>
      </c>
      <c r="K170" t="s">
        <v>335</v>
      </c>
      <c r="L170">
        <v>7</v>
      </c>
      <c r="M170">
        <v>41</v>
      </c>
      <c r="N170" t="s">
        <v>336</v>
      </c>
      <c r="O170" t="s">
        <v>53</v>
      </c>
      <c r="P170">
        <v>2700</v>
      </c>
      <c r="Q170" t="s">
        <v>81</v>
      </c>
      <c r="R170">
        <v>2710</v>
      </c>
      <c r="S170" t="s">
        <v>72</v>
      </c>
      <c r="T170">
        <v>2711</v>
      </c>
      <c r="U170" t="s">
        <v>214</v>
      </c>
      <c r="V170">
        <v>0</v>
      </c>
      <c r="W170" t="s">
        <v>57</v>
      </c>
      <c r="X170">
        <v>2000</v>
      </c>
      <c r="Y170" t="s">
        <v>72</v>
      </c>
      <c r="Z170" t="s">
        <v>74</v>
      </c>
      <c r="AA170" t="s">
        <v>337</v>
      </c>
      <c r="AB170" t="s">
        <v>338</v>
      </c>
      <c r="AC170" t="s">
        <v>341</v>
      </c>
      <c r="AD170" t="s">
        <v>340</v>
      </c>
      <c r="AE170" s="1">
        <v>996386.45</v>
      </c>
      <c r="AF170" s="1">
        <v>1300000</v>
      </c>
      <c r="AG170" s="1">
        <v>861999.07</v>
      </c>
      <c r="AH170" s="1">
        <v>861999.07</v>
      </c>
      <c r="AI170" s="1">
        <v>851999.07</v>
      </c>
      <c r="AJ170" s="1">
        <v>41708.910000000003</v>
      </c>
      <c r="AK170" s="1">
        <v>41708.910000000003</v>
      </c>
      <c r="AL170" s="1">
        <f t="shared" si="15"/>
        <v>134387.38</v>
      </c>
      <c r="AM170" s="1">
        <v>0</v>
      </c>
      <c r="AN170" s="1">
        <f t="shared" si="16"/>
        <v>996386.45</v>
      </c>
      <c r="AO170" s="1">
        <f t="shared" si="17"/>
        <v>134387.38</v>
      </c>
      <c r="AP170">
        <v>0</v>
      </c>
      <c r="AQ170">
        <v>0</v>
      </c>
      <c r="AR170">
        <v>0</v>
      </c>
      <c r="AS170" s="1">
        <v>303613.55</v>
      </c>
      <c r="AT170" s="1">
        <v>-303613.55</v>
      </c>
    </row>
    <row r="171" spans="1:46" hidden="1" x14ac:dyDescent="0.25">
      <c r="A171" t="s">
        <v>63</v>
      </c>
      <c r="B171" t="s">
        <v>64</v>
      </c>
      <c r="C171">
        <v>2</v>
      </c>
      <c r="D171" t="s">
        <v>351</v>
      </c>
      <c r="E171">
        <v>2.1</v>
      </c>
      <c r="F171" t="s">
        <v>352</v>
      </c>
      <c r="G171" t="s">
        <v>353</v>
      </c>
      <c r="H171" t="s">
        <v>354</v>
      </c>
      <c r="I171" t="s">
        <v>87</v>
      </c>
      <c r="J171" t="s">
        <v>88</v>
      </c>
      <c r="K171" t="s">
        <v>355</v>
      </c>
      <c r="L171">
        <v>4</v>
      </c>
      <c r="M171">
        <v>56</v>
      </c>
      <c r="N171" t="s">
        <v>356</v>
      </c>
      <c r="O171" t="s">
        <v>53</v>
      </c>
      <c r="P171">
        <v>2700</v>
      </c>
      <c r="Q171" t="s">
        <v>81</v>
      </c>
      <c r="R171">
        <v>2710</v>
      </c>
      <c r="S171" t="s">
        <v>72</v>
      </c>
      <c r="T171">
        <v>2711</v>
      </c>
      <c r="U171" t="s">
        <v>214</v>
      </c>
      <c r="V171">
        <v>0</v>
      </c>
      <c r="W171" t="s">
        <v>57</v>
      </c>
      <c r="X171">
        <v>2000</v>
      </c>
      <c r="Y171" t="s">
        <v>72</v>
      </c>
      <c r="Z171" t="s">
        <v>74</v>
      </c>
      <c r="AA171" t="s">
        <v>357</v>
      </c>
      <c r="AB171" t="s">
        <v>358</v>
      </c>
      <c r="AC171" t="s">
        <v>359</v>
      </c>
      <c r="AD171" t="s">
        <v>360</v>
      </c>
      <c r="AE171" s="1">
        <v>10500</v>
      </c>
      <c r="AF171">
        <v>0</v>
      </c>
      <c r="AG171" s="1">
        <v>9941.2000000000007</v>
      </c>
      <c r="AH171" s="1">
        <v>9941.2000000000007</v>
      </c>
      <c r="AI171" s="1">
        <v>9941.2000000000007</v>
      </c>
      <c r="AJ171" s="1">
        <v>9941.2000000000007</v>
      </c>
      <c r="AK171" s="1">
        <v>9941.2000000000007</v>
      </c>
      <c r="AL171" s="1">
        <f t="shared" si="15"/>
        <v>558.79999999999927</v>
      </c>
      <c r="AM171" s="1">
        <v>0</v>
      </c>
      <c r="AN171" s="1">
        <f t="shared" si="16"/>
        <v>10500</v>
      </c>
      <c r="AO171" s="1">
        <f t="shared" si="17"/>
        <v>558.79999999999927</v>
      </c>
      <c r="AP171">
        <v>0</v>
      </c>
      <c r="AQ171" s="1">
        <v>10500</v>
      </c>
      <c r="AR171">
        <v>0</v>
      </c>
      <c r="AS171">
        <v>0</v>
      </c>
      <c r="AT171" s="1">
        <v>10500</v>
      </c>
    </row>
    <row r="172" spans="1:46" hidden="1" x14ac:dyDescent="0.25">
      <c r="A172" t="s">
        <v>63</v>
      </c>
      <c r="B172" t="s">
        <v>64</v>
      </c>
      <c r="C172">
        <v>2</v>
      </c>
      <c r="D172" t="s">
        <v>351</v>
      </c>
      <c r="E172">
        <v>2.2999999999999998</v>
      </c>
      <c r="F172" t="s">
        <v>391</v>
      </c>
      <c r="G172" t="s">
        <v>392</v>
      </c>
      <c r="H172" t="s">
        <v>393</v>
      </c>
      <c r="I172" t="s">
        <v>187</v>
      </c>
      <c r="J172" t="s">
        <v>188</v>
      </c>
      <c r="K172" t="s">
        <v>284</v>
      </c>
      <c r="L172">
        <v>3</v>
      </c>
      <c r="M172">
        <v>39</v>
      </c>
      <c r="N172" t="s">
        <v>394</v>
      </c>
      <c r="O172" t="s">
        <v>53</v>
      </c>
      <c r="P172">
        <v>2700</v>
      </c>
      <c r="Q172" t="s">
        <v>81</v>
      </c>
      <c r="R172">
        <v>2710</v>
      </c>
      <c r="S172" t="s">
        <v>72</v>
      </c>
      <c r="T172">
        <v>2711</v>
      </c>
      <c r="U172" t="s">
        <v>214</v>
      </c>
      <c r="V172">
        <v>0</v>
      </c>
      <c r="W172" t="s">
        <v>57</v>
      </c>
      <c r="X172">
        <v>2000</v>
      </c>
      <c r="Y172" t="s">
        <v>72</v>
      </c>
      <c r="Z172" t="s">
        <v>74</v>
      </c>
      <c r="AA172" t="s">
        <v>287</v>
      </c>
      <c r="AB172" t="s">
        <v>288</v>
      </c>
      <c r="AC172" t="s">
        <v>395</v>
      </c>
      <c r="AD172" t="s">
        <v>396</v>
      </c>
      <c r="AE172" s="1">
        <v>1187100</v>
      </c>
      <c r="AF172" s="1">
        <v>1187100</v>
      </c>
      <c r="AG172" s="1">
        <v>1184139.6000000001</v>
      </c>
      <c r="AH172" s="1">
        <v>1147483.6000000001</v>
      </c>
      <c r="AI172" s="1">
        <v>1147483.6000000001</v>
      </c>
      <c r="AJ172" s="1">
        <v>1147483.6000000001</v>
      </c>
      <c r="AK172" s="1">
        <v>1147483.6000000001</v>
      </c>
      <c r="AL172" s="1">
        <f t="shared" si="15"/>
        <v>2960.3999999999069</v>
      </c>
      <c r="AM172" s="1">
        <v>0</v>
      </c>
      <c r="AN172" s="1">
        <f t="shared" si="16"/>
        <v>1187100</v>
      </c>
      <c r="AO172" s="1">
        <f t="shared" si="17"/>
        <v>2960.3999999999069</v>
      </c>
      <c r="AP172">
        <v>0</v>
      </c>
      <c r="AQ172">
        <v>0</v>
      </c>
      <c r="AR172">
        <v>0</v>
      </c>
      <c r="AS172">
        <v>0</v>
      </c>
      <c r="AT172">
        <v>0</v>
      </c>
    </row>
    <row r="173" spans="1:46" hidden="1" x14ac:dyDescent="0.25">
      <c r="A173" t="s">
        <v>63</v>
      </c>
      <c r="B173" t="s">
        <v>64</v>
      </c>
      <c r="C173">
        <v>1</v>
      </c>
      <c r="D173" t="s">
        <v>45</v>
      </c>
      <c r="E173">
        <v>1.3</v>
      </c>
      <c r="F173" t="s">
        <v>46</v>
      </c>
      <c r="G173" t="s">
        <v>65</v>
      </c>
      <c r="H173" t="s">
        <v>66</v>
      </c>
      <c r="I173" t="s">
        <v>67</v>
      </c>
      <c r="J173" t="s">
        <v>68</v>
      </c>
      <c r="K173" t="s">
        <v>69</v>
      </c>
      <c r="L173">
        <v>1</v>
      </c>
      <c r="M173">
        <v>17</v>
      </c>
      <c r="N173" t="s">
        <v>70</v>
      </c>
      <c r="O173" t="s">
        <v>53</v>
      </c>
      <c r="P173">
        <v>2700</v>
      </c>
      <c r="Q173" t="s">
        <v>81</v>
      </c>
      <c r="R173">
        <v>2720</v>
      </c>
      <c r="S173" t="s">
        <v>72</v>
      </c>
      <c r="T173">
        <v>2721</v>
      </c>
      <c r="U173" t="s">
        <v>82</v>
      </c>
      <c r="V173">
        <v>0</v>
      </c>
      <c r="W173" t="s">
        <v>57</v>
      </c>
      <c r="X173">
        <v>2000</v>
      </c>
      <c r="Y173" t="s">
        <v>72</v>
      </c>
      <c r="Z173" t="s">
        <v>74</v>
      </c>
      <c r="AA173" t="s">
        <v>75</v>
      </c>
      <c r="AB173" t="s">
        <v>76</v>
      </c>
      <c r="AC173" t="s">
        <v>77</v>
      </c>
      <c r="AD173" t="s">
        <v>78</v>
      </c>
      <c r="AE173" s="1">
        <v>50000</v>
      </c>
      <c r="AF173" s="1">
        <v>50000</v>
      </c>
      <c r="AG173">
        <v>0</v>
      </c>
      <c r="AH173">
        <v>0</v>
      </c>
      <c r="AI173">
        <v>0</v>
      </c>
      <c r="AJ173">
        <v>0</v>
      </c>
      <c r="AK173">
        <v>0</v>
      </c>
      <c r="AL173" s="1">
        <f t="shared" si="15"/>
        <v>50000</v>
      </c>
      <c r="AM173" s="1">
        <v>0</v>
      </c>
      <c r="AN173" s="1">
        <f t="shared" si="16"/>
        <v>50000</v>
      </c>
      <c r="AO173" s="1">
        <f t="shared" si="17"/>
        <v>50000</v>
      </c>
      <c r="AP173">
        <v>0</v>
      </c>
      <c r="AQ173">
        <v>0</v>
      </c>
      <c r="AR173">
        <v>0</v>
      </c>
      <c r="AS173">
        <v>0</v>
      </c>
      <c r="AT173">
        <v>0</v>
      </c>
    </row>
    <row r="174" spans="1:46" hidden="1" x14ac:dyDescent="0.25">
      <c r="A174" t="s">
        <v>63</v>
      </c>
      <c r="B174" t="s">
        <v>64</v>
      </c>
      <c r="C174">
        <v>1</v>
      </c>
      <c r="D174" t="s">
        <v>45</v>
      </c>
      <c r="E174">
        <v>1.3</v>
      </c>
      <c r="F174" t="s">
        <v>46</v>
      </c>
      <c r="G174" t="s">
        <v>47</v>
      </c>
      <c r="H174" t="s">
        <v>48</v>
      </c>
      <c r="I174" t="s">
        <v>49</v>
      </c>
      <c r="J174" t="s">
        <v>50</v>
      </c>
      <c r="K174" t="s">
        <v>51</v>
      </c>
      <c r="L174">
        <v>6</v>
      </c>
      <c r="M174">
        <v>18</v>
      </c>
      <c r="N174" t="s">
        <v>100</v>
      </c>
      <c r="O174" t="s">
        <v>53</v>
      </c>
      <c r="P174">
        <v>2700</v>
      </c>
      <c r="Q174" t="s">
        <v>81</v>
      </c>
      <c r="R174">
        <v>2720</v>
      </c>
      <c r="S174" t="s">
        <v>72</v>
      </c>
      <c r="T174">
        <v>2721</v>
      </c>
      <c r="U174" t="s">
        <v>82</v>
      </c>
      <c r="V174">
        <v>0</v>
      </c>
      <c r="W174" t="s">
        <v>57</v>
      </c>
      <c r="X174">
        <v>2000</v>
      </c>
      <c r="Y174" t="s">
        <v>72</v>
      </c>
      <c r="Z174" t="s">
        <v>74</v>
      </c>
      <c r="AA174" t="s">
        <v>59</v>
      </c>
      <c r="AB174" t="s">
        <v>60</v>
      </c>
      <c r="AC174" t="s">
        <v>105</v>
      </c>
      <c r="AD174" t="s">
        <v>106</v>
      </c>
      <c r="AE174" s="1">
        <v>2839</v>
      </c>
      <c r="AF174">
        <v>0</v>
      </c>
      <c r="AG174" s="1">
        <v>2268.96</v>
      </c>
      <c r="AH174" s="1">
        <v>2268.96</v>
      </c>
      <c r="AI174" s="1">
        <v>2268.96</v>
      </c>
      <c r="AJ174" s="1">
        <v>2268.96</v>
      </c>
      <c r="AK174" s="1">
        <v>2268.96</v>
      </c>
      <c r="AL174" s="1">
        <f t="shared" si="15"/>
        <v>570.04</v>
      </c>
      <c r="AM174" s="1">
        <v>0</v>
      </c>
      <c r="AN174" s="1">
        <f t="shared" si="16"/>
        <v>2839</v>
      </c>
      <c r="AO174" s="1">
        <f t="shared" si="17"/>
        <v>570.04</v>
      </c>
      <c r="AP174">
        <v>0</v>
      </c>
      <c r="AQ174" s="1">
        <v>2839</v>
      </c>
      <c r="AR174">
        <v>0</v>
      </c>
      <c r="AS174">
        <v>0</v>
      </c>
      <c r="AT174" s="1">
        <v>2839</v>
      </c>
    </row>
    <row r="175" spans="1:46" hidden="1" x14ac:dyDescent="0.25">
      <c r="A175" t="s">
        <v>63</v>
      </c>
      <c r="B175" t="s">
        <v>64</v>
      </c>
      <c r="C175">
        <v>1</v>
      </c>
      <c r="D175" t="s">
        <v>45</v>
      </c>
      <c r="E175">
        <v>1.3</v>
      </c>
      <c r="F175" t="s">
        <v>46</v>
      </c>
      <c r="G175" t="s">
        <v>47</v>
      </c>
      <c r="H175" t="s">
        <v>48</v>
      </c>
      <c r="I175" t="s">
        <v>177</v>
      </c>
      <c r="J175" t="s">
        <v>178</v>
      </c>
      <c r="K175" t="s">
        <v>89</v>
      </c>
      <c r="L175">
        <v>1</v>
      </c>
      <c r="M175">
        <v>15</v>
      </c>
      <c r="N175" t="s">
        <v>163</v>
      </c>
      <c r="O175" t="s">
        <v>53</v>
      </c>
      <c r="P175">
        <v>2700</v>
      </c>
      <c r="Q175" t="s">
        <v>81</v>
      </c>
      <c r="R175">
        <v>2720</v>
      </c>
      <c r="S175" t="s">
        <v>72</v>
      </c>
      <c r="T175">
        <v>2721</v>
      </c>
      <c r="U175" t="s">
        <v>82</v>
      </c>
      <c r="V175">
        <v>0</v>
      </c>
      <c r="W175" t="s">
        <v>57</v>
      </c>
      <c r="X175">
        <v>2000</v>
      </c>
      <c r="Y175" t="s">
        <v>72</v>
      </c>
      <c r="Z175" t="s">
        <v>74</v>
      </c>
      <c r="AA175" t="s">
        <v>96</v>
      </c>
      <c r="AB175" t="s">
        <v>76</v>
      </c>
      <c r="AC175" t="s">
        <v>180</v>
      </c>
      <c r="AD175" t="s">
        <v>166</v>
      </c>
      <c r="AE175" s="1">
        <v>300000</v>
      </c>
      <c r="AF175" s="1">
        <v>300000</v>
      </c>
      <c r="AG175" s="1">
        <v>17539.310000000001</v>
      </c>
      <c r="AH175" s="1">
        <v>17539.310000000001</v>
      </c>
      <c r="AI175" s="1">
        <v>8706.8799999999992</v>
      </c>
      <c r="AJ175" s="1">
        <v>8706.8799999999992</v>
      </c>
      <c r="AK175" s="1">
        <v>8706.8799999999992</v>
      </c>
      <c r="AL175" s="1">
        <f t="shared" si="15"/>
        <v>282460.69</v>
      </c>
      <c r="AM175" s="1">
        <v>0</v>
      </c>
      <c r="AN175" s="1">
        <f t="shared" si="16"/>
        <v>300000</v>
      </c>
      <c r="AO175" s="1">
        <f t="shared" si="17"/>
        <v>282460.69</v>
      </c>
      <c r="AP175">
        <v>0</v>
      </c>
      <c r="AQ175">
        <v>0</v>
      </c>
      <c r="AR175">
        <v>0</v>
      </c>
      <c r="AS175">
        <v>0</v>
      </c>
      <c r="AT175">
        <v>0</v>
      </c>
    </row>
    <row r="176" spans="1:46" hidden="1" x14ac:dyDescent="0.25">
      <c r="A176" t="s">
        <v>63</v>
      </c>
      <c r="B176" t="s">
        <v>64</v>
      </c>
      <c r="C176">
        <v>1</v>
      </c>
      <c r="D176" t="s">
        <v>45</v>
      </c>
      <c r="E176">
        <v>1.3</v>
      </c>
      <c r="F176" t="s">
        <v>46</v>
      </c>
      <c r="G176" t="s">
        <v>47</v>
      </c>
      <c r="H176" t="s">
        <v>48</v>
      </c>
      <c r="I176" t="s">
        <v>187</v>
      </c>
      <c r="J176" t="s">
        <v>188</v>
      </c>
      <c r="K176" t="s">
        <v>226</v>
      </c>
      <c r="L176">
        <v>6</v>
      </c>
      <c r="M176">
        <v>21</v>
      </c>
      <c r="N176" t="s">
        <v>227</v>
      </c>
      <c r="O176" t="s">
        <v>53</v>
      </c>
      <c r="P176">
        <v>2700</v>
      </c>
      <c r="Q176" t="s">
        <v>81</v>
      </c>
      <c r="R176">
        <v>2720</v>
      </c>
      <c r="S176" t="s">
        <v>72</v>
      </c>
      <c r="T176">
        <v>2721</v>
      </c>
      <c r="U176" t="s">
        <v>82</v>
      </c>
      <c r="V176">
        <v>0</v>
      </c>
      <c r="W176" t="s">
        <v>57</v>
      </c>
      <c r="X176">
        <v>2000</v>
      </c>
      <c r="Y176" t="s">
        <v>72</v>
      </c>
      <c r="Z176" t="s">
        <v>74</v>
      </c>
      <c r="AA176" t="s">
        <v>228</v>
      </c>
      <c r="AB176" t="s">
        <v>60</v>
      </c>
      <c r="AC176" t="s">
        <v>229</v>
      </c>
      <c r="AD176" t="s">
        <v>230</v>
      </c>
      <c r="AE176" s="1">
        <v>195000</v>
      </c>
      <c r="AF176" s="1">
        <v>195000</v>
      </c>
      <c r="AG176" s="1">
        <v>85698.36</v>
      </c>
      <c r="AH176" s="1">
        <v>85698.36</v>
      </c>
      <c r="AI176" s="1">
        <v>73373.48</v>
      </c>
      <c r="AJ176" s="1">
        <v>73373.48</v>
      </c>
      <c r="AK176" s="1">
        <v>73373.48</v>
      </c>
      <c r="AL176" s="1">
        <f t="shared" si="15"/>
        <v>109301.64</v>
      </c>
      <c r="AM176" s="1">
        <v>0</v>
      </c>
      <c r="AN176" s="1">
        <f t="shared" si="16"/>
        <v>195000</v>
      </c>
      <c r="AO176" s="1">
        <f t="shared" si="17"/>
        <v>109301.64</v>
      </c>
      <c r="AP176">
        <v>0</v>
      </c>
      <c r="AQ176">
        <v>0</v>
      </c>
      <c r="AR176">
        <v>0</v>
      </c>
      <c r="AS176">
        <v>0</v>
      </c>
      <c r="AT176">
        <v>0</v>
      </c>
    </row>
    <row r="177" spans="1:46" hidden="1" x14ac:dyDescent="0.25">
      <c r="A177" t="s">
        <v>63</v>
      </c>
      <c r="B177" t="s">
        <v>64</v>
      </c>
      <c r="C177">
        <v>1</v>
      </c>
      <c r="D177" t="s">
        <v>45</v>
      </c>
      <c r="E177">
        <v>1.3</v>
      </c>
      <c r="F177" t="s">
        <v>46</v>
      </c>
      <c r="G177" t="s">
        <v>47</v>
      </c>
      <c r="H177" t="s">
        <v>48</v>
      </c>
      <c r="I177" t="s">
        <v>187</v>
      </c>
      <c r="J177" t="s">
        <v>188</v>
      </c>
      <c r="K177" t="s">
        <v>284</v>
      </c>
      <c r="L177">
        <v>3</v>
      </c>
      <c r="M177">
        <v>33</v>
      </c>
      <c r="N177" t="s">
        <v>285</v>
      </c>
      <c r="O177" t="s">
        <v>53</v>
      </c>
      <c r="P177">
        <v>2700</v>
      </c>
      <c r="Q177" t="s">
        <v>81</v>
      </c>
      <c r="R177">
        <v>2720</v>
      </c>
      <c r="S177" t="s">
        <v>72</v>
      </c>
      <c r="T177">
        <v>2721</v>
      </c>
      <c r="U177" t="s">
        <v>82</v>
      </c>
      <c r="V177">
        <v>0</v>
      </c>
      <c r="W177" t="s">
        <v>57</v>
      </c>
      <c r="X177">
        <v>2000</v>
      </c>
      <c r="Y177" t="s">
        <v>72</v>
      </c>
      <c r="Z177" t="s">
        <v>74</v>
      </c>
      <c r="AA177" t="s">
        <v>287</v>
      </c>
      <c r="AB177" t="s">
        <v>288</v>
      </c>
      <c r="AC177" t="s">
        <v>289</v>
      </c>
      <c r="AD177" t="s">
        <v>290</v>
      </c>
      <c r="AE177" s="1">
        <v>235317.6</v>
      </c>
      <c r="AF177" s="1">
        <v>366490.4</v>
      </c>
      <c r="AG177" s="1">
        <v>235317.6</v>
      </c>
      <c r="AH177" s="1">
        <v>235317.6</v>
      </c>
      <c r="AI177" s="1">
        <v>235317.6</v>
      </c>
      <c r="AJ177" s="1">
        <v>235317.6</v>
      </c>
      <c r="AK177" s="1">
        <v>235317.6</v>
      </c>
      <c r="AL177" s="1">
        <f t="shared" si="15"/>
        <v>0</v>
      </c>
      <c r="AM177" s="1">
        <v>0</v>
      </c>
      <c r="AN177" s="1">
        <f t="shared" si="16"/>
        <v>235317.6</v>
      </c>
      <c r="AO177" s="1">
        <f t="shared" si="17"/>
        <v>0</v>
      </c>
      <c r="AP177">
        <v>0</v>
      </c>
      <c r="AQ177">
        <v>0</v>
      </c>
      <c r="AR177">
        <v>0</v>
      </c>
      <c r="AS177" s="1">
        <v>131172.79999999999</v>
      </c>
      <c r="AT177" s="1">
        <v>-131172.79999999999</v>
      </c>
    </row>
    <row r="178" spans="1:46" hidden="1" x14ac:dyDescent="0.25">
      <c r="A178" t="s">
        <v>63</v>
      </c>
      <c r="B178" t="s">
        <v>64</v>
      </c>
      <c r="C178">
        <v>1</v>
      </c>
      <c r="D178" t="s">
        <v>45</v>
      </c>
      <c r="E178">
        <v>1.3</v>
      </c>
      <c r="F178" t="s">
        <v>46</v>
      </c>
      <c r="G178" t="s">
        <v>47</v>
      </c>
      <c r="H178" t="s">
        <v>48</v>
      </c>
      <c r="I178" t="s">
        <v>187</v>
      </c>
      <c r="J178" t="s">
        <v>188</v>
      </c>
      <c r="K178" t="s">
        <v>293</v>
      </c>
      <c r="L178">
        <v>3</v>
      </c>
      <c r="M178">
        <v>43</v>
      </c>
      <c r="N178" t="s">
        <v>294</v>
      </c>
      <c r="O178" t="s">
        <v>53</v>
      </c>
      <c r="P178">
        <v>2700</v>
      </c>
      <c r="Q178" t="s">
        <v>81</v>
      </c>
      <c r="R178">
        <v>2720</v>
      </c>
      <c r="S178" t="s">
        <v>72</v>
      </c>
      <c r="T178">
        <v>2721</v>
      </c>
      <c r="U178" t="s">
        <v>82</v>
      </c>
      <c r="V178">
        <v>0</v>
      </c>
      <c r="W178" t="s">
        <v>57</v>
      </c>
      <c r="X178">
        <v>2000</v>
      </c>
      <c r="Y178" t="s">
        <v>72</v>
      </c>
      <c r="Z178" t="s">
        <v>74</v>
      </c>
      <c r="AA178" t="s">
        <v>296</v>
      </c>
      <c r="AB178" t="s">
        <v>288</v>
      </c>
      <c r="AC178" t="s">
        <v>297</v>
      </c>
      <c r="AD178" t="s">
        <v>298</v>
      </c>
      <c r="AE178">
        <v>0</v>
      </c>
      <c r="AF178" s="1">
        <v>50000</v>
      </c>
      <c r="AG178">
        <v>0</v>
      </c>
      <c r="AH178">
        <v>0</v>
      </c>
      <c r="AI178">
        <v>0</v>
      </c>
      <c r="AJ178">
        <v>0</v>
      </c>
      <c r="AK178">
        <v>0</v>
      </c>
      <c r="AL178" s="1">
        <f t="shared" si="15"/>
        <v>0</v>
      </c>
      <c r="AM178" s="1">
        <v>0</v>
      </c>
      <c r="AN178" s="1">
        <f t="shared" si="16"/>
        <v>0</v>
      </c>
      <c r="AO178" s="1">
        <f t="shared" si="17"/>
        <v>0</v>
      </c>
      <c r="AP178">
        <v>0</v>
      </c>
      <c r="AQ178">
        <v>0</v>
      </c>
      <c r="AR178">
        <v>0</v>
      </c>
      <c r="AS178" s="1">
        <v>50000</v>
      </c>
      <c r="AT178" s="1">
        <v>-50000</v>
      </c>
    </row>
    <row r="179" spans="1:46" hidden="1" x14ac:dyDescent="0.25">
      <c r="A179" t="s">
        <v>63</v>
      </c>
      <c r="B179" t="s">
        <v>64</v>
      </c>
      <c r="C179">
        <v>1</v>
      </c>
      <c r="D179" t="s">
        <v>45</v>
      </c>
      <c r="E179">
        <v>1.3</v>
      </c>
      <c r="F179" t="s">
        <v>46</v>
      </c>
      <c r="G179" t="s">
        <v>47</v>
      </c>
      <c r="H179" t="s">
        <v>48</v>
      </c>
      <c r="I179" t="s">
        <v>305</v>
      </c>
      <c r="J179" t="s">
        <v>306</v>
      </c>
      <c r="K179" t="s">
        <v>284</v>
      </c>
      <c r="L179">
        <v>3</v>
      </c>
      <c r="M179">
        <v>37</v>
      </c>
      <c r="N179" t="s">
        <v>307</v>
      </c>
      <c r="O179" t="s">
        <v>53</v>
      </c>
      <c r="P179">
        <v>2700</v>
      </c>
      <c r="Q179" t="s">
        <v>81</v>
      </c>
      <c r="R179">
        <v>2720</v>
      </c>
      <c r="S179" t="s">
        <v>72</v>
      </c>
      <c r="T179">
        <v>2721</v>
      </c>
      <c r="U179" t="s">
        <v>82</v>
      </c>
      <c r="V179">
        <v>0</v>
      </c>
      <c r="W179" t="s">
        <v>57</v>
      </c>
      <c r="X179">
        <v>2000</v>
      </c>
      <c r="Y179" t="s">
        <v>72</v>
      </c>
      <c r="Z179" t="s">
        <v>74</v>
      </c>
      <c r="AA179" t="s">
        <v>287</v>
      </c>
      <c r="AB179" t="s">
        <v>288</v>
      </c>
      <c r="AC179" t="s">
        <v>310</v>
      </c>
      <c r="AD179" t="s">
        <v>311</v>
      </c>
      <c r="AE179" s="1">
        <v>77223</v>
      </c>
      <c r="AF179" s="1">
        <v>75000</v>
      </c>
      <c r="AG179">
        <v>0</v>
      </c>
      <c r="AH179">
        <v>0</v>
      </c>
      <c r="AI179">
        <v>0</v>
      </c>
      <c r="AJ179">
        <v>0</v>
      </c>
      <c r="AK179">
        <v>0</v>
      </c>
      <c r="AL179" s="1">
        <f t="shared" si="15"/>
        <v>77223</v>
      </c>
      <c r="AM179" s="1">
        <v>0</v>
      </c>
      <c r="AN179" s="1">
        <f t="shared" si="16"/>
        <v>77223</v>
      </c>
      <c r="AO179" s="1">
        <f t="shared" si="17"/>
        <v>77223</v>
      </c>
      <c r="AP179" s="1">
        <v>20000</v>
      </c>
      <c r="AQ179">
        <v>0</v>
      </c>
      <c r="AR179">
        <v>0</v>
      </c>
      <c r="AS179" s="1">
        <v>17777</v>
      </c>
      <c r="AT179" s="1">
        <v>2223</v>
      </c>
    </row>
    <row r="180" spans="1:46" hidden="1" x14ac:dyDescent="0.25">
      <c r="A180" t="s">
        <v>63</v>
      </c>
      <c r="B180" t="s">
        <v>64</v>
      </c>
      <c r="C180">
        <v>1</v>
      </c>
      <c r="D180" t="s">
        <v>45</v>
      </c>
      <c r="E180">
        <v>1.7</v>
      </c>
      <c r="F180" t="s">
        <v>321</v>
      </c>
      <c r="G180" t="s">
        <v>322</v>
      </c>
      <c r="H180" t="s">
        <v>323</v>
      </c>
      <c r="I180" t="s">
        <v>187</v>
      </c>
      <c r="J180" t="s">
        <v>188</v>
      </c>
      <c r="K180" t="s">
        <v>89</v>
      </c>
      <c r="L180">
        <v>3</v>
      </c>
      <c r="M180">
        <v>12</v>
      </c>
      <c r="N180" t="s">
        <v>324</v>
      </c>
      <c r="O180" t="s">
        <v>53</v>
      </c>
      <c r="P180">
        <v>2700</v>
      </c>
      <c r="Q180" t="s">
        <v>81</v>
      </c>
      <c r="R180">
        <v>2720</v>
      </c>
      <c r="S180" t="s">
        <v>72</v>
      </c>
      <c r="T180">
        <v>2721</v>
      </c>
      <c r="U180" t="s">
        <v>82</v>
      </c>
      <c r="V180">
        <v>0</v>
      </c>
      <c r="W180" t="s">
        <v>57</v>
      </c>
      <c r="X180">
        <v>2000</v>
      </c>
      <c r="Y180" t="s">
        <v>72</v>
      </c>
      <c r="Z180" t="s">
        <v>74</v>
      </c>
      <c r="AA180" t="s">
        <v>96</v>
      </c>
      <c r="AB180" t="s">
        <v>288</v>
      </c>
      <c r="AC180" t="s">
        <v>329</v>
      </c>
      <c r="AD180" t="s">
        <v>327</v>
      </c>
      <c r="AE180" s="1">
        <v>4480000</v>
      </c>
      <c r="AF180" s="1">
        <v>2500000</v>
      </c>
      <c r="AG180" s="1">
        <v>2499409.5099999998</v>
      </c>
      <c r="AH180" s="1">
        <v>2499409.5099999998</v>
      </c>
      <c r="AI180" s="1">
        <v>2499409.5099999998</v>
      </c>
      <c r="AJ180" s="1">
        <v>849380.42</v>
      </c>
      <c r="AK180" s="1">
        <v>849380.42</v>
      </c>
      <c r="AL180" s="1">
        <f t="shared" si="15"/>
        <v>1980590.4900000002</v>
      </c>
      <c r="AM180" s="1">
        <v>0</v>
      </c>
      <c r="AN180" s="1">
        <f t="shared" si="16"/>
        <v>4480000</v>
      </c>
      <c r="AO180" s="1">
        <f t="shared" si="17"/>
        <v>1980590.4900000002</v>
      </c>
      <c r="AP180">
        <v>0</v>
      </c>
      <c r="AQ180" s="1">
        <v>1980000</v>
      </c>
      <c r="AR180">
        <v>0</v>
      </c>
      <c r="AS180">
        <v>0</v>
      </c>
      <c r="AT180" s="1">
        <v>1980000</v>
      </c>
    </row>
    <row r="181" spans="1:46" hidden="1" x14ac:dyDescent="0.25">
      <c r="A181" t="s">
        <v>63</v>
      </c>
      <c r="B181" t="s">
        <v>64</v>
      </c>
      <c r="C181">
        <v>2</v>
      </c>
      <c r="D181" t="s">
        <v>351</v>
      </c>
      <c r="E181">
        <v>2.1</v>
      </c>
      <c r="F181" t="s">
        <v>352</v>
      </c>
      <c r="G181" t="s">
        <v>365</v>
      </c>
      <c r="H181" t="s">
        <v>366</v>
      </c>
      <c r="I181" t="s">
        <v>187</v>
      </c>
      <c r="J181" t="s">
        <v>188</v>
      </c>
      <c r="K181" t="s">
        <v>284</v>
      </c>
      <c r="L181">
        <v>3</v>
      </c>
      <c r="M181">
        <v>35</v>
      </c>
      <c r="N181" t="s">
        <v>367</v>
      </c>
      <c r="O181" t="s">
        <v>53</v>
      </c>
      <c r="P181">
        <v>2700</v>
      </c>
      <c r="Q181" t="s">
        <v>81</v>
      </c>
      <c r="R181">
        <v>2720</v>
      </c>
      <c r="S181" t="s">
        <v>72</v>
      </c>
      <c r="T181">
        <v>2721</v>
      </c>
      <c r="U181" t="s">
        <v>82</v>
      </c>
      <c r="V181">
        <v>0</v>
      </c>
      <c r="W181" t="s">
        <v>57</v>
      </c>
      <c r="X181">
        <v>2000</v>
      </c>
      <c r="Y181" t="s">
        <v>72</v>
      </c>
      <c r="Z181" t="s">
        <v>74</v>
      </c>
      <c r="AA181" t="s">
        <v>287</v>
      </c>
      <c r="AB181" t="s">
        <v>288</v>
      </c>
      <c r="AC181" t="s">
        <v>368</v>
      </c>
      <c r="AD181" t="s">
        <v>369</v>
      </c>
      <c r="AE181" s="1">
        <v>180000</v>
      </c>
      <c r="AF181" s="1">
        <v>180000</v>
      </c>
      <c r="AG181" s="1">
        <v>78661.919999999998</v>
      </c>
      <c r="AH181" s="1">
        <v>78661.919999999998</v>
      </c>
      <c r="AI181" s="1">
        <v>78661.919999999998</v>
      </c>
      <c r="AJ181" s="1">
        <v>78661.919999999998</v>
      </c>
      <c r="AK181" s="1">
        <v>78661.919999999998</v>
      </c>
      <c r="AL181" s="1">
        <f t="shared" ref="AL181:AL212" si="18">AE181-AG181</f>
        <v>101338.08</v>
      </c>
      <c r="AM181" s="1">
        <v>0</v>
      </c>
      <c r="AN181" s="1">
        <f t="shared" ref="AN181:AN212" si="19">AE181+AM181</f>
        <v>180000</v>
      </c>
      <c r="AO181" s="1">
        <f t="shared" ref="AO181:AO212" si="20">AN181-AG181</f>
        <v>101338.08</v>
      </c>
      <c r="AP181">
        <v>0</v>
      </c>
      <c r="AQ181">
        <v>0</v>
      </c>
      <c r="AR181">
        <v>0</v>
      </c>
      <c r="AS181">
        <v>0</v>
      </c>
      <c r="AT181">
        <v>0</v>
      </c>
    </row>
    <row r="182" spans="1:46" hidden="1" x14ac:dyDescent="0.25">
      <c r="A182" t="s">
        <v>63</v>
      </c>
      <c r="B182" t="s">
        <v>64</v>
      </c>
      <c r="C182">
        <v>2</v>
      </c>
      <c r="D182" t="s">
        <v>351</v>
      </c>
      <c r="E182">
        <v>2.2000000000000002</v>
      </c>
      <c r="F182" t="s">
        <v>370</v>
      </c>
      <c r="G182" t="s">
        <v>371</v>
      </c>
      <c r="H182" t="s">
        <v>372</v>
      </c>
      <c r="I182" t="s">
        <v>161</v>
      </c>
      <c r="J182" t="s">
        <v>162</v>
      </c>
      <c r="K182" t="s">
        <v>89</v>
      </c>
      <c r="L182">
        <v>1</v>
      </c>
      <c r="M182">
        <v>16</v>
      </c>
      <c r="N182" t="s">
        <v>163</v>
      </c>
      <c r="O182" t="s">
        <v>53</v>
      </c>
      <c r="P182">
        <v>2700</v>
      </c>
      <c r="Q182" t="s">
        <v>81</v>
      </c>
      <c r="R182">
        <v>2720</v>
      </c>
      <c r="S182" t="s">
        <v>72</v>
      </c>
      <c r="T182">
        <v>2721</v>
      </c>
      <c r="U182" t="s">
        <v>82</v>
      </c>
      <c r="V182">
        <v>0</v>
      </c>
      <c r="W182" t="s">
        <v>57</v>
      </c>
      <c r="X182">
        <v>2000</v>
      </c>
      <c r="Y182" t="s">
        <v>72</v>
      </c>
      <c r="Z182" t="s">
        <v>74</v>
      </c>
      <c r="AA182" t="s">
        <v>96</v>
      </c>
      <c r="AB182" t="s">
        <v>76</v>
      </c>
      <c r="AC182" t="s">
        <v>378</v>
      </c>
      <c r="AD182" t="s">
        <v>166</v>
      </c>
      <c r="AE182" s="1">
        <v>11000</v>
      </c>
      <c r="AF182" s="1">
        <v>50000</v>
      </c>
      <c r="AG182" s="1">
        <v>10150</v>
      </c>
      <c r="AH182" s="1">
        <v>10150</v>
      </c>
      <c r="AI182" s="1">
        <v>10150</v>
      </c>
      <c r="AJ182" s="1">
        <v>10150</v>
      </c>
      <c r="AK182" s="1">
        <v>10150</v>
      </c>
      <c r="AL182" s="1">
        <f t="shared" si="18"/>
        <v>850</v>
      </c>
      <c r="AM182" s="1">
        <v>0</v>
      </c>
      <c r="AN182" s="1">
        <f t="shared" si="19"/>
        <v>11000</v>
      </c>
      <c r="AO182" s="1">
        <f t="shared" si="20"/>
        <v>850</v>
      </c>
      <c r="AP182">
        <v>0</v>
      </c>
      <c r="AQ182">
        <v>0</v>
      </c>
      <c r="AR182">
        <v>0</v>
      </c>
      <c r="AS182" s="1">
        <v>39000</v>
      </c>
      <c r="AT182" s="1">
        <v>-39000</v>
      </c>
    </row>
    <row r="183" spans="1:46" hidden="1" x14ac:dyDescent="0.25">
      <c r="A183" t="s">
        <v>63</v>
      </c>
      <c r="B183" t="s">
        <v>64</v>
      </c>
      <c r="C183">
        <v>2</v>
      </c>
      <c r="D183" t="s">
        <v>351</v>
      </c>
      <c r="E183">
        <v>2.2000000000000002</v>
      </c>
      <c r="F183" t="s">
        <v>370</v>
      </c>
      <c r="G183" t="s">
        <v>371</v>
      </c>
      <c r="H183" t="s">
        <v>372</v>
      </c>
      <c r="I183" t="s">
        <v>187</v>
      </c>
      <c r="J183" t="s">
        <v>188</v>
      </c>
      <c r="K183" t="s">
        <v>284</v>
      </c>
      <c r="L183">
        <v>2</v>
      </c>
      <c r="M183">
        <v>36</v>
      </c>
      <c r="N183" t="s">
        <v>380</v>
      </c>
      <c r="O183" t="s">
        <v>53</v>
      </c>
      <c r="P183">
        <v>2700</v>
      </c>
      <c r="Q183" t="s">
        <v>81</v>
      </c>
      <c r="R183">
        <v>2720</v>
      </c>
      <c r="S183" t="s">
        <v>72</v>
      </c>
      <c r="T183">
        <v>2721</v>
      </c>
      <c r="U183" t="s">
        <v>82</v>
      </c>
      <c r="V183">
        <v>0</v>
      </c>
      <c r="W183" t="s">
        <v>57</v>
      </c>
      <c r="X183">
        <v>2000</v>
      </c>
      <c r="Y183" t="s">
        <v>72</v>
      </c>
      <c r="Z183" t="s">
        <v>74</v>
      </c>
      <c r="AA183" t="s">
        <v>287</v>
      </c>
      <c r="AB183" t="s">
        <v>381</v>
      </c>
      <c r="AC183" t="s">
        <v>382</v>
      </c>
      <c r="AD183" t="s">
        <v>383</v>
      </c>
      <c r="AE183" s="1">
        <v>480000</v>
      </c>
      <c r="AF183" s="1">
        <v>480000</v>
      </c>
      <c r="AG183" s="1">
        <v>353079.7</v>
      </c>
      <c r="AH183" s="1">
        <v>353079.7</v>
      </c>
      <c r="AI183" s="1">
        <v>353079.7</v>
      </c>
      <c r="AJ183" s="1">
        <v>353079.7</v>
      </c>
      <c r="AK183" s="1">
        <v>353079.7</v>
      </c>
      <c r="AL183" s="1">
        <f t="shared" si="18"/>
        <v>126920.29999999999</v>
      </c>
      <c r="AM183" s="1">
        <v>0</v>
      </c>
      <c r="AN183" s="1">
        <f t="shared" si="19"/>
        <v>480000</v>
      </c>
      <c r="AO183" s="1">
        <f t="shared" si="20"/>
        <v>126920.29999999999</v>
      </c>
      <c r="AP183">
        <v>0</v>
      </c>
      <c r="AQ183">
        <v>0</v>
      </c>
      <c r="AR183">
        <v>0</v>
      </c>
      <c r="AS183">
        <v>0</v>
      </c>
      <c r="AT183">
        <v>0</v>
      </c>
    </row>
    <row r="184" spans="1:46" hidden="1" x14ac:dyDescent="0.25">
      <c r="A184" t="s">
        <v>63</v>
      </c>
      <c r="B184" t="s">
        <v>64</v>
      </c>
      <c r="C184">
        <v>2</v>
      </c>
      <c r="D184" t="s">
        <v>351</v>
      </c>
      <c r="E184">
        <v>2.2000000000000002</v>
      </c>
      <c r="F184" t="s">
        <v>370</v>
      </c>
      <c r="G184" t="s">
        <v>386</v>
      </c>
      <c r="H184" t="s">
        <v>387</v>
      </c>
      <c r="I184" t="s">
        <v>187</v>
      </c>
      <c r="J184" t="s">
        <v>188</v>
      </c>
      <c r="K184" t="s">
        <v>284</v>
      </c>
      <c r="L184">
        <v>3</v>
      </c>
      <c r="M184">
        <v>34</v>
      </c>
      <c r="N184" t="s">
        <v>388</v>
      </c>
      <c r="O184" t="s">
        <v>53</v>
      </c>
      <c r="P184">
        <v>2700</v>
      </c>
      <c r="Q184" t="s">
        <v>81</v>
      </c>
      <c r="R184">
        <v>2720</v>
      </c>
      <c r="S184" t="s">
        <v>72</v>
      </c>
      <c r="T184">
        <v>2721</v>
      </c>
      <c r="U184" t="s">
        <v>82</v>
      </c>
      <c r="V184">
        <v>0</v>
      </c>
      <c r="W184" t="s">
        <v>57</v>
      </c>
      <c r="X184">
        <v>2000</v>
      </c>
      <c r="Y184" t="s">
        <v>72</v>
      </c>
      <c r="Z184" t="s">
        <v>74</v>
      </c>
      <c r="AA184" t="s">
        <v>287</v>
      </c>
      <c r="AB184" t="s">
        <v>288</v>
      </c>
      <c r="AC184" t="s">
        <v>389</v>
      </c>
      <c r="AD184" t="s">
        <v>390</v>
      </c>
      <c r="AE184" s="1">
        <v>96000</v>
      </c>
      <c r="AF184" s="1">
        <v>96000</v>
      </c>
      <c r="AG184" s="1">
        <v>58549.14</v>
      </c>
      <c r="AH184" s="1">
        <v>58549.14</v>
      </c>
      <c r="AI184" s="1">
        <v>58549.14</v>
      </c>
      <c r="AJ184" s="1">
        <v>58549.14</v>
      </c>
      <c r="AK184" s="1">
        <v>58549.14</v>
      </c>
      <c r="AL184" s="1">
        <f t="shared" si="18"/>
        <v>37450.86</v>
      </c>
      <c r="AM184" s="1">
        <v>0</v>
      </c>
      <c r="AN184" s="1">
        <f t="shared" si="19"/>
        <v>96000</v>
      </c>
      <c r="AO184" s="1">
        <f t="shared" si="20"/>
        <v>37450.86</v>
      </c>
      <c r="AP184">
        <v>0</v>
      </c>
      <c r="AQ184">
        <v>0</v>
      </c>
      <c r="AR184">
        <v>0</v>
      </c>
      <c r="AS184">
        <v>0</v>
      </c>
      <c r="AT184">
        <v>0</v>
      </c>
    </row>
    <row r="185" spans="1:46" hidden="1" x14ac:dyDescent="0.25">
      <c r="A185" t="s">
        <v>63</v>
      </c>
      <c r="B185" t="s">
        <v>64</v>
      </c>
      <c r="C185">
        <v>2</v>
      </c>
      <c r="D185" t="s">
        <v>351</v>
      </c>
      <c r="E185">
        <v>2.2999999999999998</v>
      </c>
      <c r="F185" t="s">
        <v>391</v>
      </c>
      <c r="G185" t="s">
        <v>392</v>
      </c>
      <c r="H185" t="s">
        <v>393</v>
      </c>
      <c r="I185" t="s">
        <v>187</v>
      </c>
      <c r="J185" t="s">
        <v>188</v>
      </c>
      <c r="K185" t="s">
        <v>284</v>
      </c>
      <c r="L185">
        <v>3</v>
      </c>
      <c r="M185">
        <v>39</v>
      </c>
      <c r="N185" t="s">
        <v>394</v>
      </c>
      <c r="O185" t="s">
        <v>53</v>
      </c>
      <c r="P185">
        <v>2700</v>
      </c>
      <c r="Q185" t="s">
        <v>81</v>
      </c>
      <c r="R185">
        <v>2720</v>
      </c>
      <c r="S185" t="s">
        <v>72</v>
      </c>
      <c r="T185">
        <v>2721</v>
      </c>
      <c r="U185" t="s">
        <v>82</v>
      </c>
      <c r="V185">
        <v>0</v>
      </c>
      <c r="W185" t="s">
        <v>57</v>
      </c>
      <c r="X185">
        <v>2000</v>
      </c>
      <c r="Y185" t="s">
        <v>72</v>
      </c>
      <c r="Z185" t="s">
        <v>74</v>
      </c>
      <c r="AA185" t="s">
        <v>287</v>
      </c>
      <c r="AB185" t="s">
        <v>288</v>
      </c>
      <c r="AC185" t="s">
        <v>395</v>
      </c>
      <c r="AD185" t="s">
        <v>396</v>
      </c>
      <c r="AE185" s="1">
        <v>292200</v>
      </c>
      <c r="AF185" s="1">
        <v>442200</v>
      </c>
      <c r="AG185" s="1">
        <v>241618.72</v>
      </c>
      <c r="AH185" s="1">
        <v>241618.72</v>
      </c>
      <c r="AI185" s="1">
        <v>241618.72</v>
      </c>
      <c r="AJ185" s="1">
        <v>241618.72</v>
      </c>
      <c r="AK185" s="1">
        <v>241618.72</v>
      </c>
      <c r="AL185" s="1">
        <f t="shared" si="18"/>
        <v>50581.279999999999</v>
      </c>
      <c r="AM185" s="1">
        <v>0</v>
      </c>
      <c r="AN185" s="1">
        <f t="shared" si="19"/>
        <v>292200</v>
      </c>
      <c r="AO185" s="1">
        <f t="shared" si="20"/>
        <v>50581.279999999999</v>
      </c>
      <c r="AP185">
        <v>0</v>
      </c>
      <c r="AQ185">
        <v>0</v>
      </c>
      <c r="AR185">
        <v>0</v>
      </c>
      <c r="AS185" s="1">
        <v>150000</v>
      </c>
      <c r="AT185" s="1">
        <v>-150000</v>
      </c>
    </row>
    <row r="186" spans="1:46" hidden="1" x14ac:dyDescent="0.25">
      <c r="A186" t="s">
        <v>63</v>
      </c>
      <c r="B186" t="s">
        <v>64</v>
      </c>
      <c r="C186">
        <v>3</v>
      </c>
      <c r="D186" t="s">
        <v>472</v>
      </c>
      <c r="E186">
        <v>3.1</v>
      </c>
      <c r="F186" t="s">
        <v>473</v>
      </c>
      <c r="G186" t="s">
        <v>474</v>
      </c>
      <c r="H186" t="s">
        <v>475</v>
      </c>
      <c r="I186" t="s">
        <v>187</v>
      </c>
      <c r="J186" t="s">
        <v>188</v>
      </c>
      <c r="K186" t="s">
        <v>293</v>
      </c>
      <c r="L186">
        <v>8</v>
      </c>
      <c r="M186">
        <v>42</v>
      </c>
      <c r="N186" t="s">
        <v>483</v>
      </c>
      <c r="O186" t="s">
        <v>53</v>
      </c>
      <c r="P186">
        <v>2700</v>
      </c>
      <c r="Q186" t="s">
        <v>81</v>
      </c>
      <c r="R186">
        <v>2720</v>
      </c>
      <c r="S186" t="s">
        <v>72</v>
      </c>
      <c r="T186">
        <v>2721</v>
      </c>
      <c r="U186" t="s">
        <v>82</v>
      </c>
      <c r="V186">
        <v>0</v>
      </c>
      <c r="W186" t="s">
        <v>57</v>
      </c>
      <c r="X186">
        <v>2000</v>
      </c>
      <c r="Y186" t="s">
        <v>72</v>
      </c>
      <c r="Z186" t="s">
        <v>74</v>
      </c>
      <c r="AA186" t="s">
        <v>296</v>
      </c>
      <c r="AB186" t="s">
        <v>479</v>
      </c>
      <c r="AC186" t="s">
        <v>484</v>
      </c>
      <c r="AD186" t="s">
        <v>485</v>
      </c>
      <c r="AE186" s="1">
        <v>87000</v>
      </c>
      <c r="AF186" s="1">
        <v>200000</v>
      </c>
      <c r="AG186" s="1">
        <v>78923.63</v>
      </c>
      <c r="AH186" s="1">
        <v>78923.63</v>
      </c>
      <c r="AI186" s="1">
        <v>45442.55</v>
      </c>
      <c r="AJ186" s="1">
        <v>15023.79</v>
      </c>
      <c r="AK186" s="1">
        <v>15023.79</v>
      </c>
      <c r="AL186" s="1">
        <f t="shared" si="18"/>
        <v>8076.3699999999953</v>
      </c>
      <c r="AM186" s="1">
        <v>0</v>
      </c>
      <c r="AN186" s="1">
        <f t="shared" si="19"/>
        <v>87000</v>
      </c>
      <c r="AO186" s="1">
        <f t="shared" si="20"/>
        <v>8076.3699999999953</v>
      </c>
      <c r="AP186">
        <v>0</v>
      </c>
      <c r="AQ186">
        <v>0</v>
      </c>
      <c r="AR186">
        <v>0</v>
      </c>
      <c r="AS186" s="1">
        <v>113000</v>
      </c>
      <c r="AT186" s="1">
        <v>-113000</v>
      </c>
    </row>
    <row r="187" spans="1:46" hidden="1" x14ac:dyDescent="0.25">
      <c r="A187" t="s">
        <v>63</v>
      </c>
      <c r="B187" t="s">
        <v>64</v>
      </c>
      <c r="C187">
        <v>3</v>
      </c>
      <c r="D187" t="s">
        <v>472</v>
      </c>
      <c r="E187">
        <v>3.8</v>
      </c>
      <c r="F187" t="s">
        <v>506</v>
      </c>
      <c r="G187" t="s">
        <v>507</v>
      </c>
      <c r="H187" t="s">
        <v>508</v>
      </c>
      <c r="I187" t="s">
        <v>187</v>
      </c>
      <c r="J187" t="s">
        <v>188</v>
      </c>
      <c r="K187" t="s">
        <v>509</v>
      </c>
      <c r="L187">
        <v>6</v>
      </c>
      <c r="M187">
        <v>49</v>
      </c>
      <c r="N187" t="s">
        <v>510</v>
      </c>
      <c r="O187" t="s">
        <v>53</v>
      </c>
      <c r="P187">
        <v>2700</v>
      </c>
      <c r="Q187" t="s">
        <v>81</v>
      </c>
      <c r="R187">
        <v>2720</v>
      </c>
      <c r="S187" t="s">
        <v>72</v>
      </c>
      <c r="T187">
        <v>2721</v>
      </c>
      <c r="U187" t="s">
        <v>82</v>
      </c>
      <c r="V187">
        <v>0</v>
      </c>
      <c r="W187" t="s">
        <v>57</v>
      </c>
      <c r="X187">
        <v>2000</v>
      </c>
      <c r="Y187" t="s">
        <v>72</v>
      </c>
      <c r="Z187" t="s">
        <v>74</v>
      </c>
      <c r="AA187" t="s">
        <v>512</v>
      </c>
      <c r="AB187" t="s">
        <v>60</v>
      </c>
      <c r="AC187" t="s">
        <v>513</v>
      </c>
      <c r="AD187" t="s">
        <v>514</v>
      </c>
      <c r="AE187" s="1">
        <v>6780</v>
      </c>
      <c r="AF187" s="1">
        <v>6780</v>
      </c>
      <c r="AG187" s="1">
        <v>6728</v>
      </c>
      <c r="AH187">
        <v>0</v>
      </c>
      <c r="AI187">
        <v>0</v>
      </c>
      <c r="AJ187">
        <v>0</v>
      </c>
      <c r="AK187">
        <v>0</v>
      </c>
      <c r="AL187" s="1">
        <f t="shared" si="18"/>
        <v>52</v>
      </c>
      <c r="AM187" s="1">
        <v>0</v>
      </c>
      <c r="AN187" s="1">
        <f t="shared" si="19"/>
        <v>6780</v>
      </c>
      <c r="AO187" s="1">
        <f t="shared" si="20"/>
        <v>52</v>
      </c>
      <c r="AP187">
        <v>0</v>
      </c>
      <c r="AQ187">
        <v>0</v>
      </c>
      <c r="AR187">
        <v>0</v>
      </c>
      <c r="AS187">
        <v>0</v>
      </c>
      <c r="AT187">
        <v>0</v>
      </c>
    </row>
    <row r="188" spans="1:46" hidden="1" x14ac:dyDescent="0.25">
      <c r="A188" t="s">
        <v>63</v>
      </c>
      <c r="B188" t="s">
        <v>64</v>
      </c>
      <c r="C188">
        <v>1</v>
      </c>
      <c r="D188" t="s">
        <v>45</v>
      </c>
      <c r="E188">
        <v>1.3</v>
      </c>
      <c r="F188" t="s">
        <v>46</v>
      </c>
      <c r="G188" t="s">
        <v>47</v>
      </c>
      <c r="H188" t="s">
        <v>48</v>
      </c>
      <c r="I188" t="s">
        <v>161</v>
      </c>
      <c r="J188" t="s">
        <v>162</v>
      </c>
      <c r="K188" t="s">
        <v>89</v>
      </c>
      <c r="L188">
        <v>1</v>
      </c>
      <c r="M188">
        <v>14</v>
      </c>
      <c r="N188" t="s">
        <v>163</v>
      </c>
      <c r="O188" t="s">
        <v>53</v>
      </c>
      <c r="P188">
        <v>2700</v>
      </c>
      <c r="Q188" t="s">
        <v>81</v>
      </c>
      <c r="R188">
        <v>2730</v>
      </c>
      <c r="S188" t="s">
        <v>72</v>
      </c>
      <c r="T188">
        <v>2731</v>
      </c>
      <c r="U188" t="s">
        <v>174</v>
      </c>
      <c r="V188">
        <v>0</v>
      </c>
      <c r="W188" t="s">
        <v>57</v>
      </c>
      <c r="X188">
        <v>2000</v>
      </c>
      <c r="Y188" t="s">
        <v>72</v>
      </c>
      <c r="Z188" t="s">
        <v>74</v>
      </c>
      <c r="AA188" t="s">
        <v>96</v>
      </c>
      <c r="AB188" t="s">
        <v>76</v>
      </c>
      <c r="AC188" t="s">
        <v>165</v>
      </c>
      <c r="AD188" t="s">
        <v>166</v>
      </c>
      <c r="AE188" s="1">
        <v>24000</v>
      </c>
      <c r="AF188">
        <v>0</v>
      </c>
      <c r="AG188" s="1">
        <v>19986.8</v>
      </c>
      <c r="AH188" s="1">
        <v>19986.8</v>
      </c>
      <c r="AI188" s="1">
        <v>19986.8</v>
      </c>
      <c r="AJ188" s="1">
        <v>19986.8</v>
      </c>
      <c r="AK188" s="1">
        <v>19986.8</v>
      </c>
      <c r="AL188" s="1">
        <f t="shared" si="18"/>
        <v>4013.2000000000007</v>
      </c>
      <c r="AM188" s="1">
        <v>0</v>
      </c>
      <c r="AN188" s="1">
        <f t="shared" si="19"/>
        <v>24000</v>
      </c>
      <c r="AO188" s="1">
        <f t="shared" si="20"/>
        <v>4013.2000000000007</v>
      </c>
      <c r="AP188">
        <v>0</v>
      </c>
      <c r="AQ188" s="1">
        <v>24000</v>
      </c>
      <c r="AR188">
        <v>0</v>
      </c>
      <c r="AS188">
        <v>0</v>
      </c>
      <c r="AT188" s="1">
        <v>24000</v>
      </c>
    </row>
    <row r="189" spans="1:46" hidden="1" x14ac:dyDescent="0.25">
      <c r="A189" t="s">
        <v>63</v>
      </c>
      <c r="B189" t="s">
        <v>64</v>
      </c>
      <c r="C189">
        <v>1</v>
      </c>
      <c r="D189" t="s">
        <v>45</v>
      </c>
      <c r="E189">
        <v>1.7</v>
      </c>
      <c r="F189" t="s">
        <v>321</v>
      </c>
      <c r="G189" t="s">
        <v>333</v>
      </c>
      <c r="H189" t="s">
        <v>334</v>
      </c>
      <c r="I189" t="s">
        <v>87</v>
      </c>
      <c r="J189" t="s">
        <v>88</v>
      </c>
      <c r="K189" t="s">
        <v>335</v>
      </c>
      <c r="L189">
        <v>7</v>
      </c>
      <c r="M189">
        <v>41</v>
      </c>
      <c r="N189" t="s">
        <v>336</v>
      </c>
      <c r="O189" t="s">
        <v>53</v>
      </c>
      <c r="P189">
        <v>2700</v>
      </c>
      <c r="Q189" t="s">
        <v>81</v>
      </c>
      <c r="R189">
        <v>2750</v>
      </c>
      <c r="S189" t="s">
        <v>72</v>
      </c>
      <c r="T189">
        <v>2751</v>
      </c>
      <c r="U189" t="s">
        <v>342</v>
      </c>
      <c r="V189">
        <v>0</v>
      </c>
      <c r="W189" t="s">
        <v>57</v>
      </c>
      <c r="X189">
        <v>2000</v>
      </c>
      <c r="Y189" t="s">
        <v>72</v>
      </c>
      <c r="Z189" t="s">
        <v>74</v>
      </c>
      <c r="AA189" t="s">
        <v>337</v>
      </c>
      <c r="AB189" t="s">
        <v>338</v>
      </c>
      <c r="AC189" t="s">
        <v>341</v>
      </c>
      <c r="AD189" t="s">
        <v>340</v>
      </c>
      <c r="AE189" s="1">
        <v>10770.6</v>
      </c>
      <c r="AF189">
        <v>0</v>
      </c>
      <c r="AG189" s="1">
        <v>10770.6</v>
      </c>
      <c r="AH189">
        <v>0</v>
      </c>
      <c r="AI189">
        <v>0</v>
      </c>
      <c r="AJ189">
        <v>0</v>
      </c>
      <c r="AK189">
        <v>0</v>
      </c>
      <c r="AL189" s="1">
        <f t="shared" si="18"/>
        <v>0</v>
      </c>
      <c r="AM189" s="1">
        <v>0</v>
      </c>
      <c r="AN189" s="1">
        <f t="shared" si="19"/>
        <v>10770.6</v>
      </c>
      <c r="AO189" s="1">
        <f t="shared" si="20"/>
        <v>0</v>
      </c>
      <c r="AP189">
        <v>0</v>
      </c>
      <c r="AQ189" s="1">
        <v>10770.6</v>
      </c>
      <c r="AR189">
        <v>0</v>
      </c>
      <c r="AS189">
        <v>0</v>
      </c>
      <c r="AT189" s="1">
        <v>10770.6</v>
      </c>
    </row>
    <row r="190" spans="1:46" hidden="1" x14ac:dyDescent="0.25">
      <c r="A190" t="s">
        <v>63</v>
      </c>
      <c r="B190" t="s">
        <v>64</v>
      </c>
      <c r="C190">
        <v>1</v>
      </c>
      <c r="D190" t="s">
        <v>45</v>
      </c>
      <c r="E190">
        <v>1.7</v>
      </c>
      <c r="F190" t="s">
        <v>321</v>
      </c>
      <c r="G190" t="s">
        <v>333</v>
      </c>
      <c r="H190" t="s">
        <v>334</v>
      </c>
      <c r="I190" t="s">
        <v>87</v>
      </c>
      <c r="J190" t="s">
        <v>88</v>
      </c>
      <c r="K190" t="s">
        <v>335</v>
      </c>
      <c r="L190">
        <v>7</v>
      </c>
      <c r="M190">
        <v>41</v>
      </c>
      <c r="N190" t="s">
        <v>336</v>
      </c>
      <c r="O190" t="s">
        <v>53</v>
      </c>
      <c r="P190">
        <v>2800</v>
      </c>
      <c r="Q190" t="s">
        <v>343</v>
      </c>
      <c r="R190">
        <v>282</v>
      </c>
      <c r="S190" t="s">
        <v>344</v>
      </c>
      <c r="T190">
        <v>2821</v>
      </c>
      <c r="U190" t="s">
        <v>345</v>
      </c>
      <c r="V190">
        <v>0</v>
      </c>
      <c r="W190" t="s">
        <v>57</v>
      </c>
      <c r="X190">
        <v>2000</v>
      </c>
      <c r="Y190" t="s">
        <v>72</v>
      </c>
      <c r="Z190" t="s">
        <v>74</v>
      </c>
      <c r="AA190" t="s">
        <v>337</v>
      </c>
      <c r="AB190" t="s">
        <v>338</v>
      </c>
      <c r="AC190" t="s">
        <v>341</v>
      </c>
      <c r="AD190" t="s">
        <v>340</v>
      </c>
      <c r="AE190" s="1">
        <v>117000</v>
      </c>
      <c r="AF190" s="1">
        <v>900000</v>
      </c>
      <c r="AG190" s="1">
        <v>22510</v>
      </c>
      <c r="AH190" s="1">
        <v>22510</v>
      </c>
      <c r="AI190" s="1">
        <v>5510</v>
      </c>
      <c r="AJ190" s="1">
        <v>5510</v>
      </c>
      <c r="AK190" s="1">
        <v>5510</v>
      </c>
      <c r="AL190" s="1">
        <f t="shared" si="18"/>
        <v>94490</v>
      </c>
      <c r="AM190" s="1">
        <v>0</v>
      </c>
      <c r="AN190" s="1">
        <f t="shared" si="19"/>
        <v>117000</v>
      </c>
      <c r="AO190" s="1">
        <f t="shared" si="20"/>
        <v>94490</v>
      </c>
      <c r="AP190">
        <v>0</v>
      </c>
      <c r="AQ190" s="1">
        <v>118669.52</v>
      </c>
      <c r="AR190">
        <v>0</v>
      </c>
      <c r="AS190" s="1">
        <v>901669.52</v>
      </c>
      <c r="AT190" s="1">
        <v>-783000</v>
      </c>
    </row>
    <row r="191" spans="1:46" hidden="1" x14ac:dyDescent="0.25">
      <c r="A191" t="s">
        <v>63</v>
      </c>
      <c r="B191" t="s">
        <v>64</v>
      </c>
      <c r="C191">
        <v>1</v>
      </c>
      <c r="D191" t="s">
        <v>45</v>
      </c>
      <c r="E191">
        <v>1.7</v>
      </c>
      <c r="F191" t="s">
        <v>321</v>
      </c>
      <c r="G191" t="s">
        <v>333</v>
      </c>
      <c r="H191" t="s">
        <v>334</v>
      </c>
      <c r="I191" t="s">
        <v>87</v>
      </c>
      <c r="J191" t="s">
        <v>88</v>
      </c>
      <c r="K191" t="s">
        <v>335</v>
      </c>
      <c r="L191">
        <v>7</v>
      </c>
      <c r="M191">
        <v>41</v>
      </c>
      <c r="N191" t="s">
        <v>336</v>
      </c>
      <c r="O191" t="s">
        <v>53</v>
      </c>
      <c r="P191">
        <v>2800</v>
      </c>
      <c r="Q191" t="s">
        <v>343</v>
      </c>
      <c r="R191">
        <v>2830</v>
      </c>
      <c r="S191" t="s">
        <v>72</v>
      </c>
      <c r="T191">
        <v>2831</v>
      </c>
      <c r="U191" t="s">
        <v>346</v>
      </c>
      <c r="V191">
        <v>0</v>
      </c>
      <c r="W191" t="s">
        <v>57</v>
      </c>
      <c r="X191">
        <v>2000</v>
      </c>
      <c r="Y191" t="s">
        <v>72</v>
      </c>
      <c r="Z191" t="s">
        <v>74</v>
      </c>
      <c r="AA191" t="s">
        <v>337</v>
      </c>
      <c r="AB191" t="s">
        <v>338</v>
      </c>
      <c r="AC191" t="s">
        <v>341</v>
      </c>
      <c r="AD191" t="s">
        <v>340</v>
      </c>
      <c r="AE191" s="1">
        <v>256424.48</v>
      </c>
      <c r="AF191" s="1">
        <v>264514.8</v>
      </c>
      <c r="AG191" s="1">
        <v>254771.61</v>
      </c>
      <c r="AH191" s="1">
        <v>232468.29</v>
      </c>
      <c r="AI191" s="1">
        <v>232468.29</v>
      </c>
      <c r="AJ191" s="1">
        <v>74444.97</v>
      </c>
      <c r="AK191" s="1">
        <v>51418.97</v>
      </c>
      <c r="AL191" s="1">
        <f t="shared" si="18"/>
        <v>1652.8700000000244</v>
      </c>
      <c r="AM191" s="1">
        <v>0</v>
      </c>
      <c r="AN191" s="1">
        <f t="shared" si="19"/>
        <v>256424.48</v>
      </c>
      <c r="AO191" s="1">
        <f t="shared" si="20"/>
        <v>1652.8700000000244</v>
      </c>
      <c r="AP191">
        <v>0</v>
      </c>
      <c r="AQ191" s="1">
        <v>62000</v>
      </c>
      <c r="AR191">
        <v>0</v>
      </c>
      <c r="AS191" s="1">
        <v>70090.320000000007</v>
      </c>
      <c r="AT191" s="1">
        <v>-8090.32</v>
      </c>
    </row>
    <row r="192" spans="1:46" hidden="1" x14ac:dyDescent="0.25">
      <c r="A192" t="s">
        <v>534</v>
      </c>
      <c r="B192" t="s">
        <v>44</v>
      </c>
      <c r="C192">
        <v>1</v>
      </c>
      <c r="D192" t="s">
        <v>45</v>
      </c>
      <c r="E192">
        <v>1.7</v>
      </c>
      <c r="F192" t="s">
        <v>321</v>
      </c>
      <c r="G192" t="s">
        <v>333</v>
      </c>
      <c r="H192" t="s">
        <v>334</v>
      </c>
      <c r="I192" t="s">
        <v>87</v>
      </c>
      <c r="J192" t="s">
        <v>88</v>
      </c>
      <c r="K192" t="s">
        <v>335</v>
      </c>
      <c r="L192">
        <v>7</v>
      </c>
      <c r="M192">
        <v>41</v>
      </c>
      <c r="N192" t="s">
        <v>336</v>
      </c>
      <c r="O192" t="s">
        <v>53</v>
      </c>
      <c r="P192">
        <v>2800</v>
      </c>
      <c r="Q192" t="s">
        <v>343</v>
      </c>
      <c r="R192">
        <v>2830</v>
      </c>
      <c r="S192" t="s">
        <v>72</v>
      </c>
      <c r="T192">
        <v>2831</v>
      </c>
      <c r="U192" t="s">
        <v>346</v>
      </c>
      <c r="V192">
        <v>0</v>
      </c>
      <c r="W192" t="s">
        <v>57</v>
      </c>
      <c r="X192">
        <v>2000</v>
      </c>
      <c r="Y192" t="s">
        <v>72</v>
      </c>
      <c r="Z192" s="14" t="s">
        <v>535</v>
      </c>
      <c r="AA192" t="s">
        <v>337</v>
      </c>
      <c r="AB192" t="s">
        <v>338</v>
      </c>
      <c r="AC192" t="s">
        <v>341</v>
      </c>
      <c r="AD192" t="s">
        <v>340</v>
      </c>
      <c r="AE192" s="1">
        <v>3100000</v>
      </c>
      <c r="AF192" s="1">
        <v>3100000</v>
      </c>
      <c r="AG192" s="1">
        <v>3063560</v>
      </c>
      <c r="AH192" s="1">
        <v>3063560</v>
      </c>
      <c r="AI192" s="1">
        <v>3063560</v>
      </c>
      <c r="AJ192" s="1">
        <v>2890720</v>
      </c>
      <c r="AK192" s="1">
        <v>204160</v>
      </c>
      <c r="AL192" s="1">
        <f t="shared" si="18"/>
        <v>36440</v>
      </c>
      <c r="AM192" s="11">
        <v>-36440</v>
      </c>
      <c r="AN192" s="13">
        <f t="shared" si="19"/>
        <v>3063560</v>
      </c>
      <c r="AO192" s="1">
        <f t="shared" si="20"/>
        <v>0</v>
      </c>
      <c r="AP192">
        <v>0</v>
      </c>
      <c r="AQ192">
        <v>0</v>
      </c>
      <c r="AR192">
        <v>0</v>
      </c>
      <c r="AS192">
        <v>0</v>
      </c>
      <c r="AT192">
        <v>0</v>
      </c>
    </row>
    <row r="193" spans="1:46" hidden="1" x14ac:dyDescent="0.25">
      <c r="A193" t="s">
        <v>63</v>
      </c>
      <c r="B193" t="s">
        <v>64</v>
      </c>
      <c r="C193">
        <v>1</v>
      </c>
      <c r="D193" t="s">
        <v>45</v>
      </c>
      <c r="E193">
        <v>1.3</v>
      </c>
      <c r="F193" t="s">
        <v>46</v>
      </c>
      <c r="G193" t="s">
        <v>47</v>
      </c>
      <c r="H193" t="s">
        <v>48</v>
      </c>
      <c r="I193" t="s">
        <v>49</v>
      </c>
      <c r="J193" t="s">
        <v>50</v>
      </c>
      <c r="K193" t="s">
        <v>51</v>
      </c>
      <c r="L193">
        <v>6</v>
      </c>
      <c r="M193">
        <v>18</v>
      </c>
      <c r="N193" t="s">
        <v>100</v>
      </c>
      <c r="O193" t="s">
        <v>53</v>
      </c>
      <c r="P193">
        <v>2900</v>
      </c>
      <c r="Q193" t="s">
        <v>118</v>
      </c>
      <c r="R193">
        <v>2910</v>
      </c>
      <c r="S193" t="s">
        <v>72</v>
      </c>
      <c r="T193">
        <v>2911</v>
      </c>
      <c r="U193" t="s">
        <v>119</v>
      </c>
      <c r="V193">
        <v>0</v>
      </c>
      <c r="W193" t="s">
        <v>57</v>
      </c>
      <c r="X193">
        <v>2000</v>
      </c>
      <c r="Y193" t="s">
        <v>72</v>
      </c>
      <c r="Z193" t="s">
        <v>74</v>
      </c>
      <c r="AA193" t="s">
        <v>59</v>
      </c>
      <c r="AB193" t="s">
        <v>60</v>
      </c>
      <c r="AC193" t="s">
        <v>105</v>
      </c>
      <c r="AD193" t="s">
        <v>106</v>
      </c>
      <c r="AE193" s="1">
        <v>7923.97</v>
      </c>
      <c r="AF193">
        <v>350</v>
      </c>
      <c r="AG193" s="1">
        <v>7923.57</v>
      </c>
      <c r="AH193" s="1">
        <v>7923.57</v>
      </c>
      <c r="AI193" s="1">
        <v>7923.57</v>
      </c>
      <c r="AJ193" s="1">
        <v>7923.57</v>
      </c>
      <c r="AK193" s="1">
        <v>7923.57</v>
      </c>
      <c r="AL193" s="1">
        <f t="shared" si="18"/>
        <v>0.4000000000005457</v>
      </c>
      <c r="AM193" s="1">
        <v>0</v>
      </c>
      <c r="AN193" s="1">
        <f t="shared" si="19"/>
        <v>7923.97</v>
      </c>
      <c r="AO193" s="1">
        <f t="shared" si="20"/>
        <v>0.4000000000005457</v>
      </c>
      <c r="AP193">
        <v>0</v>
      </c>
      <c r="AQ193" s="1">
        <v>10381.969999999999</v>
      </c>
      <c r="AR193">
        <v>0</v>
      </c>
      <c r="AS193" s="1">
        <v>2808</v>
      </c>
      <c r="AT193" s="1">
        <v>7573.97</v>
      </c>
    </row>
    <row r="194" spans="1:46" hidden="1" x14ac:dyDescent="0.25">
      <c r="A194" t="s">
        <v>63</v>
      </c>
      <c r="B194" t="s">
        <v>64</v>
      </c>
      <c r="C194">
        <v>1</v>
      </c>
      <c r="D194" t="s">
        <v>45</v>
      </c>
      <c r="E194">
        <v>1.3</v>
      </c>
      <c r="F194" t="s">
        <v>46</v>
      </c>
      <c r="G194" t="s">
        <v>47</v>
      </c>
      <c r="H194" t="s">
        <v>48</v>
      </c>
      <c r="I194" t="s">
        <v>161</v>
      </c>
      <c r="J194" t="s">
        <v>162</v>
      </c>
      <c r="K194" t="s">
        <v>89</v>
      </c>
      <c r="L194">
        <v>1</v>
      </c>
      <c r="M194">
        <v>14</v>
      </c>
      <c r="N194" t="s">
        <v>163</v>
      </c>
      <c r="O194" t="s">
        <v>53</v>
      </c>
      <c r="P194">
        <v>2900</v>
      </c>
      <c r="Q194" t="s">
        <v>118</v>
      </c>
      <c r="R194">
        <v>2910</v>
      </c>
      <c r="S194" t="s">
        <v>72</v>
      </c>
      <c r="T194">
        <v>2911</v>
      </c>
      <c r="U194" t="s">
        <v>119</v>
      </c>
      <c r="V194">
        <v>0</v>
      </c>
      <c r="W194" t="s">
        <v>57</v>
      </c>
      <c r="X194">
        <v>2000</v>
      </c>
      <c r="Y194" t="s">
        <v>72</v>
      </c>
      <c r="Z194" t="s">
        <v>74</v>
      </c>
      <c r="AA194" t="s">
        <v>96</v>
      </c>
      <c r="AB194" t="s">
        <v>76</v>
      </c>
      <c r="AC194" t="s">
        <v>165</v>
      </c>
      <c r="AD194" t="s">
        <v>166</v>
      </c>
      <c r="AE194" s="1">
        <v>30300</v>
      </c>
      <c r="AF194">
        <v>0</v>
      </c>
      <c r="AG194" s="1">
        <v>15025.71</v>
      </c>
      <c r="AH194" s="1">
        <v>15025.71</v>
      </c>
      <c r="AI194" s="1">
        <v>15025.71</v>
      </c>
      <c r="AJ194" s="1">
        <v>15025.71</v>
      </c>
      <c r="AK194" s="1">
        <v>15025.71</v>
      </c>
      <c r="AL194" s="1">
        <f t="shared" si="18"/>
        <v>15274.29</v>
      </c>
      <c r="AM194" s="1">
        <v>0</v>
      </c>
      <c r="AN194" s="1">
        <f t="shared" si="19"/>
        <v>30300</v>
      </c>
      <c r="AO194" s="1">
        <f t="shared" si="20"/>
        <v>15274.29</v>
      </c>
      <c r="AP194">
        <v>0</v>
      </c>
      <c r="AQ194" s="1">
        <v>30300</v>
      </c>
      <c r="AR194">
        <v>0</v>
      </c>
      <c r="AS194">
        <v>0</v>
      </c>
      <c r="AT194" s="1">
        <v>30300</v>
      </c>
    </row>
    <row r="195" spans="1:46" hidden="1" x14ac:dyDescent="0.25">
      <c r="A195" t="s">
        <v>63</v>
      </c>
      <c r="B195" t="s">
        <v>64</v>
      </c>
      <c r="C195">
        <v>1</v>
      </c>
      <c r="D195" t="s">
        <v>45</v>
      </c>
      <c r="E195">
        <v>1.3</v>
      </c>
      <c r="F195" t="s">
        <v>46</v>
      </c>
      <c r="G195" t="s">
        <v>47</v>
      </c>
      <c r="H195" t="s">
        <v>48</v>
      </c>
      <c r="I195" t="s">
        <v>187</v>
      </c>
      <c r="J195" t="s">
        <v>188</v>
      </c>
      <c r="K195" t="s">
        <v>226</v>
      </c>
      <c r="L195">
        <v>6</v>
      </c>
      <c r="M195">
        <v>21</v>
      </c>
      <c r="N195" t="s">
        <v>227</v>
      </c>
      <c r="O195" t="s">
        <v>53</v>
      </c>
      <c r="P195">
        <v>2900</v>
      </c>
      <c r="Q195" t="s">
        <v>118</v>
      </c>
      <c r="R195">
        <v>2910</v>
      </c>
      <c r="S195" t="s">
        <v>72</v>
      </c>
      <c r="T195">
        <v>2911</v>
      </c>
      <c r="U195" t="s">
        <v>119</v>
      </c>
      <c r="V195">
        <v>0</v>
      </c>
      <c r="W195" t="s">
        <v>57</v>
      </c>
      <c r="X195">
        <v>2000</v>
      </c>
      <c r="Y195" t="s">
        <v>72</v>
      </c>
      <c r="Z195" t="s">
        <v>74</v>
      </c>
      <c r="AA195" t="s">
        <v>228</v>
      </c>
      <c r="AB195" t="s">
        <v>60</v>
      </c>
      <c r="AC195" t="s">
        <v>229</v>
      </c>
      <c r="AD195" t="s">
        <v>230</v>
      </c>
      <c r="AE195" s="1">
        <v>447560.86</v>
      </c>
      <c r="AF195" s="1">
        <v>147560.85999999999</v>
      </c>
      <c r="AG195" s="1">
        <v>96216.23</v>
      </c>
      <c r="AH195" s="1">
        <v>78844.070000000007</v>
      </c>
      <c r="AI195" s="1">
        <v>76375.58</v>
      </c>
      <c r="AJ195" s="1">
        <v>76375.58</v>
      </c>
      <c r="AK195" s="1">
        <v>76375.58</v>
      </c>
      <c r="AL195" s="1">
        <f t="shared" si="18"/>
        <v>351344.63</v>
      </c>
      <c r="AM195" s="1">
        <v>0</v>
      </c>
      <c r="AN195" s="1">
        <f t="shared" si="19"/>
        <v>447560.86</v>
      </c>
      <c r="AO195" s="1">
        <f t="shared" si="20"/>
        <v>351344.63</v>
      </c>
      <c r="AP195">
        <v>0</v>
      </c>
      <c r="AQ195" s="1">
        <v>300000</v>
      </c>
      <c r="AR195">
        <v>0</v>
      </c>
      <c r="AS195">
        <v>0</v>
      </c>
      <c r="AT195" s="1">
        <v>300000</v>
      </c>
    </row>
    <row r="196" spans="1:46" hidden="1" x14ac:dyDescent="0.25">
      <c r="A196" t="s">
        <v>63</v>
      </c>
      <c r="B196" t="s">
        <v>64</v>
      </c>
      <c r="C196">
        <v>1</v>
      </c>
      <c r="D196" t="s">
        <v>45</v>
      </c>
      <c r="E196">
        <v>1.3</v>
      </c>
      <c r="F196" t="s">
        <v>46</v>
      </c>
      <c r="G196" t="s">
        <v>47</v>
      </c>
      <c r="H196" t="s">
        <v>48</v>
      </c>
      <c r="I196" t="s">
        <v>187</v>
      </c>
      <c r="J196" t="s">
        <v>188</v>
      </c>
      <c r="K196" t="s">
        <v>284</v>
      </c>
      <c r="L196">
        <v>3</v>
      </c>
      <c r="M196">
        <v>33</v>
      </c>
      <c r="N196" t="s">
        <v>285</v>
      </c>
      <c r="O196" t="s">
        <v>53</v>
      </c>
      <c r="P196">
        <v>2900</v>
      </c>
      <c r="Q196" t="s">
        <v>118</v>
      </c>
      <c r="R196">
        <v>2910</v>
      </c>
      <c r="S196" t="s">
        <v>72</v>
      </c>
      <c r="T196">
        <v>2911</v>
      </c>
      <c r="U196" t="s">
        <v>119</v>
      </c>
      <c r="V196">
        <v>0</v>
      </c>
      <c r="W196" t="s">
        <v>57</v>
      </c>
      <c r="X196">
        <v>2000</v>
      </c>
      <c r="Y196" t="s">
        <v>72</v>
      </c>
      <c r="Z196" t="s">
        <v>74</v>
      </c>
      <c r="AA196" t="s">
        <v>287</v>
      </c>
      <c r="AB196" t="s">
        <v>288</v>
      </c>
      <c r="AC196" t="s">
        <v>289</v>
      </c>
      <c r="AD196" t="s">
        <v>290</v>
      </c>
      <c r="AE196" s="1">
        <v>885374.88</v>
      </c>
      <c r="AF196" s="1">
        <v>921350</v>
      </c>
      <c r="AG196" s="1">
        <v>757368.74</v>
      </c>
      <c r="AH196" s="1">
        <v>618168.74</v>
      </c>
      <c r="AI196" s="1">
        <v>560648.22</v>
      </c>
      <c r="AJ196" s="1">
        <v>560648.22</v>
      </c>
      <c r="AK196" s="1">
        <v>560648.22</v>
      </c>
      <c r="AL196" s="1">
        <f t="shared" si="18"/>
        <v>128006.14000000001</v>
      </c>
      <c r="AM196" s="1">
        <v>0</v>
      </c>
      <c r="AN196" s="1">
        <f t="shared" si="19"/>
        <v>885374.88</v>
      </c>
      <c r="AO196" s="1">
        <f t="shared" si="20"/>
        <v>128006.14000000001</v>
      </c>
      <c r="AP196">
        <v>0</v>
      </c>
      <c r="AQ196" s="1">
        <v>413716.39</v>
      </c>
      <c r="AR196">
        <v>0</v>
      </c>
      <c r="AS196" s="1">
        <v>449691.51</v>
      </c>
      <c r="AT196" s="1">
        <v>-35975.120000000003</v>
      </c>
    </row>
    <row r="197" spans="1:46" hidden="1" x14ac:dyDescent="0.25">
      <c r="A197" t="s">
        <v>63</v>
      </c>
      <c r="B197" t="s">
        <v>64</v>
      </c>
      <c r="C197">
        <v>1</v>
      </c>
      <c r="D197" t="s">
        <v>45</v>
      </c>
      <c r="E197">
        <v>1.3</v>
      </c>
      <c r="F197" t="s">
        <v>46</v>
      </c>
      <c r="G197" t="s">
        <v>47</v>
      </c>
      <c r="H197" t="s">
        <v>48</v>
      </c>
      <c r="I197" t="s">
        <v>187</v>
      </c>
      <c r="J197" t="s">
        <v>188</v>
      </c>
      <c r="K197" t="s">
        <v>293</v>
      </c>
      <c r="L197">
        <v>3</v>
      </c>
      <c r="M197">
        <v>43</v>
      </c>
      <c r="N197" t="s">
        <v>294</v>
      </c>
      <c r="O197" t="s">
        <v>53</v>
      </c>
      <c r="P197">
        <v>2900</v>
      </c>
      <c r="Q197" t="s">
        <v>118</v>
      </c>
      <c r="R197">
        <v>2910</v>
      </c>
      <c r="S197" t="s">
        <v>72</v>
      </c>
      <c r="T197">
        <v>2911</v>
      </c>
      <c r="U197" t="s">
        <v>119</v>
      </c>
      <c r="V197">
        <v>0</v>
      </c>
      <c r="W197" t="s">
        <v>57</v>
      </c>
      <c r="X197">
        <v>2000</v>
      </c>
      <c r="Y197" t="s">
        <v>72</v>
      </c>
      <c r="Z197" t="s">
        <v>74</v>
      </c>
      <c r="AA197" t="s">
        <v>296</v>
      </c>
      <c r="AB197" t="s">
        <v>288</v>
      </c>
      <c r="AC197" t="s">
        <v>297</v>
      </c>
      <c r="AD197" t="s">
        <v>298</v>
      </c>
      <c r="AE197" s="1">
        <v>198000</v>
      </c>
      <c r="AF197" s="1">
        <v>70000</v>
      </c>
      <c r="AG197" s="1">
        <v>193649.24</v>
      </c>
      <c r="AH197" s="1">
        <v>96128.04</v>
      </c>
      <c r="AI197" s="1">
        <v>88864.12</v>
      </c>
      <c r="AJ197" s="1">
        <v>88864.12</v>
      </c>
      <c r="AK197" s="1">
        <v>88864.12</v>
      </c>
      <c r="AL197" s="1">
        <f t="shared" si="18"/>
        <v>4350.7600000000093</v>
      </c>
      <c r="AM197" s="1">
        <v>0</v>
      </c>
      <c r="AN197" s="1">
        <f t="shared" si="19"/>
        <v>198000</v>
      </c>
      <c r="AO197" s="1">
        <f t="shared" si="20"/>
        <v>4350.7600000000093</v>
      </c>
      <c r="AP197">
        <v>0</v>
      </c>
      <c r="AQ197" s="1">
        <v>128000</v>
      </c>
      <c r="AR197">
        <v>0</v>
      </c>
      <c r="AS197">
        <v>0</v>
      </c>
      <c r="AT197" s="1">
        <v>128000</v>
      </c>
    </row>
    <row r="198" spans="1:46" hidden="1" x14ac:dyDescent="0.25">
      <c r="A198" t="s">
        <v>63</v>
      </c>
      <c r="B198" t="s">
        <v>64</v>
      </c>
      <c r="C198">
        <v>1</v>
      </c>
      <c r="D198" t="s">
        <v>45</v>
      </c>
      <c r="E198">
        <v>1.7</v>
      </c>
      <c r="F198" t="s">
        <v>321</v>
      </c>
      <c r="G198" t="s">
        <v>322</v>
      </c>
      <c r="H198" t="s">
        <v>323</v>
      </c>
      <c r="I198" t="s">
        <v>187</v>
      </c>
      <c r="J198" t="s">
        <v>188</v>
      </c>
      <c r="K198" t="s">
        <v>89</v>
      </c>
      <c r="L198">
        <v>3</v>
      </c>
      <c r="M198">
        <v>12</v>
      </c>
      <c r="N198" t="s">
        <v>324</v>
      </c>
      <c r="O198" t="s">
        <v>53</v>
      </c>
      <c r="P198">
        <v>2900</v>
      </c>
      <c r="Q198" t="s">
        <v>118</v>
      </c>
      <c r="R198">
        <v>2910</v>
      </c>
      <c r="S198" t="s">
        <v>72</v>
      </c>
      <c r="T198">
        <v>2911</v>
      </c>
      <c r="U198" t="s">
        <v>119</v>
      </c>
      <c r="V198">
        <v>0</v>
      </c>
      <c r="W198" t="s">
        <v>57</v>
      </c>
      <c r="X198">
        <v>2000</v>
      </c>
      <c r="Y198" t="s">
        <v>72</v>
      </c>
      <c r="Z198" t="s">
        <v>74</v>
      </c>
      <c r="AA198" t="s">
        <v>96</v>
      </c>
      <c r="AB198" t="s">
        <v>288</v>
      </c>
      <c r="AC198" t="s">
        <v>329</v>
      </c>
      <c r="AD198" t="s">
        <v>327</v>
      </c>
      <c r="AE198" s="1">
        <v>70000</v>
      </c>
      <c r="AF198" s="1">
        <v>100000</v>
      </c>
      <c r="AG198" s="1">
        <v>45492.3</v>
      </c>
      <c r="AH198" s="1">
        <v>45492.3</v>
      </c>
      <c r="AI198" s="1">
        <v>45492.3</v>
      </c>
      <c r="AJ198" s="1">
        <v>45492.3</v>
      </c>
      <c r="AK198" s="1">
        <v>45492.3</v>
      </c>
      <c r="AL198" s="1">
        <f t="shared" si="18"/>
        <v>24507.699999999997</v>
      </c>
      <c r="AM198" s="1">
        <v>0</v>
      </c>
      <c r="AN198" s="1">
        <f t="shared" si="19"/>
        <v>70000</v>
      </c>
      <c r="AO198" s="1">
        <f t="shared" si="20"/>
        <v>24507.699999999997</v>
      </c>
      <c r="AP198">
        <v>0</v>
      </c>
      <c r="AQ198">
        <v>0</v>
      </c>
      <c r="AR198">
        <v>0</v>
      </c>
      <c r="AS198" s="1">
        <v>30000</v>
      </c>
      <c r="AT198" s="1">
        <v>-30000</v>
      </c>
    </row>
    <row r="199" spans="1:46" hidden="1" x14ac:dyDescent="0.25">
      <c r="A199" t="s">
        <v>63</v>
      </c>
      <c r="B199" t="s">
        <v>64</v>
      </c>
      <c r="C199">
        <v>2</v>
      </c>
      <c r="D199" t="s">
        <v>351</v>
      </c>
      <c r="E199">
        <v>2.1</v>
      </c>
      <c r="F199" t="s">
        <v>352</v>
      </c>
      <c r="G199" t="s">
        <v>353</v>
      </c>
      <c r="H199" t="s">
        <v>354</v>
      </c>
      <c r="I199" t="s">
        <v>87</v>
      </c>
      <c r="J199" t="s">
        <v>88</v>
      </c>
      <c r="K199" t="s">
        <v>355</v>
      </c>
      <c r="L199">
        <v>4</v>
      </c>
      <c r="M199">
        <v>56</v>
      </c>
      <c r="N199" t="s">
        <v>356</v>
      </c>
      <c r="O199" t="s">
        <v>53</v>
      </c>
      <c r="P199">
        <v>2900</v>
      </c>
      <c r="Q199" t="s">
        <v>118</v>
      </c>
      <c r="R199">
        <v>2910</v>
      </c>
      <c r="S199" t="s">
        <v>72</v>
      </c>
      <c r="T199">
        <v>2911</v>
      </c>
      <c r="U199" t="s">
        <v>119</v>
      </c>
      <c r="V199">
        <v>0</v>
      </c>
      <c r="W199" t="s">
        <v>57</v>
      </c>
      <c r="X199">
        <v>2000</v>
      </c>
      <c r="Y199" t="s">
        <v>72</v>
      </c>
      <c r="Z199" t="s">
        <v>74</v>
      </c>
      <c r="AA199" t="s">
        <v>357</v>
      </c>
      <c r="AB199" t="s">
        <v>358</v>
      </c>
      <c r="AC199" t="s">
        <v>359</v>
      </c>
      <c r="AD199" t="s">
        <v>360</v>
      </c>
      <c r="AE199" s="1">
        <v>20000</v>
      </c>
      <c r="AF199" s="1">
        <v>20000</v>
      </c>
      <c r="AG199" s="1">
        <v>15873.78</v>
      </c>
      <c r="AH199" s="1">
        <v>15873.78</v>
      </c>
      <c r="AI199" s="1">
        <v>15873.79</v>
      </c>
      <c r="AJ199" s="1">
        <v>3810.6</v>
      </c>
      <c r="AK199" s="1">
        <v>3810.6</v>
      </c>
      <c r="AL199" s="1">
        <f t="shared" si="18"/>
        <v>4126.2199999999993</v>
      </c>
      <c r="AM199" s="1">
        <v>0</v>
      </c>
      <c r="AN199" s="1">
        <f t="shared" si="19"/>
        <v>20000</v>
      </c>
      <c r="AO199" s="1">
        <f t="shared" si="20"/>
        <v>4126.2199999999993</v>
      </c>
      <c r="AP199">
        <v>0</v>
      </c>
      <c r="AQ199">
        <v>0</v>
      </c>
      <c r="AR199">
        <v>0</v>
      </c>
      <c r="AS199">
        <v>0</v>
      </c>
      <c r="AT199">
        <v>0</v>
      </c>
    </row>
    <row r="200" spans="1:46" hidden="1" x14ac:dyDescent="0.25">
      <c r="A200" t="s">
        <v>63</v>
      </c>
      <c r="B200" t="s">
        <v>64</v>
      </c>
      <c r="C200">
        <v>2</v>
      </c>
      <c r="D200" t="s">
        <v>351</v>
      </c>
      <c r="E200">
        <v>2.2000000000000002</v>
      </c>
      <c r="F200" t="s">
        <v>370</v>
      </c>
      <c r="G200" t="s">
        <v>371</v>
      </c>
      <c r="H200" t="s">
        <v>372</v>
      </c>
      <c r="I200" t="s">
        <v>161</v>
      </c>
      <c r="J200" t="s">
        <v>162</v>
      </c>
      <c r="K200" t="s">
        <v>89</v>
      </c>
      <c r="L200">
        <v>1</v>
      </c>
      <c r="M200">
        <v>16</v>
      </c>
      <c r="N200" t="s">
        <v>163</v>
      </c>
      <c r="O200" t="s">
        <v>53</v>
      </c>
      <c r="P200">
        <v>2900</v>
      </c>
      <c r="Q200" t="s">
        <v>118</v>
      </c>
      <c r="R200">
        <v>2910</v>
      </c>
      <c r="S200" t="s">
        <v>72</v>
      </c>
      <c r="T200">
        <v>2911</v>
      </c>
      <c r="U200" t="s">
        <v>119</v>
      </c>
      <c r="V200">
        <v>0</v>
      </c>
      <c r="W200" t="s">
        <v>57</v>
      </c>
      <c r="X200">
        <v>2000</v>
      </c>
      <c r="Y200" t="s">
        <v>72</v>
      </c>
      <c r="Z200" t="s">
        <v>74</v>
      </c>
      <c r="AA200" t="s">
        <v>96</v>
      </c>
      <c r="AB200" t="s">
        <v>76</v>
      </c>
      <c r="AC200" t="s">
        <v>378</v>
      </c>
      <c r="AD200" t="s">
        <v>166</v>
      </c>
      <c r="AE200" s="1">
        <v>27600</v>
      </c>
      <c r="AF200" s="1">
        <v>70000</v>
      </c>
      <c r="AG200" s="1">
        <v>26217.68</v>
      </c>
      <c r="AH200" s="1">
        <v>26217.68</v>
      </c>
      <c r="AI200" s="1">
        <v>26217.68</v>
      </c>
      <c r="AJ200" s="1">
        <v>26217.68</v>
      </c>
      <c r="AK200" s="1">
        <v>26217.68</v>
      </c>
      <c r="AL200" s="1">
        <f t="shared" si="18"/>
        <v>1382.3199999999997</v>
      </c>
      <c r="AM200" s="1">
        <v>0</v>
      </c>
      <c r="AN200" s="1">
        <f t="shared" si="19"/>
        <v>27600</v>
      </c>
      <c r="AO200" s="1">
        <f t="shared" si="20"/>
        <v>1382.3199999999997</v>
      </c>
      <c r="AP200">
        <v>0</v>
      </c>
      <c r="AQ200" s="1">
        <v>2100</v>
      </c>
      <c r="AR200">
        <v>0</v>
      </c>
      <c r="AS200" s="1">
        <v>44500</v>
      </c>
      <c r="AT200" s="1">
        <v>-42400</v>
      </c>
    </row>
    <row r="201" spans="1:46" hidden="1" x14ac:dyDescent="0.25">
      <c r="A201" t="s">
        <v>63</v>
      </c>
      <c r="B201" t="s">
        <v>64</v>
      </c>
      <c r="C201">
        <v>2</v>
      </c>
      <c r="D201" t="s">
        <v>351</v>
      </c>
      <c r="E201">
        <v>2.2000000000000002</v>
      </c>
      <c r="F201" t="s">
        <v>370</v>
      </c>
      <c r="G201" t="s">
        <v>371</v>
      </c>
      <c r="H201" t="s">
        <v>372</v>
      </c>
      <c r="I201" t="s">
        <v>187</v>
      </c>
      <c r="J201" t="s">
        <v>188</v>
      </c>
      <c r="K201" t="s">
        <v>284</v>
      </c>
      <c r="L201">
        <v>2</v>
      </c>
      <c r="M201">
        <v>36</v>
      </c>
      <c r="N201" t="s">
        <v>380</v>
      </c>
      <c r="O201" t="s">
        <v>53</v>
      </c>
      <c r="P201">
        <v>2900</v>
      </c>
      <c r="Q201" t="s">
        <v>118</v>
      </c>
      <c r="R201">
        <v>2910</v>
      </c>
      <c r="S201" t="s">
        <v>72</v>
      </c>
      <c r="T201">
        <v>2911</v>
      </c>
      <c r="U201" t="s">
        <v>119</v>
      </c>
      <c r="V201">
        <v>0</v>
      </c>
      <c r="W201" t="s">
        <v>57</v>
      </c>
      <c r="X201">
        <v>2000</v>
      </c>
      <c r="Y201" t="s">
        <v>72</v>
      </c>
      <c r="Z201" t="s">
        <v>74</v>
      </c>
      <c r="AA201" t="s">
        <v>287</v>
      </c>
      <c r="AB201" t="s">
        <v>381</v>
      </c>
      <c r="AC201" t="s">
        <v>382</v>
      </c>
      <c r="AD201" t="s">
        <v>383</v>
      </c>
      <c r="AE201" s="1">
        <v>5472017.1500000004</v>
      </c>
      <c r="AF201" s="1">
        <v>1650000</v>
      </c>
      <c r="AG201" s="1">
        <v>5472017.1500000004</v>
      </c>
      <c r="AH201" s="1">
        <v>5472017.1500000004</v>
      </c>
      <c r="AI201" s="1">
        <v>5472017.1299999999</v>
      </c>
      <c r="AJ201" s="1">
        <v>5472017.1299999999</v>
      </c>
      <c r="AK201" s="1">
        <v>5472017.1299999999</v>
      </c>
      <c r="AL201" s="1">
        <f t="shared" si="18"/>
        <v>0</v>
      </c>
      <c r="AM201" s="1">
        <v>0</v>
      </c>
      <c r="AN201" s="1">
        <f t="shared" si="19"/>
        <v>5472017.1500000004</v>
      </c>
      <c r="AO201" s="1">
        <f t="shared" si="20"/>
        <v>0</v>
      </c>
      <c r="AP201" s="1">
        <v>3822017.15</v>
      </c>
      <c r="AQ201">
        <v>0</v>
      </c>
      <c r="AR201">
        <v>0</v>
      </c>
      <c r="AS201">
        <v>0</v>
      </c>
      <c r="AT201" s="1">
        <v>3822017.15</v>
      </c>
    </row>
    <row r="202" spans="1:46" hidden="1" x14ac:dyDescent="0.25">
      <c r="A202" t="s">
        <v>63</v>
      </c>
      <c r="B202" t="s">
        <v>64</v>
      </c>
      <c r="C202">
        <v>2</v>
      </c>
      <c r="D202" t="s">
        <v>351</v>
      </c>
      <c r="E202">
        <v>2.2000000000000002</v>
      </c>
      <c r="F202" t="s">
        <v>370</v>
      </c>
      <c r="G202" t="s">
        <v>386</v>
      </c>
      <c r="H202" t="s">
        <v>387</v>
      </c>
      <c r="I202" t="s">
        <v>187</v>
      </c>
      <c r="J202" t="s">
        <v>188</v>
      </c>
      <c r="K202" t="s">
        <v>284</v>
      </c>
      <c r="L202">
        <v>3</v>
      </c>
      <c r="M202">
        <v>34</v>
      </c>
      <c r="N202" t="s">
        <v>388</v>
      </c>
      <c r="O202" t="s">
        <v>53</v>
      </c>
      <c r="P202">
        <v>2900</v>
      </c>
      <c r="Q202" t="s">
        <v>118</v>
      </c>
      <c r="R202">
        <v>2910</v>
      </c>
      <c r="S202" t="s">
        <v>72</v>
      </c>
      <c r="T202">
        <v>2911</v>
      </c>
      <c r="U202" t="s">
        <v>119</v>
      </c>
      <c r="V202">
        <v>0</v>
      </c>
      <c r="W202" t="s">
        <v>57</v>
      </c>
      <c r="X202">
        <v>2000</v>
      </c>
      <c r="Y202" t="s">
        <v>72</v>
      </c>
      <c r="Z202" t="s">
        <v>74</v>
      </c>
      <c r="AA202" t="s">
        <v>287</v>
      </c>
      <c r="AB202" t="s">
        <v>288</v>
      </c>
      <c r="AC202" t="s">
        <v>389</v>
      </c>
      <c r="AD202" t="s">
        <v>390</v>
      </c>
      <c r="AE202" s="1">
        <v>150000</v>
      </c>
      <c r="AF202" s="1">
        <v>150000</v>
      </c>
      <c r="AG202" s="1">
        <v>126287.4</v>
      </c>
      <c r="AH202" s="1">
        <v>126287.4</v>
      </c>
      <c r="AI202" s="1">
        <v>126287.4</v>
      </c>
      <c r="AJ202" s="1">
        <v>126287.4</v>
      </c>
      <c r="AK202" s="1">
        <v>126287.4</v>
      </c>
      <c r="AL202" s="1">
        <f t="shared" si="18"/>
        <v>23712.600000000006</v>
      </c>
      <c r="AM202" s="1">
        <v>0</v>
      </c>
      <c r="AN202" s="1">
        <f t="shared" si="19"/>
        <v>150000</v>
      </c>
      <c r="AO202" s="1">
        <f t="shared" si="20"/>
        <v>23712.600000000006</v>
      </c>
      <c r="AP202">
        <v>0</v>
      </c>
      <c r="AQ202">
        <v>0</v>
      </c>
      <c r="AR202">
        <v>0</v>
      </c>
      <c r="AS202">
        <v>0</v>
      </c>
      <c r="AT202">
        <v>0</v>
      </c>
    </row>
    <row r="203" spans="1:46" hidden="1" x14ac:dyDescent="0.25">
      <c r="A203" t="s">
        <v>63</v>
      </c>
      <c r="B203" t="s">
        <v>64</v>
      </c>
      <c r="C203">
        <v>2</v>
      </c>
      <c r="D203" t="s">
        <v>351</v>
      </c>
      <c r="E203">
        <v>2.2999999999999998</v>
      </c>
      <c r="F203" t="s">
        <v>391</v>
      </c>
      <c r="G203" t="s">
        <v>392</v>
      </c>
      <c r="H203" t="s">
        <v>393</v>
      </c>
      <c r="I203" t="s">
        <v>187</v>
      </c>
      <c r="J203" t="s">
        <v>188</v>
      </c>
      <c r="K203" t="s">
        <v>284</v>
      </c>
      <c r="L203">
        <v>3</v>
      </c>
      <c r="M203">
        <v>39</v>
      </c>
      <c r="N203" t="s">
        <v>394</v>
      </c>
      <c r="O203" t="s">
        <v>53</v>
      </c>
      <c r="P203">
        <v>2900</v>
      </c>
      <c r="Q203" t="s">
        <v>118</v>
      </c>
      <c r="R203">
        <v>2910</v>
      </c>
      <c r="S203" t="s">
        <v>72</v>
      </c>
      <c r="T203">
        <v>2911</v>
      </c>
      <c r="U203" t="s">
        <v>119</v>
      </c>
      <c r="V203">
        <v>0</v>
      </c>
      <c r="W203" t="s">
        <v>57</v>
      </c>
      <c r="X203">
        <v>2000</v>
      </c>
      <c r="Y203" t="s">
        <v>72</v>
      </c>
      <c r="Z203" t="s">
        <v>74</v>
      </c>
      <c r="AA203" t="s">
        <v>287</v>
      </c>
      <c r="AB203" t="s">
        <v>288</v>
      </c>
      <c r="AC203" t="s">
        <v>395</v>
      </c>
      <c r="AD203" t="s">
        <v>396</v>
      </c>
      <c r="AE203" s="1">
        <v>200000</v>
      </c>
      <c r="AF203" s="1">
        <v>300000</v>
      </c>
      <c r="AG203" s="1">
        <v>172317.13</v>
      </c>
      <c r="AH203" s="1">
        <v>172317.13</v>
      </c>
      <c r="AI203" s="1">
        <v>172317.13</v>
      </c>
      <c r="AJ203" s="1">
        <v>172317.13</v>
      </c>
      <c r="AK203" s="1">
        <v>172317.13</v>
      </c>
      <c r="AL203" s="1">
        <f t="shared" si="18"/>
        <v>27682.869999999995</v>
      </c>
      <c r="AM203" s="1">
        <v>0</v>
      </c>
      <c r="AN203" s="1">
        <f t="shared" si="19"/>
        <v>200000</v>
      </c>
      <c r="AO203" s="1">
        <f t="shared" si="20"/>
        <v>27682.869999999995</v>
      </c>
      <c r="AP203">
        <v>0</v>
      </c>
      <c r="AQ203">
        <v>0</v>
      </c>
      <c r="AR203">
        <v>0</v>
      </c>
      <c r="AS203" s="1">
        <v>100000</v>
      </c>
      <c r="AT203" s="1">
        <v>-100000</v>
      </c>
    </row>
    <row r="204" spans="1:46" hidden="1" x14ac:dyDescent="0.25">
      <c r="A204" t="s">
        <v>63</v>
      </c>
      <c r="B204" t="s">
        <v>64</v>
      </c>
      <c r="C204">
        <v>2</v>
      </c>
      <c r="D204" t="s">
        <v>351</v>
      </c>
      <c r="E204">
        <v>2.4</v>
      </c>
      <c r="F204" t="s">
        <v>401</v>
      </c>
      <c r="G204" t="s">
        <v>402</v>
      </c>
      <c r="H204" t="s">
        <v>403</v>
      </c>
      <c r="I204" t="s">
        <v>177</v>
      </c>
      <c r="J204" t="s">
        <v>178</v>
      </c>
      <c r="K204" t="s">
        <v>404</v>
      </c>
      <c r="L204">
        <v>5</v>
      </c>
      <c r="M204">
        <v>29</v>
      </c>
      <c r="N204" t="s">
        <v>405</v>
      </c>
      <c r="O204" t="s">
        <v>53</v>
      </c>
      <c r="P204">
        <v>2900</v>
      </c>
      <c r="Q204" t="s">
        <v>118</v>
      </c>
      <c r="R204">
        <v>2910</v>
      </c>
      <c r="S204" t="s">
        <v>72</v>
      </c>
      <c r="T204">
        <v>2911</v>
      </c>
      <c r="U204" t="s">
        <v>119</v>
      </c>
      <c r="V204">
        <v>0</v>
      </c>
      <c r="W204" t="s">
        <v>57</v>
      </c>
      <c r="X204">
        <v>2000</v>
      </c>
      <c r="Y204" t="s">
        <v>72</v>
      </c>
      <c r="Z204" t="s">
        <v>74</v>
      </c>
      <c r="AA204" t="s">
        <v>406</v>
      </c>
      <c r="AB204" t="s">
        <v>202</v>
      </c>
      <c r="AC204" t="s">
        <v>407</v>
      </c>
      <c r="AD204" t="s">
        <v>408</v>
      </c>
      <c r="AE204" s="1">
        <v>3500</v>
      </c>
      <c r="AF204" s="1">
        <v>3500</v>
      </c>
      <c r="AG204">
        <v>0</v>
      </c>
      <c r="AH204">
        <v>0</v>
      </c>
      <c r="AI204">
        <v>0</v>
      </c>
      <c r="AJ204">
        <v>0</v>
      </c>
      <c r="AK204">
        <v>0</v>
      </c>
      <c r="AL204" s="1">
        <f t="shared" si="18"/>
        <v>3500</v>
      </c>
      <c r="AM204" s="1">
        <v>0</v>
      </c>
      <c r="AN204" s="1">
        <f t="shared" si="19"/>
        <v>3500</v>
      </c>
      <c r="AO204" s="1">
        <f t="shared" si="20"/>
        <v>3500</v>
      </c>
      <c r="AP204">
        <v>0</v>
      </c>
      <c r="AQ204">
        <v>0</v>
      </c>
      <c r="AR204">
        <v>0</v>
      </c>
      <c r="AS204">
        <v>0</v>
      </c>
      <c r="AT204">
        <v>0</v>
      </c>
    </row>
    <row r="205" spans="1:46" hidden="1" x14ac:dyDescent="0.25">
      <c r="A205" t="s">
        <v>63</v>
      </c>
      <c r="B205" t="s">
        <v>64</v>
      </c>
      <c r="C205">
        <v>3</v>
      </c>
      <c r="D205" t="s">
        <v>472</v>
      </c>
      <c r="E205">
        <v>3.1</v>
      </c>
      <c r="F205" t="s">
        <v>473</v>
      </c>
      <c r="G205" t="s">
        <v>474</v>
      </c>
      <c r="H205" t="s">
        <v>475</v>
      </c>
      <c r="I205" t="s">
        <v>187</v>
      </c>
      <c r="J205" t="s">
        <v>188</v>
      </c>
      <c r="K205" t="s">
        <v>293</v>
      </c>
      <c r="L205">
        <v>8</v>
      </c>
      <c r="M205">
        <v>42</v>
      </c>
      <c r="N205" t="s">
        <v>483</v>
      </c>
      <c r="O205" t="s">
        <v>53</v>
      </c>
      <c r="P205">
        <v>2900</v>
      </c>
      <c r="Q205" t="s">
        <v>118</v>
      </c>
      <c r="R205">
        <v>2910</v>
      </c>
      <c r="S205" t="s">
        <v>72</v>
      </c>
      <c r="T205">
        <v>2911</v>
      </c>
      <c r="U205" t="s">
        <v>119</v>
      </c>
      <c r="V205">
        <v>0</v>
      </c>
      <c r="W205" t="s">
        <v>57</v>
      </c>
      <c r="X205">
        <v>2000</v>
      </c>
      <c r="Y205" t="s">
        <v>72</v>
      </c>
      <c r="Z205" t="s">
        <v>74</v>
      </c>
      <c r="AA205" t="s">
        <v>296</v>
      </c>
      <c r="AB205" t="s">
        <v>479</v>
      </c>
      <c r="AC205" t="s">
        <v>484</v>
      </c>
      <c r="AD205" t="s">
        <v>485</v>
      </c>
      <c r="AE205">
        <v>0</v>
      </c>
      <c r="AF205" s="1">
        <v>150000</v>
      </c>
      <c r="AG205">
        <v>0</v>
      </c>
      <c r="AH205">
        <v>0</v>
      </c>
      <c r="AI205">
        <v>0</v>
      </c>
      <c r="AJ205">
        <v>0</v>
      </c>
      <c r="AK205">
        <v>0</v>
      </c>
      <c r="AL205" s="1">
        <f t="shared" si="18"/>
        <v>0</v>
      </c>
      <c r="AM205" s="1">
        <v>0</v>
      </c>
      <c r="AN205" s="1">
        <f t="shared" si="19"/>
        <v>0</v>
      </c>
      <c r="AO205" s="1">
        <f t="shared" si="20"/>
        <v>0</v>
      </c>
      <c r="AP205">
        <v>0</v>
      </c>
      <c r="AQ205">
        <v>0</v>
      </c>
      <c r="AR205">
        <v>0</v>
      </c>
      <c r="AS205" s="1">
        <v>150000</v>
      </c>
      <c r="AT205" s="1">
        <v>-150000</v>
      </c>
    </row>
    <row r="206" spans="1:46" hidden="1" x14ac:dyDescent="0.25">
      <c r="A206" t="s">
        <v>63</v>
      </c>
      <c r="B206" t="s">
        <v>64</v>
      </c>
      <c r="C206">
        <v>3</v>
      </c>
      <c r="D206" t="s">
        <v>472</v>
      </c>
      <c r="E206">
        <v>3.8</v>
      </c>
      <c r="F206" t="s">
        <v>506</v>
      </c>
      <c r="G206" t="s">
        <v>507</v>
      </c>
      <c r="H206" t="s">
        <v>508</v>
      </c>
      <c r="I206" t="s">
        <v>187</v>
      </c>
      <c r="J206" t="s">
        <v>188</v>
      </c>
      <c r="K206" t="s">
        <v>509</v>
      </c>
      <c r="L206">
        <v>6</v>
      </c>
      <c r="M206">
        <v>49</v>
      </c>
      <c r="N206" t="s">
        <v>510</v>
      </c>
      <c r="O206" t="s">
        <v>53</v>
      </c>
      <c r="P206">
        <v>2900</v>
      </c>
      <c r="Q206" t="s">
        <v>118</v>
      </c>
      <c r="R206">
        <v>2910</v>
      </c>
      <c r="S206" t="s">
        <v>72</v>
      </c>
      <c r="T206">
        <v>2911</v>
      </c>
      <c r="U206" t="s">
        <v>119</v>
      </c>
      <c r="V206">
        <v>0</v>
      </c>
      <c r="W206" t="s">
        <v>57</v>
      </c>
      <c r="X206">
        <v>2000</v>
      </c>
      <c r="Y206" t="s">
        <v>72</v>
      </c>
      <c r="Z206" t="s">
        <v>74</v>
      </c>
      <c r="AA206" t="s">
        <v>512</v>
      </c>
      <c r="AB206" t="s">
        <v>60</v>
      </c>
      <c r="AC206" t="s">
        <v>513</v>
      </c>
      <c r="AD206" t="s">
        <v>514</v>
      </c>
      <c r="AE206" s="1">
        <v>72519</v>
      </c>
      <c r="AF206" s="1">
        <v>44519</v>
      </c>
      <c r="AG206" s="1">
        <v>57135.92</v>
      </c>
      <c r="AH206" s="1">
        <v>47681.919999999998</v>
      </c>
      <c r="AI206" s="1">
        <v>47681.919999999998</v>
      </c>
      <c r="AJ206" s="1">
        <v>47681.919999999998</v>
      </c>
      <c r="AK206" s="1">
        <v>47681.919999999998</v>
      </c>
      <c r="AL206" s="1">
        <f t="shared" si="18"/>
        <v>15383.080000000002</v>
      </c>
      <c r="AM206" s="1">
        <v>0</v>
      </c>
      <c r="AN206" s="1">
        <f t="shared" si="19"/>
        <v>72519</v>
      </c>
      <c r="AO206" s="1">
        <f t="shared" si="20"/>
        <v>15383.080000000002</v>
      </c>
      <c r="AP206">
        <v>0</v>
      </c>
      <c r="AQ206" s="1">
        <v>28000</v>
      </c>
      <c r="AR206">
        <v>0</v>
      </c>
      <c r="AS206">
        <v>0</v>
      </c>
      <c r="AT206" s="1">
        <v>28000</v>
      </c>
    </row>
    <row r="207" spans="1:46" hidden="1" x14ac:dyDescent="0.25">
      <c r="A207" t="s">
        <v>63</v>
      </c>
      <c r="B207" t="s">
        <v>64</v>
      </c>
      <c r="C207">
        <v>1</v>
      </c>
      <c r="D207" t="s">
        <v>45</v>
      </c>
      <c r="E207">
        <v>1.3</v>
      </c>
      <c r="F207" t="s">
        <v>46</v>
      </c>
      <c r="G207" t="s">
        <v>47</v>
      </c>
      <c r="H207" t="s">
        <v>48</v>
      </c>
      <c r="I207" t="s">
        <v>49</v>
      </c>
      <c r="J207" t="s">
        <v>50</v>
      </c>
      <c r="K207" t="s">
        <v>51</v>
      </c>
      <c r="L207">
        <v>6</v>
      </c>
      <c r="M207">
        <v>18</v>
      </c>
      <c r="N207" t="s">
        <v>100</v>
      </c>
      <c r="O207" t="s">
        <v>53</v>
      </c>
      <c r="P207">
        <v>2900</v>
      </c>
      <c r="Q207" t="s">
        <v>118</v>
      </c>
      <c r="R207">
        <v>2920</v>
      </c>
      <c r="S207" t="s">
        <v>72</v>
      </c>
      <c r="T207">
        <v>2921</v>
      </c>
      <c r="U207" t="s">
        <v>120</v>
      </c>
      <c r="V207">
        <v>0</v>
      </c>
      <c r="W207" t="s">
        <v>57</v>
      </c>
      <c r="X207">
        <v>2000</v>
      </c>
      <c r="Y207" t="s">
        <v>72</v>
      </c>
      <c r="Z207" t="s">
        <v>74</v>
      </c>
      <c r="AA207" t="s">
        <v>59</v>
      </c>
      <c r="AB207" t="s">
        <v>60</v>
      </c>
      <c r="AC207" t="s">
        <v>105</v>
      </c>
      <c r="AD207" t="s">
        <v>106</v>
      </c>
      <c r="AE207">
        <v>953</v>
      </c>
      <c r="AF207">
        <v>0</v>
      </c>
      <c r="AG207">
        <v>952.82</v>
      </c>
      <c r="AH207">
        <v>952.82</v>
      </c>
      <c r="AI207">
        <v>952.82</v>
      </c>
      <c r="AJ207">
        <v>952.82</v>
      </c>
      <c r="AK207">
        <v>952.82</v>
      </c>
      <c r="AL207" s="1">
        <f t="shared" si="18"/>
        <v>0.17999999999994998</v>
      </c>
      <c r="AM207" s="1">
        <v>0</v>
      </c>
      <c r="AN207" s="1">
        <f t="shared" si="19"/>
        <v>953</v>
      </c>
      <c r="AO207" s="1">
        <f t="shared" si="20"/>
        <v>0.17999999999994998</v>
      </c>
      <c r="AP207">
        <v>0</v>
      </c>
      <c r="AQ207" s="1">
        <v>1500</v>
      </c>
      <c r="AR207">
        <v>0</v>
      </c>
      <c r="AS207">
        <v>547</v>
      </c>
      <c r="AT207">
        <v>953</v>
      </c>
    </row>
    <row r="208" spans="1:46" hidden="1" x14ac:dyDescent="0.25">
      <c r="A208" t="s">
        <v>63</v>
      </c>
      <c r="B208" t="s">
        <v>64</v>
      </c>
      <c r="C208">
        <v>1</v>
      </c>
      <c r="D208" t="s">
        <v>45</v>
      </c>
      <c r="E208">
        <v>1.3</v>
      </c>
      <c r="F208" t="s">
        <v>46</v>
      </c>
      <c r="G208" t="s">
        <v>47</v>
      </c>
      <c r="H208" t="s">
        <v>48</v>
      </c>
      <c r="I208" t="s">
        <v>161</v>
      </c>
      <c r="J208" t="s">
        <v>162</v>
      </c>
      <c r="K208" t="s">
        <v>89</v>
      </c>
      <c r="L208">
        <v>1</v>
      </c>
      <c r="M208">
        <v>14</v>
      </c>
      <c r="N208" t="s">
        <v>163</v>
      </c>
      <c r="O208" t="s">
        <v>53</v>
      </c>
      <c r="P208">
        <v>2900</v>
      </c>
      <c r="Q208" t="s">
        <v>118</v>
      </c>
      <c r="R208">
        <v>2920</v>
      </c>
      <c r="S208" t="s">
        <v>72</v>
      </c>
      <c r="T208">
        <v>2921</v>
      </c>
      <c r="U208" t="s">
        <v>120</v>
      </c>
      <c r="V208">
        <v>0</v>
      </c>
      <c r="W208" t="s">
        <v>57</v>
      </c>
      <c r="X208">
        <v>2000</v>
      </c>
      <c r="Y208" t="s">
        <v>72</v>
      </c>
      <c r="Z208" t="s">
        <v>74</v>
      </c>
      <c r="AA208" t="s">
        <v>96</v>
      </c>
      <c r="AB208" t="s">
        <v>76</v>
      </c>
      <c r="AC208" t="s">
        <v>165</v>
      </c>
      <c r="AD208" t="s">
        <v>166</v>
      </c>
      <c r="AE208">
        <v>0</v>
      </c>
      <c r="AF208" s="1">
        <v>50000</v>
      </c>
      <c r="AG208">
        <v>0</v>
      </c>
      <c r="AH208">
        <v>0</v>
      </c>
      <c r="AI208">
        <v>0</v>
      </c>
      <c r="AJ208">
        <v>0</v>
      </c>
      <c r="AK208">
        <v>0</v>
      </c>
      <c r="AL208" s="1">
        <f t="shared" si="18"/>
        <v>0</v>
      </c>
      <c r="AM208" s="1">
        <v>0</v>
      </c>
      <c r="AN208" s="1">
        <f t="shared" si="19"/>
        <v>0</v>
      </c>
      <c r="AO208" s="1">
        <f t="shared" si="20"/>
        <v>0</v>
      </c>
      <c r="AP208">
        <v>0</v>
      </c>
      <c r="AQ208">
        <v>0</v>
      </c>
      <c r="AR208">
        <v>0</v>
      </c>
      <c r="AS208" s="1">
        <v>50000</v>
      </c>
      <c r="AT208" s="1">
        <v>-50000</v>
      </c>
    </row>
    <row r="209" spans="1:46" hidden="1" x14ac:dyDescent="0.25">
      <c r="A209" t="s">
        <v>63</v>
      </c>
      <c r="B209" t="s">
        <v>64</v>
      </c>
      <c r="C209">
        <v>1</v>
      </c>
      <c r="D209" t="s">
        <v>45</v>
      </c>
      <c r="E209">
        <v>1.3</v>
      </c>
      <c r="F209" t="s">
        <v>46</v>
      </c>
      <c r="G209" t="s">
        <v>47</v>
      </c>
      <c r="H209" t="s">
        <v>48</v>
      </c>
      <c r="I209" t="s">
        <v>187</v>
      </c>
      <c r="J209" t="s">
        <v>188</v>
      </c>
      <c r="K209" t="s">
        <v>226</v>
      </c>
      <c r="L209">
        <v>6</v>
      </c>
      <c r="M209">
        <v>21</v>
      </c>
      <c r="N209" t="s">
        <v>227</v>
      </c>
      <c r="O209" t="s">
        <v>53</v>
      </c>
      <c r="P209">
        <v>2900</v>
      </c>
      <c r="Q209" t="s">
        <v>118</v>
      </c>
      <c r="R209">
        <v>2920</v>
      </c>
      <c r="S209" t="s">
        <v>72</v>
      </c>
      <c r="T209">
        <v>2921</v>
      </c>
      <c r="U209" t="s">
        <v>120</v>
      </c>
      <c r="V209">
        <v>0</v>
      </c>
      <c r="W209" t="s">
        <v>57</v>
      </c>
      <c r="X209">
        <v>2000</v>
      </c>
      <c r="Y209" t="s">
        <v>72</v>
      </c>
      <c r="Z209" t="s">
        <v>74</v>
      </c>
      <c r="AA209" t="s">
        <v>228</v>
      </c>
      <c r="AB209" t="s">
        <v>60</v>
      </c>
      <c r="AC209" t="s">
        <v>229</v>
      </c>
      <c r="AD209" t="s">
        <v>230</v>
      </c>
      <c r="AE209" s="1">
        <v>45000</v>
      </c>
      <c r="AF209" s="1">
        <v>45000</v>
      </c>
      <c r="AG209" s="1">
        <v>27903.26</v>
      </c>
      <c r="AH209" s="1">
        <v>27903.26</v>
      </c>
      <c r="AI209" s="1">
        <v>25768.86</v>
      </c>
      <c r="AJ209" s="1">
        <v>25768.86</v>
      </c>
      <c r="AK209" s="1">
        <v>25768.86</v>
      </c>
      <c r="AL209" s="1">
        <f t="shared" si="18"/>
        <v>17096.740000000002</v>
      </c>
      <c r="AM209" s="1">
        <v>0</v>
      </c>
      <c r="AN209" s="1">
        <f t="shared" si="19"/>
        <v>45000</v>
      </c>
      <c r="AO209" s="1">
        <f t="shared" si="20"/>
        <v>17096.740000000002</v>
      </c>
      <c r="AP209">
        <v>0</v>
      </c>
      <c r="AQ209">
        <v>0</v>
      </c>
      <c r="AR209">
        <v>0</v>
      </c>
      <c r="AS209">
        <v>0</v>
      </c>
      <c r="AT209">
        <v>0</v>
      </c>
    </row>
    <row r="210" spans="1:46" hidden="1" x14ac:dyDescent="0.25">
      <c r="A210" t="s">
        <v>63</v>
      </c>
      <c r="B210" t="s">
        <v>64</v>
      </c>
      <c r="C210">
        <v>1</v>
      </c>
      <c r="D210" t="s">
        <v>45</v>
      </c>
      <c r="E210">
        <v>1.7</v>
      </c>
      <c r="F210" t="s">
        <v>321</v>
      </c>
      <c r="G210" t="s">
        <v>322</v>
      </c>
      <c r="H210" t="s">
        <v>323</v>
      </c>
      <c r="I210" t="s">
        <v>187</v>
      </c>
      <c r="J210" t="s">
        <v>188</v>
      </c>
      <c r="K210" t="s">
        <v>89</v>
      </c>
      <c r="L210">
        <v>3</v>
      </c>
      <c r="M210">
        <v>11</v>
      </c>
      <c r="N210" t="s">
        <v>324</v>
      </c>
      <c r="O210" t="s">
        <v>53</v>
      </c>
      <c r="P210">
        <v>2900</v>
      </c>
      <c r="Q210" t="s">
        <v>118</v>
      </c>
      <c r="R210">
        <v>2920</v>
      </c>
      <c r="S210" t="s">
        <v>72</v>
      </c>
      <c r="T210">
        <v>2921</v>
      </c>
      <c r="U210" t="s">
        <v>120</v>
      </c>
      <c r="V210">
        <v>0</v>
      </c>
      <c r="W210" t="s">
        <v>57</v>
      </c>
      <c r="X210">
        <v>2000</v>
      </c>
      <c r="Y210" t="s">
        <v>72</v>
      </c>
      <c r="Z210" t="s">
        <v>74</v>
      </c>
      <c r="AA210" t="s">
        <v>96</v>
      </c>
      <c r="AB210" t="s">
        <v>288</v>
      </c>
      <c r="AC210" t="s">
        <v>326</v>
      </c>
      <c r="AD210" t="s">
        <v>327</v>
      </c>
      <c r="AE210" s="1">
        <v>1000</v>
      </c>
      <c r="AF210" s="1">
        <v>1000</v>
      </c>
      <c r="AG210">
        <v>0</v>
      </c>
      <c r="AH210">
        <v>0</v>
      </c>
      <c r="AI210">
        <v>0</v>
      </c>
      <c r="AJ210">
        <v>0</v>
      </c>
      <c r="AK210">
        <v>0</v>
      </c>
      <c r="AL210" s="1">
        <f t="shared" si="18"/>
        <v>1000</v>
      </c>
      <c r="AM210" s="1">
        <v>0</v>
      </c>
      <c r="AN210" s="1">
        <f t="shared" si="19"/>
        <v>1000</v>
      </c>
      <c r="AO210" s="1">
        <f t="shared" si="20"/>
        <v>1000</v>
      </c>
      <c r="AP210">
        <v>0</v>
      </c>
      <c r="AQ210">
        <v>0</v>
      </c>
      <c r="AR210">
        <v>0</v>
      </c>
      <c r="AS210">
        <v>0</v>
      </c>
      <c r="AT210">
        <v>0</v>
      </c>
    </row>
    <row r="211" spans="1:46" hidden="1" x14ac:dyDescent="0.25">
      <c r="A211" t="s">
        <v>63</v>
      </c>
      <c r="B211" t="s">
        <v>64</v>
      </c>
      <c r="C211">
        <v>1</v>
      </c>
      <c r="D211" t="s">
        <v>45</v>
      </c>
      <c r="E211">
        <v>1.3</v>
      </c>
      <c r="F211" t="s">
        <v>46</v>
      </c>
      <c r="G211" t="s">
        <v>47</v>
      </c>
      <c r="H211" t="s">
        <v>48</v>
      </c>
      <c r="I211" t="s">
        <v>49</v>
      </c>
      <c r="J211" t="s">
        <v>50</v>
      </c>
      <c r="K211" t="s">
        <v>51</v>
      </c>
      <c r="L211">
        <v>6</v>
      </c>
      <c r="M211">
        <v>18</v>
      </c>
      <c r="N211" t="s">
        <v>100</v>
      </c>
      <c r="O211" t="s">
        <v>53</v>
      </c>
      <c r="P211">
        <v>2900</v>
      </c>
      <c r="Q211" t="s">
        <v>118</v>
      </c>
      <c r="R211">
        <v>2930</v>
      </c>
      <c r="S211" t="s">
        <v>72</v>
      </c>
      <c r="T211">
        <v>2931</v>
      </c>
      <c r="U211" t="s">
        <v>121</v>
      </c>
      <c r="V211">
        <v>0</v>
      </c>
      <c r="W211" t="s">
        <v>57</v>
      </c>
      <c r="X211">
        <v>2000</v>
      </c>
      <c r="Y211" t="s">
        <v>72</v>
      </c>
      <c r="Z211" t="s">
        <v>74</v>
      </c>
      <c r="AA211" t="s">
        <v>59</v>
      </c>
      <c r="AB211" t="s">
        <v>60</v>
      </c>
      <c r="AC211" t="s">
        <v>105</v>
      </c>
      <c r="AD211" t="s">
        <v>106</v>
      </c>
      <c r="AE211" s="1">
        <v>26170.03</v>
      </c>
      <c r="AF211">
        <v>0</v>
      </c>
      <c r="AG211" s="1">
        <v>19140</v>
      </c>
      <c r="AH211" s="1">
        <v>19140</v>
      </c>
      <c r="AI211" s="1">
        <v>19140</v>
      </c>
      <c r="AJ211" s="1">
        <v>19140</v>
      </c>
      <c r="AK211" s="1">
        <v>19140</v>
      </c>
      <c r="AL211" s="1">
        <f t="shared" si="18"/>
        <v>7030.0299999999988</v>
      </c>
      <c r="AM211" s="1">
        <v>0</v>
      </c>
      <c r="AN211" s="1">
        <f t="shared" si="19"/>
        <v>26170.03</v>
      </c>
      <c r="AO211" s="1">
        <f t="shared" si="20"/>
        <v>7030.0299999999988</v>
      </c>
      <c r="AP211" s="1">
        <v>30000</v>
      </c>
      <c r="AQ211" s="1">
        <v>5000</v>
      </c>
      <c r="AR211">
        <v>0</v>
      </c>
      <c r="AS211" s="1">
        <v>8829.9699999999993</v>
      </c>
      <c r="AT211" s="1">
        <v>26170.03</v>
      </c>
    </row>
    <row r="212" spans="1:46" hidden="1" x14ac:dyDescent="0.25">
      <c r="A212" t="s">
        <v>63</v>
      </c>
      <c r="B212" t="s">
        <v>64</v>
      </c>
      <c r="C212">
        <v>1</v>
      </c>
      <c r="D212" t="s">
        <v>45</v>
      </c>
      <c r="E212">
        <v>1.3</v>
      </c>
      <c r="F212" t="s">
        <v>46</v>
      </c>
      <c r="G212" t="s">
        <v>47</v>
      </c>
      <c r="H212" t="s">
        <v>48</v>
      </c>
      <c r="I212" t="s">
        <v>49</v>
      </c>
      <c r="J212" t="s">
        <v>50</v>
      </c>
      <c r="K212" t="s">
        <v>51</v>
      </c>
      <c r="L212">
        <v>6</v>
      </c>
      <c r="M212">
        <v>18</v>
      </c>
      <c r="N212" t="s">
        <v>100</v>
      </c>
      <c r="O212" t="s">
        <v>53</v>
      </c>
      <c r="P212">
        <v>2900</v>
      </c>
      <c r="Q212" t="s">
        <v>118</v>
      </c>
      <c r="R212">
        <v>2940</v>
      </c>
      <c r="S212" t="s">
        <v>72</v>
      </c>
      <c r="T212">
        <v>2941</v>
      </c>
      <c r="U212" t="s">
        <v>122</v>
      </c>
      <c r="V212">
        <v>0</v>
      </c>
      <c r="W212" t="s">
        <v>57</v>
      </c>
      <c r="X212">
        <v>2000</v>
      </c>
      <c r="Y212" t="s">
        <v>72</v>
      </c>
      <c r="Z212" t="s">
        <v>74</v>
      </c>
      <c r="AA212" t="s">
        <v>59</v>
      </c>
      <c r="AB212" t="s">
        <v>60</v>
      </c>
      <c r="AC212" t="s">
        <v>105</v>
      </c>
      <c r="AD212" t="s">
        <v>106</v>
      </c>
      <c r="AE212">
        <v>600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 s="1">
        <f t="shared" si="18"/>
        <v>600</v>
      </c>
      <c r="AM212" s="1">
        <v>0</v>
      </c>
      <c r="AN212" s="1">
        <f t="shared" si="19"/>
        <v>600</v>
      </c>
      <c r="AO212" s="1">
        <f t="shared" si="20"/>
        <v>600</v>
      </c>
      <c r="AP212">
        <v>600</v>
      </c>
      <c r="AQ212">
        <v>0</v>
      </c>
      <c r="AR212">
        <v>0</v>
      </c>
      <c r="AS212">
        <v>0</v>
      </c>
      <c r="AT212">
        <v>600</v>
      </c>
    </row>
    <row r="213" spans="1:46" hidden="1" x14ac:dyDescent="0.25">
      <c r="A213" t="s">
        <v>63</v>
      </c>
      <c r="B213" t="s">
        <v>64</v>
      </c>
      <c r="C213">
        <v>1</v>
      </c>
      <c r="D213" t="s">
        <v>45</v>
      </c>
      <c r="E213">
        <v>1.3</v>
      </c>
      <c r="F213" t="s">
        <v>46</v>
      </c>
      <c r="G213" t="s">
        <v>47</v>
      </c>
      <c r="H213" t="s">
        <v>48</v>
      </c>
      <c r="I213" t="s">
        <v>187</v>
      </c>
      <c r="J213" t="s">
        <v>188</v>
      </c>
      <c r="K213" t="s">
        <v>226</v>
      </c>
      <c r="L213">
        <v>6</v>
      </c>
      <c r="M213">
        <v>21</v>
      </c>
      <c r="N213" t="s">
        <v>227</v>
      </c>
      <c r="O213" t="s">
        <v>53</v>
      </c>
      <c r="P213">
        <v>2900</v>
      </c>
      <c r="Q213" t="s">
        <v>118</v>
      </c>
      <c r="R213">
        <v>2940</v>
      </c>
      <c r="S213" t="s">
        <v>72</v>
      </c>
      <c r="T213">
        <v>2941</v>
      </c>
      <c r="U213" t="s">
        <v>122</v>
      </c>
      <c r="V213">
        <v>0</v>
      </c>
      <c r="W213" t="s">
        <v>57</v>
      </c>
      <c r="X213">
        <v>2000</v>
      </c>
      <c r="Y213" t="s">
        <v>72</v>
      </c>
      <c r="Z213" t="s">
        <v>74</v>
      </c>
      <c r="AA213" t="s">
        <v>228</v>
      </c>
      <c r="AB213" t="s">
        <v>60</v>
      </c>
      <c r="AC213" t="s">
        <v>229</v>
      </c>
      <c r="AD213" t="s">
        <v>230</v>
      </c>
      <c r="AE213" s="1">
        <v>1050</v>
      </c>
      <c r="AF213">
        <v>0</v>
      </c>
      <c r="AG213" s="1">
        <v>1040</v>
      </c>
      <c r="AH213" s="1">
        <v>1040</v>
      </c>
      <c r="AI213" s="1">
        <v>1040</v>
      </c>
      <c r="AJ213" s="1">
        <v>1040</v>
      </c>
      <c r="AK213" s="1">
        <v>1040</v>
      </c>
      <c r="AL213" s="1">
        <f t="shared" ref="AL213:AL227" si="21">AE213-AG213</f>
        <v>10</v>
      </c>
      <c r="AM213" s="1">
        <v>0</v>
      </c>
      <c r="AN213" s="1">
        <f t="shared" ref="AN213:AN227" si="22">AE213+AM213</f>
        <v>1050</v>
      </c>
      <c r="AO213" s="1">
        <f t="shared" ref="AO213:AO227" si="23">AN213-AG213</f>
        <v>10</v>
      </c>
      <c r="AP213">
        <v>0</v>
      </c>
      <c r="AQ213" s="1">
        <v>1050</v>
      </c>
      <c r="AR213">
        <v>0</v>
      </c>
      <c r="AS213">
        <v>0</v>
      </c>
      <c r="AT213" s="1">
        <v>1050</v>
      </c>
    </row>
    <row r="214" spans="1:46" hidden="1" x14ac:dyDescent="0.25">
      <c r="A214" t="s">
        <v>63</v>
      </c>
      <c r="B214" t="s">
        <v>64</v>
      </c>
      <c r="C214">
        <v>3</v>
      </c>
      <c r="D214" t="s">
        <v>472</v>
      </c>
      <c r="E214">
        <v>3.8</v>
      </c>
      <c r="F214" t="s">
        <v>506</v>
      </c>
      <c r="G214" t="s">
        <v>507</v>
      </c>
      <c r="H214" t="s">
        <v>508</v>
      </c>
      <c r="I214" t="s">
        <v>187</v>
      </c>
      <c r="J214" t="s">
        <v>188</v>
      </c>
      <c r="K214" t="s">
        <v>509</v>
      </c>
      <c r="L214">
        <v>6</v>
      </c>
      <c r="M214">
        <v>49</v>
      </c>
      <c r="N214" t="s">
        <v>510</v>
      </c>
      <c r="O214" t="s">
        <v>53</v>
      </c>
      <c r="P214">
        <v>2900</v>
      </c>
      <c r="Q214" t="s">
        <v>118</v>
      </c>
      <c r="R214">
        <v>2940</v>
      </c>
      <c r="S214" t="s">
        <v>72</v>
      </c>
      <c r="T214">
        <v>2941</v>
      </c>
      <c r="U214" t="s">
        <v>122</v>
      </c>
      <c r="V214">
        <v>0</v>
      </c>
      <c r="W214" t="s">
        <v>57</v>
      </c>
      <c r="X214">
        <v>2000</v>
      </c>
      <c r="Y214" t="s">
        <v>72</v>
      </c>
      <c r="Z214" t="s">
        <v>74</v>
      </c>
      <c r="AA214" t="s">
        <v>512</v>
      </c>
      <c r="AB214" t="s">
        <v>60</v>
      </c>
      <c r="AC214" t="s">
        <v>513</v>
      </c>
      <c r="AD214" t="s">
        <v>514</v>
      </c>
      <c r="AE214" s="1">
        <v>1099000</v>
      </c>
      <c r="AF214" s="1">
        <v>1137000</v>
      </c>
      <c r="AG214" s="1">
        <v>1098988.5900000001</v>
      </c>
      <c r="AH214" s="1">
        <v>1047484.59</v>
      </c>
      <c r="AI214" s="1">
        <v>1030548.59</v>
      </c>
      <c r="AJ214" s="1">
        <v>1002307</v>
      </c>
      <c r="AK214" s="1">
        <v>542918</v>
      </c>
      <c r="AL214" s="1">
        <f t="shared" si="21"/>
        <v>11.409999999916181</v>
      </c>
      <c r="AM214" s="1">
        <v>0</v>
      </c>
      <c r="AN214" s="1">
        <f t="shared" si="22"/>
        <v>1099000</v>
      </c>
      <c r="AO214" s="1">
        <f t="shared" si="23"/>
        <v>11.409999999916181</v>
      </c>
      <c r="AP214">
        <v>0</v>
      </c>
      <c r="AQ214">
        <v>0</v>
      </c>
      <c r="AR214">
        <v>0</v>
      </c>
      <c r="AS214" s="1">
        <v>38000</v>
      </c>
      <c r="AT214" s="1">
        <v>-38000</v>
      </c>
    </row>
    <row r="215" spans="1:46" hidden="1" x14ac:dyDescent="0.25">
      <c r="A215" t="s">
        <v>63</v>
      </c>
      <c r="B215" t="s">
        <v>64</v>
      </c>
      <c r="C215">
        <v>1</v>
      </c>
      <c r="D215" t="s">
        <v>45</v>
      </c>
      <c r="E215">
        <v>1.3</v>
      </c>
      <c r="F215" t="s">
        <v>46</v>
      </c>
      <c r="G215" t="s">
        <v>47</v>
      </c>
      <c r="H215" t="s">
        <v>48</v>
      </c>
      <c r="I215" t="s">
        <v>49</v>
      </c>
      <c r="J215" t="s">
        <v>50</v>
      </c>
      <c r="K215" t="s">
        <v>51</v>
      </c>
      <c r="L215">
        <v>6</v>
      </c>
      <c r="M215">
        <v>18</v>
      </c>
      <c r="N215" t="s">
        <v>100</v>
      </c>
      <c r="O215" t="s">
        <v>53</v>
      </c>
      <c r="P215">
        <v>2900</v>
      </c>
      <c r="Q215" t="s">
        <v>118</v>
      </c>
      <c r="R215">
        <v>2960</v>
      </c>
      <c r="S215" t="s">
        <v>72</v>
      </c>
      <c r="T215">
        <v>2961</v>
      </c>
      <c r="U215" t="s">
        <v>123</v>
      </c>
      <c r="V215">
        <v>0</v>
      </c>
      <c r="W215" t="s">
        <v>57</v>
      </c>
      <c r="X215">
        <v>2000</v>
      </c>
      <c r="Y215" t="s">
        <v>72</v>
      </c>
      <c r="Z215" t="s">
        <v>74</v>
      </c>
      <c r="AA215" t="s">
        <v>59</v>
      </c>
      <c r="AB215" t="s">
        <v>60</v>
      </c>
      <c r="AC215" t="s">
        <v>105</v>
      </c>
      <c r="AD215" t="s">
        <v>106</v>
      </c>
      <c r="AE215">
        <v>130</v>
      </c>
      <c r="AF215">
        <v>0</v>
      </c>
      <c r="AG215">
        <v>129</v>
      </c>
      <c r="AH215">
        <v>129</v>
      </c>
      <c r="AI215">
        <v>129</v>
      </c>
      <c r="AJ215">
        <v>129</v>
      </c>
      <c r="AK215">
        <v>129</v>
      </c>
      <c r="AL215" s="1">
        <f t="shared" si="21"/>
        <v>1</v>
      </c>
      <c r="AM215" s="1">
        <v>0</v>
      </c>
      <c r="AN215" s="1">
        <f t="shared" si="22"/>
        <v>130</v>
      </c>
      <c r="AO215" s="1">
        <f t="shared" si="23"/>
        <v>1</v>
      </c>
      <c r="AP215">
        <v>0</v>
      </c>
      <c r="AQ215">
        <v>130</v>
      </c>
      <c r="AR215">
        <v>0</v>
      </c>
      <c r="AS215">
        <v>0</v>
      </c>
      <c r="AT215">
        <v>130</v>
      </c>
    </row>
    <row r="216" spans="1:46" hidden="1" x14ac:dyDescent="0.25">
      <c r="A216" t="s">
        <v>63</v>
      </c>
      <c r="B216" t="s">
        <v>64</v>
      </c>
      <c r="C216">
        <v>1</v>
      </c>
      <c r="D216" t="s">
        <v>45</v>
      </c>
      <c r="E216">
        <v>1.3</v>
      </c>
      <c r="F216" t="s">
        <v>46</v>
      </c>
      <c r="G216" t="s">
        <v>47</v>
      </c>
      <c r="H216" t="s">
        <v>48</v>
      </c>
      <c r="I216" t="s">
        <v>187</v>
      </c>
      <c r="J216" t="s">
        <v>188</v>
      </c>
      <c r="K216" t="s">
        <v>226</v>
      </c>
      <c r="L216">
        <v>6</v>
      </c>
      <c r="M216">
        <v>21</v>
      </c>
      <c r="N216" t="s">
        <v>227</v>
      </c>
      <c r="O216" t="s">
        <v>53</v>
      </c>
      <c r="P216">
        <v>2900</v>
      </c>
      <c r="Q216" t="s">
        <v>118</v>
      </c>
      <c r="R216">
        <v>2960</v>
      </c>
      <c r="S216" t="s">
        <v>72</v>
      </c>
      <c r="T216">
        <v>2961</v>
      </c>
      <c r="U216" t="s">
        <v>123</v>
      </c>
      <c r="V216">
        <v>0</v>
      </c>
      <c r="W216" t="s">
        <v>57</v>
      </c>
      <c r="X216">
        <v>2000</v>
      </c>
      <c r="Y216" t="s">
        <v>72</v>
      </c>
      <c r="Z216" t="s">
        <v>74</v>
      </c>
      <c r="AA216" t="s">
        <v>228</v>
      </c>
      <c r="AB216" t="s">
        <v>60</v>
      </c>
      <c r="AC216" t="s">
        <v>229</v>
      </c>
      <c r="AD216" t="s">
        <v>230</v>
      </c>
      <c r="AE216" s="1">
        <v>1864238.17</v>
      </c>
      <c r="AF216" s="1">
        <v>1000000</v>
      </c>
      <c r="AG216" s="1">
        <v>1057003.95</v>
      </c>
      <c r="AH216" s="1">
        <v>655766.91</v>
      </c>
      <c r="AI216" s="1">
        <v>655766.91</v>
      </c>
      <c r="AJ216" s="1">
        <v>655766.91</v>
      </c>
      <c r="AK216" s="1">
        <v>655766.91</v>
      </c>
      <c r="AL216" s="1">
        <f t="shared" si="21"/>
        <v>807234.22</v>
      </c>
      <c r="AM216" s="1">
        <v>0</v>
      </c>
      <c r="AN216" s="1">
        <f t="shared" si="22"/>
        <v>1864238.17</v>
      </c>
      <c r="AO216" s="1">
        <f t="shared" si="23"/>
        <v>807234.22</v>
      </c>
      <c r="AP216">
        <v>0</v>
      </c>
      <c r="AQ216" s="1">
        <v>905358.17</v>
      </c>
      <c r="AR216">
        <v>0</v>
      </c>
      <c r="AS216" s="1">
        <v>41120</v>
      </c>
      <c r="AT216" s="1">
        <v>864238.17</v>
      </c>
    </row>
    <row r="217" spans="1:46" hidden="1" x14ac:dyDescent="0.25">
      <c r="A217" t="s">
        <v>63</v>
      </c>
      <c r="B217" t="s">
        <v>64</v>
      </c>
      <c r="C217">
        <v>1</v>
      </c>
      <c r="D217" t="s">
        <v>45</v>
      </c>
      <c r="E217">
        <v>1.7</v>
      </c>
      <c r="F217" t="s">
        <v>321</v>
      </c>
      <c r="G217" t="s">
        <v>322</v>
      </c>
      <c r="H217" t="s">
        <v>323</v>
      </c>
      <c r="I217" t="s">
        <v>187</v>
      </c>
      <c r="J217" t="s">
        <v>188</v>
      </c>
      <c r="K217" t="s">
        <v>89</v>
      </c>
      <c r="L217">
        <v>3</v>
      </c>
      <c r="M217">
        <v>11</v>
      </c>
      <c r="N217" t="s">
        <v>324</v>
      </c>
      <c r="O217" t="s">
        <v>53</v>
      </c>
      <c r="P217">
        <v>2900</v>
      </c>
      <c r="Q217" t="s">
        <v>118</v>
      </c>
      <c r="R217">
        <v>2960</v>
      </c>
      <c r="S217" t="s">
        <v>72</v>
      </c>
      <c r="T217">
        <v>2961</v>
      </c>
      <c r="U217" t="s">
        <v>123</v>
      </c>
      <c r="V217">
        <v>0</v>
      </c>
      <c r="W217" t="s">
        <v>57</v>
      </c>
      <c r="X217">
        <v>2000</v>
      </c>
      <c r="Y217" t="s">
        <v>72</v>
      </c>
      <c r="Z217" t="s">
        <v>74</v>
      </c>
      <c r="AA217" t="s">
        <v>96</v>
      </c>
      <c r="AB217" t="s">
        <v>288</v>
      </c>
      <c r="AC217" t="s">
        <v>326</v>
      </c>
      <c r="AD217" t="s">
        <v>327</v>
      </c>
      <c r="AE217" s="1">
        <v>50000</v>
      </c>
      <c r="AF217">
        <v>0</v>
      </c>
      <c r="AG217" s="1">
        <v>9918</v>
      </c>
      <c r="AH217" s="1">
        <v>9918</v>
      </c>
      <c r="AI217" s="1">
        <v>9918</v>
      </c>
      <c r="AJ217" s="1">
        <v>9918</v>
      </c>
      <c r="AK217" s="1">
        <v>9918</v>
      </c>
      <c r="AL217" s="1">
        <f t="shared" si="21"/>
        <v>40082</v>
      </c>
      <c r="AM217" s="1">
        <v>0</v>
      </c>
      <c r="AN217" s="1">
        <f t="shared" si="22"/>
        <v>50000</v>
      </c>
      <c r="AO217" s="1">
        <f t="shared" si="23"/>
        <v>40082</v>
      </c>
      <c r="AP217" s="1">
        <v>20000</v>
      </c>
      <c r="AQ217" s="1">
        <v>30000</v>
      </c>
      <c r="AR217">
        <v>0</v>
      </c>
      <c r="AS217">
        <v>0</v>
      </c>
      <c r="AT217" s="1">
        <v>50000</v>
      </c>
    </row>
    <row r="218" spans="1:46" hidden="1" x14ac:dyDescent="0.25">
      <c r="A218" t="s">
        <v>63</v>
      </c>
      <c r="B218" t="s">
        <v>64</v>
      </c>
      <c r="C218">
        <v>1</v>
      </c>
      <c r="D218" t="s">
        <v>45</v>
      </c>
      <c r="E218">
        <v>1.7</v>
      </c>
      <c r="F218" t="s">
        <v>321</v>
      </c>
      <c r="G218" t="s">
        <v>333</v>
      </c>
      <c r="H218" t="s">
        <v>334</v>
      </c>
      <c r="I218" t="s">
        <v>87</v>
      </c>
      <c r="J218" t="s">
        <v>88</v>
      </c>
      <c r="K218" t="s">
        <v>335</v>
      </c>
      <c r="L218">
        <v>7</v>
      </c>
      <c r="M218">
        <v>41</v>
      </c>
      <c r="N218" t="s">
        <v>336</v>
      </c>
      <c r="O218" t="s">
        <v>53</v>
      </c>
      <c r="P218">
        <v>2900</v>
      </c>
      <c r="Q218" t="s">
        <v>118</v>
      </c>
      <c r="R218">
        <v>2960</v>
      </c>
      <c r="S218" t="s">
        <v>72</v>
      </c>
      <c r="T218">
        <v>2961</v>
      </c>
      <c r="U218" t="s">
        <v>123</v>
      </c>
      <c r="V218">
        <v>0</v>
      </c>
      <c r="W218" t="s">
        <v>57</v>
      </c>
      <c r="X218">
        <v>2000</v>
      </c>
      <c r="Y218" t="s">
        <v>72</v>
      </c>
      <c r="Z218" t="s">
        <v>74</v>
      </c>
      <c r="AA218" t="s">
        <v>337</v>
      </c>
      <c r="AB218" t="s">
        <v>338</v>
      </c>
      <c r="AC218" t="s">
        <v>341</v>
      </c>
      <c r="AD218" t="s">
        <v>340</v>
      </c>
      <c r="AE218" s="1">
        <v>3631</v>
      </c>
      <c r="AF218">
        <v>0</v>
      </c>
      <c r="AG218" s="1">
        <v>3630.62</v>
      </c>
      <c r="AH218" s="1">
        <v>3630.62</v>
      </c>
      <c r="AI218" s="1">
        <v>3630.62</v>
      </c>
      <c r="AJ218" s="1">
        <v>3630.62</v>
      </c>
      <c r="AK218" s="1">
        <v>3630.62</v>
      </c>
      <c r="AL218" s="1">
        <f t="shared" si="21"/>
        <v>0.38000000000010914</v>
      </c>
      <c r="AM218" s="1">
        <v>0</v>
      </c>
      <c r="AN218" s="1">
        <f t="shared" si="22"/>
        <v>3631</v>
      </c>
      <c r="AO218" s="1">
        <f t="shared" si="23"/>
        <v>0.38000000000010914</v>
      </c>
      <c r="AP218">
        <v>0</v>
      </c>
      <c r="AQ218" s="1">
        <v>3631</v>
      </c>
      <c r="AR218">
        <v>0</v>
      </c>
      <c r="AS218">
        <v>0</v>
      </c>
      <c r="AT218" s="1">
        <v>3631</v>
      </c>
    </row>
    <row r="219" spans="1:46" hidden="1" x14ac:dyDescent="0.25">
      <c r="A219" t="s">
        <v>538</v>
      </c>
      <c r="B219" t="s">
        <v>44</v>
      </c>
      <c r="C219">
        <v>1</v>
      </c>
      <c r="D219" t="s">
        <v>45</v>
      </c>
      <c r="E219">
        <v>1.3</v>
      </c>
      <c r="F219" t="s">
        <v>46</v>
      </c>
      <c r="G219" t="s">
        <v>47</v>
      </c>
      <c r="H219" t="s">
        <v>48</v>
      </c>
      <c r="I219" t="s">
        <v>187</v>
      </c>
      <c r="J219" t="s">
        <v>188</v>
      </c>
      <c r="K219" t="s">
        <v>226</v>
      </c>
      <c r="L219">
        <v>6</v>
      </c>
      <c r="M219">
        <v>21</v>
      </c>
      <c r="N219" t="s">
        <v>227</v>
      </c>
      <c r="O219" t="s">
        <v>53</v>
      </c>
      <c r="P219">
        <v>2900</v>
      </c>
      <c r="Q219" t="s">
        <v>118</v>
      </c>
      <c r="R219">
        <v>2960</v>
      </c>
      <c r="S219" t="s">
        <v>72</v>
      </c>
      <c r="T219">
        <v>2961</v>
      </c>
      <c r="U219" t="s">
        <v>123</v>
      </c>
      <c r="V219">
        <v>0</v>
      </c>
      <c r="W219" t="s">
        <v>57</v>
      </c>
      <c r="X219">
        <v>2000</v>
      </c>
      <c r="Y219" t="s">
        <v>72</v>
      </c>
      <c r="Z219" t="s">
        <v>539</v>
      </c>
      <c r="AA219" t="s">
        <v>228</v>
      </c>
      <c r="AB219" t="s">
        <v>60</v>
      </c>
      <c r="AC219" t="s">
        <v>229</v>
      </c>
      <c r="AD219" t="s">
        <v>230</v>
      </c>
      <c r="AE219" s="1">
        <v>33000</v>
      </c>
      <c r="AF219">
        <v>0</v>
      </c>
      <c r="AG219" s="1">
        <v>23490</v>
      </c>
      <c r="AH219" s="1">
        <v>23490</v>
      </c>
      <c r="AI219" s="1">
        <v>23490</v>
      </c>
      <c r="AJ219" s="1">
        <v>23490</v>
      </c>
      <c r="AK219" s="1">
        <v>23490</v>
      </c>
      <c r="AL219" s="1">
        <f t="shared" si="21"/>
        <v>9510</v>
      </c>
      <c r="AM219" s="1">
        <v>0</v>
      </c>
      <c r="AN219" s="1">
        <f t="shared" si="22"/>
        <v>33000</v>
      </c>
      <c r="AO219" s="1">
        <f t="shared" si="23"/>
        <v>9510</v>
      </c>
      <c r="AP219">
        <v>0</v>
      </c>
      <c r="AQ219" s="1">
        <v>33000</v>
      </c>
      <c r="AR219">
        <v>0</v>
      </c>
      <c r="AS219">
        <v>0</v>
      </c>
      <c r="AT219" s="1">
        <v>33000</v>
      </c>
    </row>
    <row r="220" spans="1:46" hidden="1" x14ac:dyDescent="0.25">
      <c r="A220" t="s">
        <v>63</v>
      </c>
      <c r="B220" t="s">
        <v>64</v>
      </c>
      <c r="C220">
        <v>1</v>
      </c>
      <c r="D220" t="s">
        <v>45</v>
      </c>
      <c r="E220">
        <v>1.7</v>
      </c>
      <c r="F220" t="s">
        <v>321</v>
      </c>
      <c r="G220" t="s">
        <v>333</v>
      </c>
      <c r="H220" t="s">
        <v>334</v>
      </c>
      <c r="I220" t="s">
        <v>87</v>
      </c>
      <c r="J220" t="s">
        <v>88</v>
      </c>
      <c r="K220" t="s">
        <v>335</v>
      </c>
      <c r="L220">
        <v>7</v>
      </c>
      <c r="M220">
        <v>41</v>
      </c>
      <c r="N220" t="s">
        <v>336</v>
      </c>
      <c r="O220" t="s">
        <v>53</v>
      </c>
      <c r="P220">
        <v>2900</v>
      </c>
      <c r="Q220" t="s">
        <v>118</v>
      </c>
      <c r="R220">
        <v>2970</v>
      </c>
      <c r="S220" t="s">
        <v>72</v>
      </c>
      <c r="T220">
        <v>2971</v>
      </c>
      <c r="U220" t="s">
        <v>347</v>
      </c>
      <c r="V220">
        <v>0</v>
      </c>
      <c r="W220" t="s">
        <v>57</v>
      </c>
      <c r="X220">
        <v>2000</v>
      </c>
      <c r="Y220" t="s">
        <v>72</v>
      </c>
      <c r="Z220" t="s">
        <v>74</v>
      </c>
      <c r="AA220" t="s">
        <v>337</v>
      </c>
      <c r="AB220" t="s">
        <v>338</v>
      </c>
      <c r="AC220" t="s">
        <v>341</v>
      </c>
      <c r="AD220" t="s">
        <v>340</v>
      </c>
      <c r="AE220" s="1">
        <v>5800</v>
      </c>
      <c r="AF220">
        <v>0</v>
      </c>
      <c r="AG220" s="1">
        <v>5800</v>
      </c>
      <c r="AH220" s="1">
        <v>5800</v>
      </c>
      <c r="AI220" s="1">
        <v>5800</v>
      </c>
      <c r="AJ220" s="1">
        <v>5800</v>
      </c>
      <c r="AK220" s="1">
        <v>5800</v>
      </c>
      <c r="AL220" s="1">
        <f t="shared" si="21"/>
        <v>0</v>
      </c>
      <c r="AM220" s="1">
        <v>0</v>
      </c>
      <c r="AN220" s="1">
        <f t="shared" si="22"/>
        <v>5800</v>
      </c>
      <c r="AO220" s="1">
        <f t="shared" si="23"/>
        <v>0</v>
      </c>
      <c r="AP220">
        <v>0</v>
      </c>
      <c r="AQ220" s="1">
        <v>5800</v>
      </c>
      <c r="AR220">
        <v>0</v>
      </c>
      <c r="AS220">
        <v>0</v>
      </c>
      <c r="AT220" s="1">
        <v>5800</v>
      </c>
    </row>
    <row r="221" spans="1:46" hidden="1" x14ac:dyDescent="0.25">
      <c r="A221" t="s">
        <v>63</v>
      </c>
      <c r="B221" t="s">
        <v>64</v>
      </c>
      <c r="C221">
        <v>2</v>
      </c>
      <c r="D221" t="s">
        <v>351</v>
      </c>
      <c r="E221">
        <v>2.1</v>
      </c>
      <c r="F221" t="s">
        <v>352</v>
      </c>
      <c r="G221" t="s">
        <v>353</v>
      </c>
      <c r="H221" t="s">
        <v>354</v>
      </c>
      <c r="I221" t="s">
        <v>87</v>
      </c>
      <c r="J221" t="s">
        <v>88</v>
      </c>
      <c r="K221" t="s">
        <v>355</v>
      </c>
      <c r="L221">
        <v>4</v>
      </c>
      <c r="M221">
        <v>56</v>
      </c>
      <c r="N221" t="s">
        <v>356</v>
      </c>
      <c r="O221" t="s">
        <v>53</v>
      </c>
      <c r="P221">
        <v>2900</v>
      </c>
      <c r="Q221" t="s">
        <v>118</v>
      </c>
      <c r="R221">
        <v>2970</v>
      </c>
      <c r="S221" t="s">
        <v>72</v>
      </c>
      <c r="T221">
        <v>2971</v>
      </c>
      <c r="U221" t="s">
        <v>347</v>
      </c>
      <c r="V221">
        <v>0</v>
      </c>
      <c r="W221" t="s">
        <v>57</v>
      </c>
      <c r="X221">
        <v>2000</v>
      </c>
      <c r="Y221" t="s">
        <v>72</v>
      </c>
      <c r="Z221" t="s">
        <v>74</v>
      </c>
      <c r="AA221" t="s">
        <v>357</v>
      </c>
      <c r="AB221" t="s">
        <v>358</v>
      </c>
      <c r="AC221" t="s">
        <v>359</v>
      </c>
      <c r="AD221" t="s">
        <v>360</v>
      </c>
      <c r="AE221">
        <v>500</v>
      </c>
      <c r="AF221" s="1">
        <v>60000</v>
      </c>
      <c r="AG221">
        <v>0</v>
      </c>
      <c r="AH221">
        <v>0</v>
      </c>
      <c r="AI221">
        <v>0</v>
      </c>
      <c r="AJ221">
        <v>0</v>
      </c>
      <c r="AK221">
        <v>0</v>
      </c>
      <c r="AL221" s="1">
        <f t="shared" si="21"/>
        <v>500</v>
      </c>
      <c r="AM221" s="1">
        <v>0</v>
      </c>
      <c r="AN221" s="1">
        <f t="shared" si="22"/>
        <v>500</v>
      </c>
      <c r="AO221" s="1">
        <f t="shared" si="23"/>
        <v>500</v>
      </c>
      <c r="AP221">
        <v>0</v>
      </c>
      <c r="AQ221">
        <v>0</v>
      </c>
      <c r="AR221">
        <v>0</v>
      </c>
      <c r="AS221" s="1">
        <v>59500</v>
      </c>
      <c r="AT221" s="1">
        <v>-59500</v>
      </c>
    </row>
    <row r="222" spans="1:46" hidden="1" x14ac:dyDescent="0.25">
      <c r="A222" t="s">
        <v>63</v>
      </c>
      <c r="B222" t="s">
        <v>64</v>
      </c>
      <c r="C222">
        <v>1</v>
      </c>
      <c r="D222" t="s">
        <v>45</v>
      </c>
      <c r="E222">
        <v>1.3</v>
      </c>
      <c r="F222" t="s">
        <v>46</v>
      </c>
      <c r="G222" t="s">
        <v>47</v>
      </c>
      <c r="H222" t="s">
        <v>48</v>
      </c>
      <c r="I222" t="s">
        <v>187</v>
      </c>
      <c r="J222" t="s">
        <v>188</v>
      </c>
      <c r="K222" t="s">
        <v>226</v>
      </c>
      <c r="L222">
        <v>6</v>
      </c>
      <c r="M222">
        <v>21</v>
      </c>
      <c r="N222" t="s">
        <v>227</v>
      </c>
      <c r="O222" t="s">
        <v>53</v>
      </c>
      <c r="P222">
        <v>2900</v>
      </c>
      <c r="Q222" t="s">
        <v>118</v>
      </c>
      <c r="R222">
        <v>2980</v>
      </c>
      <c r="S222" t="s">
        <v>72</v>
      </c>
      <c r="T222">
        <v>2981</v>
      </c>
      <c r="U222" t="s">
        <v>241</v>
      </c>
      <c r="V222">
        <v>0</v>
      </c>
      <c r="W222" t="s">
        <v>57</v>
      </c>
      <c r="X222">
        <v>2000</v>
      </c>
      <c r="Y222" t="s">
        <v>72</v>
      </c>
      <c r="Z222" t="s">
        <v>74</v>
      </c>
      <c r="AA222" t="s">
        <v>228</v>
      </c>
      <c r="AB222" t="s">
        <v>60</v>
      </c>
      <c r="AC222" t="s">
        <v>229</v>
      </c>
      <c r="AD222" t="s">
        <v>230</v>
      </c>
      <c r="AE222" s="1">
        <v>711398.3</v>
      </c>
      <c r="AF222" s="1">
        <v>698350.4</v>
      </c>
      <c r="AG222" s="1">
        <v>516212.31</v>
      </c>
      <c r="AH222" s="1">
        <v>490054.31</v>
      </c>
      <c r="AI222" s="1">
        <v>490054.31</v>
      </c>
      <c r="AJ222" s="1">
        <v>474960.39</v>
      </c>
      <c r="AK222" s="1">
        <v>474960.39</v>
      </c>
      <c r="AL222" s="1">
        <f t="shared" si="21"/>
        <v>195185.99000000005</v>
      </c>
      <c r="AM222" s="1">
        <v>0</v>
      </c>
      <c r="AN222" s="1">
        <f t="shared" si="22"/>
        <v>711398.3</v>
      </c>
      <c r="AO222" s="1">
        <f t="shared" si="23"/>
        <v>195185.99000000005</v>
      </c>
      <c r="AP222">
        <v>0</v>
      </c>
      <c r="AQ222" s="1">
        <v>114501.9</v>
      </c>
      <c r="AR222">
        <v>0</v>
      </c>
      <c r="AS222" s="1">
        <v>101454</v>
      </c>
      <c r="AT222" s="1">
        <v>13047.9</v>
      </c>
    </row>
    <row r="223" spans="1:46" hidden="1" x14ac:dyDescent="0.25">
      <c r="A223" t="s">
        <v>63</v>
      </c>
      <c r="B223" t="s">
        <v>64</v>
      </c>
      <c r="C223">
        <v>1</v>
      </c>
      <c r="D223" t="s">
        <v>45</v>
      </c>
      <c r="E223">
        <v>1.3</v>
      </c>
      <c r="F223" t="s">
        <v>46</v>
      </c>
      <c r="G223" t="s">
        <v>47</v>
      </c>
      <c r="H223" t="s">
        <v>48</v>
      </c>
      <c r="I223" t="s">
        <v>187</v>
      </c>
      <c r="J223" t="s">
        <v>188</v>
      </c>
      <c r="K223" t="s">
        <v>284</v>
      </c>
      <c r="L223">
        <v>3</v>
      </c>
      <c r="M223">
        <v>33</v>
      </c>
      <c r="N223" t="s">
        <v>285</v>
      </c>
      <c r="O223" t="s">
        <v>53</v>
      </c>
      <c r="P223">
        <v>2900</v>
      </c>
      <c r="Q223" t="s">
        <v>118</v>
      </c>
      <c r="R223">
        <v>2980</v>
      </c>
      <c r="S223" t="s">
        <v>72</v>
      </c>
      <c r="T223">
        <v>2981</v>
      </c>
      <c r="U223" t="s">
        <v>241</v>
      </c>
      <c r="V223">
        <v>0</v>
      </c>
      <c r="W223" t="s">
        <v>57</v>
      </c>
      <c r="X223">
        <v>2000</v>
      </c>
      <c r="Y223" t="s">
        <v>72</v>
      </c>
      <c r="Z223" t="s">
        <v>74</v>
      </c>
      <c r="AA223" t="s">
        <v>287</v>
      </c>
      <c r="AB223" t="s">
        <v>288</v>
      </c>
      <c r="AC223" t="s">
        <v>289</v>
      </c>
      <c r="AD223" t="s">
        <v>290</v>
      </c>
      <c r="AE223" s="1">
        <v>107890.42</v>
      </c>
      <c r="AF223">
        <v>0</v>
      </c>
      <c r="AG223" s="1">
        <v>107890.42</v>
      </c>
      <c r="AH223" s="1">
        <v>1344.42</v>
      </c>
      <c r="AI223" s="1">
        <v>1344.42</v>
      </c>
      <c r="AJ223" s="1">
        <v>1344.42</v>
      </c>
      <c r="AK223" s="1">
        <v>1344.42</v>
      </c>
      <c r="AL223" s="1">
        <f t="shared" si="21"/>
        <v>0</v>
      </c>
      <c r="AM223" s="1">
        <v>0</v>
      </c>
      <c r="AN223" s="1">
        <f t="shared" si="22"/>
        <v>107890.42</v>
      </c>
      <c r="AO223" s="1">
        <f t="shared" si="23"/>
        <v>0</v>
      </c>
      <c r="AP223">
        <v>0</v>
      </c>
      <c r="AQ223" s="1">
        <v>245139.1</v>
      </c>
      <c r="AR223">
        <v>0</v>
      </c>
      <c r="AS223" s="1">
        <v>137248.68</v>
      </c>
      <c r="AT223" s="1">
        <v>107890.42</v>
      </c>
    </row>
    <row r="224" spans="1:46" hidden="1" x14ac:dyDescent="0.25">
      <c r="A224" t="s">
        <v>63</v>
      </c>
      <c r="B224" t="s">
        <v>64</v>
      </c>
      <c r="C224">
        <v>2</v>
      </c>
      <c r="D224" t="s">
        <v>351</v>
      </c>
      <c r="E224">
        <v>2.2000000000000002</v>
      </c>
      <c r="F224" t="s">
        <v>370</v>
      </c>
      <c r="G224" t="s">
        <v>371</v>
      </c>
      <c r="H224" t="s">
        <v>372</v>
      </c>
      <c r="I224" t="s">
        <v>187</v>
      </c>
      <c r="J224" t="s">
        <v>188</v>
      </c>
      <c r="K224" t="s">
        <v>284</v>
      </c>
      <c r="L224">
        <v>2</v>
      </c>
      <c r="M224">
        <v>36</v>
      </c>
      <c r="N224" t="s">
        <v>380</v>
      </c>
      <c r="O224" t="s">
        <v>53</v>
      </c>
      <c r="P224">
        <v>2900</v>
      </c>
      <c r="Q224" t="s">
        <v>118</v>
      </c>
      <c r="R224">
        <v>2980</v>
      </c>
      <c r="S224" t="s">
        <v>72</v>
      </c>
      <c r="T224">
        <v>2981</v>
      </c>
      <c r="U224" t="s">
        <v>241</v>
      </c>
      <c r="V224">
        <v>0</v>
      </c>
      <c r="W224" t="s">
        <v>57</v>
      </c>
      <c r="X224">
        <v>2000</v>
      </c>
      <c r="Y224" t="s">
        <v>72</v>
      </c>
      <c r="Z224" t="s">
        <v>74</v>
      </c>
      <c r="AA224" t="s">
        <v>287</v>
      </c>
      <c r="AB224" t="s">
        <v>381</v>
      </c>
      <c r="AC224" t="s">
        <v>382</v>
      </c>
      <c r="AD224" t="s">
        <v>383</v>
      </c>
      <c r="AE224" s="1">
        <v>200000</v>
      </c>
      <c r="AF224" s="1">
        <v>200000</v>
      </c>
      <c r="AG224">
        <v>0</v>
      </c>
      <c r="AH224">
        <v>0</v>
      </c>
      <c r="AI224">
        <v>0</v>
      </c>
      <c r="AJ224">
        <v>0</v>
      </c>
      <c r="AK224">
        <v>0</v>
      </c>
      <c r="AL224" s="1">
        <f t="shared" si="21"/>
        <v>200000</v>
      </c>
      <c r="AM224" s="1">
        <v>0</v>
      </c>
      <c r="AN224" s="1">
        <f t="shared" si="22"/>
        <v>200000</v>
      </c>
      <c r="AO224" s="1">
        <f t="shared" si="23"/>
        <v>200000</v>
      </c>
      <c r="AP224" s="1">
        <v>200000</v>
      </c>
      <c r="AQ224">
        <v>0</v>
      </c>
      <c r="AR224">
        <v>0</v>
      </c>
      <c r="AS224" s="1">
        <v>200000</v>
      </c>
      <c r="AT224">
        <v>0</v>
      </c>
    </row>
    <row r="225" spans="1:46" hidden="1" x14ac:dyDescent="0.25">
      <c r="A225" t="s">
        <v>63</v>
      </c>
      <c r="B225" t="s">
        <v>64</v>
      </c>
      <c r="C225">
        <v>1</v>
      </c>
      <c r="D225" t="s">
        <v>45</v>
      </c>
      <c r="E225">
        <v>1.3</v>
      </c>
      <c r="F225" t="s">
        <v>46</v>
      </c>
      <c r="G225" t="s">
        <v>47</v>
      </c>
      <c r="H225" t="s">
        <v>48</v>
      </c>
      <c r="I225" t="s">
        <v>187</v>
      </c>
      <c r="J225" t="s">
        <v>188</v>
      </c>
      <c r="K225" t="s">
        <v>226</v>
      </c>
      <c r="L225">
        <v>6</v>
      </c>
      <c r="M225">
        <v>21</v>
      </c>
      <c r="N225" t="s">
        <v>227</v>
      </c>
      <c r="O225" t="s">
        <v>53</v>
      </c>
      <c r="P225">
        <v>2900</v>
      </c>
      <c r="Q225" t="s">
        <v>118</v>
      </c>
      <c r="R225">
        <v>2990</v>
      </c>
      <c r="S225" t="s">
        <v>72</v>
      </c>
      <c r="T225">
        <v>2991</v>
      </c>
      <c r="U225" t="s">
        <v>118</v>
      </c>
      <c r="V225">
        <v>0</v>
      </c>
      <c r="W225" t="s">
        <v>57</v>
      </c>
      <c r="X225">
        <v>2000</v>
      </c>
      <c r="Y225" t="s">
        <v>72</v>
      </c>
      <c r="Z225" t="s">
        <v>74</v>
      </c>
      <c r="AA225" t="s">
        <v>228</v>
      </c>
      <c r="AB225" t="s">
        <v>60</v>
      </c>
      <c r="AC225" t="s">
        <v>229</v>
      </c>
      <c r="AD225" t="s">
        <v>230</v>
      </c>
      <c r="AE225" s="1">
        <v>423400</v>
      </c>
      <c r="AF225">
        <v>0</v>
      </c>
      <c r="AG225" s="1">
        <v>423400</v>
      </c>
      <c r="AH225" s="1">
        <v>423400</v>
      </c>
      <c r="AI225" s="1">
        <v>423400</v>
      </c>
      <c r="AJ225" s="1">
        <v>423400</v>
      </c>
      <c r="AK225" s="1">
        <v>423400</v>
      </c>
      <c r="AL225" s="1">
        <f t="shared" si="21"/>
        <v>0</v>
      </c>
      <c r="AM225" s="1">
        <v>0</v>
      </c>
      <c r="AN225" s="1">
        <f t="shared" si="22"/>
        <v>423400</v>
      </c>
      <c r="AO225" s="1">
        <f t="shared" si="23"/>
        <v>0</v>
      </c>
      <c r="AP225" s="1">
        <v>423400</v>
      </c>
      <c r="AQ225">
        <v>0</v>
      </c>
      <c r="AR225">
        <v>0</v>
      </c>
      <c r="AS225">
        <v>0</v>
      </c>
      <c r="AT225" s="1">
        <v>423400</v>
      </c>
    </row>
    <row r="226" spans="1:46" hidden="1" x14ac:dyDescent="0.25">
      <c r="A226" t="s">
        <v>63</v>
      </c>
      <c r="B226" t="s">
        <v>64</v>
      </c>
      <c r="C226">
        <v>3</v>
      </c>
      <c r="D226" t="s">
        <v>472</v>
      </c>
      <c r="E226">
        <v>3.8</v>
      </c>
      <c r="F226" t="s">
        <v>506</v>
      </c>
      <c r="G226" t="s">
        <v>507</v>
      </c>
      <c r="H226" t="s">
        <v>508</v>
      </c>
      <c r="I226" t="s">
        <v>187</v>
      </c>
      <c r="J226" t="s">
        <v>188</v>
      </c>
      <c r="K226" t="s">
        <v>509</v>
      </c>
      <c r="L226">
        <v>6</v>
      </c>
      <c r="M226">
        <v>49</v>
      </c>
      <c r="N226" t="s">
        <v>510</v>
      </c>
      <c r="O226" t="s">
        <v>53</v>
      </c>
      <c r="P226">
        <v>2900</v>
      </c>
      <c r="Q226" t="s">
        <v>118</v>
      </c>
      <c r="R226">
        <v>2990</v>
      </c>
      <c r="S226" t="s">
        <v>72</v>
      </c>
      <c r="T226">
        <v>2991</v>
      </c>
      <c r="U226" t="s">
        <v>118</v>
      </c>
      <c r="V226">
        <v>0</v>
      </c>
      <c r="W226" t="s">
        <v>57</v>
      </c>
      <c r="X226">
        <v>2000</v>
      </c>
      <c r="Y226" t="s">
        <v>72</v>
      </c>
      <c r="Z226" t="s">
        <v>74</v>
      </c>
      <c r="AA226" t="s">
        <v>512</v>
      </c>
      <c r="AB226" t="s">
        <v>60</v>
      </c>
      <c r="AC226" t="s">
        <v>513</v>
      </c>
      <c r="AD226" t="s">
        <v>514</v>
      </c>
      <c r="AE226" s="1">
        <v>21624</v>
      </c>
      <c r="AF226" s="1">
        <v>1624</v>
      </c>
      <c r="AG226" s="1">
        <v>4934.3500000000004</v>
      </c>
      <c r="AH226" s="1">
        <v>3542.35</v>
      </c>
      <c r="AI226" s="1">
        <v>3542.35</v>
      </c>
      <c r="AJ226" s="1">
        <v>3542.35</v>
      </c>
      <c r="AK226" s="1">
        <v>3542.35</v>
      </c>
      <c r="AL226" s="1">
        <f t="shared" si="21"/>
        <v>16689.650000000001</v>
      </c>
      <c r="AM226" s="1">
        <v>0</v>
      </c>
      <c r="AN226" s="1">
        <f t="shared" si="22"/>
        <v>21624</v>
      </c>
      <c r="AO226" s="1">
        <f t="shared" si="23"/>
        <v>16689.650000000001</v>
      </c>
      <c r="AP226">
        <v>0</v>
      </c>
      <c r="AQ226" s="1">
        <v>20000</v>
      </c>
      <c r="AR226">
        <v>0</v>
      </c>
      <c r="AS226">
        <v>0</v>
      </c>
      <c r="AT226" s="1">
        <v>20000</v>
      </c>
    </row>
    <row r="227" spans="1:46" x14ac:dyDescent="0.25">
      <c r="A227" t="s">
        <v>63</v>
      </c>
      <c r="B227" t="s">
        <v>64</v>
      </c>
      <c r="C227">
        <v>1</v>
      </c>
      <c r="D227" t="s">
        <v>45</v>
      </c>
      <c r="E227">
        <v>1.3</v>
      </c>
      <c r="F227" t="s">
        <v>46</v>
      </c>
      <c r="G227" t="s">
        <v>47</v>
      </c>
      <c r="H227" t="s">
        <v>48</v>
      </c>
      <c r="I227" t="s">
        <v>187</v>
      </c>
      <c r="J227" t="s">
        <v>188</v>
      </c>
      <c r="K227" t="s">
        <v>226</v>
      </c>
      <c r="L227">
        <v>6</v>
      </c>
      <c r="M227">
        <v>21</v>
      </c>
      <c r="N227" t="s">
        <v>227</v>
      </c>
      <c r="O227" t="s">
        <v>53</v>
      </c>
      <c r="P227">
        <v>3100</v>
      </c>
      <c r="Q227" t="s">
        <v>124</v>
      </c>
      <c r="R227">
        <v>3110</v>
      </c>
      <c r="S227" t="s">
        <v>55</v>
      </c>
      <c r="T227">
        <v>3111</v>
      </c>
      <c r="U227" t="s">
        <v>242</v>
      </c>
      <c r="V227">
        <v>0</v>
      </c>
      <c r="W227" t="s">
        <v>57</v>
      </c>
      <c r="X227">
        <v>3000</v>
      </c>
      <c r="Y227" t="s">
        <v>55</v>
      </c>
      <c r="Z227" t="s">
        <v>74</v>
      </c>
      <c r="AA227" t="s">
        <v>228</v>
      </c>
      <c r="AB227" t="s">
        <v>60</v>
      </c>
      <c r="AC227" t="s">
        <v>229</v>
      </c>
      <c r="AD227" t="s">
        <v>230</v>
      </c>
      <c r="AE227" s="1">
        <v>7973300</v>
      </c>
      <c r="AF227" s="1">
        <v>5820000</v>
      </c>
      <c r="AG227" s="1">
        <v>7598805.9900000002</v>
      </c>
      <c r="AH227" s="1">
        <v>7598805.9900000002</v>
      </c>
      <c r="AI227" s="1">
        <v>6883732.9900000002</v>
      </c>
      <c r="AJ227" s="1">
        <v>6883732.9900000002</v>
      </c>
      <c r="AK227" s="1">
        <v>6883732.9900000002</v>
      </c>
      <c r="AL227" s="1">
        <f t="shared" si="21"/>
        <v>374494.00999999978</v>
      </c>
      <c r="AM227" s="11">
        <v>-200000</v>
      </c>
      <c r="AN227" s="1">
        <f t="shared" si="22"/>
        <v>7773300</v>
      </c>
      <c r="AO227" s="1">
        <f t="shared" si="23"/>
        <v>174494.00999999978</v>
      </c>
      <c r="AP227">
        <v>0</v>
      </c>
      <c r="AQ227" s="1">
        <v>2153300</v>
      </c>
      <c r="AR227">
        <v>0</v>
      </c>
      <c r="AS227">
        <v>0</v>
      </c>
      <c r="AT227" s="1">
        <v>2153300</v>
      </c>
    </row>
    <row r="228" spans="1:46" x14ac:dyDescent="0.25">
      <c r="B228" t="s">
        <v>64</v>
      </c>
      <c r="C228">
        <v>2</v>
      </c>
      <c r="D228" t="s">
        <v>351</v>
      </c>
      <c r="E228">
        <v>2.2000000000000002</v>
      </c>
      <c r="F228" t="s">
        <v>370</v>
      </c>
      <c r="G228" t="s">
        <v>371</v>
      </c>
      <c r="H228" t="s">
        <v>372</v>
      </c>
      <c r="I228" t="s">
        <v>187</v>
      </c>
      <c r="J228" t="s">
        <v>188</v>
      </c>
      <c r="K228" t="s">
        <v>284</v>
      </c>
      <c r="L228">
        <v>2</v>
      </c>
      <c r="M228">
        <v>36</v>
      </c>
      <c r="N228" t="s">
        <v>380</v>
      </c>
      <c r="O228" t="s">
        <v>53</v>
      </c>
      <c r="P228">
        <v>3100</v>
      </c>
      <c r="Q228" t="s">
        <v>124</v>
      </c>
      <c r="R228">
        <v>3110</v>
      </c>
      <c r="S228" t="s">
        <v>55</v>
      </c>
      <c r="T228">
        <v>3111</v>
      </c>
      <c r="U228" t="s">
        <v>242</v>
      </c>
      <c r="V228">
        <v>0</v>
      </c>
      <c r="W228" t="s">
        <v>57</v>
      </c>
      <c r="X228">
        <v>3000</v>
      </c>
      <c r="Y228" t="s">
        <v>55</v>
      </c>
      <c r="Z228" t="s">
        <v>551</v>
      </c>
      <c r="AE228" s="1"/>
      <c r="AF228" s="1"/>
      <c r="AG228" s="1"/>
      <c r="AH228" s="1"/>
      <c r="AI228" s="1"/>
      <c r="AJ228" s="1"/>
      <c r="AK228" s="1"/>
      <c r="AL228" s="1"/>
      <c r="AM228" s="11">
        <v>9640544.0399999991</v>
      </c>
      <c r="AN228" s="1">
        <v>9640544.0399999991</v>
      </c>
      <c r="AO228" s="1"/>
      <c r="AQ228" s="1"/>
      <c r="AT228" s="1"/>
    </row>
    <row r="229" spans="1:46" x14ac:dyDescent="0.25">
      <c r="B229" t="s">
        <v>64</v>
      </c>
      <c r="C229">
        <v>2</v>
      </c>
      <c r="D229" t="s">
        <v>351</v>
      </c>
      <c r="E229">
        <v>2.2000000000000002</v>
      </c>
      <c r="F229" t="s">
        <v>370</v>
      </c>
      <c r="G229" t="s">
        <v>371</v>
      </c>
      <c r="H229" t="s">
        <v>372</v>
      </c>
      <c r="I229" t="s">
        <v>187</v>
      </c>
      <c r="J229" t="s">
        <v>188</v>
      </c>
      <c r="K229" t="s">
        <v>284</v>
      </c>
      <c r="L229">
        <v>2</v>
      </c>
      <c r="M229">
        <v>36</v>
      </c>
      <c r="N229" t="s">
        <v>380</v>
      </c>
      <c r="O229" t="s">
        <v>53</v>
      </c>
      <c r="P229">
        <v>3100</v>
      </c>
      <c r="Q229" t="s">
        <v>124</v>
      </c>
      <c r="R229">
        <v>3110</v>
      </c>
      <c r="S229" t="s">
        <v>55</v>
      </c>
      <c r="T229">
        <v>3111</v>
      </c>
      <c r="U229" t="s">
        <v>242</v>
      </c>
      <c r="V229">
        <v>0</v>
      </c>
      <c r="W229" t="s">
        <v>57</v>
      </c>
      <c r="X229">
        <v>3000</v>
      </c>
      <c r="Y229" t="s">
        <v>55</v>
      </c>
      <c r="Z229" t="s">
        <v>527</v>
      </c>
      <c r="AE229" s="1"/>
      <c r="AF229" s="1"/>
      <c r="AG229" s="1"/>
      <c r="AH229" s="1"/>
      <c r="AI229" s="1"/>
      <c r="AJ229" s="1"/>
      <c r="AK229" s="1"/>
      <c r="AL229" s="1"/>
      <c r="AM229" s="11">
        <v>109487946.76000001</v>
      </c>
      <c r="AN229" s="1">
        <v>109487946.76000001</v>
      </c>
      <c r="AO229" s="1"/>
      <c r="AQ229" s="1"/>
      <c r="AT229" s="1"/>
    </row>
    <row r="230" spans="1:46" x14ac:dyDescent="0.25">
      <c r="A230" t="s">
        <v>63</v>
      </c>
      <c r="B230" t="s">
        <v>64</v>
      </c>
      <c r="C230">
        <v>2</v>
      </c>
      <c r="D230" t="s">
        <v>351</v>
      </c>
      <c r="E230">
        <v>2.2000000000000002</v>
      </c>
      <c r="F230" t="s">
        <v>370</v>
      </c>
      <c r="G230" t="s">
        <v>371</v>
      </c>
      <c r="H230" t="s">
        <v>372</v>
      </c>
      <c r="I230" t="s">
        <v>187</v>
      </c>
      <c r="J230" t="s">
        <v>188</v>
      </c>
      <c r="K230" t="s">
        <v>284</v>
      </c>
      <c r="L230">
        <v>2</v>
      </c>
      <c r="M230">
        <v>36</v>
      </c>
      <c r="N230" t="s">
        <v>380</v>
      </c>
      <c r="O230" t="s">
        <v>53</v>
      </c>
      <c r="P230">
        <v>3100</v>
      </c>
      <c r="Q230" t="s">
        <v>124</v>
      </c>
      <c r="R230">
        <v>3110</v>
      </c>
      <c r="S230" t="s">
        <v>55</v>
      </c>
      <c r="T230">
        <v>3111</v>
      </c>
      <c r="U230" t="s">
        <v>242</v>
      </c>
      <c r="V230">
        <v>0</v>
      </c>
      <c r="W230" t="s">
        <v>57</v>
      </c>
      <c r="X230">
        <v>3000</v>
      </c>
      <c r="Y230" t="s">
        <v>55</v>
      </c>
      <c r="Z230" t="s">
        <v>74</v>
      </c>
      <c r="AA230" t="s">
        <v>287</v>
      </c>
      <c r="AB230" t="s">
        <v>381</v>
      </c>
      <c r="AC230" t="s">
        <v>382</v>
      </c>
      <c r="AD230" t="s">
        <v>383</v>
      </c>
      <c r="AE230" s="1">
        <v>247594182.75999999</v>
      </c>
      <c r="AF230" s="1">
        <v>180000000</v>
      </c>
      <c r="AG230" s="1">
        <v>246868491.75999999</v>
      </c>
      <c r="AH230" s="1">
        <v>225760834.75999999</v>
      </c>
      <c r="AI230" s="1">
        <v>225760834.75999999</v>
      </c>
      <c r="AJ230" s="1">
        <v>225555147.59999999</v>
      </c>
      <c r="AK230" s="1">
        <v>225555147.59999999</v>
      </c>
      <c r="AL230" s="1">
        <f t="shared" ref="AL230:AL293" si="24">AE230-AG230</f>
        <v>725691</v>
      </c>
      <c r="AM230" s="11">
        <v>-119128490.8</v>
      </c>
      <c r="AN230" s="1">
        <f t="shared" ref="AN230:AN293" si="25">AE230+AM230</f>
        <v>128465691.95999999</v>
      </c>
      <c r="AO230" s="1">
        <f t="shared" ref="AO230:AO293" si="26">AN230-AG230</f>
        <v>-118402799.8</v>
      </c>
      <c r="AP230" s="1">
        <v>1540000</v>
      </c>
      <c r="AQ230" s="1">
        <v>66054182.759999998</v>
      </c>
      <c r="AR230">
        <v>0</v>
      </c>
      <c r="AS230">
        <v>0</v>
      </c>
      <c r="AT230" s="1">
        <v>67594182.760000005</v>
      </c>
    </row>
    <row r="231" spans="1:46" hidden="1" x14ac:dyDescent="0.25">
      <c r="A231" t="s">
        <v>63</v>
      </c>
      <c r="B231" t="s">
        <v>64</v>
      </c>
      <c r="C231">
        <v>2</v>
      </c>
      <c r="D231" t="s">
        <v>351</v>
      </c>
      <c r="E231">
        <v>2.2000000000000002</v>
      </c>
      <c r="F231" t="s">
        <v>370</v>
      </c>
      <c r="G231" t="s">
        <v>386</v>
      </c>
      <c r="H231" t="s">
        <v>387</v>
      </c>
      <c r="I231" t="s">
        <v>187</v>
      </c>
      <c r="J231" t="s">
        <v>188</v>
      </c>
      <c r="K231" t="s">
        <v>284</v>
      </c>
      <c r="L231">
        <v>3</v>
      </c>
      <c r="M231">
        <v>34</v>
      </c>
      <c r="N231" t="s">
        <v>388</v>
      </c>
      <c r="O231" t="s">
        <v>53</v>
      </c>
      <c r="P231">
        <v>3100</v>
      </c>
      <c r="Q231" t="s">
        <v>124</v>
      </c>
      <c r="R231">
        <v>3110</v>
      </c>
      <c r="S231" t="s">
        <v>55</v>
      </c>
      <c r="T231">
        <v>3111</v>
      </c>
      <c r="U231" t="s">
        <v>242</v>
      </c>
      <c r="V231">
        <v>0</v>
      </c>
      <c r="W231" t="s">
        <v>57</v>
      </c>
      <c r="X231">
        <v>3000</v>
      </c>
      <c r="Y231" t="s">
        <v>55</v>
      </c>
      <c r="Z231" s="14" t="s">
        <v>74</v>
      </c>
      <c r="AA231" t="s">
        <v>287</v>
      </c>
      <c r="AB231" t="s">
        <v>288</v>
      </c>
      <c r="AC231" t="s">
        <v>389</v>
      </c>
      <c r="AD231" t="s">
        <v>390</v>
      </c>
      <c r="AE231" s="1">
        <v>15453008.859999999</v>
      </c>
      <c r="AF231" s="1">
        <v>8000000</v>
      </c>
      <c r="AG231" s="1">
        <v>8336495</v>
      </c>
      <c r="AH231" s="1">
        <v>8336495</v>
      </c>
      <c r="AI231" s="1">
        <v>8336495</v>
      </c>
      <c r="AJ231" s="1">
        <v>8336495</v>
      </c>
      <c r="AK231" s="1">
        <v>8336495</v>
      </c>
      <c r="AL231" s="1">
        <f t="shared" si="24"/>
        <v>7116513.8599999994</v>
      </c>
      <c r="AM231" s="1">
        <v>0</v>
      </c>
      <c r="AN231" s="1">
        <f t="shared" si="25"/>
        <v>15453008.859999999</v>
      </c>
      <c r="AO231" s="1">
        <f t="shared" si="26"/>
        <v>7116513.8599999994</v>
      </c>
      <c r="AP231" s="1">
        <v>7452580.0700000003</v>
      </c>
      <c r="AQ231" s="1">
        <v>22001034.449999999</v>
      </c>
      <c r="AR231">
        <v>0</v>
      </c>
      <c r="AS231" s="1">
        <v>22000605.66</v>
      </c>
      <c r="AT231" s="1">
        <v>7453008.8600000003</v>
      </c>
    </row>
    <row r="232" spans="1:46" hidden="1" x14ac:dyDescent="0.25">
      <c r="A232" t="s">
        <v>534</v>
      </c>
      <c r="B232" t="s">
        <v>44</v>
      </c>
      <c r="C232">
        <v>2</v>
      </c>
      <c r="D232" t="s">
        <v>351</v>
      </c>
      <c r="E232">
        <v>2.2000000000000002</v>
      </c>
      <c r="F232" t="s">
        <v>370</v>
      </c>
      <c r="G232" t="s">
        <v>386</v>
      </c>
      <c r="H232" t="s">
        <v>387</v>
      </c>
      <c r="I232" t="s">
        <v>187</v>
      </c>
      <c r="J232" t="s">
        <v>188</v>
      </c>
      <c r="K232" t="s">
        <v>284</v>
      </c>
      <c r="L232">
        <v>3</v>
      </c>
      <c r="M232">
        <v>34</v>
      </c>
      <c r="N232" t="s">
        <v>388</v>
      </c>
      <c r="O232" t="s">
        <v>53</v>
      </c>
      <c r="P232">
        <v>3100</v>
      </c>
      <c r="Q232" t="s">
        <v>124</v>
      </c>
      <c r="R232">
        <v>3110</v>
      </c>
      <c r="S232" t="s">
        <v>55</v>
      </c>
      <c r="T232">
        <v>3111</v>
      </c>
      <c r="U232" t="s">
        <v>242</v>
      </c>
      <c r="V232">
        <v>0</v>
      </c>
      <c r="W232" t="s">
        <v>57</v>
      </c>
      <c r="X232">
        <v>3000</v>
      </c>
      <c r="Y232" t="s">
        <v>55</v>
      </c>
      <c r="Z232" s="14" t="s">
        <v>535</v>
      </c>
      <c r="AA232" t="s">
        <v>287</v>
      </c>
      <c r="AB232" t="s">
        <v>288</v>
      </c>
      <c r="AC232" t="s">
        <v>389</v>
      </c>
      <c r="AD232" t="s">
        <v>390</v>
      </c>
      <c r="AE232" s="1">
        <v>94409399.920000002</v>
      </c>
      <c r="AF232" s="1">
        <v>75088733.549999997</v>
      </c>
      <c r="AG232" s="1">
        <v>91297557</v>
      </c>
      <c r="AH232" s="1">
        <v>91297557</v>
      </c>
      <c r="AI232" s="1">
        <v>90715574</v>
      </c>
      <c r="AJ232" s="1">
        <v>90715574</v>
      </c>
      <c r="AK232" s="1">
        <v>90715574</v>
      </c>
      <c r="AL232" s="1">
        <f t="shared" si="24"/>
        <v>3111842.9200000018</v>
      </c>
      <c r="AM232" s="11">
        <f>6156521.1-1300000</f>
        <v>4856521.0999999996</v>
      </c>
      <c r="AN232" s="1">
        <f t="shared" si="25"/>
        <v>99265921.019999996</v>
      </c>
      <c r="AO232" s="1">
        <f t="shared" si="26"/>
        <v>7968364.0199999958</v>
      </c>
      <c r="AP232" s="1">
        <v>12178550.380000001</v>
      </c>
      <c r="AQ232" s="1">
        <v>7142115.9900000002</v>
      </c>
      <c r="AR232">
        <v>0</v>
      </c>
      <c r="AS232">
        <v>0</v>
      </c>
      <c r="AT232" s="1">
        <v>19320666.370000001</v>
      </c>
    </row>
    <row r="233" spans="1:46" hidden="1" x14ac:dyDescent="0.25">
      <c r="A233" t="s">
        <v>63</v>
      </c>
      <c r="B233" t="s">
        <v>64</v>
      </c>
      <c r="C233">
        <v>1</v>
      </c>
      <c r="D233" t="s">
        <v>45</v>
      </c>
      <c r="E233">
        <v>1.3</v>
      </c>
      <c r="F233" t="s">
        <v>46</v>
      </c>
      <c r="G233" t="s">
        <v>47</v>
      </c>
      <c r="H233" t="s">
        <v>48</v>
      </c>
      <c r="I233" t="s">
        <v>187</v>
      </c>
      <c r="J233" t="s">
        <v>188</v>
      </c>
      <c r="K233" t="s">
        <v>226</v>
      </c>
      <c r="L233">
        <v>6</v>
      </c>
      <c r="M233">
        <v>21</v>
      </c>
      <c r="N233" t="s">
        <v>227</v>
      </c>
      <c r="O233" t="s">
        <v>53</v>
      </c>
      <c r="P233">
        <v>3100</v>
      </c>
      <c r="Q233" t="s">
        <v>124</v>
      </c>
      <c r="R233">
        <v>3140</v>
      </c>
      <c r="S233" t="s">
        <v>55</v>
      </c>
      <c r="T233">
        <v>3141</v>
      </c>
      <c r="U233" t="s">
        <v>243</v>
      </c>
      <c r="V233">
        <v>0</v>
      </c>
      <c r="W233" t="s">
        <v>57</v>
      </c>
      <c r="X233">
        <v>3000</v>
      </c>
      <c r="Y233" t="s">
        <v>55</v>
      </c>
      <c r="Z233" t="s">
        <v>74</v>
      </c>
      <c r="AA233" t="s">
        <v>228</v>
      </c>
      <c r="AB233" t="s">
        <v>60</v>
      </c>
      <c r="AC233" t="s">
        <v>229</v>
      </c>
      <c r="AD233" t="s">
        <v>230</v>
      </c>
      <c r="AE233" s="1">
        <v>696000</v>
      </c>
      <c r="AF233" s="1">
        <v>720000</v>
      </c>
      <c r="AG233" s="1">
        <v>696000</v>
      </c>
      <c r="AH233" s="1">
        <v>696000</v>
      </c>
      <c r="AI233" s="1">
        <v>509080.15</v>
      </c>
      <c r="AJ233" s="1">
        <v>509080.15</v>
      </c>
      <c r="AK233" s="1">
        <v>509080.15</v>
      </c>
      <c r="AL233" s="1">
        <f t="shared" si="24"/>
        <v>0</v>
      </c>
      <c r="AM233" s="1">
        <v>0</v>
      </c>
      <c r="AN233" s="1">
        <f t="shared" si="25"/>
        <v>696000</v>
      </c>
      <c r="AO233" s="1">
        <f t="shared" si="26"/>
        <v>0</v>
      </c>
      <c r="AP233">
        <v>0</v>
      </c>
      <c r="AQ233">
        <v>0</v>
      </c>
      <c r="AR233">
        <v>0</v>
      </c>
      <c r="AS233" s="1">
        <v>24000</v>
      </c>
      <c r="AT233" s="1">
        <v>-24000</v>
      </c>
    </row>
    <row r="234" spans="1:46" hidden="1" x14ac:dyDescent="0.25">
      <c r="A234" t="s">
        <v>63</v>
      </c>
      <c r="B234" t="s">
        <v>64</v>
      </c>
      <c r="C234">
        <v>3</v>
      </c>
      <c r="D234" t="s">
        <v>472</v>
      </c>
      <c r="E234">
        <v>3.8</v>
      </c>
      <c r="F234" t="s">
        <v>506</v>
      </c>
      <c r="G234" t="s">
        <v>507</v>
      </c>
      <c r="H234" t="s">
        <v>508</v>
      </c>
      <c r="I234" t="s">
        <v>187</v>
      </c>
      <c r="J234" t="s">
        <v>188</v>
      </c>
      <c r="K234" t="s">
        <v>509</v>
      </c>
      <c r="L234">
        <v>6</v>
      </c>
      <c r="M234">
        <v>49</v>
      </c>
      <c r="N234" t="s">
        <v>510</v>
      </c>
      <c r="O234" t="s">
        <v>53</v>
      </c>
      <c r="P234">
        <v>3100</v>
      </c>
      <c r="Q234" t="s">
        <v>124</v>
      </c>
      <c r="R234">
        <v>3140</v>
      </c>
      <c r="S234" t="s">
        <v>55</v>
      </c>
      <c r="T234">
        <v>3141</v>
      </c>
      <c r="U234" t="s">
        <v>243</v>
      </c>
      <c r="V234">
        <v>0</v>
      </c>
      <c r="W234" t="s">
        <v>57</v>
      </c>
      <c r="X234">
        <v>3000</v>
      </c>
      <c r="Y234" t="s">
        <v>55</v>
      </c>
      <c r="Z234" t="s">
        <v>74</v>
      </c>
      <c r="AA234" t="s">
        <v>512</v>
      </c>
      <c r="AB234" t="s">
        <v>60</v>
      </c>
      <c r="AC234" t="s">
        <v>513</v>
      </c>
      <c r="AD234" t="s">
        <v>514</v>
      </c>
      <c r="AE234" s="1">
        <v>1617810.24</v>
      </c>
      <c r="AF234" s="1">
        <v>1000000</v>
      </c>
      <c r="AG234" s="1">
        <v>1617810.24</v>
      </c>
      <c r="AH234" s="1">
        <v>1286437.68</v>
      </c>
      <c r="AI234" s="1">
        <v>1286437.68</v>
      </c>
      <c r="AJ234" s="1">
        <v>1249897.68</v>
      </c>
      <c r="AK234" s="1">
        <v>1249897.68</v>
      </c>
      <c r="AL234" s="1">
        <f t="shared" si="24"/>
        <v>0</v>
      </c>
      <c r="AM234" s="1">
        <v>0</v>
      </c>
      <c r="AN234" s="1">
        <f t="shared" si="25"/>
        <v>1617810.24</v>
      </c>
      <c r="AO234" s="1">
        <f t="shared" si="26"/>
        <v>0</v>
      </c>
      <c r="AP234">
        <v>0</v>
      </c>
      <c r="AQ234" s="1">
        <v>1000000</v>
      </c>
      <c r="AR234">
        <v>0</v>
      </c>
      <c r="AS234" s="1">
        <v>382189.76</v>
      </c>
      <c r="AT234" s="1">
        <v>617810.24</v>
      </c>
    </row>
    <row r="235" spans="1:46" hidden="1" x14ac:dyDescent="0.25">
      <c r="A235" t="s">
        <v>63</v>
      </c>
      <c r="B235" t="s">
        <v>64</v>
      </c>
      <c r="C235">
        <v>3</v>
      </c>
      <c r="D235" t="s">
        <v>472</v>
      </c>
      <c r="E235">
        <v>3.8</v>
      </c>
      <c r="F235" t="s">
        <v>506</v>
      </c>
      <c r="G235" t="s">
        <v>507</v>
      </c>
      <c r="H235" t="s">
        <v>508</v>
      </c>
      <c r="I235" t="s">
        <v>187</v>
      </c>
      <c r="J235" t="s">
        <v>188</v>
      </c>
      <c r="K235" t="s">
        <v>509</v>
      </c>
      <c r="L235">
        <v>6</v>
      </c>
      <c r="M235">
        <v>49</v>
      </c>
      <c r="N235" t="s">
        <v>510</v>
      </c>
      <c r="O235" t="s">
        <v>53</v>
      </c>
      <c r="P235">
        <v>3100</v>
      </c>
      <c r="Q235" t="s">
        <v>124</v>
      </c>
      <c r="R235">
        <v>3150</v>
      </c>
      <c r="S235" t="s">
        <v>55</v>
      </c>
      <c r="T235">
        <v>3151</v>
      </c>
      <c r="U235" t="s">
        <v>515</v>
      </c>
      <c r="V235">
        <v>0</v>
      </c>
      <c r="W235" t="s">
        <v>57</v>
      </c>
      <c r="X235">
        <v>3000</v>
      </c>
      <c r="Y235" t="s">
        <v>55</v>
      </c>
      <c r="Z235" t="s">
        <v>74</v>
      </c>
      <c r="AA235" t="s">
        <v>512</v>
      </c>
      <c r="AB235" t="s">
        <v>60</v>
      </c>
      <c r="AC235" t="s">
        <v>513</v>
      </c>
      <c r="AD235" t="s">
        <v>514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 s="1">
        <f t="shared" si="24"/>
        <v>0</v>
      </c>
      <c r="AM235" s="1">
        <v>0</v>
      </c>
      <c r="AN235" s="1">
        <f t="shared" si="25"/>
        <v>0</v>
      </c>
      <c r="AO235" s="1">
        <f t="shared" si="26"/>
        <v>0</v>
      </c>
      <c r="AP235">
        <v>0</v>
      </c>
      <c r="AQ235">
        <v>0</v>
      </c>
      <c r="AR235">
        <v>0</v>
      </c>
      <c r="AS235">
        <v>0</v>
      </c>
      <c r="AT235">
        <v>0</v>
      </c>
    </row>
    <row r="236" spans="1:46" x14ac:dyDescent="0.25">
      <c r="A236" t="s">
        <v>63</v>
      </c>
      <c r="B236" t="s">
        <v>64</v>
      </c>
      <c r="C236">
        <v>1</v>
      </c>
      <c r="D236" t="s">
        <v>45</v>
      </c>
      <c r="E236">
        <v>1.3</v>
      </c>
      <c r="F236" t="s">
        <v>46</v>
      </c>
      <c r="G236" t="s">
        <v>47</v>
      </c>
      <c r="H236" t="s">
        <v>48</v>
      </c>
      <c r="I236" t="s">
        <v>187</v>
      </c>
      <c r="J236" t="s">
        <v>188</v>
      </c>
      <c r="K236" t="s">
        <v>226</v>
      </c>
      <c r="L236">
        <v>6</v>
      </c>
      <c r="M236">
        <v>21</v>
      </c>
      <c r="N236" t="s">
        <v>227</v>
      </c>
      <c r="O236" t="s">
        <v>53</v>
      </c>
      <c r="P236">
        <v>3100</v>
      </c>
      <c r="Q236" t="s">
        <v>124</v>
      </c>
      <c r="R236">
        <v>316</v>
      </c>
      <c r="S236" t="s">
        <v>244</v>
      </c>
      <c r="T236">
        <v>3161</v>
      </c>
      <c r="U236" t="s">
        <v>244</v>
      </c>
      <c r="V236">
        <v>0</v>
      </c>
      <c r="W236" t="s">
        <v>57</v>
      </c>
      <c r="X236">
        <v>3000</v>
      </c>
      <c r="Y236" t="s">
        <v>55</v>
      </c>
      <c r="Z236" t="s">
        <v>74</v>
      </c>
      <c r="AA236" t="s">
        <v>228</v>
      </c>
      <c r="AB236" t="s">
        <v>60</v>
      </c>
      <c r="AC236" t="s">
        <v>229</v>
      </c>
      <c r="AD236" t="s">
        <v>230</v>
      </c>
      <c r="AE236" s="1">
        <v>2700000</v>
      </c>
      <c r="AF236" s="1">
        <v>2700000</v>
      </c>
      <c r="AG236" s="1">
        <v>1835584</v>
      </c>
      <c r="AH236" s="1">
        <v>1835584</v>
      </c>
      <c r="AI236" s="1">
        <v>1371700</v>
      </c>
      <c r="AJ236" s="1">
        <v>1371700</v>
      </c>
      <c r="AK236" s="1">
        <v>1371700</v>
      </c>
      <c r="AL236" s="1">
        <f t="shared" si="24"/>
        <v>864416</v>
      </c>
      <c r="AM236" s="11">
        <v>-489160</v>
      </c>
      <c r="AN236" s="1">
        <f t="shared" si="25"/>
        <v>2210840</v>
      </c>
      <c r="AO236" s="1">
        <f t="shared" si="26"/>
        <v>375256</v>
      </c>
      <c r="AP236">
        <v>0</v>
      </c>
      <c r="AQ236">
        <v>0</v>
      </c>
      <c r="AR236">
        <v>0</v>
      </c>
      <c r="AS236">
        <v>0</v>
      </c>
      <c r="AT236">
        <v>0</v>
      </c>
    </row>
    <row r="237" spans="1:46" hidden="1" x14ac:dyDescent="0.25">
      <c r="A237" t="s">
        <v>63</v>
      </c>
      <c r="B237" t="s">
        <v>64</v>
      </c>
      <c r="C237">
        <v>1</v>
      </c>
      <c r="D237" t="s">
        <v>45</v>
      </c>
      <c r="E237">
        <v>1.7</v>
      </c>
      <c r="F237" t="s">
        <v>321</v>
      </c>
      <c r="G237" t="s">
        <v>333</v>
      </c>
      <c r="H237" t="s">
        <v>334</v>
      </c>
      <c r="I237" t="s">
        <v>87</v>
      </c>
      <c r="J237" t="s">
        <v>88</v>
      </c>
      <c r="K237" t="s">
        <v>335</v>
      </c>
      <c r="L237">
        <v>7</v>
      </c>
      <c r="M237">
        <v>41</v>
      </c>
      <c r="N237" t="s">
        <v>336</v>
      </c>
      <c r="O237" t="s">
        <v>53</v>
      </c>
      <c r="P237">
        <v>3100</v>
      </c>
      <c r="Q237" t="s">
        <v>124</v>
      </c>
      <c r="R237">
        <v>316</v>
      </c>
      <c r="S237" t="s">
        <v>244</v>
      </c>
      <c r="T237">
        <v>3161</v>
      </c>
      <c r="U237" t="s">
        <v>244</v>
      </c>
      <c r="V237">
        <v>0</v>
      </c>
      <c r="W237" t="s">
        <v>57</v>
      </c>
      <c r="X237">
        <v>3000</v>
      </c>
      <c r="Y237" t="s">
        <v>55</v>
      </c>
      <c r="Z237" t="s">
        <v>74</v>
      </c>
      <c r="AA237" t="s">
        <v>337</v>
      </c>
      <c r="AB237" t="s">
        <v>338</v>
      </c>
      <c r="AC237" t="s">
        <v>341</v>
      </c>
      <c r="AD237" t="s">
        <v>340</v>
      </c>
      <c r="AE237" s="1">
        <v>222904.44</v>
      </c>
      <c r="AF237" s="1">
        <v>230000</v>
      </c>
      <c r="AG237" s="1">
        <v>222904.44</v>
      </c>
      <c r="AH237" s="1">
        <v>222904.44</v>
      </c>
      <c r="AI237" s="1">
        <v>203230.26</v>
      </c>
      <c r="AJ237" s="1">
        <v>163881.9</v>
      </c>
      <c r="AK237" s="1">
        <v>163881.9</v>
      </c>
      <c r="AL237" s="1">
        <f t="shared" si="24"/>
        <v>0</v>
      </c>
      <c r="AM237" s="1">
        <v>0</v>
      </c>
      <c r="AN237" s="1">
        <f t="shared" si="25"/>
        <v>222904.44</v>
      </c>
      <c r="AO237" s="1">
        <f t="shared" si="26"/>
        <v>0</v>
      </c>
      <c r="AP237">
        <v>0</v>
      </c>
      <c r="AQ237">
        <v>0</v>
      </c>
      <c r="AR237">
        <v>0</v>
      </c>
      <c r="AS237" s="1">
        <v>7095.56</v>
      </c>
      <c r="AT237" s="1">
        <v>-7095.56</v>
      </c>
    </row>
    <row r="238" spans="1:46" hidden="1" x14ac:dyDescent="0.25">
      <c r="A238" t="s">
        <v>63</v>
      </c>
      <c r="B238" t="s">
        <v>64</v>
      </c>
      <c r="C238">
        <v>3</v>
      </c>
      <c r="D238" t="s">
        <v>472</v>
      </c>
      <c r="E238">
        <v>3.8</v>
      </c>
      <c r="F238" t="s">
        <v>506</v>
      </c>
      <c r="G238" t="s">
        <v>507</v>
      </c>
      <c r="H238" t="s">
        <v>508</v>
      </c>
      <c r="I238" t="s">
        <v>187</v>
      </c>
      <c r="J238" t="s">
        <v>188</v>
      </c>
      <c r="K238" t="s">
        <v>509</v>
      </c>
      <c r="L238">
        <v>6</v>
      </c>
      <c r="M238">
        <v>49</v>
      </c>
      <c r="N238" t="s">
        <v>510</v>
      </c>
      <c r="O238" t="s">
        <v>53</v>
      </c>
      <c r="P238">
        <v>3100</v>
      </c>
      <c r="Q238" t="s">
        <v>124</v>
      </c>
      <c r="R238">
        <v>316</v>
      </c>
      <c r="S238" t="s">
        <v>244</v>
      </c>
      <c r="T238">
        <v>3161</v>
      </c>
      <c r="U238" t="s">
        <v>244</v>
      </c>
      <c r="V238">
        <v>0</v>
      </c>
      <c r="W238" t="s">
        <v>57</v>
      </c>
      <c r="X238">
        <v>3000</v>
      </c>
      <c r="Y238" t="s">
        <v>55</v>
      </c>
      <c r="Z238" t="s">
        <v>74</v>
      </c>
      <c r="AA238" t="s">
        <v>512</v>
      </c>
      <c r="AB238" t="s">
        <v>60</v>
      </c>
      <c r="AC238" t="s">
        <v>513</v>
      </c>
      <c r="AD238" t="s">
        <v>514</v>
      </c>
      <c r="AE238" s="1">
        <v>107601.60000000001</v>
      </c>
      <c r="AF238" s="1">
        <v>1000000</v>
      </c>
      <c r="AG238" s="1">
        <v>107601.60000000001</v>
      </c>
      <c r="AH238" s="1">
        <v>90201.600000000006</v>
      </c>
      <c r="AI238" s="1">
        <v>88007.92</v>
      </c>
      <c r="AJ238" s="1">
        <v>88007.92</v>
      </c>
      <c r="AK238" s="1">
        <v>88007.92</v>
      </c>
      <c r="AL238" s="1">
        <f t="shared" si="24"/>
        <v>0</v>
      </c>
      <c r="AM238" s="1">
        <v>0</v>
      </c>
      <c r="AN238" s="1">
        <f t="shared" si="25"/>
        <v>107601.60000000001</v>
      </c>
      <c r="AO238" s="1">
        <f t="shared" si="26"/>
        <v>0</v>
      </c>
      <c r="AP238">
        <v>0</v>
      </c>
      <c r="AQ238" s="1">
        <v>6435022.4000000004</v>
      </c>
      <c r="AR238">
        <v>0</v>
      </c>
      <c r="AS238" s="1">
        <v>7327420.7999999998</v>
      </c>
      <c r="AT238" s="1">
        <v>-892398.4</v>
      </c>
    </row>
    <row r="239" spans="1:46" hidden="1" x14ac:dyDescent="0.25">
      <c r="A239" t="s">
        <v>63</v>
      </c>
      <c r="B239" t="s">
        <v>64</v>
      </c>
      <c r="C239">
        <v>3</v>
      </c>
      <c r="D239" t="s">
        <v>472</v>
      </c>
      <c r="E239">
        <v>3.8</v>
      </c>
      <c r="F239" t="s">
        <v>506</v>
      </c>
      <c r="G239" t="s">
        <v>507</v>
      </c>
      <c r="H239" t="s">
        <v>508</v>
      </c>
      <c r="I239" t="s">
        <v>187</v>
      </c>
      <c r="J239" t="s">
        <v>188</v>
      </c>
      <c r="K239" t="s">
        <v>509</v>
      </c>
      <c r="L239">
        <v>6</v>
      </c>
      <c r="M239">
        <v>49</v>
      </c>
      <c r="N239" t="s">
        <v>510</v>
      </c>
      <c r="O239" t="s">
        <v>53</v>
      </c>
      <c r="P239">
        <v>3100</v>
      </c>
      <c r="Q239" t="s">
        <v>124</v>
      </c>
      <c r="R239">
        <v>3170</v>
      </c>
      <c r="S239" t="s">
        <v>55</v>
      </c>
      <c r="T239">
        <v>3171</v>
      </c>
      <c r="U239" t="s">
        <v>516</v>
      </c>
      <c r="V239">
        <v>0</v>
      </c>
      <c r="W239" t="s">
        <v>57</v>
      </c>
      <c r="X239">
        <v>3000</v>
      </c>
      <c r="Y239" t="s">
        <v>55</v>
      </c>
      <c r="Z239" t="s">
        <v>74</v>
      </c>
      <c r="AA239" t="s">
        <v>512</v>
      </c>
      <c r="AB239" t="s">
        <v>60</v>
      </c>
      <c r="AC239" t="s">
        <v>513</v>
      </c>
      <c r="AD239" t="s">
        <v>514</v>
      </c>
      <c r="AE239" s="1">
        <v>16008</v>
      </c>
      <c r="AF239">
        <v>0</v>
      </c>
      <c r="AG239" s="1">
        <v>16008</v>
      </c>
      <c r="AH239" s="1">
        <v>16008</v>
      </c>
      <c r="AI239" s="1">
        <v>16008</v>
      </c>
      <c r="AJ239" s="1">
        <v>16008</v>
      </c>
      <c r="AK239" s="1">
        <v>16008</v>
      </c>
      <c r="AL239" s="1">
        <f t="shared" si="24"/>
        <v>0</v>
      </c>
      <c r="AM239" s="1">
        <v>0</v>
      </c>
      <c r="AN239" s="1">
        <f t="shared" si="25"/>
        <v>16008</v>
      </c>
      <c r="AO239" s="1">
        <f t="shared" si="26"/>
        <v>0</v>
      </c>
      <c r="AP239">
        <v>0</v>
      </c>
      <c r="AQ239" s="1">
        <v>20000</v>
      </c>
      <c r="AR239">
        <v>0</v>
      </c>
      <c r="AS239" s="1">
        <v>3992</v>
      </c>
      <c r="AT239" s="1">
        <v>16008</v>
      </c>
    </row>
    <row r="240" spans="1:46" hidden="1" x14ac:dyDescent="0.25">
      <c r="A240" t="s">
        <v>63</v>
      </c>
      <c r="B240" t="s">
        <v>64</v>
      </c>
      <c r="C240">
        <v>1</v>
      </c>
      <c r="D240" t="s">
        <v>45</v>
      </c>
      <c r="E240">
        <v>1.3</v>
      </c>
      <c r="F240" t="s">
        <v>46</v>
      </c>
      <c r="G240" t="s">
        <v>47</v>
      </c>
      <c r="H240" t="s">
        <v>48</v>
      </c>
      <c r="I240" t="s">
        <v>49</v>
      </c>
      <c r="J240" t="s">
        <v>50</v>
      </c>
      <c r="K240" t="s">
        <v>51</v>
      </c>
      <c r="L240">
        <v>6</v>
      </c>
      <c r="M240">
        <v>18</v>
      </c>
      <c r="N240" t="s">
        <v>100</v>
      </c>
      <c r="O240" t="s">
        <v>53</v>
      </c>
      <c r="P240">
        <v>3100</v>
      </c>
      <c r="Q240" t="s">
        <v>124</v>
      </c>
      <c r="R240">
        <v>3180</v>
      </c>
      <c r="S240" t="s">
        <v>55</v>
      </c>
      <c r="T240">
        <v>3181</v>
      </c>
      <c r="U240" t="s">
        <v>125</v>
      </c>
      <c r="V240">
        <v>0</v>
      </c>
      <c r="W240" t="s">
        <v>57</v>
      </c>
      <c r="X240">
        <v>3000</v>
      </c>
      <c r="Y240" t="s">
        <v>55</v>
      </c>
      <c r="Z240" t="s">
        <v>74</v>
      </c>
      <c r="AA240" t="s">
        <v>59</v>
      </c>
      <c r="AB240" t="s">
        <v>60</v>
      </c>
      <c r="AC240" t="s">
        <v>105</v>
      </c>
      <c r="AD240" t="s">
        <v>106</v>
      </c>
      <c r="AE240" s="1">
        <v>9244.9699999999993</v>
      </c>
      <c r="AF240" s="1">
        <v>5500</v>
      </c>
      <c r="AG240" s="1">
        <v>9244.9699999999993</v>
      </c>
      <c r="AH240" s="1">
        <v>9244.9699999999993</v>
      </c>
      <c r="AI240" s="1">
        <v>9244.9699999999993</v>
      </c>
      <c r="AJ240" s="1">
        <v>9244.9699999999993</v>
      </c>
      <c r="AK240" s="1">
        <v>9244.9699999999993</v>
      </c>
      <c r="AL240" s="1">
        <f t="shared" si="24"/>
        <v>0</v>
      </c>
      <c r="AM240" s="1">
        <v>0</v>
      </c>
      <c r="AN240" s="1">
        <f t="shared" si="25"/>
        <v>9244.9699999999993</v>
      </c>
      <c r="AO240" s="1">
        <f t="shared" si="26"/>
        <v>0</v>
      </c>
      <c r="AP240" s="1">
        <v>5000</v>
      </c>
      <c r="AQ240" s="1">
        <v>7500</v>
      </c>
      <c r="AR240">
        <v>0</v>
      </c>
      <c r="AS240" s="1">
        <v>8755.0300000000007</v>
      </c>
      <c r="AT240" s="1">
        <v>3744.97</v>
      </c>
    </row>
    <row r="241" spans="1:46" hidden="1" x14ac:dyDescent="0.25">
      <c r="A241" t="s">
        <v>63</v>
      </c>
      <c r="B241" t="s">
        <v>64</v>
      </c>
      <c r="C241">
        <v>1</v>
      </c>
      <c r="D241" t="s">
        <v>45</v>
      </c>
      <c r="E241">
        <v>1.3</v>
      </c>
      <c r="F241" t="s">
        <v>46</v>
      </c>
      <c r="G241" t="s">
        <v>47</v>
      </c>
      <c r="H241" t="s">
        <v>48</v>
      </c>
      <c r="I241" t="s">
        <v>187</v>
      </c>
      <c r="J241" t="s">
        <v>188</v>
      </c>
      <c r="K241" t="s">
        <v>189</v>
      </c>
      <c r="L241">
        <v>6</v>
      </c>
      <c r="M241">
        <v>4</v>
      </c>
      <c r="N241" t="s">
        <v>218</v>
      </c>
      <c r="O241" t="s">
        <v>53</v>
      </c>
      <c r="P241">
        <v>3100</v>
      </c>
      <c r="Q241" t="s">
        <v>124</v>
      </c>
      <c r="R241">
        <v>3180</v>
      </c>
      <c r="S241" t="s">
        <v>55</v>
      </c>
      <c r="T241">
        <v>3181</v>
      </c>
      <c r="U241" t="s">
        <v>125</v>
      </c>
      <c r="V241">
        <v>0</v>
      </c>
      <c r="W241" t="s">
        <v>57</v>
      </c>
      <c r="X241">
        <v>3000</v>
      </c>
      <c r="Y241" t="s">
        <v>55</v>
      </c>
      <c r="Z241" t="s">
        <v>74</v>
      </c>
      <c r="AA241" t="s">
        <v>192</v>
      </c>
      <c r="AB241" t="s">
        <v>60</v>
      </c>
      <c r="AC241" t="s">
        <v>219</v>
      </c>
      <c r="AD241" t="s">
        <v>220</v>
      </c>
      <c r="AE241">
        <v>0</v>
      </c>
      <c r="AF241" s="1">
        <v>5000</v>
      </c>
      <c r="AG241">
        <v>0</v>
      </c>
      <c r="AH241">
        <v>0</v>
      </c>
      <c r="AI241">
        <v>0</v>
      </c>
      <c r="AJ241">
        <v>0</v>
      </c>
      <c r="AK241">
        <v>0</v>
      </c>
      <c r="AL241" s="1">
        <f t="shared" si="24"/>
        <v>0</v>
      </c>
      <c r="AM241" s="1">
        <v>0</v>
      </c>
      <c r="AN241" s="1">
        <f t="shared" si="25"/>
        <v>0</v>
      </c>
      <c r="AO241" s="1">
        <f t="shared" si="26"/>
        <v>0</v>
      </c>
      <c r="AP241">
        <v>0</v>
      </c>
      <c r="AQ241">
        <v>0</v>
      </c>
      <c r="AR241">
        <v>0</v>
      </c>
      <c r="AS241" s="1">
        <v>5000</v>
      </c>
      <c r="AT241" s="1">
        <v>-5000</v>
      </c>
    </row>
    <row r="242" spans="1:46" hidden="1" x14ac:dyDescent="0.25">
      <c r="A242" t="s">
        <v>63</v>
      </c>
      <c r="B242" t="s">
        <v>64</v>
      </c>
      <c r="C242">
        <v>1</v>
      </c>
      <c r="D242" t="s">
        <v>45</v>
      </c>
      <c r="E242">
        <v>1.3</v>
      </c>
      <c r="F242" t="s">
        <v>46</v>
      </c>
      <c r="G242" t="s">
        <v>47</v>
      </c>
      <c r="H242" t="s">
        <v>48</v>
      </c>
      <c r="I242" t="s">
        <v>187</v>
      </c>
      <c r="J242" t="s">
        <v>188</v>
      </c>
      <c r="K242" t="s">
        <v>226</v>
      </c>
      <c r="L242">
        <v>6</v>
      </c>
      <c r="M242">
        <v>21</v>
      </c>
      <c r="N242" t="s">
        <v>227</v>
      </c>
      <c r="O242" t="s">
        <v>53</v>
      </c>
      <c r="P242">
        <v>3100</v>
      </c>
      <c r="Q242" t="s">
        <v>124</v>
      </c>
      <c r="R242">
        <v>3180</v>
      </c>
      <c r="S242" t="s">
        <v>55</v>
      </c>
      <c r="T242">
        <v>3181</v>
      </c>
      <c r="U242" t="s">
        <v>125</v>
      </c>
      <c r="V242">
        <v>0</v>
      </c>
      <c r="W242" t="s">
        <v>57</v>
      </c>
      <c r="X242">
        <v>3000</v>
      </c>
      <c r="Y242" t="s">
        <v>55</v>
      </c>
      <c r="Z242" t="s">
        <v>74</v>
      </c>
      <c r="AA242" t="s">
        <v>228</v>
      </c>
      <c r="AB242" t="s">
        <v>60</v>
      </c>
      <c r="AC242" t="s">
        <v>229</v>
      </c>
      <c r="AD242" t="s">
        <v>230</v>
      </c>
      <c r="AE242">
        <v>362</v>
      </c>
      <c r="AF242">
        <v>0</v>
      </c>
      <c r="AG242">
        <v>361.98</v>
      </c>
      <c r="AH242">
        <v>361.98</v>
      </c>
      <c r="AI242">
        <v>361.98</v>
      </c>
      <c r="AJ242">
        <v>361.98</v>
      </c>
      <c r="AK242">
        <v>361.98</v>
      </c>
      <c r="AL242" s="1">
        <f t="shared" si="24"/>
        <v>1.999999999998181E-2</v>
      </c>
      <c r="AM242" s="1">
        <v>0</v>
      </c>
      <c r="AN242" s="1">
        <f t="shared" si="25"/>
        <v>362</v>
      </c>
      <c r="AO242" s="1">
        <f t="shared" si="26"/>
        <v>1.999999999998181E-2</v>
      </c>
      <c r="AP242">
        <v>0</v>
      </c>
      <c r="AQ242">
        <v>362</v>
      </c>
      <c r="AR242">
        <v>0</v>
      </c>
      <c r="AS242">
        <v>0</v>
      </c>
      <c r="AT242">
        <v>362</v>
      </c>
    </row>
    <row r="243" spans="1:46" hidden="1" x14ac:dyDescent="0.25">
      <c r="A243" t="s">
        <v>63</v>
      </c>
      <c r="B243" t="s">
        <v>64</v>
      </c>
      <c r="C243">
        <v>1</v>
      </c>
      <c r="D243" t="s">
        <v>45</v>
      </c>
      <c r="E243">
        <v>1.7</v>
      </c>
      <c r="F243" t="s">
        <v>321</v>
      </c>
      <c r="G243" t="s">
        <v>333</v>
      </c>
      <c r="H243" t="s">
        <v>334</v>
      </c>
      <c r="I243" t="s">
        <v>87</v>
      </c>
      <c r="J243" t="s">
        <v>88</v>
      </c>
      <c r="K243" t="s">
        <v>335</v>
      </c>
      <c r="L243">
        <v>7</v>
      </c>
      <c r="M243">
        <v>40</v>
      </c>
      <c r="N243" t="s">
        <v>336</v>
      </c>
      <c r="O243" t="s">
        <v>53</v>
      </c>
      <c r="P243">
        <v>3100</v>
      </c>
      <c r="Q243" t="s">
        <v>124</v>
      </c>
      <c r="R243">
        <v>3180</v>
      </c>
      <c r="S243" t="s">
        <v>55</v>
      </c>
      <c r="T243">
        <v>3181</v>
      </c>
      <c r="U243" t="s">
        <v>125</v>
      </c>
      <c r="V243">
        <v>0</v>
      </c>
      <c r="W243" t="s">
        <v>57</v>
      </c>
      <c r="X243">
        <v>3000</v>
      </c>
      <c r="Y243" t="s">
        <v>55</v>
      </c>
      <c r="Z243" t="s">
        <v>74</v>
      </c>
      <c r="AA243" t="s">
        <v>337</v>
      </c>
      <c r="AB243" t="s">
        <v>338</v>
      </c>
      <c r="AC243" t="s">
        <v>339</v>
      </c>
      <c r="AD243" t="s">
        <v>340</v>
      </c>
      <c r="AE243" s="1">
        <v>1093.76</v>
      </c>
      <c r="AF243" s="1">
        <v>10000</v>
      </c>
      <c r="AG243" s="1">
        <v>1093.76</v>
      </c>
      <c r="AH243" s="1">
        <v>1093.76</v>
      </c>
      <c r="AI243" s="1">
        <v>1093.76</v>
      </c>
      <c r="AJ243" s="1">
        <v>1093.76</v>
      </c>
      <c r="AK243" s="1">
        <v>1093.76</v>
      </c>
      <c r="AL243" s="1">
        <f t="shared" si="24"/>
        <v>0</v>
      </c>
      <c r="AM243" s="1">
        <v>0</v>
      </c>
      <c r="AN243" s="1">
        <f t="shared" si="25"/>
        <v>1093.76</v>
      </c>
      <c r="AO243" s="1">
        <f t="shared" si="26"/>
        <v>0</v>
      </c>
      <c r="AP243">
        <v>0</v>
      </c>
      <c r="AQ243">
        <v>0</v>
      </c>
      <c r="AR243">
        <v>0</v>
      </c>
      <c r="AS243" s="1">
        <v>8906.24</v>
      </c>
      <c r="AT243" s="1">
        <v>-8906.24</v>
      </c>
    </row>
    <row r="244" spans="1:46" hidden="1" x14ac:dyDescent="0.25">
      <c r="A244" t="s">
        <v>63</v>
      </c>
      <c r="B244" t="s">
        <v>64</v>
      </c>
      <c r="C244">
        <v>3</v>
      </c>
      <c r="D244" t="s">
        <v>472</v>
      </c>
      <c r="E244">
        <v>3.8</v>
      </c>
      <c r="F244" t="s">
        <v>506</v>
      </c>
      <c r="G244" t="s">
        <v>507</v>
      </c>
      <c r="H244" t="s">
        <v>508</v>
      </c>
      <c r="I244" t="s">
        <v>187</v>
      </c>
      <c r="J244" t="s">
        <v>188</v>
      </c>
      <c r="K244" t="s">
        <v>509</v>
      </c>
      <c r="L244">
        <v>6</v>
      </c>
      <c r="M244">
        <v>49</v>
      </c>
      <c r="N244" t="s">
        <v>510</v>
      </c>
      <c r="O244" t="s">
        <v>53</v>
      </c>
      <c r="P244">
        <v>3100</v>
      </c>
      <c r="Q244" t="s">
        <v>124</v>
      </c>
      <c r="R244">
        <v>3180</v>
      </c>
      <c r="S244" t="s">
        <v>55</v>
      </c>
      <c r="T244">
        <v>3181</v>
      </c>
      <c r="U244" t="s">
        <v>125</v>
      </c>
      <c r="V244">
        <v>0</v>
      </c>
      <c r="W244" t="s">
        <v>57</v>
      </c>
      <c r="X244">
        <v>3000</v>
      </c>
      <c r="Y244" t="s">
        <v>55</v>
      </c>
      <c r="Z244" t="s">
        <v>74</v>
      </c>
      <c r="AA244" t="s">
        <v>512</v>
      </c>
      <c r="AB244" t="s">
        <v>60</v>
      </c>
      <c r="AC244" t="s">
        <v>513</v>
      </c>
      <c r="AD244" t="s">
        <v>514</v>
      </c>
      <c r="AE244" s="1">
        <v>1158.31</v>
      </c>
      <c r="AF244">
        <v>0</v>
      </c>
      <c r="AG244" s="1">
        <v>1158.31</v>
      </c>
      <c r="AH244" s="1">
        <v>1158.31</v>
      </c>
      <c r="AI244" s="1">
        <v>1158.31</v>
      </c>
      <c r="AJ244" s="1">
        <v>1158.31</v>
      </c>
      <c r="AK244" s="1">
        <v>1158.31</v>
      </c>
      <c r="AL244" s="1">
        <f t="shared" si="24"/>
        <v>0</v>
      </c>
      <c r="AM244" s="1">
        <v>0</v>
      </c>
      <c r="AN244" s="1">
        <f t="shared" si="25"/>
        <v>1158.31</v>
      </c>
      <c r="AO244" s="1">
        <f t="shared" si="26"/>
        <v>0</v>
      </c>
      <c r="AP244">
        <v>0</v>
      </c>
      <c r="AQ244" s="1">
        <v>1500</v>
      </c>
      <c r="AR244">
        <v>0</v>
      </c>
      <c r="AS244">
        <v>341.69</v>
      </c>
      <c r="AT244" s="1">
        <v>1158.31</v>
      </c>
    </row>
    <row r="245" spans="1:46" hidden="1" x14ac:dyDescent="0.25">
      <c r="A245" t="s">
        <v>63</v>
      </c>
      <c r="B245" t="s">
        <v>64</v>
      </c>
      <c r="C245">
        <v>1</v>
      </c>
      <c r="D245" t="s">
        <v>45</v>
      </c>
      <c r="E245">
        <v>1.3</v>
      </c>
      <c r="F245" t="s">
        <v>46</v>
      </c>
      <c r="G245" t="s">
        <v>47</v>
      </c>
      <c r="H245" t="s">
        <v>48</v>
      </c>
      <c r="I245" t="s">
        <v>49</v>
      </c>
      <c r="J245" t="s">
        <v>50</v>
      </c>
      <c r="K245" t="s">
        <v>51</v>
      </c>
      <c r="L245">
        <v>6</v>
      </c>
      <c r="M245">
        <v>18</v>
      </c>
      <c r="N245" t="s">
        <v>100</v>
      </c>
      <c r="O245" t="s">
        <v>53</v>
      </c>
      <c r="P245">
        <v>3200</v>
      </c>
      <c r="Q245" t="s">
        <v>126</v>
      </c>
      <c r="R245">
        <v>3210</v>
      </c>
      <c r="S245" t="s">
        <v>55</v>
      </c>
      <c r="T245">
        <v>3211</v>
      </c>
      <c r="U245" t="s">
        <v>127</v>
      </c>
      <c r="V245">
        <v>0</v>
      </c>
      <c r="W245" t="s">
        <v>57</v>
      </c>
      <c r="X245">
        <v>3000</v>
      </c>
      <c r="Y245" t="s">
        <v>55</v>
      </c>
      <c r="Z245" t="s">
        <v>74</v>
      </c>
      <c r="AA245" t="s">
        <v>59</v>
      </c>
      <c r="AB245" t="s">
        <v>60</v>
      </c>
      <c r="AC245" t="s">
        <v>105</v>
      </c>
      <c r="AD245" t="s">
        <v>106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 s="1">
        <f t="shared" si="24"/>
        <v>0</v>
      </c>
      <c r="AM245" s="1">
        <v>0</v>
      </c>
      <c r="AN245" s="1">
        <f t="shared" si="25"/>
        <v>0</v>
      </c>
      <c r="AO245" s="1">
        <f t="shared" si="26"/>
        <v>0</v>
      </c>
      <c r="AP245">
        <v>0</v>
      </c>
      <c r="AQ245" s="1">
        <v>1056440</v>
      </c>
      <c r="AR245">
        <v>0</v>
      </c>
      <c r="AS245" s="1">
        <v>1056440</v>
      </c>
      <c r="AT245">
        <v>0</v>
      </c>
    </row>
    <row r="246" spans="1:46" hidden="1" x14ac:dyDescent="0.25">
      <c r="A246" t="s">
        <v>63</v>
      </c>
      <c r="B246" t="s">
        <v>64</v>
      </c>
      <c r="C246">
        <v>1</v>
      </c>
      <c r="D246" t="s">
        <v>45</v>
      </c>
      <c r="E246">
        <v>1.3</v>
      </c>
      <c r="F246" t="s">
        <v>46</v>
      </c>
      <c r="G246" t="s">
        <v>47</v>
      </c>
      <c r="H246" t="s">
        <v>48</v>
      </c>
      <c r="I246" t="s">
        <v>49</v>
      </c>
      <c r="J246" t="s">
        <v>50</v>
      </c>
      <c r="K246" t="s">
        <v>51</v>
      </c>
      <c r="L246">
        <v>6</v>
      </c>
      <c r="M246">
        <v>18</v>
      </c>
      <c r="N246" t="s">
        <v>100</v>
      </c>
      <c r="O246" t="s">
        <v>53</v>
      </c>
      <c r="P246">
        <v>3200</v>
      </c>
      <c r="Q246" t="s">
        <v>126</v>
      </c>
      <c r="R246">
        <v>3210</v>
      </c>
      <c r="S246" t="s">
        <v>55</v>
      </c>
      <c r="T246">
        <v>3211</v>
      </c>
      <c r="U246" t="s">
        <v>127</v>
      </c>
      <c r="V246">
        <v>34</v>
      </c>
      <c r="W246" t="s">
        <v>128</v>
      </c>
      <c r="X246">
        <v>3000</v>
      </c>
      <c r="Y246" t="s">
        <v>55</v>
      </c>
      <c r="Z246" t="s">
        <v>74</v>
      </c>
      <c r="AA246" t="s">
        <v>59</v>
      </c>
      <c r="AB246" t="s">
        <v>60</v>
      </c>
      <c r="AC246" t="s">
        <v>105</v>
      </c>
      <c r="AD246" t="s">
        <v>106</v>
      </c>
      <c r="AE246" s="1">
        <v>2000000</v>
      </c>
      <c r="AF246">
        <v>0</v>
      </c>
      <c r="AG246" s="1">
        <v>2000000</v>
      </c>
      <c r="AH246" s="1">
        <v>2000000</v>
      </c>
      <c r="AI246" s="1">
        <v>2000000</v>
      </c>
      <c r="AJ246" s="1">
        <v>2000000</v>
      </c>
      <c r="AK246" s="1">
        <v>2000000</v>
      </c>
      <c r="AL246" s="1">
        <f t="shared" si="24"/>
        <v>0</v>
      </c>
      <c r="AM246" s="1">
        <v>0</v>
      </c>
      <c r="AN246" s="1">
        <f t="shared" si="25"/>
        <v>2000000</v>
      </c>
      <c r="AO246" s="1">
        <f t="shared" si="26"/>
        <v>0</v>
      </c>
      <c r="AP246" s="1">
        <v>2000000</v>
      </c>
      <c r="AQ246">
        <v>0</v>
      </c>
      <c r="AR246">
        <v>0</v>
      </c>
      <c r="AS246">
        <v>0</v>
      </c>
      <c r="AT246" s="1">
        <v>2000000</v>
      </c>
    </row>
    <row r="247" spans="1:46" hidden="1" x14ac:dyDescent="0.25">
      <c r="A247" t="s">
        <v>63</v>
      </c>
      <c r="B247" t="s">
        <v>64</v>
      </c>
      <c r="C247">
        <v>1</v>
      </c>
      <c r="D247" t="s">
        <v>45</v>
      </c>
      <c r="E247">
        <v>1.3</v>
      </c>
      <c r="F247" t="s">
        <v>46</v>
      </c>
      <c r="G247" t="s">
        <v>47</v>
      </c>
      <c r="H247" t="s">
        <v>48</v>
      </c>
      <c r="I247" t="s">
        <v>49</v>
      </c>
      <c r="J247" t="s">
        <v>50</v>
      </c>
      <c r="K247" t="s">
        <v>51</v>
      </c>
      <c r="L247">
        <v>6</v>
      </c>
      <c r="M247">
        <v>18</v>
      </c>
      <c r="N247" t="s">
        <v>100</v>
      </c>
      <c r="O247" t="s">
        <v>53</v>
      </c>
      <c r="P247">
        <v>3200</v>
      </c>
      <c r="Q247" t="s">
        <v>126</v>
      </c>
      <c r="R247">
        <v>3210</v>
      </c>
      <c r="S247" t="s">
        <v>55</v>
      </c>
      <c r="T247">
        <v>3211</v>
      </c>
      <c r="U247" t="s">
        <v>127</v>
      </c>
      <c r="V247">
        <v>36</v>
      </c>
      <c r="W247" t="s">
        <v>129</v>
      </c>
      <c r="X247">
        <v>3000</v>
      </c>
      <c r="Y247" t="s">
        <v>55</v>
      </c>
      <c r="Z247" t="s">
        <v>74</v>
      </c>
      <c r="AA247" t="s">
        <v>59</v>
      </c>
      <c r="AB247" t="s">
        <v>60</v>
      </c>
      <c r="AC247" t="s">
        <v>105</v>
      </c>
      <c r="AD247" t="s">
        <v>106</v>
      </c>
      <c r="AE247" s="1">
        <v>928551.63</v>
      </c>
      <c r="AF247">
        <v>0</v>
      </c>
      <c r="AG247" s="1">
        <v>928551.63</v>
      </c>
      <c r="AH247" s="1">
        <v>928551.63</v>
      </c>
      <c r="AI247" s="1">
        <v>928551.63</v>
      </c>
      <c r="AJ247" s="1">
        <v>928551.63</v>
      </c>
      <c r="AK247" s="1">
        <v>928551.63</v>
      </c>
      <c r="AL247" s="1">
        <f t="shared" si="24"/>
        <v>0</v>
      </c>
      <c r="AM247" s="1">
        <v>0</v>
      </c>
      <c r="AN247" s="1">
        <f t="shared" si="25"/>
        <v>928551.63</v>
      </c>
      <c r="AO247" s="1">
        <f t="shared" si="26"/>
        <v>0</v>
      </c>
      <c r="AP247" s="1">
        <v>928551.63</v>
      </c>
      <c r="AQ247">
        <v>0</v>
      </c>
      <c r="AR247">
        <v>0</v>
      </c>
      <c r="AS247">
        <v>0</v>
      </c>
      <c r="AT247" s="1">
        <v>928551.63</v>
      </c>
    </row>
    <row r="248" spans="1:46" x14ac:dyDescent="0.25">
      <c r="A248" t="s">
        <v>63</v>
      </c>
      <c r="B248" t="s">
        <v>64</v>
      </c>
      <c r="C248">
        <v>1</v>
      </c>
      <c r="D248" t="s">
        <v>45</v>
      </c>
      <c r="E248">
        <v>1.3</v>
      </c>
      <c r="F248" t="s">
        <v>46</v>
      </c>
      <c r="G248" t="s">
        <v>47</v>
      </c>
      <c r="H248" t="s">
        <v>48</v>
      </c>
      <c r="I248" t="s">
        <v>187</v>
      </c>
      <c r="J248" t="s">
        <v>188</v>
      </c>
      <c r="K248" t="s">
        <v>226</v>
      </c>
      <c r="L248">
        <v>6</v>
      </c>
      <c r="M248">
        <v>21</v>
      </c>
      <c r="N248" t="s">
        <v>227</v>
      </c>
      <c r="O248" t="s">
        <v>53</v>
      </c>
      <c r="P248">
        <v>3200</v>
      </c>
      <c r="Q248" t="s">
        <v>126</v>
      </c>
      <c r="R248">
        <v>3220</v>
      </c>
      <c r="S248" t="s">
        <v>55</v>
      </c>
      <c r="T248">
        <v>3221</v>
      </c>
      <c r="U248" t="s">
        <v>245</v>
      </c>
      <c r="V248">
        <v>0</v>
      </c>
      <c r="W248" t="s">
        <v>57</v>
      </c>
      <c r="X248">
        <v>3000</v>
      </c>
      <c r="Y248" t="s">
        <v>55</v>
      </c>
      <c r="Z248" t="s">
        <v>74</v>
      </c>
      <c r="AA248" t="s">
        <v>228</v>
      </c>
      <c r="AB248" t="s">
        <v>60</v>
      </c>
      <c r="AC248" t="s">
        <v>229</v>
      </c>
      <c r="AD248" t="s">
        <v>230</v>
      </c>
      <c r="AE248" s="1">
        <v>1757694.16</v>
      </c>
      <c r="AF248" s="1">
        <v>1500000</v>
      </c>
      <c r="AG248" s="1">
        <v>1757694.16</v>
      </c>
      <c r="AH248" s="1">
        <v>1704474.17</v>
      </c>
      <c r="AI248" s="1">
        <v>1637368.27</v>
      </c>
      <c r="AJ248" s="1">
        <v>1637368.27</v>
      </c>
      <c r="AK248" s="1">
        <v>1637368.27</v>
      </c>
      <c r="AL248" s="1">
        <f t="shared" si="24"/>
        <v>0</v>
      </c>
      <c r="AM248" s="11">
        <v>465160</v>
      </c>
      <c r="AN248" s="1">
        <f t="shared" si="25"/>
        <v>2222854.16</v>
      </c>
      <c r="AO248" s="1">
        <f t="shared" si="26"/>
        <v>465160.00000000023</v>
      </c>
      <c r="AP248">
        <v>0</v>
      </c>
      <c r="AQ248" s="1">
        <v>324000</v>
      </c>
      <c r="AR248">
        <v>0</v>
      </c>
      <c r="AS248" s="1">
        <v>66305.84</v>
      </c>
      <c r="AT248" s="1">
        <v>257694.16</v>
      </c>
    </row>
    <row r="249" spans="1:46" hidden="1" x14ac:dyDescent="0.25">
      <c r="A249" t="s">
        <v>63</v>
      </c>
      <c r="B249" t="s">
        <v>64</v>
      </c>
      <c r="C249">
        <v>2</v>
      </c>
      <c r="D249" t="s">
        <v>351</v>
      </c>
      <c r="E249">
        <v>2.4</v>
      </c>
      <c r="F249" t="s">
        <v>401</v>
      </c>
      <c r="G249" t="s">
        <v>402</v>
      </c>
      <c r="H249" t="s">
        <v>403</v>
      </c>
      <c r="I249" t="s">
        <v>177</v>
      </c>
      <c r="J249" t="s">
        <v>178</v>
      </c>
      <c r="K249" t="s">
        <v>404</v>
      </c>
      <c r="L249">
        <v>5</v>
      </c>
      <c r="M249">
        <v>29</v>
      </c>
      <c r="N249" t="s">
        <v>405</v>
      </c>
      <c r="O249" t="s">
        <v>53</v>
      </c>
      <c r="P249">
        <v>3200</v>
      </c>
      <c r="Q249" t="s">
        <v>126</v>
      </c>
      <c r="R249">
        <v>3220</v>
      </c>
      <c r="S249" t="s">
        <v>55</v>
      </c>
      <c r="T249">
        <v>3221</v>
      </c>
      <c r="U249" t="s">
        <v>245</v>
      </c>
      <c r="V249">
        <v>0</v>
      </c>
      <c r="W249" t="s">
        <v>57</v>
      </c>
      <c r="X249">
        <v>3000</v>
      </c>
      <c r="Y249" t="s">
        <v>55</v>
      </c>
      <c r="Z249" t="s">
        <v>74</v>
      </c>
      <c r="AA249" t="s">
        <v>406</v>
      </c>
      <c r="AB249" t="s">
        <v>202</v>
      </c>
      <c r="AC249" t="s">
        <v>407</v>
      </c>
      <c r="AD249" t="s">
        <v>408</v>
      </c>
      <c r="AE249">
        <v>0</v>
      </c>
      <c r="AF249" s="1">
        <v>348000</v>
      </c>
      <c r="AG249">
        <v>0</v>
      </c>
      <c r="AH249">
        <v>0</v>
      </c>
      <c r="AI249">
        <v>0</v>
      </c>
      <c r="AJ249">
        <v>0</v>
      </c>
      <c r="AK249">
        <v>0</v>
      </c>
      <c r="AL249" s="1">
        <f t="shared" si="24"/>
        <v>0</v>
      </c>
      <c r="AM249" s="1">
        <v>0</v>
      </c>
      <c r="AN249" s="1">
        <f t="shared" si="25"/>
        <v>0</v>
      </c>
      <c r="AO249" s="1">
        <f t="shared" si="26"/>
        <v>0</v>
      </c>
      <c r="AP249">
        <v>0</v>
      </c>
      <c r="AQ249">
        <v>0</v>
      </c>
      <c r="AR249">
        <v>0</v>
      </c>
      <c r="AS249" s="1">
        <v>348000</v>
      </c>
      <c r="AT249" s="1">
        <v>-348000</v>
      </c>
    </row>
    <row r="250" spans="1:46" hidden="1" x14ac:dyDescent="0.25">
      <c r="A250" t="s">
        <v>63</v>
      </c>
      <c r="B250" t="s">
        <v>64</v>
      </c>
      <c r="C250">
        <v>1</v>
      </c>
      <c r="D250" t="s">
        <v>45</v>
      </c>
      <c r="E250">
        <v>1.3</v>
      </c>
      <c r="F250" t="s">
        <v>46</v>
      </c>
      <c r="G250" t="s">
        <v>47</v>
      </c>
      <c r="H250" t="s">
        <v>48</v>
      </c>
      <c r="I250" t="s">
        <v>187</v>
      </c>
      <c r="J250" t="s">
        <v>188</v>
      </c>
      <c r="K250" t="s">
        <v>226</v>
      </c>
      <c r="L250">
        <v>6</v>
      </c>
      <c r="M250">
        <v>21</v>
      </c>
      <c r="N250" t="s">
        <v>227</v>
      </c>
      <c r="O250" t="s">
        <v>53</v>
      </c>
      <c r="P250">
        <v>3200</v>
      </c>
      <c r="Q250" t="s">
        <v>126</v>
      </c>
      <c r="R250">
        <v>3230</v>
      </c>
      <c r="S250" t="s">
        <v>55</v>
      </c>
      <c r="T250">
        <v>3231</v>
      </c>
      <c r="U250" t="s">
        <v>246</v>
      </c>
      <c r="V250">
        <v>0</v>
      </c>
      <c r="W250" t="s">
        <v>57</v>
      </c>
      <c r="X250">
        <v>3000</v>
      </c>
      <c r="Y250" t="s">
        <v>55</v>
      </c>
      <c r="Z250" t="s">
        <v>74</v>
      </c>
      <c r="AA250" t="s">
        <v>228</v>
      </c>
      <c r="AB250" t="s">
        <v>60</v>
      </c>
      <c r="AC250" t="s">
        <v>229</v>
      </c>
      <c r="AD250" t="s">
        <v>230</v>
      </c>
      <c r="AE250">
        <v>0</v>
      </c>
      <c r="AF250" s="1">
        <v>3000000</v>
      </c>
      <c r="AG250">
        <v>0</v>
      </c>
      <c r="AH250">
        <v>0</v>
      </c>
      <c r="AI250">
        <v>0</v>
      </c>
      <c r="AJ250">
        <v>0</v>
      </c>
      <c r="AK250">
        <v>0</v>
      </c>
      <c r="AL250" s="1">
        <f t="shared" si="24"/>
        <v>0</v>
      </c>
      <c r="AM250" s="1">
        <v>0</v>
      </c>
      <c r="AN250" s="1">
        <f t="shared" si="25"/>
        <v>0</v>
      </c>
      <c r="AO250" s="1">
        <f t="shared" si="26"/>
        <v>0</v>
      </c>
      <c r="AP250">
        <v>0</v>
      </c>
      <c r="AQ250">
        <v>0</v>
      </c>
      <c r="AR250">
        <v>0</v>
      </c>
      <c r="AS250" s="1">
        <v>3000000</v>
      </c>
      <c r="AT250" s="1">
        <v>-3000000</v>
      </c>
    </row>
    <row r="251" spans="1:46" hidden="1" x14ac:dyDescent="0.25">
      <c r="A251" t="s">
        <v>63</v>
      </c>
      <c r="B251" t="s">
        <v>64</v>
      </c>
      <c r="C251">
        <v>3</v>
      </c>
      <c r="D251" t="s">
        <v>472</v>
      </c>
      <c r="E251">
        <v>3.8</v>
      </c>
      <c r="F251" t="s">
        <v>506</v>
      </c>
      <c r="G251" t="s">
        <v>507</v>
      </c>
      <c r="H251" t="s">
        <v>508</v>
      </c>
      <c r="I251" t="s">
        <v>187</v>
      </c>
      <c r="J251" t="s">
        <v>188</v>
      </c>
      <c r="K251" t="s">
        <v>509</v>
      </c>
      <c r="L251">
        <v>6</v>
      </c>
      <c r="M251">
        <v>50</v>
      </c>
      <c r="N251" t="s">
        <v>510</v>
      </c>
      <c r="O251" t="s">
        <v>53</v>
      </c>
      <c r="P251">
        <v>3200</v>
      </c>
      <c r="Q251" t="s">
        <v>126</v>
      </c>
      <c r="R251">
        <v>3230</v>
      </c>
      <c r="S251" t="s">
        <v>55</v>
      </c>
      <c r="T251">
        <v>3231</v>
      </c>
      <c r="U251" t="s">
        <v>246</v>
      </c>
      <c r="V251">
        <v>0</v>
      </c>
      <c r="W251" t="s">
        <v>57</v>
      </c>
      <c r="X251">
        <v>3000</v>
      </c>
      <c r="Y251" t="s">
        <v>55</v>
      </c>
      <c r="Z251" t="s">
        <v>74</v>
      </c>
      <c r="AA251" t="s">
        <v>512</v>
      </c>
      <c r="AB251" t="s">
        <v>60</v>
      </c>
      <c r="AC251" t="s">
        <v>519</v>
      </c>
      <c r="AD251" t="s">
        <v>514</v>
      </c>
      <c r="AE251" s="1">
        <v>5553749.3300000001</v>
      </c>
      <c r="AF251" s="1">
        <v>1000000</v>
      </c>
      <c r="AG251" s="1">
        <v>5553749.3300000001</v>
      </c>
      <c r="AH251" s="1">
        <v>4318430.53</v>
      </c>
      <c r="AI251" s="1">
        <v>4276133.34</v>
      </c>
      <c r="AJ251" s="1">
        <v>4092973.01</v>
      </c>
      <c r="AK251" s="1">
        <v>4092973.01</v>
      </c>
      <c r="AL251" s="1">
        <f t="shared" si="24"/>
        <v>0</v>
      </c>
      <c r="AM251" s="1">
        <v>0</v>
      </c>
      <c r="AN251" s="1">
        <f t="shared" si="25"/>
        <v>5553749.3300000001</v>
      </c>
      <c r="AO251" s="1">
        <f t="shared" si="26"/>
        <v>0</v>
      </c>
      <c r="AP251">
        <v>0</v>
      </c>
      <c r="AQ251" s="1">
        <v>4651997</v>
      </c>
      <c r="AR251">
        <v>0</v>
      </c>
      <c r="AS251" s="1">
        <v>98247.67</v>
      </c>
      <c r="AT251" s="1">
        <v>4553749.33</v>
      </c>
    </row>
    <row r="252" spans="1:46" hidden="1" x14ac:dyDescent="0.25">
      <c r="A252" t="s">
        <v>63</v>
      </c>
      <c r="B252" t="s">
        <v>64</v>
      </c>
      <c r="C252">
        <v>1</v>
      </c>
      <c r="D252" t="s">
        <v>45</v>
      </c>
      <c r="E252">
        <v>1.3</v>
      </c>
      <c r="F252" t="s">
        <v>46</v>
      </c>
      <c r="G252" t="s">
        <v>47</v>
      </c>
      <c r="H252" t="s">
        <v>48</v>
      </c>
      <c r="I252" t="s">
        <v>177</v>
      </c>
      <c r="J252" t="s">
        <v>178</v>
      </c>
      <c r="K252" t="s">
        <v>89</v>
      </c>
      <c r="L252">
        <v>1</v>
      </c>
      <c r="M252">
        <v>15</v>
      </c>
      <c r="N252" t="s">
        <v>163</v>
      </c>
      <c r="O252" t="s">
        <v>53</v>
      </c>
      <c r="P252">
        <v>3200</v>
      </c>
      <c r="Q252" t="s">
        <v>126</v>
      </c>
      <c r="R252">
        <v>3250</v>
      </c>
      <c r="S252" t="s">
        <v>55</v>
      </c>
      <c r="T252">
        <v>3251</v>
      </c>
      <c r="U252" t="s">
        <v>186</v>
      </c>
      <c r="V252">
        <v>0</v>
      </c>
      <c r="W252" t="s">
        <v>57</v>
      </c>
      <c r="X252">
        <v>3000</v>
      </c>
      <c r="Y252" t="s">
        <v>55</v>
      </c>
      <c r="Z252" t="s">
        <v>74</v>
      </c>
      <c r="AA252" t="s">
        <v>96</v>
      </c>
      <c r="AB252" t="s">
        <v>76</v>
      </c>
      <c r="AC252" t="s">
        <v>180</v>
      </c>
      <c r="AD252" t="s">
        <v>166</v>
      </c>
      <c r="AE252">
        <v>0</v>
      </c>
      <c r="AF252" s="1">
        <v>100000</v>
      </c>
      <c r="AG252">
        <v>0</v>
      </c>
      <c r="AH252">
        <v>0</v>
      </c>
      <c r="AI252">
        <v>0</v>
      </c>
      <c r="AJ252">
        <v>0</v>
      </c>
      <c r="AK252">
        <v>0</v>
      </c>
      <c r="AL252" s="1">
        <f t="shared" si="24"/>
        <v>0</v>
      </c>
      <c r="AM252" s="1">
        <v>0</v>
      </c>
      <c r="AN252" s="1">
        <f t="shared" si="25"/>
        <v>0</v>
      </c>
      <c r="AO252" s="1">
        <f t="shared" si="26"/>
        <v>0</v>
      </c>
      <c r="AP252">
        <v>0</v>
      </c>
      <c r="AQ252">
        <v>0</v>
      </c>
      <c r="AR252">
        <v>0</v>
      </c>
      <c r="AS252" s="1">
        <v>100000</v>
      </c>
      <c r="AT252" s="1">
        <v>-100000</v>
      </c>
    </row>
    <row r="253" spans="1:46" hidden="1" x14ac:dyDescent="0.25">
      <c r="A253" t="s">
        <v>63</v>
      </c>
      <c r="B253" t="s">
        <v>64</v>
      </c>
      <c r="C253">
        <v>1</v>
      </c>
      <c r="D253" t="s">
        <v>45</v>
      </c>
      <c r="E253">
        <v>1.3</v>
      </c>
      <c r="F253" t="s">
        <v>46</v>
      </c>
      <c r="G253" t="s">
        <v>47</v>
      </c>
      <c r="H253" t="s">
        <v>48</v>
      </c>
      <c r="I253" t="s">
        <v>187</v>
      </c>
      <c r="J253" t="s">
        <v>188</v>
      </c>
      <c r="K253" t="s">
        <v>226</v>
      </c>
      <c r="L253">
        <v>6</v>
      </c>
      <c r="M253">
        <v>21</v>
      </c>
      <c r="N253" t="s">
        <v>227</v>
      </c>
      <c r="O253" t="s">
        <v>53</v>
      </c>
      <c r="P253">
        <v>3200</v>
      </c>
      <c r="Q253" t="s">
        <v>126</v>
      </c>
      <c r="R253">
        <v>3250</v>
      </c>
      <c r="S253" t="s">
        <v>55</v>
      </c>
      <c r="T253">
        <v>3251</v>
      </c>
      <c r="U253" t="s">
        <v>186</v>
      </c>
      <c r="V253">
        <v>0</v>
      </c>
      <c r="W253" t="s">
        <v>57</v>
      </c>
      <c r="X253">
        <v>3000</v>
      </c>
      <c r="Y253" t="s">
        <v>55</v>
      </c>
      <c r="Z253" t="s">
        <v>74</v>
      </c>
      <c r="AA253" t="s">
        <v>228</v>
      </c>
      <c r="AB253" t="s">
        <v>60</v>
      </c>
      <c r="AC253" t="s">
        <v>229</v>
      </c>
      <c r="AD253" t="s">
        <v>230</v>
      </c>
      <c r="AE253" s="1">
        <v>41221201.450000003</v>
      </c>
      <c r="AF253">
        <v>0</v>
      </c>
      <c r="AG253" s="1">
        <v>41221201.450000003</v>
      </c>
      <c r="AH253" s="1">
        <v>41221201.450000003</v>
      </c>
      <c r="AI253" s="1">
        <v>41221201.450000003</v>
      </c>
      <c r="AJ253" s="1">
        <v>21760536.59</v>
      </c>
      <c r="AK253" s="1">
        <v>2414535.36</v>
      </c>
      <c r="AL253" s="1">
        <f t="shared" si="24"/>
        <v>0</v>
      </c>
      <c r="AM253" s="1">
        <v>0</v>
      </c>
      <c r="AN253" s="1">
        <f t="shared" si="25"/>
        <v>41221201.450000003</v>
      </c>
      <c r="AO253" s="1">
        <f t="shared" si="26"/>
        <v>0</v>
      </c>
      <c r="AP253" s="1">
        <v>5371412.3399999999</v>
      </c>
      <c r="AQ253" s="1">
        <v>40721789.109999999</v>
      </c>
      <c r="AR253">
        <v>0</v>
      </c>
      <c r="AS253" s="1">
        <v>4872000</v>
      </c>
      <c r="AT253" s="1">
        <v>41221201.450000003</v>
      </c>
    </row>
    <row r="254" spans="1:46" hidden="1" x14ac:dyDescent="0.25">
      <c r="A254" t="s">
        <v>534</v>
      </c>
      <c r="B254" t="s">
        <v>44</v>
      </c>
      <c r="C254">
        <v>1</v>
      </c>
      <c r="D254" t="s">
        <v>45</v>
      </c>
      <c r="E254">
        <v>1.3</v>
      </c>
      <c r="F254" t="s">
        <v>46</v>
      </c>
      <c r="G254" t="s">
        <v>47</v>
      </c>
      <c r="H254" t="s">
        <v>48</v>
      </c>
      <c r="I254" t="s">
        <v>187</v>
      </c>
      <c r="J254" t="s">
        <v>188</v>
      </c>
      <c r="K254" t="s">
        <v>226</v>
      </c>
      <c r="L254">
        <v>6</v>
      </c>
      <c r="M254">
        <v>21</v>
      </c>
      <c r="N254" t="s">
        <v>227</v>
      </c>
      <c r="O254" t="s">
        <v>53</v>
      </c>
      <c r="P254">
        <v>3200</v>
      </c>
      <c r="Q254" t="s">
        <v>126</v>
      </c>
      <c r="R254">
        <v>3250</v>
      </c>
      <c r="S254" t="s">
        <v>55</v>
      </c>
      <c r="T254">
        <v>3251</v>
      </c>
      <c r="U254" t="s">
        <v>186</v>
      </c>
      <c r="V254">
        <v>0</v>
      </c>
      <c r="W254" t="s">
        <v>57</v>
      </c>
      <c r="X254">
        <v>3000</v>
      </c>
      <c r="Y254" t="s">
        <v>55</v>
      </c>
      <c r="Z254" s="14" t="s">
        <v>535</v>
      </c>
      <c r="AA254" t="s">
        <v>228</v>
      </c>
      <c r="AB254" t="s">
        <v>60</v>
      </c>
      <c r="AC254" t="s">
        <v>229</v>
      </c>
      <c r="AD254" t="s">
        <v>230</v>
      </c>
      <c r="AE254" s="1">
        <v>79522472.739999995</v>
      </c>
      <c r="AF254" s="1">
        <v>75218705.450000003</v>
      </c>
      <c r="AG254" s="1">
        <v>79522472.739999995</v>
      </c>
      <c r="AH254" s="1">
        <v>79522472.739999995</v>
      </c>
      <c r="AI254" s="1">
        <v>79522472.739999995</v>
      </c>
      <c r="AJ254" s="1">
        <v>79522472.739999995</v>
      </c>
      <c r="AK254" s="1">
        <v>78965672.739999995</v>
      </c>
      <c r="AL254" s="1">
        <f t="shared" si="24"/>
        <v>0</v>
      </c>
      <c r="AM254" s="1">
        <v>0</v>
      </c>
      <c r="AN254" s="13">
        <f t="shared" si="25"/>
        <v>79522472.739999995</v>
      </c>
      <c r="AO254" s="1">
        <f t="shared" si="26"/>
        <v>0</v>
      </c>
      <c r="AP254" s="1">
        <v>4571179.62</v>
      </c>
      <c r="AQ254" s="1">
        <v>267412.33</v>
      </c>
      <c r="AR254">
        <v>0</v>
      </c>
      <c r="AS254" s="1">
        <v>534824.66</v>
      </c>
      <c r="AT254" s="1">
        <v>4303767.29</v>
      </c>
    </row>
    <row r="255" spans="1:46" hidden="1" x14ac:dyDescent="0.25">
      <c r="A255" t="s">
        <v>534</v>
      </c>
      <c r="B255" t="s">
        <v>44</v>
      </c>
      <c r="C255">
        <v>1</v>
      </c>
      <c r="D255" t="s">
        <v>45</v>
      </c>
      <c r="E255">
        <v>1.7</v>
      </c>
      <c r="F255" t="s">
        <v>321</v>
      </c>
      <c r="G255" t="s">
        <v>322</v>
      </c>
      <c r="H255" t="s">
        <v>323</v>
      </c>
      <c r="I255" t="s">
        <v>187</v>
      </c>
      <c r="J255" t="s">
        <v>188</v>
      </c>
      <c r="K255" t="s">
        <v>89</v>
      </c>
      <c r="L255">
        <v>3</v>
      </c>
      <c r="M255">
        <v>13</v>
      </c>
      <c r="N255" t="s">
        <v>324</v>
      </c>
      <c r="O255" t="s">
        <v>53</v>
      </c>
      <c r="P255">
        <v>3200</v>
      </c>
      <c r="Q255" t="s">
        <v>126</v>
      </c>
      <c r="R255">
        <v>3250</v>
      </c>
      <c r="S255" t="s">
        <v>55</v>
      </c>
      <c r="T255">
        <v>3251</v>
      </c>
      <c r="U255" t="s">
        <v>186</v>
      </c>
      <c r="V255">
        <v>0</v>
      </c>
      <c r="W255" t="s">
        <v>57</v>
      </c>
      <c r="X255">
        <v>3000</v>
      </c>
      <c r="Y255" t="s">
        <v>55</v>
      </c>
      <c r="Z255" s="14" t="s">
        <v>535</v>
      </c>
      <c r="AA255" t="s">
        <v>96</v>
      </c>
      <c r="AB255" t="s">
        <v>288</v>
      </c>
      <c r="AC255" t="s">
        <v>537</v>
      </c>
      <c r="AD255" t="s">
        <v>327</v>
      </c>
      <c r="AE255" s="1">
        <v>9003456</v>
      </c>
      <c r="AF255" s="1">
        <v>9003456</v>
      </c>
      <c r="AG255" s="1">
        <v>7202764.7999999998</v>
      </c>
      <c r="AH255" s="1">
        <v>7202764.7999999998</v>
      </c>
      <c r="AI255" s="1">
        <v>6602534.4000000004</v>
      </c>
      <c r="AJ255" s="1">
        <v>6602534.4000000004</v>
      </c>
      <c r="AK255" s="1">
        <v>6602534.4000000004</v>
      </c>
      <c r="AL255" s="1">
        <f t="shared" si="24"/>
        <v>1800691.2000000002</v>
      </c>
      <c r="AM255" s="11">
        <v>-1800691.2</v>
      </c>
      <c r="AN255" s="1">
        <f t="shared" si="25"/>
        <v>7202764.7999999998</v>
      </c>
      <c r="AO255" s="1">
        <f t="shared" si="26"/>
        <v>0</v>
      </c>
      <c r="AP255">
        <v>0</v>
      </c>
      <c r="AQ255">
        <v>0</v>
      </c>
      <c r="AR255">
        <v>0</v>
      </c>
      <c r="AS255">
        <v>0</v>
      </c>
      <c r="AT255">
        <v>0</v>
      </c>
    </row>
    <row r="256" spans="1:46" hidden="1" x14ac:dyDescent="0.25">
      <c r="A256" t="s">
        <v>63</v>
      </c>
      <c r="B256" t="s">
        <v>64</v>
      </c>
      <c r="C256">
        <v>1</v>
      </c>
      <c r="D256" t="s">
        <v>45</v>
      </c>
      <c r="E256">
        <v>1.3</v>
      </c>
      <c r="F256" t="s">
        <v>46</v>
      </c>
      <c r="G256" t="s">
        <v>47</v>
      </c>
      <c r="H256" t="s">
        <v>48</v>
      </c>
      <c r="I256" t="s">
        <v>187</v>
      </c>
      <c r="J256" t="s">
        <v>188</v>
      </c>
      <c r="K256" t="s">
        <v>284</v>
      </c>
      <c r="L256">
        <v>3</v>
      </c>
      <c r="M256">
        <v>33</v>
      </c>
      <c r="N256" t="s">
        <v>285</v>
      </c>
      <c r="O256" t="s">
        <v>53</v>
      </c>
      <c r="P256">
        <v>3200</v>
      </c>
      <c r="Q256" t="s">
        <v>126</v>
      </c>
      <c r="R256">
        <v>3260</v>
      </c>
      <c r="S256" t="s">
        <v>55</v>
      </c>
      <c r="T256">
        <v>3261</v>
      </c>
      <c r="U256" t="s">
        <v>292</v>
      </c>
      <c r="V256">
        <v>0</v>
      </c>
      <c r="W256" t="s">
        <v>57</v>
      </c>
      <c r="X256">
        <v>3000</v>
      </c>
      <c r="Y256" t="s">
        <v>55</v>
      </c>
      <c r="Z256" t="s">
        <v>74</v>
      </c>
      <c r="AA256" t="s">
        <v>287</v>
      </c>
      <c r="AB256" t="s">
        <v>288</v>
      </c>
      <c r="AC256" t="s">
        <v>289</v>
      </c>
      <c r="AD256" t="s">
        <v>290</v>
      </c>
      <c r="AE256" s="1">
        <v>24271817.420000002</v>
      </c>
      <c r="AF256" s="1">
        <v>5000000</v>
      </c>
      <c r="AG256" s="1">
        <v>24271518.800000001</v>
      </c>
      <c r="AH256" s="1">
        <v>24271518.800000001</v>
      </c>
      <c r="AI256" s="1">
        <v>22463542.800000001</v>
      </c>
      <c r="AJ256" s="1">
        <v>21364790.800000001</v>
      </c>
      <c r="AK256" s="1">
        <v>21364790.800000001</v>
      </c>
      <c r="AL256" s="1">
        <f t="shared" si="24"/>
        <v>298.62000000104308</v>
      </c>
      <c r="AM256" s="1">
        <v>0</v>
      </c>
      <c r="AN256" s="1">
        <f t="shared" si="25"/>
        <v>24271817.420000002</v>
      </c>
      <c r="AO256" s="1">
        <f t="shared" si="26"/>
        <v>298.62000000104308</v>
      </c>
      <c r="AP256">
        <v>0</v>
      </c>
      <c r="AQ256" s="1">
        <v>20969672</v>
      </c>
      <c r="AR256">
        <v>0</v>
      </c>
      <c r="AS256" s="1">
        <v>1697854.58</v>
      </c>
      <c r="AT256" s="1">
        <v>19271817.420000002</v>
      </c>
    </row>
    <row r="257" spans="1:46" hidden="1" x14ac:dyDescent="0.25">
      <c r="A257" t="s">
        <v>63</v>
      </c>
      <c r="B257" t="s">
        <v>64</v>
      </c>
      <c r="C257">
        <v>2</v>
      </c>
      <c r="D257" t="s">
        <v>351</v>
      </c>
      <c r="E257">
        <v>2.2000000000000002</v>
      </c>
      <c r="F257" t="s">
        <v>370</v>
      </c>
      <c r="G257" t="s">
        <v>371</v>
      </c>
      <c r="H257" t="s">
        <v>372</v>
      </c>
      <c r="I257" t="s">
        <v>187</v>
      </c>
      <c r="J257" t="s">
        <v>188</v>
      </c>
      <c r="K257" t="s">
        <v>284</v>
      </c>
      <c r="L257">
        <v>2</v>
      </c>
      <c r="M257">
        <v>36</v>
      </c>
      <c r="N257" t="s">
        <v>380</v>
      </c>
      <c r="O257" t="s">
        <v>53</v>
      </c>
      <c r="P257">
        <v>3200</v>
      </c>
      <c r="Q257" t="s">
        <v>126</v>
      </c>
      <c r="R257">
        <v>3260</v>
      </c>
      <c r="S257" t="s">
        <v>55</v>
      </c>
      <c r="T257">
        <v>3261</v>
      </c>
      <c r="U257" t="s">
        <v>292</v>
      </c>
      <c r="V257">
        <v>0</v>
      </c>
      <c r="W257" t="s">
        <v>57</v>
      </c>
      <c r="X257">
        <v>3000</v>
      </c>
      <c r="Y257" t="s">
        <v>55</v>
      </c>
      <c r="Z257" t="s">
        <v>74</v>
      </c>
      <c r="AA257" t="s">
        <v>287</v>
      </c>
      <c r="AB257" t="s">
        <v>381</v>
      </c>
      <c r="AC257" t="s">
        <v>382</v>
      </c>
      <c r="AD257" t="s">
        <v>383</v>
      </c>
      <c r="AE257" s="1">
        <v>95200000</v>
      </c>
      <c r="AF257" s="1">
        <v>65000000</v>
      </c>
      <c r="AG257" s="1">
        <v>81176303.959999993</v>
      </c>
      <c r="AH257" s="1">
        <v>81176303.959999993</v>
      </c>
      <c r="AI257" s="1">
        <v>80873200.159999996</v>
      </c>
      <c r="AJ257" s="1">
        <v>79322512.159999996</v>
      </c>
      <c r="AK257" s="1">
        <v>79322512.159999996</v>
      </c>
      <c r="AL257" s="1">
        <f t="shared" si="24"/>
        <v>14023696.040000007</v>
      </c>
      <c r="AM257" s="1">
        <v>0</v>
      </c>
      <c r="AN257" s="1">
        <f t="shared" si="25"/>
        <v>95200000</v>
      </c>
      <c r="AO257" s="1">
        <f t="shared" si="26"/>
        <v>14023696.040000007</v>
      </c>
      <c r="AP257" s="1">
        <v>1500000</v>
      </c>
      <c r="AQ257" s="1">
        <v>28700000</v>
      </c>
      <c r="AR257">
        <v>0</v>
      </c>
      <c r="AS257">
        <v>0</v>
      </c>
      <c r="AT257" s="1">
        <v>30200000</v>
      </c>
    </row>
    <row r="258" spans="1:46" hidden="1" x14ac:dyDescent="0.25">
      <c r="A258" t="s">
        <v>63</v>
      </c>
      <c r="B258" t="s">
        <v>64</v>
      </c>
      <c r="C258">
        <v>3</v>
      </c>
      <c r="D258" t="s">
        <v>472</v>
      </c>
      <c r="E258">
        <v>3.1</v>
      </c>
      <c r="F258" t="s">
        <v>473</v>
      </c>
      <c r="G258" t="s">
        <v>474</v>
      </c>
      <c r="H258" t="s">
        <v>475</v>
      </c>
      <c r="I258" t="s">
        <v>187</v>
      </c>
      <c r="J258" t="s">
        <v>188</v>
      </c>
      <c r="K258" t="s">
        <v>293</v>
      </c>
      <c r="L258">
        <v>8</v>
      </c>
      <c r="M258">
        <v>42</v>
      </c>
      <c r="N258" t="s">
        <v>483</v>
      </c>
      <c r="O258" t="s">
        <v>53</v>
      </c>
      <c r="P258">
        <v>3200</v>
      </c>
      <c r="Q258" t="s">
        <v>126</v>
      </c>
      <c r="R258">
        <v>3260</v>
      </c>
      <c r="S258" t="s">
        <v>55</v>
      </c>
      <c r="T258">
        <v>3261</v>
      </c>
      <c r="U258" t="s">
        <v>292</v>
      </c>
      <c r="V258">
        <v>21</v>
      </c>
      <c r="W258" t="s">
        <v>491</v>
      </c>
      <c r="X258">
        <v>3000</v>
      </c>
      <c r="Y258" t="s">
        <v>55</v>
      </c>
      <c r="Z258" t="s">
        <v>74</v>
      </c>
      <c r="AA258" t="s">
        <v>296</v>
      </c>
      <c r="AB258" t="s">
        <v>479</v>
      </c>
      <c r="AC258" t="s">
        <v>484</v>
      </c>
      <c r="AD258" t="s">
        <v>485</v>
      </c>
      <c r="AE258" s="1">
        <v>586960</v>
      </c>
      <c r="AF258" s="1">
        <v>800000</v>
      </c>
      <c r="AG258" s="1">
        <v>586960</v>
      </c>
      <c r="AH258" s="1">
        <v>586960</v>
      </c>
      <c r="AI258" s="1">
        <v>586960</v>
      </c>
      <c r="AJ258" s="1">
        <v>586960</v>
      </c>
      <c r="AK258" s="1">
        <v>586960</v>
      </c>
      <c r="AL258" s="1">
        <f t="shared" si="24"/>
        <v>0</v>
      </c>
      <c r="AM258" s="1">
        <v>0</v>
      </c>
      <c r="AN258" s="1">
        <f t="shared" si="25"/>
        <v>586960</v>
      </c>
      <c r="AO258" s="1">
        <f t="shared" si="26"/>
        <v>0</v>
      </c>
      <c r="AP258">
        <v>0</v>
      </c>
      <c r="AQ258">
        <v>0</v>
      </c>
      <c r="AR258">
        <v>0</v>
      </c>
      <c r="AS258" s="1">
        <v>213040</v>
      </c>
      <c r="AT258" s="1">
        <v>-213040</v>
      </c>
    </row>
    <row r="259" spans="1:46" hidden="1" x14ac:dyDescent="0.25">
      <c r="A259" t="s">
        <v>63</v>
      </c>
      <c r="B259" t="s">
        <v>64</v>
      </c>
      <c r="C259">
        <v>1</v>
      </c>
      <c r="D259" t="s">
        <v>45</v>
      </c>
      <c r="E259">
        <v>1.3</v>
      </c>
      <c r="F259" t="s">
        <v>46</v>
      </c>
      <c r="G259" t="s">
        <v>47</v>
      </c>
      <c r="H259" t="s">
        <v>48</v>
      </c>
      <c r="I259" t="s">
        <v>49</v>
      </c>
      <c r="J259" t="s">
        <v>50</v>
      </c>
      <c r="K259" t="s">
        <v>51</v>
      </c>
      <c r="L259">
        <v>6</v>
      </c>
      <c r="M259">
        <v>18</v>
      </c>
      <c r="N259" t="s">
        <v>100</v>
      </c>
      <c r="O259" t="s">
        <v>53</v>
      </c>
      <c r="P259">
        <v>3200</v>
      </c>
      <c r="Q259" t="s">
        <v>126</v>
      </c>
      <c r="R259">
        <v>3270</v>
      </c>
      <c r="S259" t="s">
        <v>55</v>
      </c>
      <c r="T259">
        <v>3271</v>
      </c>
      <c r="U259" t="s">
        <v>130</v>
      </c>
      <c r="V259">
        <v>0</v>
      </c>
      <c r="W259" t="s">
        <v>57</v>
      </c>
      <c r="X259">
        <v>3000</v>
      </c>
      <c r="Y259" t="s">
        <v>55</v>
      </c>
      <c r="Z259" t="s">
        <v>74</v>
      </c>
      <c r="AA259" t="s">
        <v>59</v>
      </c>
      <c r="AB259" t="s">
        <v>60</v>
      </c>
      <c r="AC259" t="s">
        <v>105</v>
      </c>
      <c r="AD259" t="s">
        <v>106</v>
      </c>
      <c r="AE259" s="1">
        <v>406000</v>
      </c>
      <c r="AF259">
        <v>0</v>
      </c>
      <c r="AG259" s="1">
        <v>406000</v>
      </c>
      <c r="AH259" s="1">
        <v>406000</v>
      </c>
      <c r="AI259" s="1">
        <v>406000</v>
      </c>
      <c r="AJ259" s="1">
        <v>406000</v>
      </c>
      <c r="AK259" s="1">
        <v>406000</v>
      </c>
      <c r="AL259" s="1">
        <f t="shared" si="24"/>
        <v>0</v>
      </c>
      <c r="AM259" s="1">
        <v>0</v>
      </c>
      <c r="AN259" s="1">
        <f t="shared" si="25"/>
        <v>406000</v>
      </c>
      <c r="AO259" s="1">
        <f t="shared" si="26"/>
        <v>0</v>
      </c>
      <c r="AP259">
        <v>0</v>
      </c>
      <c r="AQ259" s="1">
        <v>416541.79</v>
      </c>
      <c r="AR259">
        <v>0</v>
      </c>
      <c r="AS259" s="1">
        <v>10541.79</v>
      </c>
      <c r="AT259" s="1">
        <v>406000</v>
      </c>
    </row>
    <row r="260" spans="1:46" hidden="1" x14ac:dyDescent="0.25">
      <c r="A260" t="s">
        <v>63</v>
      </c>
      <c r="B260" t="s">
        <v>64</v>
      </c>
      <c r="C260">
        <v>1</v>
      </c>
      <c r="D260" t="s">
        <v>45</v>
      </c>
      <c r="E260">
        <v>1.3</v>
      </c>
      <c r="F260" t="s">
        <v>46</v>
      </c>
      <c r="G260" t="s">
        <v>47</v>
      </c>
      <c r="H260" t="s">
        <v>48</v>
      </c>
      <c r="I260" t="s">
        <v>49</v>
      </c>
      <c r="J260" t="s">
        <v>50</v>
      </c>
      <c r="K260" t="s">
        <v>51</v>
      </c>
      <c r="L260">
        <v>6</v>
      </c>
      <c r="M260">
        <v>18</v>
      </c>
      <c r="N260" t="s">
        <v>100</v>
      </c>
      <c r="O260" t="s">
        <v>53</v>
      </c>
      <c r="P260">
        <v>3200</v>
      </c>
      <c r="Q260" t="s">
        <v>126</v>
      </c>
      <c r="R260">
        <v>3290</v>
      </c>
      <c r="S260" t="s">
        <v>55</v>
      </c>
      <c r="T260">
        <v>3291</v>
      </c>
      <c r="U260" t="s">
        <v>131</v>
      </c>
      <c r="V260">
        <v>0</v>
      </c>
      <c r="W260" t="s">
        <v>57</v>
      </c>
      <c r="X260">
        <v>3000</v>
      </c>
      <c r="Y260" t="s">
        <v>55</v>
      </c>
      <c r="Z260" t="s">
        <v>74</v>
      </c>
      <c r="AA260" t="s">
        <v>59</v>
      </c>
      <c r="AB260" t="s">
        <v>60</v>
      </c>
      <c r="AC260" t="s">
        <v>105</v>
      </c>
      <c r="AD260" t="s">
        <v>106</v>
      </c>
      <c r="AE260" s="1">
        <v>122909.42</v>
      </c>
      <c r="AF260" s="1">
        <v>140000</v>
      </c>
      <c r="AG260" s="1">
        <v>102195.07</v>
      </c>
      <c r="AH260" s="1">
        <v>102195.07</v>
      </c>
      <c r="AI260" s="1">
        <v>84394.17</v>
      </c>
      <c r="AJ260" s="1">
        <v>56775.05</v>
      </c>
      <c r="AK260" s="1">
        <v>56775.05</v>
      </c>
      <c r="AL260" s="1">
        <f t="shared" si="24"/>
        <v>20714.349999999991</v>
      </c>
      <c r="AM260" s="1">
        <v>0</v>
      </c>
      <c r="AN260" s="1">
        <f t="shared" si="25"/>
        <v>122909.42</v>
      </c>
      <c r="AO260" s="1">
        <f t="shared" si="26"/>
        <v>20714.349999999991</v>
      </c>
      <c r="AP260">
        <v>0</v>
      </c>
      <c r="AQ260">
        <v>0</v>
      </c>
      <c r="AR260">
        <v>0</v>
      </c>
      <c r="AS260" s="1">
        <v>17090.580000000002</v>
      </c>
      <c r="AT260" s="1">
        <v>-17090.580000000002</v>
      </c>
    </row>
    <row r="261" spans="1:46" x14ac:dyDescent="0.25">
      <c r="A261" t="s">
        <v>63</v>
      </c>
      <c r="B261" t="s">
        <v>64</v>
      </c>
      <c r="C261">
        <v>1</v>
      </c>
      <c r="D261" t="s">
        <v>45</v>
      </c>
      <c r="E261">
        <v>1.3</v>
      </c>
      <c r="F261" t="s">
        <v>46</v>
      </c>
      <c r="G261" t="s">
        <v>47</v>
      </c>
      <c r="H261" t="s">
        <v>48</v>
      </c>
      <c r="I261" t="s">
        <v>187</v>
      </c>
      <c r="J261" t="s">
        <v>188</v>
      </c>
      <c r="K261" t="s">
        <v>189</v>
      </c>
      <c r="L261">
        <v>5</v>
      </c>
      <c r="M261">
        <v>2</v>
      </c>
      <c r="N261" t="s">
        <v>201</v>
      </c>
      <c r="O261" t="s">
        <v>53</v>
      </c>
      <c r="P261">
        <v>3200</v>
      </c>
      <c r="Q261" t="s">
        <v>126</v>
      </c>
      <c r="R261">
        <v>3290</v>
      </c>
      <c r="S261" t="s">
        <v>55</v>
      </c>
      <c r="T261">
        <v>3291</v>
      </c>
      <c r="U261" t="s">
        <v>131</v>
      </c>
      <c r="V261">
        <v>0</v>
      </c>
      <c r="W261" t="s">
        <v>57</v>
      </c>
      <c r="X261">
        <v>3000</v>
      </c>
      <c r="Y261" t="s">
        <v>55</v>
      </c>
      <c r="Z261" t="s">
        <v>74</v>
      </c>
      <c r="AA261" t="s">
        <v>192</v>
      </c>
      <c r="AB261" t="s">
        <v>202</v>
      </c>
      <c r="AC261" t="s">
        <v>203</v>
      </c>
      <c r="AD261" t="s">
        <v>204</v>
      </c>
      <c r="AE261">
        <v>0</v>
      </c>
      <c r="AF261" s="1">
        <v>500000</v>
      </c>
      <c r="AG261">
        <v>0</v>
      </c>
      <c r="AH261">
        <v>0</v>
      </c>
      <c r="AI261">
        <v>0</v>
      </c>
      <c r="AJ261">
        <v>0</v>
      </c>
      <c r="AK261">
        <v>0</v>
      </c>
      <c r="AL261" s="1">
        <f t="shared" si="24"/>
        <v>0</v>
      </c>
      <c r="AM261" s="11">
        <v>5000</v>
      </c>
      <c r="AN261" s="1">
        <f t="shared" si="25"/>
        <v>5000</v>
      </c>
      <c r="AO261" s="1">
        <f t="shared" si="26"/>
        <v>5000</v>
      </c>
      <c r="AP261">
        <v>0</v>
      </c>
      <c r="AQ261">
        <v>0</v>
      </c>
      <c r="AR261">
        <v>0</v>
      </c>
      <c r="AS261" s="1">
        <v>500000</v>
      </c>
      <c r="AT261" s="1">
        <v>-500000</v>
      </c>
    </row>
    <row r="262" spans="1:46" hidden="1" x14ac:dyDescent="0.25">
      <c r="A262" t="s">
        <v>63</v>
      </c>
      <c r="B262" t="s">
        <v>64</v>
      </c>
      <c r="C262">
        <v>1</v>
      </c>
      <c r="D262" t="s">
        <v>45</v>
      </c>
      <c r="E262">
        <v>1.3</v>
      </c>
      <c r="F262" t="s">
        <v>46</v>
      </c>
      <c r="G262" t="s">
        <v>47</v>
      </c>
      <c r="H262" t="s">
        <v>48</v>
      </c>
      <c r="I262" t="s">
        <v>187</v>
      </c>
      <c r="J262" t="s">
        <v>188</v>
      </c>
      <c r="K262" t="s">
        <v>189</v>
      </c>
      <c r="L262">
        <v>5</v>
      </c>
      <c r="M262">
        <v>5</v>
      </c>
      <c r="N262" t="s">
        <v>209</v>
      </c>
      <c r="O262" t="s">
        <v>53</v>
      </c>
      <c r="P262">
        <v>3200</v>
      </c>
      <c r="Q262" t="s">
        <v>126</v>
      </c>
      <c r="R262">
        <v>3290</v>
      </c>
      <c r="S262" t="s">
        <v>55</v>
      </c>
      <c r="T262">
        <v>3291</v>
      </c>
      <c r="U262" t="s">
        <v>131</v>
      </c>
      <c r="V262">
        <v>0</v>
      </c>
      <c r="W262" t="s">
        <v>57</v>
      </c>
      <c r="X262">
        <v>3000</v>
      </c>
      <c r="Y262" t="s">
        <v>55</v>
      </c>
      <c r="Z262" t="s">
        <v>74</v>
      </c>
      <c r="AA262" t="s">
        <v>192</v>
      </c>
      <c r="AB262" t="s">
        <v>202</v>
      </c>
      <c r="AC262" t="s">
        <v>210</v>
      </c>
      <c r="AD262" t="s">
        <v>211</v>
      </c>
      <c r="AE262" s="1">
        <v>371710.4</v>
      </c>
      <c r="AF262">
        <v>0</v>
      </c>
      <c r="AG262" s="1">
        <v>371710.4</v>
      </c>
      <c r="AH262" s="1">
        <v>354890.4</v>
      </c>
      <c r="AI262" s="1">
        <v>335634.4</v>
      </c>
      <c r="AJ262" s="1">
        <v>335634.4</v>
      </c>
      <c r="AK262" s="1">
        <v>283040</v>
      </c>
      <c r="AL262" s="1">
        <f t="shared" si="24"/>
        <v>0</v>
      </c>
      <c r="AM262" s="1">
        <v>0</v>
      </c>
      <c r="AN262" s="1">
        <f t="shared" si="25"/>
        <v>371710.4</v>
      </c>
      <c r="AO262" s="1">
        <f t="shared" si="26"/>
        <v>0</v>
      </c>
      <c r="AP262">
        <v>0</v>
      </c>
      <c r="AQ262" s="1">
        <v>500000</v>
      </c>
      <c r="AR262">
        <v>0</v>
      </c>
      <c r="AS262" s="1">
        <v>128289.60000000001</v>
      </c>
      <c r="AT262" s="1">
        <v>371710.4</v>
      </c>
    </row>
    <row r="263" spans="1:46" x14ac:dyDescent="0.25">
      <c r="A263" t="s">
        <v>63</v>
      </c>
      <c r="B263" t="s">
        <v>64</v>
      </c>
      <c r="C263">
        <v>1</v>
      </c>
      <c r="D263" t="s">
        <v>45</v>
      </c>
      <c r="E263">
        <v>1.3</v>
      </c>
      <c r="F263" t="s">
        <v>46</v>
      </c>
      <c r="G263" t="s">
        <v>47</v>
      </c>
      <c r="H263" t="s">
        <v>48</v>
      </c>
      <c r="I263" t="s">
        <v>187</v>
      </c>
      <c r="J263" t="s">
        <v>188</v>
      </c>
      <c r="K263" t="s">
        <v>226</v>
      </c>
      <c r="L263">
        <v>6</v>
      </c>
      <c r="M263">
        <v>21</v>
      </c>
      <c r="N263" t="s">
        <v>227</v>
      </c>
      <c r="O263" t="s">
        <v>53</v>
      </c>
      <c r="P263">
        <v>3200</v>
      </c>
      <c r="Q263" t="s">
        <v>126</v>
      </c>
      <c r="R263">
        <v>3290</v>
      </c>
      <c r="S263" t="s">
        <v>55</v>
      </c>
      <c r="T263">
        <v>3291</v>
      </c>
      <c r="U263" t="s">
        <v>131</v>
      </c>
      <c r="V263">
        <v>0</v>
      </c>
      <c r="W263" t="s">
        <v>57</v>
      </c>
      <c r="X263">
        <v>3000</v>
      </c>
      <c r="Y263" t="s">
        <v>55</v>
      </c>
      <c r="Z263" t="s">
        <v>74</v>
      </c>
      <c r="AA263" t="s">
        <v>228</v>
      </c>
      <c r="AB263" t="s">
        <v>60</v>
      </c>
      <c r="AC263" t="s">
        <v>229</v>
      </c>
      <c r="AD263" t="s">
        <v>230</v>
      </c>
      <c r="AE263" s="1">
        <v>40194</v>
      </c>
      <c r="AF263" s="1">
        <v>10000</v>
      </c>
      <c r="AG263" s="1">
        <v>40194</v>
      </c>
      <c r="AH263" s="1">
        <v>17864</v>
      </c>
      <c r="AI263" s="1">
        <v>17864</v>
      </c>
      <c r="AJ263">
        <v>0</v>
      </c>
      <c r="AK263">
        <v>0</v>
      </c>
      <c r="AL263" s="1">
        <f t="shared" si="24"/>
        <v>0</v>
      </c>
      <c r="AM263" s="11">
        <v>24000</v>
      </c>
      <c r="AN263" s="1">
        <f t="shared" si="25"/>
        <v>64194</v>
      </c>
      <c r="AO263" s="1">
        <f t="shared" si="26"/>
        <v>24000</v>
      </c>
      <c r="AP263">
        <v>0</v>
      </c>
      <c r="AQ263" s="1">
        <v>257520</v>
      </c>
      <c r="AR263">
        <v>0</v>
      </c>
      <c r="AS263" s="1">
        <v>227326</v>
      </c>
      <c r="AT263" s="1">
        <v>30194</v>
      </c>
    </row>
    <row r="264" spans="1:46" hidden="1" x14ac:dyDescent="0.25">
      <c r="A264" t="s">
        <v>63</v>
      </c>
      <c r="B264" t="s">
        <v>64</v>
      </c>
      <c r="C264">
        <v>3</v>
      </c>
      <c r="D264" t="s">
        <v>472</v>
      </c>
      <c r="E264">
        <v>3.1</v>
      </c>
      <c r="F264" t="s">
        <v>473</v>
      </c>
      <c r="G264" t="s">
        <v>474</v>
      </c>
      <c r="H264" t="s">
        <v>475</v>
      </c>
      <c r="I264" t="s">
        <v>187</v>
      </c>
      <c r="J264" t="s">
        <v>188</v>
      </c>
      <c r="K264" t="s">
        <v>293</v>
      </c>
      <c r="L264">
        <v>8</v>
      </c>
      <c r="M264">
        <v>42</v>
      </c>
      <c r="N264" t="s">
        <v>483</v>
      </c>
      <c r="O264" t="s">
        <v>53</v>
      </c>
      <c r="P264">
        <v>3200</v>
      </c>
      <c r="Q264" t="s">
        <v>126</v>
      </c>
      <c r="R264">
        <v>3290</v>
      </c>
      <c r="S264" t="s">
        <v>55</v>
      </c>
      <c r="T264">
        <v>3291</v>
      </c>
      <c r="U264" t="s">
        <v>131</v>
      </c>
      <c r="V264">
        <v>0</v>
      </c>
      <c r="W264" t="s">
        <v>57</v>
      </c>
      <c r="X264">
        <v>3000</v>
      </c>
      <c r="Y264" t="s">
        <v>55</v>
      </c>
      <c r="Z264" t="s">
        <v>74</v>
      </c>
      <c r="AA264" t="s">
        <v>296</v>
      </c>
      <c r="AB264" t="s">
        <v>479</v>
      </c>
      <c r="AC264" t="s">
        <v>484</v>
      </c>
      <c r="AD264" t="s">
        <v>485</v>
      </c>
      <c r="AE264">
        <v>0</v>
      </c>
      <c r="AF264" s="1">
        <v>42000</v>
      </c>
      <c r="AG264">
        <v>0</v>
      </c>
      <c r="AH264">
        <v>0</v>
      </c>
      <c r="AI264">
        <v>0</v>
      </c>
      <c r="AJ264">
        <v>0</v>
      </c>
      <c r="AK264">
        <v>0</v>
      </c>
      <c r="AL264" s="1">
        <f t="shared" si="24"/>
        <v>0</v>
      </c>
      <c r="AM264" s="1">
        <v>0</v>
      </c>
      <c r="AN264" s="1">
        <f t="shared" si="25"/>
        <v>0</v>
      </c>
      <c r="AO264" s="1">
        <f t="shared" si="26"/>
        <v>0</v>
      </c>
      <c r="AP264">
        <v>0</v>
      </c>
      <c r="AQ264">
        <v>0</v>
      </c>
      <c r="AR264">
        <v>0</v>
      </c>
      <c r="AS264" s="1">
        <v>42000</v>
      </c>
      <c r="AT264" s="1">
        <v>-42000</v>
      </c>
    </row>
    <row r="265" spans="1:46" hidden="1" x14ac:dyDescent="0.25">
      <c r="A265" t="s">
        <v>63</v>
      </c>
      <c r="B265" t="s">
        <v>64</v>
      </c>
      <c r="C265">
        <v>1</v>
      </c>
      <c r="D265" t="s">
        <v>45</v>
      </c>
      <c r="E265">
        <v>1.3</v>
      </c>
      <c r="F265" t="s">
        <v>46</v>
      </c>
      <c r="G265" t="s">
        <v>65</v>
      </c>
      <c r="H265" t="s">
        <v>66</v>
      </c>
      <c r="I265" t="s">
        <v>67</v>
      </c>
      <c r="J265" t="s">
        <v>68</v>
      </c>
      <c r="K265" t="s">
        <v>69</v>
      </c>
      <c r="L265">
        <v>1</v>
      </c>
      <c r="M265">
        <v>17</v>
      </c>
      <c r="N265" t="s">
        <v>70</v>
      </c>
      <c r="O265" t="s">
        <v>53</v>
      </c>
      <c r="P265">
        <v>3300</v>
      </c>
      <c r="Q265" t="s">
        <v>83</v>
      </c>
      <c r="R265">
        <v>3310</v>
      </c>
      <c r="S265" t="s">
        <v>55</v>
      </c>
      <c r="T265">
        <v>3311</v>
      </c>
      <c r="U265" t="s">
        <v>84</v>
      </c>
      <c r="V265">
        <v>0</v>
      </c>
      <c r="W265" t="s">
        <v>57</v>
      </c>
      <c r="X265">
        <v>3000</v>
      </c>
      <c r="Y265" t="s">
        <v>55</v>
      </c>
      <c r="Z265" t="s">
        <v>74</v>
      </c>
      <c r="AA265" t="s">
        <v>75</v>
      </c>
      <c r="AB265" t="s">
        <v>76</v>
      </c>
      <c r="AC265" t="s">
        <v>77</v>
      </c>
      <c r="AD265" t="s">
        <v>78</v>
      </c>
      <c r="AE265" s="1">
        <v>1357200</v>
      </c>
      <c r="AF265" s="1">
        <v>2367000</v>
      </c>
      <c r="AG265" s="1">
        <v>1357200</v>
      </c>
      <c r="AH265" s="1">
        <v>1357200</v>
      </c>
      <c r="AI265" s="1">
        <v>1357200</v>
      </c>
      <c r="AJ265" s="1">
        <v>1357200</v>
      </c>
      <c r="AK265" s="1">
        <v>1305000</v>
      </c>
      <c r="AL265" s="1">
        <f t="shared" si="24"/>
        <v>0</v>
      </c>
      <c r="AM265" s="1">
        <v>0</v>
      </c>
      <c r="AN265" s="1">
        <f t="shared" si="25"/>
        <v>1357200</v>
      </c>
      <c r="AO265" s="1">
        <f t="shared" si="26"/>
        <v>0</v>
      </c>
      <c r="AP265">
        <v>0</v>
      </c>
      <c r="AQ265">
        <v>0</v>
      </c>
      <c r="AR265">
        <v>0</v>
      </c>
      <c r="AS265" s="1">
        <v>1009800</v>
      </c>
      <c r="AT265" s="1">
        <v>-1009800</v>
      </c>
    </row>
    <row r="266" spans="1:46" hidden="1" x14ac:dyDescent="0.25">
      <c r="A266" t="s">
        <v>63</v>
      </c>
      <c r="B266" t="s">
        <v>64</v>
      </c>
      <c r="C266">
        <v>1</v>
      </c>
      <c r="D266" t="s">
        <v>45</v>
      </c>
      <c r="E266">
        <v>1.3</v>
      </c>
      <c r="F266" t="s">
        <v>46</v>
      </c>
      <c r="G266" t="s">
        <v>47</v>
      </c>
      <c r="H266" t="s">
        <v>48</v>
      </c>
      <c r="I266" t="s">
        <v>49</v>
      </c>
      <c r="J266" t="s">
        <v>50</v>
      </c>
      <c r="K266" t="s">
        <v>51</v>
      </c>
      <c r="L266">
        <v>6</v>
      </c>
      <c r="M266">
        <v>18</v>
      </c>
      <c r="N266" t="s">
        <v>100</v>
      </c>
      <c r="O266" t="s">
        <v>53</v>
      </c>
      <c r="P266">
        <v>3300</v>
      </c>
      <c r="Q266" t="s">
        <v>83</v>
      </c>
      <c r="R266">
        <v>3310</v>
      </c>
      <c r="S266" t="s">
        <v>55</v>
      </c>
      <c r="T266">
        <v>3311</v>
      </c>
      <c r="U266" t="s">
        <v>84</v>
      </c>
      <c r="V266">
        <v>0</v>
      </c>
      <c r="W266" t="s">
        <v>57</v>
      </c>
      <c r="X266">
        <v>3000</v>
      </c>
      <c r="Y266" t="s">
        <v>55</v>
      </c>
      <c r="Z266" t="s">
        <v>74</v>
      </c>
      <c r="AA266" t="s">
        <v>59</v>
      </c>
      <c r="AB266" t="s">
        <v>60</v>
      </c>
      <c r="AC266" t="s">
        <v>105</v>
      </c>
      <c r="AD266" t="s">
        <v>106</v>
      </c>
      <c r="AE266" s="1">
        <v>232000</v>
      </c>
      <c r="AF266" s="1">
        <v>1500000</v>
      </c>
      <c r="AG266" s="1">
        <v>232000</v>
      </c>
      <c r="AH266" s="1">
        <v>232000</v>
      </c>
      <c r="AI266" s="1">
        <v>232000</v>
      </c>
      <c r="AJ266" s="1">
        <v>232000</v>
      </c>
      <c r="AK266" s="1">
        <v>232000</v>
      </c>
      <c r="AL266" s="1">
        <f t="shared" si="24"/>
        <v>0</v>
      </c>
      <c r="AM266" s="1">
        <v>0</v>
      </c>
      <c r="AN266" s="1">
        <f t="shared" si="25"/>
        <v>232000</v>
      </c>
      <c r="AO266" s="1">
        <f t="shared" si="26"/>
        <v>0</v>
      </c>
      <c r="AP266">
        <v>0</v>
      </c>
      <c r="AQ266" s="1">
        <v>1825000</v>
      </c>
      <c r="AR266">
        <v>0</v>
      </c>
      <c r="AS266" s="1">
        <v>3093000</v>
      </c>
      <c r="AT266" s="1">
        <v>-1268000</v>
      </c>
    </row>
    <row r="267" spans="1:46" hidden="1" x14ac:dyDescent="0.25">
      <c r="A267" t="s">
        <v>63</v>
      </c>
      <c r="B267" t="s">
        <v>64</v>
      </c>
      <c r="C267">
        <v>1</v>
      </c>
      <c r="D267" t="s">
        <v>45</v>
      </c>
      <c r="E267">
        <v>1.3</v>
      </c>
      <c r="F267" t="s">
        <v>46</v>
      </c>
      <c r="G267" t="s">
        <v>47</v>
      </c>
      <c r="H267" t="s">
        <v>48</v>
      </c>
      <c r="I267" t="s">
        <v>187</v>
      </c>
      <c r="J267" t="s">
        <v>188</v>
      </c>
      <c r="K267" t="s">
        <v>226</v>
      </c>
      <c r="L267">
        <v>6</v>
      </c>
      <c r="M267">
        <v>21</v>
      </c>
      <c r="N267" t="s">
        <v>227</v>
      </c>
      <c r="O267" t="s">
        <v>53</v>
      </c>
      <c r="P267">
        <v>3300</v>
      </c>
      <c r="Q267" t="s">
        <v>83</v>
      </c>
      <c r="R267">
        <v>3310</v>
      </c>
      <c r="S267" t="s">
        <v>55</v>
      </c>
      <c r="T267">
        <v>3311</v>
      </c>
      <c r="U267" t="s">
        <v>84</v>
      </c>
      <c r="V267">
        <v>0</v>
      </c>
      <c r="W267" t="s">
        <v>57</v>
      </c>
      <c r="X267">
        <v>3000</v>
      </c>
      <c r="Y267" t="s">
        <v>55</v>
      </c>
      <c r="Z267" t="s">
        <v>74</v>
      </c>
      <c r="AA267" t="s">
        <v>228</v>
      </c>
      <c r="AB267" t="s">
        <v>60</v>
      </c>
      <c r="AC267" t="s">
        <v>229</v>
      </c>
      <c r="AD267" t="s">
        <v>230</v>
      </c>
      <c r="AE267" s="1">
        <v>231420</v>
      </c>
      <c r="AF267" s="1">
        <v>250000</v>
      </c>
      <c r="AG267" s="1">
        <v>231420</v>
      </c>
      <c r="AH267" s="1">
        <v>231420</v>
      </c>
      <c r="AI267" s="1">
        <v>231420</v>
      </c>
      <c r="AJ267" s="1">
        <v>231420</v>
      </c>
      <c r="AK267" s="1">
        <v>231420</v>
      </c>
      <c r="AL267" s="1">
        <f t="shared" si="24"/>
        <v>0</v>
      </c>
      <c r="AM267" s="1">
        <v>0</v>
      </c>
      <c r="AN267" s="1">
        <f t="shared" si="25"/>
        <v>231420</v>
      </c>
      <c r="AO267" s="1">
        <f t="shared" si="26"/>
        <v>0</v>
      </c>
      <c r="AP267">
        <v>0</v>
      </c>
      <c r="AQ267">
        <v>0</v>
      </c>
      <c r="AR267">
        <v>0</v>
      </c>
      <c r="AS267" s="1">
        <v>18580</v>
      </c>
      <c r="AT267" s="1">
        <v>-18580</v>
      </c>
    </row>
    <row r="268" spans="1:46" hidden="1" x14ac:dyDescent="0.25">
      <c r="A268" t="s">
        <v>63</v>
      </c>
      <c r="B268" t="s">
        <v>64</v>
      </c>
      <c r="C268">
        <v>2</v>
      </c>
      <c r="D268" t="s">
        <v>351</v>
      </c>
      <c r="E268">
        <v>2.2000000000000002</v>
      </c>
      <c r="F268" t="s">
        <v>370</v>
      </c>
      <c r="G268" t="s">
        <v>371</v>
      </c>
      <c r="H268" t="s">
        <v>372</v>
      </c>
      <c r="I268" t="s">
        <v>187</v>
      </c>
      <c r="J268" t="s">
        <v>188</v>
      </c>
      <c r="K268" t="s">
        <v>284</v>
      </c>
      <c r="L268">
        <v>2</v>
      </c>
      <c r="M268">
        <v>36</v>
      </c>
      <c r="N268" t="s">
        <v>380</v>
      </c>
      <c r="O268" t="s">
        <v>53</v>
      </c>
      <c r="P268">
        <v>3300</v>
      </c>
      <c r="Q268" t="s">
        <v>83</v>
      </c>
      <c r="R268">
        <v>3310</v>
      </c>
      <c r="S268" t="s">
        <v>55</v>
      </c>
      <c r="T268">
        <v>3311</v>
      </c>
      <c r="U268" t="s">
        <v>84</v>
      </c>
      <c r="V268">
        <v>0</v>
      </c>
      <c r="W268" t="s">
        <v>57</v>
      </c>
      <c r="X268">
        <v>3000</v>
      </c>
      <c r="Y268" t="s">
        <v>55</v>
      </c>
      <c r="Z268" t="s">
        <v>74</v>
      </c>
      <c r="AA268" t="s">
        <v>287</v>
      </c>
      <c r="AB268" t="s">
        <v>381</v>
      </c>
      <c r="AC268" t="s">
        <v>382</v>
      </c>
      <c r="AD268" t="s">
        <v>383</v>
      </c>
      <c r="AE268" s="1">
        <v>2958000</v>
      </c>
      <c r="AF268" s="1">
        <v>1500000</v>
      </c>
      <c r="AG268" s="1">
        <v>2958000</v>
      </c>
      <c r="AH268" s="1">
        <v>2958000</v>
      </c>
      <c r="AI268" s="1">
        <v>2958000</v>
      </c>
      <c r="AJ268" s="1">
        <v>2958000</v>
      </c>
      <c r="AK268" s="1">
        <v>2958000</v>
      </c>
      <c r="AL268" s="1">
        <f t="shared" si="24"/>
        <v>0</v>
      </c>
      <c r="AM268" s="1">
        <v>0</v>
      </c>
      <c r="AN268" s="1">
        <f t="shared" si="25"/>
        <v>2958000</v>
      </c>
      <c r="AO268" s="1">
        <f t="shared" si="26"/>
        <v>0</v>
      </c>
      <c r="AP268">
        <v>0</v>
      </c>
      <c r="AQ268" s="1">
        <v>1980000</v>
      </c>
      <c r="AR268">
        <v>0</v>
      </c>
      <c r="AS268" s="1">
        <v>522000</v>
      </c>
      <c r="AT268" s="1">
        <v>1458000</v>
      </c>
    </row>
    <row r="269" spans="1:46" hidden="1" x14ac:dyDescent="0.25">
      <c r="A269" t="s">
        <v>63</v>
      </c>
      <c r="B269" t="s">
        <v>64</v>
      </c>
      <c r="C269">
        <v>3</v>
      </c>
      <c r="D269" t="s">
        <v>472</v>
      </c>
      <c r="E269">
        <v>3.8</v>
      </c>
      <c r="F269" t="s">
        <v>506</v>
      </c>
      <c r="G269" t="s">
        <v>507</v>
      </c>
      <c r="H269" t="s">
        <v>508</v>
      </c>
      <c r="I269" t="s">
        <v>187</v>
      </c>
      <c r="J269" t="s">
        <v>188</v>
      </c>
      <c r="K269" t="s">
        <v>509</v>
      </c>
      <c r="L269">
        <v>6</v>
      </c>
      <c r="M269">
        <v>49</v>
      </c>
      <c r="N269" t="s">
        <v>510</v>
      </c>
      <c r="O269" t="s">
        <v>53</v>
      </c>
      <c r="P269">
        <v>3300</v>
      </c>
      <c r="Q269" t="s">
        <v>83</v>
      </c>
      <c r="R269">
        <v>3310</v>
      </c>
      <c r="S269" t="s">
        <v>55</v>
      </c>
      <c r="T269">
        <v>3311</v>
      </c>
      <c r="U269" t="s">
        <v>84</v>
      </c>
      <c r="V269">
        <v>0</v>
      </c>
      <c r="W269" t="s">
        <v>57</v>
      </c>
      <c r="X269">
        <v>3000</v>
      </c>
      <c r="Y269" t="s">
        <v>55</v>
      </c>
      <c r="Z269" t="s">
        <v>74</v>
      </c>
      <c r="AA269" t="s">
        <v>512</v>
      </c>
      <c r="AB269" t="s">
        <v>60</v>
      </c>
      <c r="AC269" t="s">
        <v>513</v>
      </c>
      <c r="AD269" t="s">
        <v>514</v>
      </c>
      <c r="AE269" s="1">
        <v>13070</v>
      </c>
      <c r="AF269">
        <v>0</v>
      </c>
      <c r="AG269" s="1">
        <v>13070</v>
      </c>
      <c r="AH269" s="1">
        <v>13070</v>
      </c>
      <c r="AI269">
        <v>0</v>
      </c>
      <c r="AJ269">
        <v>0</v>
      </c>
      <c r="AK269">
        <v>0</v>
      </c>
      <c r="AL269" s="1">
        <f t="shared" si="24"/>
        <v>0</v>
      </c>
      <c r="AM269" s="1">
        <v>0</v>
      </c>
      <c r="AN269" s="1">
        <f t="shared" si="25"/>
        <v>13070</v>
      </c>
      <c r="AO269" s="1">
        <f t="shared" si="26"/>
        <v>0</v>
      </c>
      <c r="AP269">
        <v>0</v>
      </c>
      <c r="AQ269" s="1">
        <v>13070</v>
      </c>
      <c r="AR269">
        <v>0</v>
      </c>
      <c r="AS269">
        <v>0</v>
      </c>
      <c r="AT269" s="1">
        <v>13070</v>
      </c>
    </row>
    <row r="270" spans="1:46" hidden="1" x14ac:dyDescent="0.25">
      <c r="A270" t="s">
        <v>63</v>
      </c>
      <c r="B270" t="s">
        <v>64</v>
      </c>
      <c r="C270">
        <v>1</v>
      </c>
      <c r="D270" t="s">
        <v>45</v>
      </c>
      <c r="E270">
        <v>1.3</v>
      </c>
      <c r="F270" t="s">
        <v>46</v>
      </c>
      <c r="G270" t="s">
        <v>47</v>
      </c>
      <c r="H270" t="s">
        <v>48</v>
      </c>
      <c r="I270" t="s">
        <v>187</v>
      </c>
      <c r="J270" t="s">
        <v>188</v>
      </c>
      <c r="K270" t="s">
        <v>226</v>
      </c>
      <c r="L270">
        <v>6</v>
      </c>
      <c r="M270">
        <v>21</v>
      </c>
      <c r="N270" t="s">
        <v>227</v>
      </c>
      <c r="O270" t="s">
        <v>53</v>
      </c>
      <c r="P270">
        <v>3300</v>
      </c>
      <c r="Q270" t="s">
        <v>83</v>
      </c>
      <c r="R270">
        <v>3320</v>
      </c>
      <c r="S270" t="s">
        <v>55</v>
      </c>
      <c r="T270">
        <v>3321</v>
      </c>
      <c r="U270" t="s">
        <v>247</v>
      </c>
      <c r="V270">
        <v>0</v>
      </c>
      <c r="W270" t="s">
        <v>57</v>
      </c>
      <c r="X270">
        <v>3000</v>
      </c>
      <c r="Y270" t="s">
        <v>55</v>
      </c>
      <c r="Z270" t="s">
        <v>74</v>
      </c>
      <c r="AA270" t="s">
        <v>228</v>
      </c>
      <c r="AB270" t="s">
        <v>60</v>
      </c>
      <c r="AC270" t="s">
        <v>229</v>
      </c>
      <c r="AD270" t="s">
        <v>230</v>
      </c>
      <c r="AE270">
        <v>0</v>
      </c>
      <c r="AF270" s="1">
        <v>69408</v>
      </c>
      <c r="AG270">
        <v>0</v>
      </c>
      <c r="AH270">
        <v>0</v>
      </c>
      <c r="AI270">
        <v>0</v>
      </c>
      <c r="AJ270">
        <v>0</v>
      </c>
      <c r="AK270">
        <v>0</v>
      </c>
      <c r="AL270" s="1">
        <f t="shared" si="24"/>
        <v>0</v>
      </c>
      <c r="AM270" s="1">
        <v>0</v>
      </c>
      <c r="AN270" s="1">
        <f t="shared" si="25"/>
        <v>0</v>
      </c>
      <c r="AO270" s="1">
        <f t="shared" si="26"/>
        <v>0</v>
      </c>
      <c r="AP270">
        <v>0</v>
      </c>
      <c r="AQ270" s="1">
        <v>5130</v>
      </c>
      <c r="AR270">
        <v>0</v>
      </c>
      <c r="AS270" s="1">
        <v>74538</v>
      </c>
      <c r="AT270" s="1">
        <v>-69408</v>
      </c>
    </row>
    <row r="271" spans="1:46" hidden="1" x14ac:dyDescent="0.25">
      <c r="A271" t="s">
        <v>63</v>
      </c>
      <c r="B271" t="s">
        <v>64</v>
      </c>
      <c r="C271">
        <v>2</v>
      </c>
      <c r="D271" t="s">
        <v>351</v>
      </c>
      <c r="E271">
        <v>2.2000000000000002</v>
      </c>
      <c r="F271" t="s">
        <v>370</v>
      </c>
      <c r="G271" t="s">
        <v>371</v>
      </c>
      <c r="H271" t="s">
        <v>372</v>
      </c>
      <c r="I271" t="s">
        <v>187</v>
      </c>
      <c r="J271" t="s">
        <v>188</v>
      </c>
      <c r="K271" t="s">
        <v>284</v>
      </c>
      <c r="L271">
        <v>2</v>
      </c>
      <c r="M271">
        <v>36</v>
      </c>
      <c r="N271" t="s">
        <v>380</v>
      </c>
      <c r="O271" t="s">
        <v>53</v>
      </c>
      <c r="P271">
        <v>3300</v>
      </c>
      <c r="Q271" t="s">
        <v>83</v>
      </c>
      <c r="R271">
        <v>3320</v>
      </c>
      <c r="S271" t="s">
        <v>55</v>
      </c>
      <c r="T271">
        <v>3321</v>
      </c>
      <c r="U271" t="s">
        <v>247</v>
      </c>
      <c r="V271">
        <v>0</v>
      </c>
      <c r="W271" t="s">
        <v>57</v>
      </c>
      <c r="X271">
        <v>3000</v>
      </c>
      <c r="Y271" t="s">
        <v>55</v>
      </c>
      <c r="Z271" t="s">
        <v>74</v>
      </c>
      <c r="AA271" t="s">
        <v>287</v>
      </c>
      <c r="AB271" t="s">
        <v>381</v>
      </c>
      <c r="AC271" t="s">
        <v>382</v>
      </c>
      <c r="AD271" t="s">
        <v>383</v>
      </c>
      <c r="AE271" s="1">
        <v>5315963.32</v>
      </c>
      <c r="AF271" s="1">
        <v>2500000</v>
      </c>
      <c r="AG271" s="1">
        <v>5315963.32</v>
      </c>
      <c r="AH271" s="1">
        <v>5315963.32</v>
      </c>
      <c r="AI271" s="1">
        <v>5315963.32</v>
      </c>
      <c r="AJ271" s="1">
        <v>5315963.32</v>
      </c>
      <c r="AK271" s="1">
        <v>5315963.32</v>
      </c>
      <c r="AL271" s="1">
        <f t="shared" si="24"/>
        <v>0</v>
      </c>
      <c r="AM271" s="1">
        <v>0</v>
      </c>
      <c r="AN271" s="1">
        <f t="shared" si="25"/>
        <v>5315963.32</v>
      </c>
      <c r="AO271" s="1">
        <f t="shared" si="26"/>
        <v>0</v>
      </c>
      <c r="AP271">
        <v>0</v>
      </c>
      <c r="AQ271" s="1">
        <v>2900000</v>
      </c>
      <c r="AR271">
        <v>0</v>
      </c>
      <c r="AS271" s="1">
        <v>84036.68</v>
      </c>
      <c r="AT271" s="1">
        <v>2815963.32</v>
      </c>
    </row>
    <row r="272" spans="1:46" hidden="1" x14ac:dyDescent="0.25">
      <c r="A272" t="s">
        <v>63</v>
      </c>
      <c r="B272" t="s">
        <v>64</v>
      </c>
      <c r="C272">
        <v>1</v>
      </c>
      <c r="D272" t="s">
        <v>45</v>
      </c>
      <c r="E272">
        <v>1.3</v>
      </c>
      <c r="F272" t="s">
        <v>46</v>
      </c>
      <c r="G272" t="s">
        <v>47</v>
      </c>
      <c r="H272" t="s">
        <v>48</v>
      </c>
      <c r="I272" t="s">
        <v>49</v>
      </c>
      <c r="J272" t="s">
        <v>50</v>
      </c>
      <c r="K272" t="s">
        <v>51</v>
      </c>
      <c r="L272">
        <v>6</v>
      </c>
      <c r="M272">
        <v>18</v>
      </c>
      <c r="N272" t="s">
        <v>100</v>
      </c>
      <c r="O272" t="s">
        <v>53</v>
      </c>
      <c r="P272">
        <v>3300</v>
      </c>
      <c r="Q272" t="s">
        <v>83</v>
      </c>
      <c r="R272">
        <v>3330</v>
      </c>
      <c r="S272" t="s">
        <v>55</v>
      </c>
      <c r="T272">
        <v>3331</v>
      </c>
      <c r="U272" t="s">
        <v>132</v>
      </c>
      <c r="V272">
        <v>0</v>
      </c>
      <c r="W272" t="s">
        <v>57</v>
      </c>
      <c r="X272">
        <v>3000</v>
      </c>
      <c r="Y272" t="s">
        <v>55</v>
      </c>
      <c r="Z272" t="s">
        <v>74</v>
      </c>
      <c r="AA272" t="s">
        <v>59</v>
      </c>
      <c r="AB272" t="s">
        <v>60</v>
      </c>
      <c r="AC272" t="s">
        <v>105</v>
      </c>
      <c r="AD272" t="s">
        <v>106</v>
      </c>
      <c r="AE272" s="1">
        <v>2605268</v>
      </c>
      <c r="AF272" s="1">
        <v>1000000</v>
      </c>
      <c r="AG272" s="1">
        <v>415355.4</v>
      </c>
      <c r="AH272" s="1">
        <v>415355.4</v>
      </c>
      <c r="AI272" s="1">
        <v>415355.4</v>
      </c>
      <c r="AJ272" s="1">
        <v>415355.4</v>
      </c>
      <c r="AK272" s="1">
        <v>415355.4</v>
      </c>
      <c r="AL272" s="1">
        <f t="shared" si="24"/>
        <v>2189912.6</v>
      </c>
      <c r="AM272" s="1">
        <v>0</v>
      </c>
      <c r="AN272" s="1">
        <f t="shared" si="25"/>
        <v>2605268</v>
      </c>
      <c r="AO272" s="1">
        <f t="shared" si="26"/>
        <v>2189912.6</v>
      </c>
      <c r="AP272">
        <v>0</v>
      </c>
      <c r="AQ272" s="1">
        <v>1605268</v>
      </c>
      <c r="AR272">
        <v>0</v>
      </c>
      <c r="AS272">
        <v>0</v>
      </c>
      <c r="AT272" s="1">
        <v>1605268</v>
      </c>
    </row>
    <row r="273" spans="1:46" hidden="1" x14ac:dyDescent="0.25">
      <c r="A273" t="s">
        <v>63</v>
      </c>
      <c r="B273" t="s">
        <v>64</v>
      </c>
      <c r="C273">
        <v>1</v>
      </c>
      <c r="D273" t="s">
        <v>45</v>
      </c>
      <c r="E273">
        <v>1.3</v>
      </c>
      <c r="F273" t="s">
        <v>46</v>
      </c>
      <c r="G273" t="s">
        <v>47</v>
      </c>
      <c r="H273" t="s">
        <v>48</v>
      </c>
      <c r="I273" t="s">
        <v>187</v>
      </c>
      <c r="J273" t="s">
        <v>188</v>
      </c>
      <c r="K273" t="s">
        <v>226</v>
      </c>
      <c r="L273">
        <v>6</v>
      </c>
      <c r="M273">
        <v>21</v>
      </c>
      <c r="N273" t="s">
        <v>227</v>
      </c>
      <c r="O273" t="s">
        <v>53</v>
      </c>
      <c r="P273">
        <v>3300</v>
      </c>
      <c r="Q273" t="s">
        <v>83</v>
      </c>
      <c r="R273">
        <v>3330</v>
      </c>
      <c r="S273" t="s">
        <v>55</v>
      </c>
      <c r="T273">
        <v>3331</v>
      </c>
      <c r="U273" t="s">
        <v>132</v>
      </c>
      <c r="V273">
        <v>0</v>
      </c>
      <c r="W273" t="s">
        <v>57</v>
      </c>
      <c r="X273">
        <v>3000</v>
      </c>
      <c r="Y273" t="s">
        <v>55</v>
      </c>
      <c r="Z273" t="s">
        <v>74</v>
      </c>
      <c r="AA273" t="s">
        <v>228</v>
      </c>
      <c r="AB273" t="s">
        <v>60</v>
      </c>
      <c r="AC273" t="s">
        <v>229</v>
      </c>
      <c r="AD273" t="s">
        <v>230</v>
      </c>
      <c r="AE273" s="1">
        <v>57028.3</v>
      </c>
      <c r="AF273" s="1">
        <v>100000</v>
      </c>
      <c r="AG273" s="1">
        <v>56076.3</v>
      </c>
      <c r="AH273" s="1">
        <v>56076.3</v>
      </c>
      <c r="AI273" s="1">
        <v>36588.300000000003</v>
      </c>
      <c r="AJ273" s="1">
        <v>36588.300000000003</v>
      </c>
      <c r="AK273" s="1">
        <v>36588.300000000003</v>
      </c>
      <c r="AL273" s="1">
        <f t="shared" si="24"/>
        <v>952</v>
      </c>
      <c r="AM273" s="1">
        <v>0</v>
      </c>
      <c r="AN273" s="1">
        <f t="shared" si="25"/>
        <v>57028.3</v>
      </c>
      <c r="AO273" s="1">
        <f t="shared" si="26"/>
        <v>952</v>
      </c>
      <c r="AP273">
        <v>0</v>
      </c>
      <c r="AQ273" s="1">
        <v>10000</v>
      </c>
      <c r="AR273">
        <v>0</v>
      </c>
      <c r="AS273" s="1">
        <v>52971.7</v>
      </c>
      <c r="AT273" s="1">
        <v>-42971.7</v>
      </c>
    </row>
    <row r="274" spans="1:46" hidden="1" x14ac:dyDescent="0.25">
      <c r="A274" t="s">
        <v>63</v>
      </c>
      <c r="B274" t="s">
        <v>64</v>
      </c>
      <c r="C274">
        <v>1</v>
      </c>
      <c r="D274" t="s">
        <v>45</v>
      </c>
      <c r="E274">
        <v>1.3</v>
      </c>
      <c r="F274" t="s">
        <v>46</v>
      </c>
      <c r="G274" t="s">
        <v>47</v>
      </c>
      <c r="H274" t="s">
        <v>48</v>
      </c>
      <c r="I274" t="s">
        <v>67</v>
      </c>
      <c r="J274" t="s">
        <v>68</v>
      </c>
      <c r="K274" t="s">
        <v>89</v>
      </c>
      <c r="L274">
        <v>1</v>
      </c>
      <c r="M274">
        <v>7</v>
      </c>
      <c r="N274" t="s">
        <v>90</v>
      </c>
      <c r="O274" t="s">
        <v>53</v>
      </c>
      <c r="P274">
        <v>3300</v>
      </c>
      <c r="Q274" t="s">
        <v>83</v>
      </c>
      <c r="R274">
        <v>3330</v>
      </c>
      <c r="S274" t="s">
        <v>55</v>
      </c>
      <c r="T274">
        <v>3331</v>
      </c>
      <c r="U274" t="s">
        <v>132</v>
      </c>
      <c r="V274">
        <v>0</v>
      </c>
      <c r="W274" t="s">
        <v>57</v>
      </c>
      <c r="X274">
        <v>3000</v>
      </c>
      <c r="Y274" t="s">
        <v>55</v>
      </c>
      <c r="Z274" t="s">
        <v>74</v>
      </c>
      <c r="AA274" t="s">
        <v>96</v>
      </c>
      <c r="AB274" t="s">
        <v>76</v>
      </c>
      <c r="AC274" t="s">
        <v>299</v>
      </c>
      <c r="AD274" t="s">
        <v>98</v>
      </c>
      <c r="AE274">
        <v>0</v>
      </c>
      <c r="AF274" s="1">
        <v>340000</v>
      </c>
      <c r="AG274">
        <v>0</v>
      </c>
      <c r="AH274">
        <v>0</v>
      </c>
      <c r="AI274">
        <v>0</v>
      </c>
      <c r="AJ274">
        <v>0</v>
      </c>
      <c r="AK274">
        <v>0</v>
      </c>
      <c r="AL274" s="1">
        <f t="shared" si="24"/>
        <v>0</v>
      </c>
      <c r="AM274" s="1">
        <v>0</v>
      </c>
      <c r="AN274" s="1">
        <f t="shared" si="25"/>
        <v>0</v>
      </c>
      <c r="AO274" s="1">
        <f t="shared" si="26"/>
        <v>0</v>
      </c>
      <c r="AP274">
        <v>0</v>
      </c>
      <c r="AQ274">
        <v>0</v>
      </c>
      <c r="AR274">
        <v>0</v>
      </c>
      <c r="AS274" s="1">
        <v>340000</v>
      </c>
      <c r="AT274" s="1">
        <v>-340000</v>
      </c>
    </row>
    <row r="275" spans="1:46" hidden="1" x14ac:dyDescent="0.25">
      <c r="A275" t="s">
        <v>63</v>
      </c>
      <c r="B275" t="s">
        <v>64</v>
      </c>
      <c r="C275">
        <v>3</v>
      </c>
      <c r="D275" t="s">
        <v>472</v>
      </c>
      <c r="E275">
        <v>3.8</v>
      </c>
      <c r="F275" t="s">
        <v>506</v>
      </c>
      <c r="G275" t="s">
        <v>507</v>
      </c>
      <c r="H275" t="s">
        <v>508</v>
      </c>
      <c r="I275" t="s">
        <v>187</v>
      </c>
      <c r="J275" t="s">
        <v>188</v>
      </c>
      <c r="K275" t="s">
        <v>509</v>
      </c>
      <c r="L275">
        <v>6</v>
      </c>
      <c r="M275">
        <v>50</v>
      </c>
      <c r="N275" t="s">
        <v>510</v>
      </c>
      <c r="O275" t="s">
        <v>53</v>
      </c>
      <c r="P275">
        <v>3300</v>
      </c>
      <c r="Q275" t="s">
        <v>83</v>
      </c>
      <c r="R275">
        <v>3330</v>
      </c>
      <c r="S275" t="s">
        <v>55</v>
      </c>
      <c r="T275">
        <v>3331</v>
      </c>
      <c r="U275" t="s">
        <v>132</v>
      </c>
      <c r="V275">
        <v>0</v>
      </c>
      <c r="W275" t="s">
        <v>57</v>
      </c>
      <c r="X275">
        <v>3000</v>
      </c>
      <c r="Y275" t="s">
        <v>55</v>
      </c>
      <c r="Z275" t="s">
        <v>74</v>
      </c>
      <c r="AA275" t="s">
        <v>512</v>
      </c>
      <c r="AB275" t="s">
        <v>60</v>
      </c>
      <c r="AC275" t="s">
        <v>519</v>
      </c>
      <c r="AD275" t="s">
        <v>514</v>
      </c>
      <c r="AE275" s="1">
        <v>2953029.4</v>
      </c>
      <c r="AF275" s="1">
        <v>500000</v>
      </c>
      <c r="AG275" s="1">
        <v>2953029.4</v>
      </c>
      <c r="AH275" s="1">
        <v>2953029.4</v>
      </c>
      <c r="AI275" s="1">
        <v>2953029.4</v>
      </c>
      <c r="AJ275" s="1">
        <v>2907354.4</v>
      </c>
      <c r="AK275" s="1">
        <v>2443354.4</v>
      </c>
      <c r="AL275" s="1">
        <f t="shared" si="24"/>
        <v>0</v>
      </c>
      <c r="AM275" s="1">
        <v>0</v>
      </c>
      <c r="AN275" s="1">
        <f t="shared" si="25"/>
        <v>2953029.4</v>
      </c>
      <c r="AO275" s="1">
        <f t="shared" si="26"/>
        <v>0</v>
      </c>
      <c r="AP275">
        <v>0</v>
      </c>
      <c r="AQ275" s="1">
        <v>4580000</v>
      </c>
      <c r="AR275">
        <v>0</v>
      </c>
      <c r="AS275" s="1">
        <v>2126970.6</v>
      </c>
      <c r="AT275" s="1">
        <v>2453029.4</v>
      </c>
    </row>
    <row r="276" spans="1:46" hidden="1" x14ac:dyDescent="0.25">
      <c r="A276" t="s">
        <v>63</v>
      </c>
      <c r="B276" t="s">
        <v>64</v>
      </c>
      <c r="C276">
        <v>1</v>
      </c>
      <c r="D276" t="s">
        <v>45</v>
      </c>
      <c r="E276">
        <v>1.3</v>
      </c>
      <c r="F276" t="s">
        <v>46</v>
      </c>
      <c r="G276" t="s">
        <v>47</v>
      </c>
      <c r="H276" t="s">
        <v>48</v>
      </c>
      <c r="I276" t="s">
        <v>187</v>
      </c>
      <c r="J276" t="s">
        <v>188</v>
      </c>
      <c r="K276" t="s">
        <v>226</v>
      </c>
      <c r="L276">
        <v>6</v>
      </c>
      <c r="M276">
        <v>21</v>
      </c>
      <c r="N276" t="s">
        <v>227</v>
      </c>
      <c r="O276" t="s">
        <v>53</v>
      </c>
      <c r="P276">
        <v>3300</v>
      </c>
      <c r="Q276" t="s">
        <v>83</v>
      </c>
      <c r="R276">
        <v>3340</v>
      </c>
      <c r="S276" t="s">
        <v>55</v>
      </c>
      <c r="T276">
        <v>3341</v>
      </c>
      <c r="U276" t="s">
        <v>248</v>
      </c>
      <c r="V276">
        <v>0</v>
      </c>
      <c r="W276" t="s">
        <v>57</v>
      </c>
      <c r="X276">
        <v>3000</v>
      </c>
      <c r="Y276" t="s">
        <v>55</v>
      </c>
      <c r="Z276" t="s">
        <v>74</v>
      </c>
      <c r="AA276" t="s">
        <v>228</v>
      </c>
      <c r="AB276" t="s">
        <v>60</v>
      </c>
      <c r="AC276" t="s">
        <v>229</v>
      </c>
      <c r="AD276" t="s">
        <v>230</v>
      </c>
      <c r="AE276" s="1">
        <v>578882.6</v>
      </c>
      <c r="AF276" s="1">
        <v>735486</v>
      </c>
      <c r="AG276" s="1">
        <v>578882.6</v>
      </c>
      <c r="AH276" s="1">
        <v>578882.6</v>
      </c>
      <c r="AI276" s="1">
        <v>567282.6</v>
      </c>
      <c r="AJ276" s="1">
        <v>567282.6</v>
      </c>
      <c r="AK276" s="1">
        <v>567282.6</v>
      </c>
      <c r="AL276" s="1">
        <f t="shared" si="24"/>
        <v>0</v>
      </c>
      <c r="AM276" s="1">
        <v>0</v>
      </c>
      <c r="AN276" s="1">
        <f t="shared" si="25"/>
        <v>578882.6</v>
      </c>
      <c r="AO276" s="1">
        <f t="shared" si="26"/>
        <v>0</v>
      </c>
      <c r="AP276">
        <v>0</v>
      </c>
      <c r="AQ276" s="1">
        <v>138329</v>
      </c>
      <c r="AR276">
        <v>0</v>
      </c>
      <c r="AS276" s="1">
        <v>294932.40000000002</v>
      </c>
      <c r="AT276" s="1">
        <v>-156603.4</v>
      </c>
    </row>
    <row r="277" spans="1:46" hidden="1" x14ac:dyDescent="0.25">
      <c r="A277" t="s">
        <v>63</v>
      </c>
      <c r="B277" t="s">
        <v>64</v>
      </c>
      <c r="C277">
        <v>1</v>
      </c>
      <c r="D277" t="s">
        <v>45</v>
      </c>
      <c r="E277">
        <v>1.7</v>
      </c>
      <c r="F277" t="s">
        <v>321</v>
      </c>
      <c r="G277" t="s">
        <v>333</v>
      </c>
      <c r="H277" t="s">
        <v>334</v>
      </c>
      <c r="I277" t="s">
        <v>87</v>
      </c>
      <c r="J277" t="s">
        <v>88</v>
      </c>
      <c r="K277" t="s">
        <v>335</v>
      </c>
      <c r="L277">
        <v>7</v>
      </c>
      <c r="M277">
        <v>40</v>
      </c>
      <c r="N277" t="s">
        <v>336</v>
      </c>
      <c r="O277" t="s">
        <v>53</v>
      </c>
      <c r="P277">
        <v>3300</v>
      </c>
      <c r="Q277" t="s">
        <v>83</v>
      </c>
      <c r="R277">
        <v>3340</v>
      </c>
      <c r="S277" t="s">
        <v>55</v>
      </c>
      <c r="T277">
        <v>3341</v>
      </c>
      <c r="U277" t="s">
        <v>248</v>
      </c>
      <c r="V277">
        <v>0</v>
      </c>
      <c r="W277" t="s">
        <v>57</v>
      </c>
      <c r="X277">
        <v>3000</v>
      </c>
      <c r="Y277" t="s">
        <v>55</v>
      </c>
      <c r="Z277" t="s">
        <v>74</v>
      </c>
      <c r="AA277" t="s">
        <v>337</v>
      </c>
      <c r="AB277" t="s">
        <v>338</v>
      </c>
      <c r="AC277" t="s">
        <v>339</v>
      </c>
      <c r="AD277" t="s">
        <v>340</v>
      </c>
      <c r="AE277" s="1">
        <v>42000</v>
      </c>
      <c r="AF277">
        <v>0</v>
      </c>
      <c r="AG277" s="1">
        <v>42000</v>
      </c>
      <c r="AH277" s="1">
        <v>42000</v>
      </c>
      <c r="AI277" s="1">
        <v>42000</v>
      </c>
      <c r="AJ277" s="1">
        <v>42000</v>
      </c>
      <c r="AK277">
        <v>0</v>
      </c>
      <c r="AL277" s="1">
        <f t="shared" si="24"/>
        <v>0</v>
      </c>
      <c r="AM277" s="1">
        <v>0</v>
      </c>
      <c r="AN277" s="1">
        <f t="shared" si="25"/>
        <v>42000</v>
      </c>
      <c r="AO277" s="1">
        <f t="shared" si="26"/>
        <v>0</v>
      </c>
      <c r="AP277" s="1">
        <v>42000</v>
      </c>
      <c r="AQ277">
        <v>0</v>
      </c>
      <c r="AR277">
        <v>0</v>
      </c>
      <c r="AS277">
        <v>0</v>
      </c>
      <c r="AT277" s="1">
        <v>42000</v>
      </c>
    </row>
    <row r="278" spans="1:46" hidden="1" x14ac:dyDescent="0.25">
      <c r="A278" t="s">
        <v>534</v>
      </c>
      <c r="B278" t="s">
        <v>44</v>
      </c>
      <c r="C278">
        <v>1</v>
      </c>
      <c r="D278" t="s">
        <v>45</v>
      </c>
      <c r="E278">
        <v>1.7</v>
      </c>
      <c r="F278" t="s">
        <v>321</v>
      </c>
      <c r="G278" t="s">
        <v>333</v>
      </c>
      <c r="H278" t="s">
        <v>334</v>
      </c>
      <c r="I278" t="s">
        <v>87</v>
      </c>
      <c r="J278" t="s">
        <v>88</v>
      </c>
      <c r="K278" t="s">
        <v>335</v>
      </c>
      <c r="L278">
        <v>7</v>
      </c>
      <c r="M278">
        <v>40</v>
      </c>
      <c r="N278" t="s">
        <v>336</v>
      </c>
      <c r="O278" t="s">
        <v>53</v>
      </c>
      <c r="P278">
        <v>3300</v>
      </c>
      <c r="Q278" t="s">
        <v>83</v>
      </c>
      <c r="R278">
        <v>3340</v>
      </c>
      <c r="S278" t="s">
        <v>55</v>
      </c>
      <c r="T278">
        <v>3341</v>
      </c>
      <c r="U278" t="s">
        <v>248</v>
      </c>
      <c r="V278">
        <v>0</v>
      </c>
      <c r="W278" t="s">
        <v>57</v>
      </c>
      <c r="X278">
        <v>3000</v>
      </c>
      <c r="Y278" t="s">
        <v>55</v>
      </c>
      <c r="Z278" s="14" t="s">
        <v>535</v>
      </c>
      <c r="AA278" t="s">
        <v>337</v>
      </c>
      <c r="AB278" t="s">
        <v>338</v>
      </c>
      <c r="AC278" t="s">
        <v>339</v>
      </c>
      <c r="AD278" t="s">
        <v>340</v>
      </c>
      <c r="AE278" s="1">
        <v>3000000</v>
      </c>
      <c r="AF278" s="1">
        <v>3000000</v>
      </c>
      <c r="AG278" s="1">
        <v>2973000</v>
      </c>
      <c r="AH278" s="1">
        <v>2973000</v>
      </c>
      <c r="AI278" s="1">
        <v>2973000</v>
      </c>
      <c r="AJ278" s="1">
        <v>2973000</v>
      </c>
      <c r="AK278" s="1">
        <v>1787000</v>
      </c>
      <c r="AL278" s="1">
        <f t="shared" si="24"/>
        <v>27000</v>
      </c>
      <c r="AM278" s="11">
        <v>-27000</v>
      </c>
      <c r="AN278" s="13">
        <f t="shared" si="25"/>
        <v>2973000</v>
      </c>
      <c r="AO278" s="1">
        <f t="shared" si="26"/>
        <v>0</v>
      </c>
      <c r="AP278">
        <v>0</v>
      </c>
      <c r="AQ278">
        <v>0</v>
      </c>
      <c r="AR278">
        <v>0</v>
      </c>
      <c r="AS278">
        <v>0</v>
      </c>
      <c r="AT278">
        <v>0</v>
      </c>
    </row>
    <row r="279" spans="1:46" hidden="1" x14ac:dyDescent="0.25">
      <c r="A279" t="s">
        <v>63</v>
      </c>
      <c r="B279" t="s">
        <v>64</v>
      </c>
      <c r="C279">
        <v>2</v>
      </c>
      <c r="D279" t="s">
        <v>351</v>
      </c>
      <c r="E279">
        <v>2.7</v>
      </c>
      <c r="F279" t="s">
        <v>447</v>
      </c>
      <c r="G279" t="s">
        <v>448</v>
      </c>
      <c r="H279" t="s">
        <v>447</v>
      </c>
      <c r="I279" t="s">
        <v>161</v>
      </c>
      <c r="J279" t="s">
        <v>162</v>
      </c>
      <c r="K279" t="s">
        <v>404</v>
      </c>
      <c r="L279">
        <v>5</v>
      </c>
      <c r="M279">
        <v>30</v>
      </c>
      <c r="N279" t="s">
        <v>457</v>
      </c>
      <c r="O279" t="s">
        <v>53</v>
      </c>
      <c r="P279">
        <v>3300</v>
      </c>
      <c r="Q279" t="s">
        <v>83</v>
      </c>
      <c r="R279">
        <v>3350</v>
      </c>
      <c r="S279" t="s">
        <v>55</v>
      </c>
      <c r="T279">
        <v>3351</v>
      </c>
      <c r="U279" t="s">
        <v>458</v>
      </c>
      <c r="V279">
        <v>0</v>
      </c>
      <c r="W279" t="s">
        <v>57</v>
      </c>
      <c r="X279">
        <v>3000</v>
      </c>
      <c r="Y279" t="s">
        <v>55</v>
      </c>
      <c r="Z279" t="s">
        <v>74</v>
      </c>
      <c r="AA279" t="s">
        <v>406</v>
      </c>
      <c r="AB279" t="s">
        <v>202</v>
      </c>
      <c r="AC279" t="s">
        <v>459</v>
      </c>
      <c r="AD279" t="s">
        <v>460</v>
      </c>
      <c r="AE279" s="1">
        <v>516780</v>
      </c>
      <c r="AF279" s="1">
        <v>470000</v>
      </c>
      <c r="AG279" s="1">
        <v>516780</v>
      </c>
      <c r="AH279" s="1">
        <v>516780</v>
      </c>
      <c r="AI279" s="1">
        <v>513115.56</v>
      </c>
      <c r="AJ279" s="1">
        <v>513115.56</v>
      </c>
      <c r="AK279" s="1">
        <v>513115.56</v>
      </c>
      <c r="AL279" s="1">
        <f t="shared" si="24"/>
        <v>0</v>
      </c>
      <c r="AM279" s="1">
        <v>0</v>
      </c>
      <c r="AN279" s="1">
        <f t="shared" si="25"/>
        <v>516780</v>
      </c>
      <c r="AO279" s="1">
        <f t="shared" si="26"/>
        <v>0</v>
      </c>
      <c r="AP279" s="1">
        <v>46780</v>
      </c>
      <c r="AQ279">
        <v>0</v>
      </c>
      <c r="AR279">
        <v>0</v>
      </c>
      <c r="AS279">
        <v>0</v>
      </c>
      <c r="AT279" s="1">
        <v>46780</v>
      </c>
    </row>
    <row r="280" spans="1:46" hidden="1" x14ac:dyDescent="0.25">
      <c r="A280" t="s">
        <v>63</v>
      </c>
      <c r="B280" t="s">
        <v>64</v>
      </c>
      <c r="C280">
        <v>1</v>
      </c>
      <c r="D280" t="s">
        <v>45</v>
      </c>
      <c r="E280">
        <v>1.3</v>
      </c>
      <c r="F280" t="s">
        <v>46</v>
      </c>
      <c r="G280" t="s">
        <v>47</v>
      </c>
      <c r="H280" t="s">
        <v>48</v>
      </c>
      <c r="I280" t="s">
        <v>49</v>
      </c>
      <c r="J280" t="s">
        <v>50</v>
      </c>
      <c r="K280" t="s">
        <v>51</v>
      </c>
      <c r="L280">
        <v>6</v>
      </c>
      <c r="M280">
        <v>18</v>
      </c>
      <c r="N280" t="s">
        <v>100</v>
      </c>
      <c r="O280" t="s">
        <v>53</v>
      </c>
      <c r="P280">
        <v>3300</v>
      </c>
      <c r="Q280" t="s">
        <v>83</v>
      </c>
      <c r="R280">
        <v>3360</v>
      </c>
      <c r="S280" t="s">
        <v>55</v>
      </c>
      <c r="T280">
        <v>3361</v>
      </c>
      <c r="U280" t="s">
        <v>133</v>
      </c>
      <c r="V280">
        <v>0</v>
      </c>
      <c r="W280" t="s">
        <v>57</v>
      </c>
      <c r="X280">
        <v>3000</v>
      </c>
      <c r="Y280" t="s">
        <v>55</v>
      </c>
      <c r="Z280" t="s">
        <v>74</v>
      </c>
      <c r="AA280" t="s">
        <v>59</v>
      </c>
      <c r="AB280" t="s">
        <v>60</v>
      </c>
      <c r="AC280" t="s">
        <v>105</v>
      </c>
      <c r="AD280" t="s">
        <v>106</v>
      </c>
      <c r="AE280" s="1">
        <v>6863015.1399999997</v>
      </c>
      <c r="AF280" s="1">
        <v>9566</v>
      </c>
      <c r="AG280" s="1">
        <v>6863015.1399999997</v>
      </c>
      <c r="AH280" s="1">
        <v>6863015.1399999997</v>
      </c>
      <c r="AI280" s="1">
        <v>6863015.1399999997</v>
      </c>
      <c r="AJ280" s="1">
        <v>3092200.76</v>
      </c>
      <c r="AK280" s="1">
        <v>3092200.76</v>
      </c>
      <c r="AL280" s="1">
        <f t="shared" si="24"/>
        <v>0</v>
      </c>
      <c r="AM280" s="1">
        <v>0</v>
      </c>
      <c r="AN280" s="1">
        <f t="shared" si="25"/>
        <v>6863015.1399999997</v>
      </c>
      <c r="AO280" s="1">
        <f t="shared" si="26"/>
        <v>0</v>
      </c>
      <c r="AP280" s="1">
        <v>7285775.79</v>
      </c>
      <c r="AQ280">
        <v>0</v>
      </c>
      <c r="AR280">
        <v>0</v>
      </c>
      <c r="AS280" s="1">
        <v>432326.65</v>
      </c>
      <c r="AT280" s="1">
        <v>6853449.1399999997</v>
      </c>
    </row>
    <row r="281" spans="1:46" hidden="1" x14ac:dyDescent="0.25">
      <c r="A281" t="s">
        <v>63</v>
      </c>
      <c r="B281" t="s">
        <v>64</v>
      </c>
      <c r="C281">
        <v>1</v>
      </c>
      <c r="D281" t="s">
        <v>45</v>
      </c>
      <c r="E281">
        <v>1.3</v>
      </c>
      <c r="F281" t="s">
        <v>46</v>
      </c>
      <c r="G281" t="s">
        <v>47</v>
      </c>
      <c r="H281" t="s">
        <v>48</v>
      </c>
      <c r="I281" t="s">
        <v>187</v>
      </c>
      <c r="J281" t="s">
        <v>188</v>
      </c>
      <c r="K281" t="s">
        <v>189</v>
      </c>
      <c r="L281">
        <v>6</v>
      </c>
      <c r="M281">
        <v>3</v>
      </c>
      <c r="N281" t="s">
        <v>213</v>
      </c>
      <c r="O281" t="s">
        <v>53</v>
      </c>
      <c r="P281">
        <v>3300</v>
      </c>
      <c r="Q281" t="s">
        <v>83</v>
      </c>
      <c r="R281">
        <v>3360</v>
      </c>
      <c r="S281" t="s">
        <v>55</v>
      </c>
      <c r="T281">
        <v>3361</v>
      </c>
      <c r="U281" t="s">
        <v>133</v>
      </c>
      <c r="V281">
        <v>0</v>
      </c>
      <c r="W281" t="s">
        <v>57</v>
      </c>
      <c r="X281">
        <v>3000</v>
      </c>
      <c r="Y281" t="s">
        <v>55</v>
      </c>
      <c r="Z281" t="s">
        <v>74</v>
      </c>
      <c r="AA281" t="s">
        <v>192</v>
      </c>
      <c r="AB281" t="s">
        <v>60</v>
      </c>
      <c r="AC281" t="s">
        <v>215</v>
      </c>
      <c r="AD281" t="s">
        <v>216</v>
      </c>
      <c r="AE281" s="1">
        <v>32115265</v>
      </c>
      <c r="AF281" s="1">
        <v>10500000</v>
      </c>
      <c r="AG281" s="1">
        <v>29647070.68</v>
      </c>
      <c r="AH281" s="1">
        <v>29647070.68</v>
      </c>
      <c r="AI281" s="1">
        <v>29637070.670000002</v>
      </c>
      <c r="AJ281" s="1">
        <v>29637070.670000002</v>
      </c>
      <c r="AK281" s="1">
        <v>28237070.670000002</v>
      </c>
      <c r="AL281" s="1">
        <f t="shared" si="24"/>
        <v>2468194.3200000003</v>
      </c>
      <c r="AM281" s="1">
        <v>0</v>
      </c>
      <c r="AN281" s="1">
        <f t="shared" si="25"/>
        <v>32115265</v>
      </c>
      <c r="AO281" s="1">
        <f t="shared" si="26"/>
        <v>2468194.3200000003</v>
      </c>
      <c r="AP281" s="1">
        <v>18599700</v>
      </c>
      <c r="AQ281" s="1">
        <v>3015565</v>
      </c>
      <c r="AR281">
        <v>0</v>
      </c>
      <c r="AS281">
        <v>0</v>
      </c>
      <c r="AT281" s="1">
        <v>21615265</v>
      </c>
    </row>
    <row r="282" spans="1:46" hidden="1" x14ac:dyDescent="0.25">
      <c r="A282" t="s">
        <v>63</v>
      </c>
      <c r="B282" t="s">
        <v>64</v>
      </c>
      <c r="C282">
        <v>1</v>
      </c>
      <c r="D282" t="s">
        <v>45</v>
      </c>
      <c r="E282">
        <v>1.3</v>
      </c>
      <c r="F282" t="s">
        <v>46</v>
      </c>
      <c r="G282" t="s">
        <v>47</v>
      </c>
      <c r="H282" t="s">
        <v>48</v>
      </c>
      <c r="I282" t="s">
        <v>305</v>
      </c>
      <c r="J282" t="s">
        <v>306</v>
      </c>
      <c r="K282" t="s">
        <v>284</v>
      </c>
      <c r="L282">
        <v>3</v>
      </c>
      <c r="M282">
        <v>37</v>
      </c>
      <c r="N282" t="s">
        <v>307</v>
      </c>
      <c r="O282" t="s">
        <v>53</v>
      </c>
      <c r="P282">
        <v>3300</v>
      </c>
      <c r="Q282" t="s">
        <v>83</v>
      </c>
      <c r="R282">
        <v>3360</v>
      </c>
      <c r="S282" t="s">
        <v>55</v>
      </c>
      <c r="T282">
        <v>3361</v>
      </c>
      <c r="U282" t="s">
        <v>133</v>
      </c>
      <c r="V282">
        <v>0</v>
      </c>
      <c r="W282" t="s">
        <v>57</v>
      </c>
      <c r="X282">
        <v>3000</v>
      </c>
      <c r="Y282" t="s">
        <v>55</v>
      </c>
      <c r="Z282" t="s">
        <v>74</v>
      </c>
      <c r="AA282" t="s">
        <v>287</v>
      </c>
      <c r="AB282" t="s">
        <v>288</v>
      </c>
      <c r="AC282" t="s">
        <v>310</v>
      </c>
      <c r="AD282" t="s">
        <v>311</v>
      </c>
      <c r="AE282">
        <v>0</v>
      </c>
      <c r="AF282" s="1">
        <v>20000</v>
      </c>
      <c r="AG282">
        <v>0</v>
      </c>
      <c r="AH282">
        <v>0</v>
      </c>
      <c r="AI282">
        <v>0</v>
      </c>
      <c r="AJ282">
        <v>0</v>
      </c>
      <c r="AK282">
        <v>0</v>
      </c>
      <c r="AL282" s="1">
        <f t="shared" si="24"/>
        <v>0</v>
      </c>
      <c r="AM282" s="1">
        <v>0</v>
      </c>
      <c r="AN282" s="1">
        <f t="shared" si="25"/>
        <v>0</v>
      </c>
      <c r="AO282" s="1">
        <f t="shared" si="26"/>
        <v>0</v>
      </c>
      <c r="AP282">
        <v>0</v>
      </c>
      <c r="AQ282">
        <v>0</v>
      </c>
      <c r="AR282">
        <v>0</v>
      </c>
      <c r="AS282" s="1">
        <v>20000</v>
      </c>
      <c r="AT282" s="1">
        <v>-20000</v>
      </c>
    </row>
    <row r="283" spans="1:46" hidden="1" x14ac:dyDescent="0.25">
      <c r="A283" t="s">
        <v>63</v>
      </c>
      <c r="B283" t="s">
        <v>64</v>
      </c>
      <c r="C283">
        <v>1</v>
      </c>
      <c r="D283" t="s">
        <v>45</v>
      </c>
      <c r="E283">
        <v>1.7</v>
      </c>
      <c r="F283" t="s">
        <v>321</v>
      </c>
      <c r="G283" t="s">
        <v>333</v>
      </c>
      <c r="H283" t="s">
        <v>334</v>
      </c>
      <c r="I283" t="s">
        <v>87</v>
      </c>
      <c r="J283" t="s">
        <v>88</v>
      </c>
      <c r="K283" t="s">
        <v>335</v>
      </c>
      <c r="L283">
        <v>7</v>
      </c>
      <c r="M283">
        <v>41</v>
      </c>
      <c r="N283" t="s">
        <v>336</v>
      </c>
      <c r="O283" t="s">
        <v>53</v>
      </c>
      <c r="P283">
        <v>3300</v>
      </c>
      <c r="Q283" t="s">
        <v>83</v>
      </c>
      <c r="R283">
        <v>3360</v>
      </c>
      <c r="S283" t="s">
        <v>55</v>
      </c>
      <c r="T283">
        <v>3361</v>
      </c>
      <c r="U283" t="s">
        <v>133</v>
      </c>
      <c r="V283">
        <v>0</v>
      </c>
      <c r="W283" t="s">
        <v>57</v>
      </c>
      <c r="X283">
        <v>3000</v>
      </c>
      <c r="Y283" t="s">
        <v>55</v>
      </c>
      <c r="Z283" t="s">
        <v>74</v>
      </c>
      <c r="AA283" t="s">
        <v>337</v>
      </c>
      <c r="AB283" t="s">
        <v>338</v>
      </c>
      <c r="AC283" t="s">
        <v>341</v>
      </c>
      <c r="AD283" t="s">
        <v>340</v>
      </c>
      <c r="AE283" s="1">
        <v>1205170.3999999999</v>
      </c>
      <c r="AF283" s="1">
        <v>30000</v>
      </c>
      <c r="AG283" s="1">
        <v>1205170.3999999999</v>
      </c>
      <c r="AH283" s="1">
        <v>1205170.3999999999</v>
      </c>
      <c r="AI283" s="1">
        <v>1205170.3999999999</v>
      </c>
      <c r="AJ283" s="1">
        <v>1195469.8999999999</v>
      </c>
      <c r="AK283" s="1">
        <v>1195469.8999999999</v>
      </c>
      <c r="AL283" s="1">
        <f t="shared" si="24"/>
        <v>0</v>
      </c>
      <c r="AM283" s="1">
        <v>0</v>
      </c>
      <c r="AN283" s="1">
        <f t="shared" si="25"/>
        <v>1205170.3999999999</v>
      </c>
      <c r="AO283" s="1">
        <f t="shared" si="26"/>
        <v>0</v>
      </c>
      <c r="AP283" s="1">
        <v>1165469.8999999999</v>
      </c>
      <c r="AQ283" s="1">
        <v>9700.5</v>
      </c>
      <c r="AR283">
        <v>0</v>
      </c>
      <c r="AS283">
        <v>0</v>
      </c>
      <c r="AT283" s="1">
        <v>1175170.3999999999</v>
      </c>
    </row>
    <row r="284" spans="1:46" hidden="1" x14ac:dyDescent="0.25">
      <c r="A284" t="s">
        <v>63</v>
      </c>
      <c r="B284" t="s">
        <v>64</v>
      </c>
      <c r="C284">
        <v>1</v>
      </c>
      <c r="D284" t="s">
        <v>45</v>
      </c>
      <c r="E284">
        <v>1.7</v>
      </c>
      <c r="F284" t="s">
        <v>321</v>
      </c>
      <c r="G284" t="s">
        <v>333</v>
      </c>
      <c r="H284" t="s">
        <v>334</v>
      </c>
      <c r="I284" t="s">
        <v>87</v>
      </c>
      <c r="J284" t="s">
        <v>88</v>
      </c>
      <c r="K284" t="s">
        <v>335</v>
      </c>
      <c r="L284">
        <v>7</v>
      </c>
      <c r="M284">
        <v>41</v>
      </c>
      <c r="N284" t="s">
        <v>336</v>
      </c>
      <c r="O284" t="s">
        <v>53</v>
      </c>
      <c r="P284">
        <v>3300</v>
      </c>
      <c r="Q284" t="s">
        <v>83</v>
      </c>
      <c r="R284">
        <v>3360</v>
      </c>
      <c r="S284" t="s">
        <v>55</v>
      </c>
      <c r="T284">
        <v>3361</v>
      </c>
      <c r="U284" t="s">
        <v>133</v>
      </c>
      <c r="V284">
        <v>35</v>
      </c>
      <c r="W284" t="s">
        <v>348</v>
      </c>
      <c r="X284">
        <v>3000</v>
      </c>
      <c r="Y284" t="s">
        <v>55</v>
      </c>
      <c r="Z284" t="s">
        <v>74</v>
      </c>
      <c r="AA284" t="s">
        <v>337</v>
      </c>
      <c r="AB284" t="s">
        <v>338</v>
      </c>
      <c r="AC284" t="s">
        <v>341</v>
      </c>
      <c r="AD284" t="s">
        <v>340</v>
      </c>
      <c r="AE284" s="1">
        <v>154512</v>
      </c>
      <c r="AF284">
        <v>0</v>
      </c>
      <c r="AG284" s="1">
        <v>154512</v>
      </c>
      <c r="AH284" s="1">
        <v>154512</v>
      </c>
      <c r="AI284" s="1">
        <v>154512</v>
      </c>
      <c r="AJ284" s="1">
        <v>154512</v>
      </c>
      <c r="AK284" s="1">
        <v>154512</v>
      </c>
      <c r="AL284" s="1">
        <f t="shared" si="24"/>
        <v>0</v>
      </c>
      <c r="AM284" s="1">
        <v>0</v>
      </c>
      <c r="AN284" s="1">
        <f t="shared" si="25"/>
        <v>154512</v>
      </c>
      <c r="AO284" s="1">
        <f t="shared" si="26"/>
        <v>0</v>
      </c>
      <c r="AP284" s="1">
        <v>154512</v>
      </c>
      <c r="AQ284">
        <v>0</v>
      </c>
      <c r="AR284">
        <v>0</v>
      </c>
      <c r="AS284">
        <v>0</v>
      </c>
      <c r="AT284" s="1">
        <v>154512</v>
      </c>
    </row>
    <row r="285" spans="1:46" hidden="1" x14ac:dyDescent="0.25">
      <c r="A285" t="s">
        <v>63</v>
      </c>
      <c r="B285" t="s">
        <v>64</v>
      </c>
      <c r="C285">
        <v>3</v>
      </c>
      <c r="D285" t="s">
        <v>472</v>
      </c>
      <c r="E285">
        <v>3.8</v>
      </c>
      <c r="F285" t="s">
        <v>506</v>
      </c>
      <c r="G285" t="s">
        <v>507</v>
      </c>
      <c r="H285" t="s">
        <v>508</v>
      </c>
      <c r="I285" t="s">
        <v>187</v>
      </c>
      <c r="J285" t="s">
        <v>188</v>
      </c>
      <c r="K285" t="s">
        <v>509</v>
      </c>
      <c r="L285">
        <v>6</v>
      </c>
      <c r="M285">
        <v>50</v>
      </c>
      <c r="N285" t="s">
        <v>510</v>
      </c>
      <c r="O285" t="s">
        <v>53</v>
      </c>
      <c r="P285">
        <v>3300</v>
      </c>
      <c r="Q285" t="s">
        <v>83</v>
      </c>
      <c r="R285">
        <v>3360</v>
      </c>
      <c r="S285" t="s">
        <v>55</v>
      </c>
      <c r="T285">
        <v>3361</v>
      </c>
      <c r="U285" t="s">
        <v>133</v>
      </c>
      <c r="V285">
        <v>0</v>
      </c>
      <c r="W285" t="s">
        <v>57</v>
      </c>
      <c r="X285">
        <v>3000</v>
      </c>
      <c r="Y285" t="s">
        <v>55</v>
      </c>
      <c r="Z285" t="s">
        <v>74</v>
      </c>
      <c r="AA285" t="s">
        <v>512</v>
      </c>
      <c r="AB285" t="s">
        <v>60</v>
      </c>
      <c r="AC285" t="s">
        <v>519</v>
      </c>
      <c r="AD285" t="s">
        <v>514</v>
      </c>
      <c r="AE285" s="1">
        <v>15080000</v>
      </c>
      <c r="AF285">
        <v>0</v>
      </c>
      <c r="AG285" s="1">
        <v>15079995.359999999</v>
      </c>
      <c r="AH285" s="1">
        <v>15079995.359999999</v>
      </c>
      <c r="AI285" s="1">
        <v>14783672.779999999</v>
      </c>
      <c r="AJ285" s="1">
        <v>8117940.4199999999</v>
      </c>
      <c r="AK285" s="1">
        <v>8117940.4199999999</v>
      </c>
      <c r="AL285" s="1">
        <f t="shared" si="24"/>
        <v>4.6400000005960464</v>
      </c>
      <c r="AM285" s="1">
        <v>0</v>
      </c>
      <c r="AN285" s="1">
        <f t="shared" si="25"/>
        <v>15080000</v>
      </c>
      <c r="AO285" s="1">
        <f t="shared" si="26"/>
        <v>4.6400000005960464</v>
      </c>
      <c r="AP285" s="1">
        <v>8080000</v>
      </c>
      <c r="AQ285" s="1">
        <v>7000000</v>
      </c>
      <c r="AR285">
        <v>0</v>
      </c>
      <c r="AS285">
        <v>0</v>
      </c>
      <c r="AT285" s="1">
        <v>15080000</v>
      </c>
    </row>
    <row r="286" spans="1:46" hidden="1" x14ac:dyDescent="0.25">
      <c r="A286" t="s">
        <v>534</v>
      </c>
      <c r="B286" t="s">
        <v>44</v>
      </c>
      <c r="C286">
        <v>1</v>
      </c>
      <c r="D286" t="s">
        <v>45</v>
      </c>
      <c r="E286">
        <v>1.7</v>
      </c>
      <c r="F286" t="s">
        <v>321</v>
      </c>
      <c r="G286" t="s">
        <v>333</v>
      </c>
      <c r="H286" t="s">
        <v>334</v>
      </c>
      <c r="I286" t="s">
        <v>87</v>
      </c>
      <c r="J286" t="s">
        <v>88</v>
      </c>
      <c r="K286" t="s">
        <v>335</v>
      </c>
      <c r="L286">
        <v>7</v>
      </c>
      <c r="M286">
        <v>41</v>
      </c>
      <c r="N286" t="s">
        <v>336</v>
      </c>
      <c r="O286" t="s">
        <v>53</v>
      </c>
      <c r="P286">
        <v>3300</v>
      </c>
      <c r="Q286" t="s">
        <v>83</v>
      </c>
      <c r="R286">
        <v>3360</v>
      </c>
      <c r="S286" t="s">
        <v>55</v>
      </c>
      <c r="T286">
        <v>3361</v>
      </c>
      <c r="U286" t="s">
        <v>133</v>
      </c>
      <c r="V286">
        <v>0</v>
      </c>
      <c r="W286" t="s">
        <v>57</v>
      </c>
      <c r="X286">
        <v>3000</v>
      </c>
      <c r="Y286" t="s">
        <v>55</v>
      </c>
      <c r="Z286" s="14" t="s">
        <v>535</v>
      </c>
      <c r="AA286" t="s">
        <v>337</v>
      </c>
      <c r="AB286" t="s">
        <v>338</v>
      </c>
      <c r="AC286" t="s">
        <v>341</v>
      </c>
      <c r="AD286" t="s">
        <v>340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 s="1">
        <f t="shared" si="24"/>
        <v>0</v>
      </c>
      <c r="AM286" s="1">
        <v>0</v>
      </c>
      <c r="AN286" s="1">
        <f t="shared" si="25"/>
        <v>0</v>
      </c>
      <c r="AO286" s="1">
        <f t="shared" si="26"/>
        <v>0</v>
      </c>
      <c r="AP286">
        <v>0</v>
      </c>
      <c r="AQ286">
        <v>0</v>
      </c>
      <c r="AR286">
        <v>0</v>
      </c>
      <c r="AS286">
        <v>0</v>
      </c>
      <c r="AT286">
        <v>0</v>
      </c>
    </row>
    <row r="287" spans="1:46" hidden="1" x14ac:dyDescent="0.25">
      <c r="A287" t="s">
        <v>538</v>
      </c>
      <c r="B287" t="s">
        <v>44</v>
      </c>
      <c r="C287">
        <v>1</v>
      </c>
      <c r="D287" t="s">
        <v>45</v>
      </c>
      <c r="E287">
        <v>1.3</v>
      </c>
      <c r="F287" t="s">
        <v>46</v>
      </c>
      <c r="G287" t="s">
        <v>47</v>
      </c>
      <c r="H287" t="s">
        <v>48</v>
      </c>
      <c r="I287" t="s">
        <v>187</v>
      </c>
      <c r="J287" t="s">
        <v>188</v>
      </c>
      <c r="K287" t="s">
        <v>189</v>
      </c>
      <c r="L287">
        <v>6</v>
      </c>
      <c r="M287">
        <v>3</v>
      </c>
      <c r="N287" t="s">
        <v>213</v>
      </c>
      <c r="O287" t="s">
        <v>53</v>
      </c>
      <c r="P287">
        <v>3300</v>
      </c>
      <c r="Q287" t="s">
        <v>83</v>
      </c>
      <c r="R287">
        <v>3360</v>
      </c>
      <c r="S287" t="s">
        <v>55</v>
      </c>
      <c r="T287">
        <v>3361</v>
      </c>
      <c r="U287" t="s">
        <v>133</v>
      </c>
      <c r="V287">
        <v>0</v>
      </c>
      <c r="W287" t="s">
        <v>57</v>
      </c>
      <c r="X287">
        <v>3000</v>
      </c>
      <c r="Y287" t="s">
        <v>55</v>
      </c>
      <c r="Z287" t="s">
        <v>539</v>
      </c>
      <c r="AA287" t="s">
        <v>192</v>
      </c>
      <c r="AB287" t="s">
        <v>60</v>
      </c>
      <c r="AC287" t="s">
        <v>215</v>
      </c>
      <c r="AD287" t="s">
        <v>216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 s="1">
        <f t="shared" si="24"/>
        <v>0</v>
      </c>
      <c r="AM287" s="1">
        <v>0</v>
      </c>
      <c r="AN287" s="1">
        <f t="shared" si="25"/>
        <v>0</v>
      </c>
      <c r="AO287" s="1">
        <f t="shared" si="26"/>
        <v>0</v>
      </c>
      <c r="AP287" s="1">
        <v>25000</v>
      </c>
      <c r="AQ287">
        <v>0</v>
      </c>
      <c r="AR287">
        <v>0</v>
      </c>
      <c r="AS287" s="1">
        <v>25000</v>
      </c>
      <c r="AT287">
        <v>0</v>
      </c>
    </row>
    <row r="288" spans="1:46" hidden="1" x14ac:dyDescent="0.25">
      <c r="A288" t="s">
        <v>538</v>
      </c>
      <c r="B288" t="s">
        <v>44</v>
      </c>
      <c r="C288">
        <v>1</v>
      </c>
      <c r="D288" t="s">
        <v>45</v>
      </c>
      <c r="E288">
        <v>1.7</v>
      </c>
      <c r="F288" t="s">
        <v>321</v>
      </c>
      <c r="G288" t="s">
        <v>333</v>
      </c>
      <c r="H288" t="s">
        <v>334</v>
      </c>
      <c r="I288" t="s">
        <v>87</v>
      </c>
      <c r="J288" t="s">
        <v>88</v>
      </c>
      <c r="K288" t="s">
        <v>335</v>
      </c>
      <c r="L288">
        <v>7</v>
      </c>
      <c r="M288">
        <v>41</v>
      </c>
      <c r="N288" t="s">
        <v>336</v>
      </c>
      <c r="O288" t="s">
        <v>53</v>
      </c>
      <c r="P288">
        <v>3300</v>
      </c>
      <c r="Q288" t="s">
        <v>83</v>
      </c>
      <c r="R288">
        <v>3360</v>
      </c>
      <c r="S288" t="s">
        <v>55</v>
      </c>
      <c r="T288">
        <v>3361</v>
      </c>
      <c r="U288" t="s">
        <v>133</v>
      </c>
      <c r="V288">
        <v>0</v>
      </c>
      <c r="W288" t="s">
        <v>57</v>
      </c>
      <c r="X288">
        <v>3000</v>
      </c>
      <c r="Y288" t="s">
        <v>55</v>
      </c>
      <c r="Z288" t="s">
        <v>539</v>
      </c>
      <c r="AA288" t="s">
        <v>337</v>
      </c>
      <c r="AB288" t="s">
        <v>338</v>
      </c>
      <c r="AC288" t="s">
        <v>341</v>
      </c>
      <c r="AD288" t="s">
        <v>340</v>
      </c>
      <c r="AE288" s="1">
        <v>52000</v>
      </c>
      <c r="AF288">
        <v>0</v>
      </c>
      <c r="AG288" s="1">
        <v>35806.879999999997</v>
      </c>
      <c r="AH288" s="1">
        <v>35806.879999999997</v>
      </c>
      <c r="AI288" s="1">
        <v>35806.879999999997</v>
      </c>
      <c r="AJ288" s="1">
        <v>35806.879999999997</v>
      </c>
      <c r="AK288" s="1">
        <v>35806.879999999997</v>
      </c>
      <c r="AL288" s="1">
        <f t="shared" si="24"/>
        <v>16193.120000000003</v>
      </c>
      <c r="AM288" s="1">
        <v>0</v>
      </c>
      <c r="AN288" s="1">
        <f t="shared" si="25"/>
        <v>52000</v>
      </c>
      <c r="AO288" s="1">
        <f t="shared" si="26"/>
        <v>16193.120000000003</v>
      </c>
      <c r="AP288">
        <v>0</v>
      </c>
      <c r="AQ288" s="1">
        <v>52000</v>
      </c>
      <c r="AR288">
        <v>0</v>
      </c>
      <c r="AS288">
        <v>0</v>
      </c>
      <c r="AT288" s="1">
        <v>52000</v>
      </c>
    </row>
    <row r="289" spans="1:46" hidden="1" x14ac:dyDescent="0.25">
      <c r="A289" t="s">
        <v>63</v>
      </c>
      <c r="B289" t="s">
        <v>64</v>
      </c>
      <c r="C289">
        <v>1</v>
      </c>
      <c r="D289" t="s">
        <v>45</v>
      </c>
      <c r="E289">
        <v>1.3</v>
      </c>
      <c r="F289" t="s">
        <v>46</v>
      </c>
      <c r="G289" t="s">
        <v>47</v>
      </c>
      <c r="H289" t="s">
        <v>48</v>
      </c>
      <c r="I289" t="s">
        <v>187</v>
      </c>
      <c r="J289" t="s">
        <v>188</v>
      </c>
      <c r="K289" t="s">
        <v>226</v>
      </c>
      <c r="L289">
        <v>6</v>
      </c>
      <c r="M289">
        <v>21</v>
      </c>
      <c r="N289" t="s">
        <v>227</v>
      </c>
      <c r="O289" t="s">
        <v>53</v>
      </c>
      <c r="P289">
        <v>3300</v>
      </c>
      <c r="Q289" t="s">
        <v>83</v>
      </c>
      <c r="R289">
        <v>3370</v>
      </c>
      <c r="S289" t="s">
        <v>55</v>
      </c>
      <c r="T289">
        <v>3371</v>
      </c>
      <c r="U289" t="s">
        <v>249</v>
      </c>
      <c r="V289">
        <v>0</v>
      </c>
      <c r="W289" t="s">
        <v>57</v>
      </c>
      <c r="X289">
        <v>3000</v>
      </c>
      <c r="Y289" t="s">
        <v>55</v>
      </c>
      <c r="Z289" t="s">
        <v>74</v>
      </c>
      <c r="AA289" t="s">
        <v>228</v>
      </c>
      <c r="AB289" t="s">
        <v>60</v>
      </c>
      <c r="AC289" t="s">
        <v>229</v>
      </c>
      <c r="AD289" t="s">
        <v>230</v>
      </c>
      <c r="AE289" s="1">
        <v>20896724.579999998</v>
      </c>
      <c r="AF289" s="1">
        <v>20000000</v>
      </c>
      <c r="AG289" s="1">
        <v>20896724.579999998</v>
      </c>
      <c r="AH289" s="1">
        <v>19075154.960000001</v>
      </c>
      <c r="AI289" s="1">
        <v>18996564.960000001</v>
      </c>
      <c r="AJ289" s="1">
        <v>18996564.960000001</v>
      </c>
      <c r="AK289" s="1">
        <v>18996564.960000001</v>
      </c>
      <c r="AL289" s="1">
        <f t="shared" si="24"/>
        <v>0</v>
      </c>
      <c r="AM289" s="1">
        <v>0</v>
      </c>
      <c r="AN289" s="1">
        <f t="shared" si="25"/>
        <v>20896724.579999998</v>
      </c>
      <c r="AO289" s="1">
        <f t="shared" si="26"/>
        <v>0</v>
      </c>
      <c r="AP289">
        <v>0</v>
      </c>
      <c r="AQ289" s="1">
        <v>900000</v>
      </c>
      <c r="AR289">
        <v>0</v>
      </c>
      <c r="AS289" s="1">
        <v>3275.42</v>
      </c>
      <c r="AT289" s="1">
        <v>896724.58</v>
      </c>
    </row>
    <row r="290" spans="1:46" hidden="1" x14ac:dyDescent="0.25">
      <c r="A290" t="s">
        <v>63</v>
      </c>
      <c r="B290" t="s">
        <v>64</v>
      </c>
      <c r="C290">
        <v>1</v>
      </c>
      <c r="D290" t="s">
        <v>45</v>
      </c>
      <c r="E290">
        <v>1.3</v>
      </c>
      <c r="F290" t="s">
        <v>46</v>
      </c>
      <c r="G290" t="s">
        <v>47</v>
      </c>
      <c r="H290" t="s">
        <v>48</v>
      </c>
      <c r="I290" t="s">
        <v>187</v>
      </c>
      <c r="J290" t="s">
        <v>188</v>
      </c>
      <c r="K290" t="s">
        <v>284</v>
      </c>
      <c r="L290">
        <v>3</v>
      </c>
      <c r="M290">
        <v>33</v>
      </c>
      <c r="N290" t="s">
        <v>285</v>
      </c>
      <c r="O290" t="s">
        <v>53</v>
      </c>
      <c r="P290">
        <v>3300</v>
      </c>
      <c r="Q290" t="s">
        <v>83</v>
      </c>
      <c r="R290">
        <v>3370</v>
      </c>
      <c r="S290" t="s">
        <v>55</v>
      </c>
      <c r="T290">
        <v>3371</v>
      </c>
      <c r="U290" t="s">
        <v>249</v>
      </c>
      <c r="V290">
        <v>0</v>
      </c>
      <c r="W290" t="s">
        <v>57</v>
      </c>
      <c r="X290">
        <v>3000</v>
      </c>
      <c r="Y290" t="s">
        <v>55</v>
      </c>
      <c r="Z290" t="s">
        <v>74</v>
      </c>
      <c r="AA290" t="s">
        <v>287</v>
      </c>
      <c r="AB290" t="s">
        <v>288</v>
      </c>
      <c r="AC290" t="s">
        <v>289</v>
      </c>
      <c r="AD290" t="s">
        <v>290</v>
      </c>
      <c r="AE290" s="1">
        <v>6034289.3899999997</v>
      </c>
      <c r="AF290" s="1">
        <v>5006935</v>
      </c>
      <c r="AG290" s="1">
        <v>6034289.3899999997</v>
      </c>
      <c r="AH290" s="1">
        <v>6034289.3899999997</v>
      </c>
      <c r="AI290" s="1">
        <v>4763442.8600000003</v>
      </c>
      <c r="AJ290" s="1">
        <v>4326868.32</v>
      </c>
      <c r="AK290" s="1">
        <v>4326868.32</v>
      </c>
      <c r="AL290" s="1">
        <f t="shared" si="24"/>
        <v>0</v>
      </c>
      <c r="AM290" s="1">
        <v>0</v>
      </c>
      <c r="AN290" s="1">
        <f t="shared" si="25"/>
        <v>6034289.3899999997</v>
      </c>
      <c r="AO290" s="1">
        <f t="shared" si="26"/>
        <v>0</v>
      </c>
      <c r="AP290">
        <v>0</v>
      </c>
      <c r="AQ290" s="1">
        <v>1027354.39</v>
      </c>
      <c r="AR290">
        <v>0</v>
      </c>
      <c r="AS290">
        <v>0</v>
      </c>
      <c r="AT290" s="1">
        <v>1027354.39</v>
      </c>
    </row>
    <row r="291" spans="1:46" hidden="1" x14ac:dyDescent="0.25">
      <c r="A291" t="s">
        <v>63</v>
      </c>
      <c r="B291" t="s">
        <v>64</v>
      </c>
      <c r="C291">
        <v>1</v>
      </c>
      <c r="D291" t="s">
        <v>45</v>
      </c>
      <c r="E291">
        <v>1.3</v>
      </c>
      <c r="F291" t="s">
        <v>46</v>
      </c>
      <c r="G291" t="s">
        <v>47</v>
      </c>
      <c r="H291" t="s">
        <v>48</v>
      </c>
      <c r="I291" t="s">
        <v>161</v>
      </c>
      <c r="J291" t="s">
        <v>162</v>
      </c>
      <c r="K291" t="s">
        <v>89</v>
      </c>
      <c r="L291">
        <v>1</v>
      </c>
      <c r="M291">
        <v>14</v>
      </c>
      <c r="N291" t="s">
        <v>163</v>
      </c>
      <c r="O291" t="s">
        <v>53</v>
      </c>
      <c r="P291">
        <v>3300</v>
      </c>
      <c r="Q291" t="s">
        <v>83</v>
      </c>
      <c r="R291">
        <v>338</v>
      </c>
      <c r="S291" t="s">
        <v>175</v>
      </c>
      <c r="T291">
        <v>3381</v>
      </c>
      <c r="U291" t="s">
        <v>175</v>
      </c>
      <c r="V291">
        <v>0</v>
      </c>
      <c r="W291" t="s">
        <v>57</v>
      </c>
      <c r="X291">
        <v>3000</v>
      </c>
      <c r="Y291" t="s">
        <v>55</v>
      </c>
      <c r="Z291" t="s">
        <v>74</v>
      </c>
      <c r="AA291" t="s">
        <v>96</v>
      </c>
      <c r="AB291" t="s">
        <v>76</v>
      </c>
      <c r="AC291" t="s">
        <v>165</v>
      </c>
      <c r="AD291" t="s">
        <v>166</v>
      </c>
      <c r="AE291" s="1">
        <v>5175224</v>
      </c>
      <c r="AF291" s="1">
        <v>1000000</v>
      </c>
      <c r="AG291" s="1">
        <v>5175224</v>
      </c>
      <c r="AH291" s="1">
        <v>5175224</v>
      </c>
      <c r="AI291" s="1">
        <v>5271504</v>
      </c>
      <c r="AJ291" s="1">
        <v>4366472</v>
      </c>
      <c r="AK291" s="1">
        <v>4366472</v>
      </c>
      <c r="AL291" s="1">
        <f t="shared" si="24"/>
        <v>0</v>
      </c>
      <c r="AM291" s="1">
        <v>0</v>
      </c>
      <c r="AN291" s="1">
        <f t="shared" si="25"/>
        <v>5175224</v>
      </c>
      <c r="AO291" s="1">
        <f t="shared" si="26"/>
        <v>0</v>
      </c>
      <c r="AP291" s="1">
        <v>2878044</v>
      </c>
      <c r="AQ291" s="1">
        <v>1338100</v>
      </c>
      <c r="AR291">
        <v>0</v>
      </c>
      <c r="AS291" s="1">
        <v>40920</v>
      </c>
      <c r="AT291" s="1">
        <v>4175224</v>
      </c>
    </row>
    <row r="292" spans="1:46" hidden="1" x14ac:dyDescent="0.25">
      <c r="A292" t="s">
        <v>63</v>
      </c>
      <c r="B292" t="s">
        <v>64</v>
      </c>
      <c r="C292">
        <v>2</v>
      </c>
      <c r="D292" t="s">
        <v>351</v>
      </c>
      <c r="E292">
        <v>2.2000000000000002</v>
      </c>
      <c r="F292" t="s">
        <v>370</v>
      </c>
      <c r="G292" t="s">
        <v>371</v>
      </c>
      <c r="H292" t="s">
        <v>372</v>
      </c>
      <c r="I292" t="s">
        <v>187</v>
      </c>
      <c r="J292" t="s">
        <v>188</v>
      </c>
      <c r="K292" t="s">
        <v>284</v>
      </c>
      <c r="L292">
        <v>2</v>
      </c>
      <c r="M292">
        <v>36</v>
      </c>
      <c r="N292" t="s">
        <v>380</v>
      </c>
      <c r="O292" t="s">
        <v>53</v>
      </c>
      <c r="P292">
        <v>3300</v>
      </c>
      <c r="Q292" t="s">
        <v>83</v>
      </c>
      <c r="R292">
        <v>338</v>
      </c>
      <c r="S292" t="s">
        <v>175</v>
      </c>
      <c r="T292">
        <v>3381</v>
      </c>
      <c r="U292" t="s">
        <v>175</v>
      </c>
      <c r="V292">
        <v>0</v>
      </c>
      <c r="W292" t="s">
        <v>57</v>
      </c>
      <c r="X292">
        <v>3000</v>
      </c>
      <c r="Y292" t="s">
        <v>55</v>
      </c>
      <c r="Z292" t="s">
        <v>74</v>
      </c>
      <c r="AA292" t="s">
        <v>287</v>
      </c>
      <c r="AB292" t="s">
        <v>381</v>
      </c>
      <c r="AC292" t="s">
        <v>382</v>
      </c>
      <c r="AD292" t="s">
        <v>383</v>
      </c>
      <c r="AE292" s="1">
        <v>42994257.600000001</v>
      </c>
      <c r="AF292" s="1">
        <v>42000000</v>
      </c>
      <c r="AG292" s="1">
        <v>40210581.520000003</v>
      </c>
      <c r="AH292" s="1">
        <v>36510138.829999998</v>
      </c>
      <c r="AI292" s="1">
        <v>36510138.829999998</v>
      </c>
      <c r="AJ292" s="1">
        <v>36510138.829999998</v>
      </c>
      <c r="AK292" s="1">
        <v>36510138.829999998</v>
      </c>
      <c r="AL292" s="1">
        <f t="shared" si="24"/>
        <v>2783676.0799999982</v>
      </c>
      <c r="AM292" s="1">
        <v>0</v>
      </c>
      <c r="AN292" s="1">
        <f t="shared" si="25"/>
        <v>42994257.600000001</v>
      </c>
      <c r="AO292" s="1">
        <f t="shared" si="26"/>
        <v>2783676.0799999982</v>
      </c>
      <c r="AP292" s="1">
        <v>994257.6</v>
      </c>
      <c r="AQ292">
        <v>0</v>
      </c>
      <c r="AR292">
        <v>0</v>
      </c>
      <c r="AS292">
        <v>0</v>
      </c>
      <c r="AT292" s="1">
        <v>994257.6</v>
      </c>
    </row>
    <row r="293" spans="1:46" hidden="1" x14ac:dyDescent="0.25">
      <c r="A293" t="s">
        <v>63</v>
      </c>
      <c r="B293" t="s">
        <v>64</v>
      </c>
      <c r="C293">
        <v>1</v>
      </c>
      <c r="D293" t="s">
        <v>45</v>
      </c>
      <c r="E293">
        <v>1.3</v>
      </c>
      <c r="F293" t="s">
        <v>46</v>
      </c>
      <c r="G293" t="s">
        <v>47</v>
      </c>
      <c r="H293" t="s">
        <v>48</v>
      </c>
      <c r="I293" t="s">
        <v>161</v>
      </c>
      <c r="J293" t="s">
        <v>162</v>
      </c>
      <c r="K293" t="s">
        <v>89</v>
      </c>
      <c r="L293">
        <v>1</v>
      </c>
      <c r="M293">
        <v>14</v>
      </c>
      <c r="N293" t="s">
        <v>163</v>
      </c>
      <c r="O293" t="s">
        <v>53</v>
      </c>
      <c r="P293">
        <v>3300</v>
      </c>
      <c r="Q293" t="s">
        <v>83</v>
      </c>
      <c r="R293">
        <v>3390</v>
      </c>
      <c r="S293" t="s">
        <v>55</v>
      </c>
      <c r="T293">
        <v>3391</v>
      </c>
      <c r="U293" t="s">
        <v>176</v>
      </c>
      <c r="V293">
        <v>0</v>
      </c>
      <c r="W293" t="s">
        <v>57</v>
      </c>
      <c r="X293">
        <v>3000</v>
      </c>
      <c r="Y293" t="s">
        <v>55</v>
      </c>
      <c r="Z293" t="s">
        <v>74</v>
      </c>
      <c r="AA293" t="s">
        <v>96</v>
      </c>
      <c r="AB293" t="s">
        <v>76</v>
      </c>
      <c r="AC293" t="s">
        <v>165</v>
      </c>
      <c r="AD293" t="s">
        <v>166</v>
      </c>
      <c r="AE293" s="1">
        <v>428320</v>
      </c>
      <c r="AF293" s="1">
        <v>500000</v>
      </c>
      <c r="AG293" s="1">
        <v>428320</v>
      </c>
      <c r="AH293" s="1">
        <v>428320</v>
      </c>
      <c r="AI293" s="1">
        <v>428320</v>
      </c>
      <c r="AJ293" s="1">
        <v>428320</v>
      </c>
      <c r="AK293" s="1">
        <v>428320</v>
      </c>
      <c r="AL293" s="1">
        <f t="shared" si="24"/>
        <v>0</v>
      </c>
      <c r="AM293" s="1">
        <v>0</v>
      </c>
      <c r="AN293" s="1">
        <f t="shared" si="25"/>
        <v>428320</v>
      </c>
      <c r="AO293" s="1">
        <f t="shared" si="26"/>
        <v>0</v>
      </c>
      <c r="AP293" s="1">
        <v>1470456</v>
      </c>
      <c r="AQ293">
        <v>0</v>
      </c>
      <c r="AR293">
        <v>0</v>
      </c>
      <c r="AS293" s="1">
        <v>1542136</v>
      </c>
      <c r="AT293" s="1">
        <v>-71680</v>
      </c>
    </row>
    <row r="294" spans="1:46" hidden="1" x14ac:dyDescent="0.25">
      <c r="A294" t="s">
        <v>63</v>
      </c>
      <c r="B294" t="s">
        <v>64</v>
      </c>
      <c r="C294">
        <v>1</v>
      </c>
      <c r="D294" t="s">
        <v>45</v>
      </c>
      <c r="E294">
        <v>1.3</v>
      </c>
      <c r="F294" t="s">
        <v>46</v>
      </c>
      <c r="G294" t="s">
        <v>47</v>
      </c>
      <c r="H294" t="s">
        <v>48</v>
      </c>
      <c r="I294" t="s">
        <v>177</v>
      </c>
      <c r="J294" t="s">
        <v>178</v>
      </c>
      <c r="K294" t="s">
        <v>89</v>
      </c>
      <c r="L294">
        <v>1</v>
      </c>
      <c r="M294">
        <v>15</v>
      </c>
      <c r="N294" t="s">
        <v>163</v>
      </c>
      <c r="O294" t="s">
        <v>53</v>
      </c>
      <c r="P294">
        <v>3300</v>
      </c>
      <c r="Q294" t="s">
        <v>83</v>
      </c>
      <c r="R294">
        <v>3390</v>
      </c>
      <c r="S294" t="s">
        <v>55</v>
      </c>
      <c r="T294">
        <v>3391</v>
      </c>
      <c r="U294" t="s">
        <v>176</v>
      </c>
      <c r="V294">
        <v>0</v>
      </c>
      <c r="W294" t="s">
        <v>57</v>
      </c>
      <c r="X294">
        <v>3000</v>
      </c>
      <c r="Y294" t="s">
        <v>55</v>
      </c>
      <c r="Z294" t="s">
        <v>74</v>
      </c>
      <c r="AA294" t="s">
        <v>96</v>
      </c>
      <c r="AB294" t="s">
        <v>76</v>
      </c>
      <c r="AC294" t="s">
        <v>180</v>
      </c>
      <c r="AD294" t="s">
        <v>166</v>
      </c>
      <c r="AE294" s="1">
        <v>584640</v>
      </c>
      <c r="AF294" s="1">
        <v>500000</v>
      </c>
      <c r="AG294" s="1">
        <v>584640</v>
      </c>
      <c r="AH294" s="1">
        <v>584640</v>
      </c>
      <c r="AI294" s="1">
        <v>584640</v>
      </c>
      <c r="AJ294" s="1">
        <v>584640</v>
      </c>
      <c r="AK294" s="1">
        <v>584640</v>
      </c>
      <c r="AL294" s="1">
        <f t="shared" ref="AL294:AL357" si="27">AE294-AG294</f>
        <v>0</v>
      </c>
      <c r="AM294" s="1">
        <v>0</v>
      </c>
      <c r="AN294" s="1">
        <f t="shared" ref="AN294:AN357" si="28">AE294+AM294</f>
        <v>584640</v>
      </c>
      <c r="AO294" s="1">
        <f t="shared" ref="AO294:AO357" si="29">AN294-AG294</f>
        <v>0</v>
      </c>
      <c r="AP294">
        <v>0</v>
      </c>
      <c r="AQ294" s="1">
        <v>100000</v>
      </c>
      <c r="AR294">
        <v>0</v>
      </c>
      <c r="AS294" s="1">
        <v>15360</v>
      </c>
      <c r="AT294" s="1">
        <v>84640</v>
      </c>
    </row>
    <row r="295" spans="1:46" hidden="1" x14ac:dyDescent="0.25">
      <c r="A295" t="s">
        <v>63</v>
      </c>
      <c r="B295" t="s">
        <v>64</v>
      </c>
      <c r="C295">
        <v>1</v>
      </c>
      <c r="D295" t="s">
        <v>45</v>
      </c>
      <c r="E295">
        <v>1.3</v>
      </c>
      <c r="F295" t="s">
        <v>46</v>
      </c>
      <c r="G295" t="s">
        <v>47</v>
      </c>
      <c r="H295" t="s">
        <v>48</v>
      </c>
      <c r="I295" t="s">
        <v>187</v>
      </c>
      <c r="J295" t="s">
        <v>188</v>
      </c>
      <c r="K295" t="s">
        <v>189</v>
      </c>
      <c r="L295">
        <v>6</v>
      </c>
      <c r="M295">
        <v>4</v>
      </c>
      <c r="N295" t="s">
        <v>218</v>
      </c>
      <c r="O295" t="s">
        <v>53</v>
      </c>
      <c r="P295">
        <v>3300</v>
      </c>
      <c r="Q295" t="s">
        <v>83</v>
      </c>
      <c r="R295">
        <v>3390</v>
      </c>
      <c r="S295" t="s">
        <v>55</v>
      </c>
      <c r="T295">
        <v>3391</v>
      </c>
      <c r="U295" t="s">
        <v>176</v>
      </c>
      <c r="V295">
        <v>0</v>
      </c>
      <c r="W295" t="s">
        <v>57</v>
      </c>
      <c r="X295">
        <v>3000</v>
      </c>
      <c r="Y295" t="s">
        <v>55</v>
      </c>
      <c r="Z295" t="s">
        <v>74</v>
      </c>
      <c r="AA295" t="s">
        <v>192</v>
      </c>
      <c r="AB295" t="s">
        <v>60</v>
      </c>
      <c r="AC295" t="s">
        <v>219</v>
      </c>
      <c r="AD295" t="s">
        <v>220</v>
      </c>
      <c r="AE295" s="1">
        <v>1284800</v>
      </c>
      <c r="AF295" s="1">
        <v>450000</v>
      </c>
      <c r="AG295" s="1">
        <v>819800</v>
      </c>
      <c r="AH295" s="1">
        <v>349800</v>
      </c>
      <c r="AI295" s="1">
        <v>349800</v>
      </c>
      <c r="AJ295" s="1">
        <v>262800</v>
      </c>
      <c r="AK295" s="1">
        <v>262800</v>
      </c>
      <c r="AL295" s="1">
        <f t="shared" si="27"/>
        <v>465000</v>
      </c>
      <c r="AM295" s="1">
        <v>0</v>
      </c>
      <c r="AN295" s="1">
        <f t="shared" si="28"/>
        <v>1284800</v>
      </c>
      <c r="AO295" s="1">
        <f t="shared" si="29"/>
        <v>465000</v>
      </c>
      <c r="AP295">
        <v>0</v>
      </c>
      <c r="AQ295" s="1">
        <v>935000</v>
      </c>
      <c r="AR295">
        <v>0</v>
      </c>
      <c r="AS295" s="1">
        <v>100200</v>
      </c>
      <c r="AT295" s="1">
        <v>834800</v>
      </c>
    </row>
    <row r="296" spans="1:46" hidden="1" x14ac:dyDescent="0.25">
      <c r="A296" t="s">
        <v>63</v>
      </c>
      <c r="B296" t="s">
        <v>64</v>
      </c>
      <c r="C296">
        <v>1</v>
      </c>
      <c r="D296" t="s">
        <v>45</v>
      </c>
      <c r="E296">
        <v>1.3</v>
      </c>
      <c r="F296" t="s">
        <v>46</v>
      </c>
      <c r="G296" t="s">
        <v>47</v>
      </c>
      <c r="H296" t="s">
        <v>48</v>
      </c>
      <c r="I296" t="s">
        <v>67</v>
      </c>
      <c r="J296" t="s">
        <v>68</v>
      </c>
      <c r="K296" t="s">
        <v>89</v>
      </c>
      <c r="L296">
        <v>1</v>
      </c>
      <c r="M296">
        <v>7</v>
      </c>
      <c r="N296" t="s">
        <v>90</v>
      </c>
      <c r="O296" t="s">
        <v>53</v>
      </c>
      <c r="P296">
        <v>3300</v>
      </c>
      <c r="Q296" t="s">
        <v>83</v>
      </c>
      <c r="R296">
        <v>3390</v>
      </c>
      <c r="S296" t="s">
        <v>55</v>
      </c>
      <c r="T296">
        <v>3391</v>
      </c>
      <c r="U296" t="s">
        <v>176</v>
      </c>
      <c r="V296">
        <v>0</v>
      </c>
      <c r="W296" t="s">
        <v>57</v>
      </c>
      <c r="X296">
        <v>3000</v>
      </c>
      <c r="Y296" t="s">
        <v>55</v>
      </c>
      <c r="Z296" t="s">
        <v>74</v>
      </c>
      <c r="AA296" t="s">
        <v>96</v>
      </c>
      <c r="AB296" t="s">
        <v>76</v>
      </c>
      <c r="AC296" t="s">
        <v>299</v>
      </c>
      <c r="AD296" t="s">
        <v>98</v>
      </c>
      <c r="AE296">
        <v>0</v>
      </c>
      <c r="AF296" s="1">
        <v>500000</v>
      </c>
      <c r="AG296">
        <v>0</v>
      </c>
      <c r="AH296">
        <v>0</v>
      </c>
      <c r="AI296">
        <v>0</v>
      </c>
      <c r="AJ296">
        <v>0</v>
      </c>
      <c r="AK296">
        <v>0</v>
      </c>
      <c r="AL296" s="1">
        <f t="shared" si="27"/>
        <v>0</v>
      </c>
      <c r="AM296" s="1">
        <v>0</v>
      </c>
      <c r="AN296" s="1">
        <f t="shared" si="28"/>
        <v>0</v>
      </c>
      <c r="AO296" s="1">
        <f t="shared" si="29"/>
        <v>0</v>
      </c>
      <c r="AP296">
        <v>0</v>
      </c>
      <c r="AQ296" s="1">
        <v>2000000</v>
      </c>
      <c r="AR296">
        <v>0</v>
      </c>
      <c r="AS296" s="1">
        <v>2500000</v>
      </c>
      <c r="AT296" s="1">
        <v>-500000</v>
      </c>
    </row>
    <row r="297" spans="1:46" hidden="1" x14ac:dyDescent="0.25">
      <c r="A297" t="s">
        <v>63</v>
      </c>
      <c r="B297" t="s">
        <v>64</v>
      </c>
      <c r="C297">
        <v>1</v>
      </c>
      <c r="D297" t="s">
        <v>45</v>
      </c>
      <c r="E297">
        <v>1.3</v>
      </c>
      <c r="F297" t="s">
        <v>46</v>
      </c>
      <c r="G297" t="s">
        <v>47</v>
      </c>
      <c r="H297" t="s">
        <v>48</v>
      </c>
      <c r="I297" t="s">
        <v>300</v>
      </c>
      <c r="J297" t="s">
        <v>301</v>
      </c>
      <c r="K297" t="s">
        <v>189</v>
      </c>
      <c r="L297">
        <v>6</v>
      </c>
      <c r="M297">
        <v>6</v>
      </c>
      <c r="N297" t="s">
        <v>302</v>
      </c>
      <c r="O297" t="s">
        <v>53</v>
      </c>
      <c r="P297">
        <v>3300</v>
      </c>
      <c r="Q297" t="s">
        <v>83</v>
      </c>
      <c r="R297">
        <v>3390</v>
      </c>
      <c r="S297" t="s">
        <v>55</v>
      </c>
      <c r="T297">
        <v>3391</v>
      </c>
      <c r="U297" t="s">
        <v>176</v>
      </c>
      <c r="V297">
        <v>0</v>
      </c>
      <c r="W297" t="s">
        <v>57</v>
      </c>
      <c r="X297">
        <v>3000</v>
      </c>
      <c r="Y297" t="s">
        <v>55</v>
      </c>
      <c r="Z297" t="s">
        <v>74</v>
      </c>
      <c r="AA297" t="s">
        <v>192</v>
      </c>
      <c r="AB297" t="s">
        <v>60</v>
      </c>
      <c r="AC297" t="s">
        <v>303</v>
      </c>
      <c r="AD297" t="s">
        <v>304</v>
      </c>
      <c r="AE297" s="1">
        <v>2582239.5499999998</v>
      </c>
      <c r="AF297" s="1">
        <v>1570000</v>
      </c>
      <c r="AG297" s="1">
        <v>2582239.5499999998</v>
      </c>
      <c r="AH297" s="1">
        <v>2582239.5499999998</v>
      </c>
      <c r="AI297" s="1">
        <v>2582239.5499999998</v>
      </c>
      <c r="AJ297" s="1">
        <v>2582239.5499999998</v>
      </c>
      <c r="AK297" s="1">
        <v>2582239.5499999998</v>
      </c>
      <c r="AL297" s="1">
        <f t="shared" si="27"/>
        <v>0</v>
      </c>
      <c r="AM297" s="1">
        <v>0</v>
      </c>
      <c r="AN297" s="1">
        <f t="shared" si="28"/>
        <v>2582239.5499999998</v>
      </c>
      <c r="AO297" s="1">
        <f t="shared" si="29"/>
        <v>0</v>
      </c>
      <c r="AP297">
        <v>0</v>
      </c>
      <c r="AQ297" s="1">
        <v>1430000</v>
      </c>
      <c r="AR297">
        <v>0</v>
      </c>
      <c r="AS297" s="1">
        <v>417760.45</v>
      </c>
      <c r="AT297" s="1">
        <v>1012239.55</v>
      </c>
    </row>
    <row r="298" spans="1:46" hidden="1" x14ac:dyDescent="0.25">
      <c r="A298" t="s">
        <v>63</v>
      </c>
      <c r="B298" t="s">
        <v>64</v>
      </c>
      <c r="C298">
        <v>1</v>
      </c>
      <c r="D298" t="s">
        <v>45</v>
      </c>
      <c r="E298">
        <v>1.7</v>
      </c>
      <c r="F298" t="s">
        <v>321</v>
      </c>
      <c r="G298" t="s">
        <v>333</v>
      </c>
      <c r="H298" t="s">
        <v>334</v>
      </c>
      <c r="I298" t="s">
        <v>87</v>
      </c>
      <c r="J298" t="s">
        <v>88</v>
      </c>
      <c r="K298" t="s">
        <v>335</v>
      </c>
      <c r="L298">
        <v>7</v>
      </c>
      <c r="M298">
        <v>41</v>
      </c>
      <c r="N298" t="s">
        <v>336</v>
      </c>
      <c r="O298" t="s">
        <v>53</v>
      </c>
      <c r="P298">
        <v>3300</v>
      </c>
      <c r="Q298" t="s">
        <v>83</v>
      </c>
      <c r="R298">
        <v>3390</v>
      </c>
      <c r="S298" t="s">
        <v>55</v>
      </c>
      <c r="T298">
        <v>3391</v>
      </c>
      <c r="U298" t="s">
        <v>176</v>
      </c>
      <c r="V298">
        <v>0</v>
      </c>
      <c r="W298" t="s">
        <v>57</v>
      </c>
      <c r="X298">
        <v>3000</v>
      </c>
      <c r="Y298" t="s">
        <v>55</v>
      </c>
      <c r="Z298" t="s">
        <v>74</v>
      </c>
      <c r="AA298" t="s">
        <v>337</v>
      </c>
      <c r="AB298" t="s">
        <v>338</v>
      </c>
      <c r="AC298" t="s">
        <v>341</v>
      </c>
      <c r="AD298" t="s">
        <v>340</v>
      </c>
      <c r="AE298" s="1">
        <v>1281010</v>
      </c>
      <c r="AF298" s="1">
        <v>1900000</v>
      </c>
      <c r="AG298" s="1">
        <v>1281010</v>
      </c>
      <c r="AH298" s="1">
        <v>1281010</v>
      </c>
      <c r="AI298" s="1">
        <v>1281010</v>
      </c>
      <c r="AJ298" s="1">
        <v>1281010</v>
      </c>
      <c r="AK298" s="1">
        <v>1281010</v>
      </c>
      <c r="AL298" s="1">
        <f t="shared" si="27"/>
        <v>0</v>
      </c>
      <c r="AM298" s="1">
        <v>0</v>
      </c>
      <c r="AN298" s="1">
        <f t="shared" si="28"/>
        <v>1281010</v>
      </c>
      <c r="AO298" s="1">
        <f t="shared" si="29"/>
        <v>0</v>
      </c>
      <c r="AP298">
        <v>0</v>
      </c>
      <c r="AQ298">
        <v>0</v>
      </c>
      <c r="AR298">
        <v>0</v>
      </c>
      <c r="AS298" s="1">
        <v>618990</v>
      </c>
      <c r="AT298" s="1">
        <v>-618990</v>
      </c>
    </row>
    <row r="299" spans="1:46" hidden="1" x14ac:dyDescent="0.25">
      <c r="A299" t="s">
        <v>63</v>
      </c>
      <c r="B299" t="s">
        <v>64</v>
      </c>
      <c r="C299">
        <v>2</v>
      </c>
      <c r="D299" t="s">
        <v>351</v>
      </c>
      <c r="E299">
        <v>2.2000000000000002</v>
      </c>
      <c r="F299" t="s">
        <v>370</v>
      </c>
      <c r="G299" t="s">
        <v>371</v>
      </c>
      <c r="H299" t="s">
        <v>372</v>
      </c>
      <c r="I299" t="s">
        <v>161</v>
      </c>
      <c r="J299" t="s">
        <v>162</v>
      </c>
      <c r="K299" t="s">
        <v>89</v>
      </c>
      <c r="L299">
        <v>1</v>
      </c>
      <c r="M299">
        <v>10</v>
      </c>
      <c r="N299" t="s">
        <v>373</v>
      </c>
      <c r="O299" t="s">
        <v>53</v>
      </c>
      <c r="P299">
        <v>3300</v>
      </c>
      <c r="Q299" t="s">
        <v>83</v>
      </c>
      <c r="R299">
        <v>3390</v>
      </c>
      <c r="S299" t="s">
        <v>55</v>
      </c>
      <c r="T299">
        <v>3391</v>
      </c>
      <c r="U299" t="s">
        <v>176</v>
      </c>
      <c r="V299">
        <v>0</v>
      </c>
      <c r="W299" t="s">
        <v>57</v>
      </c>
      <c r="X299">
        <v>3000</v>
      </c>
      <c r="Y299" t="s">
        <v>55</v>
      </c>
      <c r="Z299" t="s">
        <v>74</v>
      </c>
      <c r="AA299" t="s">
        <v>96</v>
      </c>
      <c r="AB299" t="s">
        <v>76</v>
      </c>
      <c r="AC299" t="s">
        <v>374</v>
      </c>
      <c r="AD299" t="s">
        <v>375</v>
      </c>
      <c r="AE299">
        <v>0</v>
      </c>
      <c r="AF299" s="1">
        <v>500000</v>
      </c>
      <c r="AG299">
        <v>0</v>
      </c>
      <c r="AH299">
        <v>0</v>
      </c>
      <c r="AI299">
        <v>0</v>
      </c>
      <c r="AJ299">
        <v>0</v>
      </c>
      <c r="AK299">
        <v>0</v>
      </c>
      <c r="AL299" s="1">
        <f t="shared" si="27"/>
        <v>0</v>
      </c>
      <c r="AM299" s="1">
        <v>0</v>
      </c>
      <c r="AN299" s="1">
        <f t="shared" si="28"/>
        <v>0</v>
      </c>
      <c r="AO299" s="1">
        <f t="shared" si="29"/>
        <v>0</v>
      </c>
      <c r="AP299">
        <v>0</v>
      </c>
      <c r="AQ299">
        <v>0</v>
      </c>
      <c r="AR299">
        <v>0</v>
      </c>
      <c r="AS299" s="1">
        <v>500000</v>
      </c>
      <c r="AT299" s="1">
        <v>-500000</v>
      </c>
    </row>
    <row r="300" spans="1:46" hidden="1" x14ac:dyDescent="0.25">
      <c r="A300" t="s">
        <v>63</v>
      </c>
      <c r="B300" t="s">
        <v>64</v>
      </c>
      <c r="C300">
        <v>2</v>
      </c>
      <c r="D300" t="s">
        <v>351</v>
      </c>
      <c r="E300">
        <v>2.2000000000000002</v>
      </c>
      <c r="F300" t="s">
        <v>370</v>
      </c>
      <c r="G300" t="s">
        <v>371</v>
      </c>
      <c r="H300" t="s">
        <v>372</v>
      </c>
      <c r="I300" t="s">
        <v>161</v>
      </c>
      <c r="J300" t="s">
        <v>162</v>
      </c>
      <c r="K300" t="s">
        <v>89</v>
      </c>
      <c r="L300">
        <v>1</v>
      </c>
      <c r="M300">
        <v>16</v>
      </c>
      <c r="N300" t="s">
        <v>163</v>
      </c>
      <c r="O300" t="s">
        <v>53</v>
      </c>
      <c r="P300">
        <v>3300</v>
      </c>
      <c r="Q300" t="s">
        <v>83</v>
      </c>
      <c r="R300">
        <v>3390</v>
      </c>
      <c r="S300" t="s">
        <v>55</v>
      </c>
      <c r="T300">
        <v>3391</v>
      </c>
      <c r="U300" t="s">
        <v>176</v>
      </c>
      <c r="V300">
        <v>0</v>
      </c>
      <c r="W300" t="s">
        <v>57</v>
      </c>
      <c r="X300">
        <v>3000</v>
      </c>
      <c r="Y300" t="s">
        <v>55</v>
      </c>
      <c r="Z300" t="s">
        <v>74</v>
      </c>
      <c r="AA300" t="s">
        <v>96</v>
      </c>
      <c r="AB300" t="s">
        <v>76</v>
      </c>
      <c r="AC300" t="s">
        <v>378</v>
      </c>
      <c r="AD300" t="s">
        <v>166</v>
      </c>
      <c r="AE300" s="1">
        <v>174000</v>
      </c>
      <c r="AF300" s="1">
        <v>230000</v>
      </c>
      <c r="AG300" s="1">
        <v>174000</v>
      </c>
      <c r="AH300">
        <v>0</v>
      </c>
      <c r="AI300">
        <v>0</v>
      </c>
      <c r="AJ300">
        <v>0</v>
      </c>
      <c r="AK300">
        <v>0</v>
      </c>
      <c r="AL300" s="1">
        <f t="shared" si="27"/>
        <v>0</v>
      </c>
      <c r="AM300" s="1">
        <v>0</v>
      </c>
      <c r="AN300" s="1">
        <f t="shared" si="28"/>
        <v>174000</v>
      </c>
      <c r="AO300" s="1">
        <f t="shared" si="29"/>
        <v>0</v>
      </c>
      <c r="AP300">
        <v>0</v>
      </c>
      <c r="AQ300">
        <v>0</v>
      </c>
      <c r="AR300">
        <v>0</v>
      </c>
      <c r="AS300" s="1">
        <v>56000</v>
      </c>
      <c r="AT300" s="1">
        <v>-56000</v>
      </c>
    </row>
    <row r="301" spans="1:46" hidden="1" x14ac:dyDescent="0.25">
      <c r="A301" t="s">
        <v>63</v>
      </c>
      <c r="B301" t="s">
        <v>64</v>
      </c>
      <c r="C301">
        <v>2</v>
      </c>
      <c r="D301" t="s">
        <v>351</v>
      </c>
      <c r="E301">
        <v>2.2000000000000002</v>
      </c>
      <c r="F301" t="s">
        <v>370</v>
      </c>
      <c r="G301" t="s">
        <v>371</v>
      </c>
      <c r="H301" t="s">
        <v>372</v>
      </c>
      <c r="I301" t="s">
        <v>187</v>
      </c>
      <c r="J301" t="s">
        <v>188</v>
      </c>
      <c r="K301" t="s">
        <v>284</v>
      </c>
      <c r="L301">
        <v>2</v>
      </c>
      <c r="M301">
        <v>36</v>
      </c>
      <c r="N301" t="s">
        <v>380</v>
      </c>
      <c r="O301" t="s">
        <v>53</v>
      </c>
      <c r="P301">
        <v>3300</v>
      </c>
      <c r="Q301" t="s">
        <v>83</v>
      </c>
      <c r="R301">
        <v>3390</v>
      </c>
      <c r="S301" t="s">
        <v>55</v>
      </c>
      <c r="T301">
        <v>3391</v>
      </c>
      <c r="U301" t="s">
        <v>176</v>
      </c>
      <c r="V301">
        <v>0</v>
      </c>
      <c r="W301" t="s">
        <v>57</v>
      </c>
      <c r="X301">
        <v>3000</v>
      </c>
      <c r="Y301" t="s">
        <v>55</v>
      </c>
      <c r="Z301" t="s">
        <v>74</v>
      </c>
      <c r="AA301" t="s">
        <v>287</v>
      </c>
      <c r="AB301" t="s">
        <v>381</v>
      </c>
      <c r="AC301" t="s">
        <v>382</v>
      </c>
      <c r="AD301" t="s">
        <v>383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 s="1">
        <f t="shared" si="27"/>
        <v>0</v>
      </c>
      <c r="AM301" s="1">
        <v>0</v>
      </c>
      <c r="AN301" s="1">
        <f t="shared" si="28"/>
        <v>0</v>
      </c>
      <c r="AO301" s="1">
        <f t="shared" si="29"/>
        <v>0</v>
      </c>
      <c r="AP301">
        <v>0</v>
      </c>
      <c r="AQ301" s="1">
        <v>17801489.399999999</v>
      </c>
      <c r="AR301">
        <v>0</v>
      </c>
      <c r="AS301" s="1">
        <v>17801489.399999999</v>
      </c>
      <c r="AT301">
        <v>0</v>
      </c>
    </row>
    <row r="302" spans="1:46" hidden="1" x14ac:dyDescent="0.25">
      <c r="A302" t="s">
        <v>63</v>
      </c>
      <c r="B302" t="s">
        <v>64</v>
      </c>
      <c r="C302">
        <v>2</v>
      </c>
      <c r="D302" t="s">
        <v>351</v>
      </c>
      <c r="E302">
        <v>2.2999999999999998</v>
      </c>
      <c r="F302" t="s">
        <v>391</v>
      </c>
      <c r="G302" t="s">
        <v>392</v>
      </c>
      <c r="H302" t="s">
        <v>393</v>
      </c>
      <c r="I302" t="s">
        <v>187</v>
      </c>
      <c r="J302" t="s">
        <v>188</v>
      </c>
      <c r="K302" t="s">
        <v>284</v>
      </c>
      <c r="L302">
        <v>3</v>
      </c>
      <c r="M302">
        <v>39</v>
      </c>
      <c r="N302" t="s">
        <v>394</v>
      </c>
      <c r="O302" t="s">
        <v>53</v>
      </c>
      <c r="P302">
        <v>3300</v>
      </c>
      <c r="Q302" t="s">
        <v>83</v>
      </c>
      <c r="R302">
        <v>3390</v>
      </c>
      <c r="S302" t="s">
        <v>55</v>
      </c>
      <c r="T302">
        <v>3391</v>
      </c>
      <c r="U302" t="s">
        <v>176</v>
      </c>
      <c r="V302">
        <v>0</v>
      </c>
      <c r="W302" t="s">
        <v>57</v>
      </c>
      <c r="X302">
        <v>3000</v>
      </c>
      <c r="Y302" t="s">
        <v>55</v>
      </c>
      <c r="Z302" t="s">
        <v>74</v>
      </c>
      <c r="AA302" t="s">
        <v>287</v>
      </c>
      <c r="AB302" t="s">
        <v>288</v>
      </c>
      <c r="AC302" t="s">
        <v>395</v>
      </c>
      <c r="AD302" t="s">
        <v>396</v>
      </c>
      <c r="AE302" s="1">
        <v>9689450.6899999995</v>
      </c>
      <c r="AF302" s="1">
        <v>4000000</v>
      </c>
      <c r="AG302" s="1">
        <v>9667512.7699999996</v>
      </c>
      <c r="AH302" s="1">
        <v>9667512.7699999996</v>
      </c>
      <c r="AI302" s="1">
        <v>8921179.2100000009</v>
      </c>
      <c r="AJ302" s="1">
        <v>8504358.7300000004</v>
      </c>
      <c r="AK302" s="1">
        <v>8504358.7400000002</v>
      </c>
      <c r="AL302" s="1">
        <f t="shared" si="27"/>
        <v>21937.919999999925</v>
      </c>
      <c r="AM302" s="1">
        <v>0</v>
      </c>
      <c r="AN302" s="1">
        <f t="shared" si="28"/>
        <v>9689450.6899999995</v>
      </c>
      <c r="AO302" s="1">
        <f t="shared" si="29"/>
        <v>21937.919999999925</v>
      </c>
      <c r="AP302">
        <v>0</v>
      </c>
      <c r="AQ302" s="1">
        <v>8000000</v>
      </c>
      <c r="AR302">
        <v>0</v>
      </c>
      <c r="AS302" s="1">
        <v>2310549.31</v>
      </c>
      <c r="AT302" s="1">
        <v>5689450.6900000004</v>
      </c>
    </row>
    <row r="303" spans="1:46" hidden="1" x14ac:dyDescent="0.25">
      <c r="A303" t="s">
        <v>63</v>
      </c>
      <c r="B303" t="s">
        <v>64</v>
      </c>
      <c r="C303">
        <v>2</v>
      </c>
      <c r="D303" t="s">
        <v>351</v>
      </c>
      <c r="E303">
        <v>2.7</v>
      </c>
      <c r="F303" t="s">
        <v>447</v>
      </c>
      <c r="G303" t="s">
        <v>448</v>
      </c>
      <c r="H303" t="s">
        <v>447</v>
      </c>
      <c r="I303" t="s">
        <v>187</v>
      </c>
      <c r="J303" t="s">
        <v>188</v>
      </c>
      <c r="K303" t="s">
        <v>463</v>
      </c>
      <c r="L303">
        <v>4</v>
      </c>
      <c r="M303">
        <v>48</v>
      </c>
      <c r="N303" t="s">
        <v>464</v>
      </c>
      <c r="O303" t="s">
        <v>53</v>
      </c>
      <c r="P303">
        <v>3300</v>
      </c>
      <c r="Q303" t="s">
        <v>83</v>
      </c>
      <c r="R303">
        <v>3390</v>
      </c>
      <c r="S303" t="s">
        <v>55</v>
      </c>
      <c r="T303">
        <v>3391</v>
      </c>
      <c r="U303" t="s">
        <v>176</v>
      </c>
      <c r="V303">
        <v>0</v>
      </c>
      <c r="W303" t="s">
        <v>57</v>
      </c>
      <c r="X303">
        <v>3000</v>
      </c>
      <c r="Y303" t="s">
        <v>55</v>
      </c>
      <c r="Z303" t="s">
        <v>74</v>
      </c>
      <c r="AA303" t="s">
        <v>465</v>
      </c>
      <c r="AB303" t="s">
        <v>358</v>
      </c>
      <c r="AC303" t="s">
        <v>466</v>
      </c>
      <c r="AD303" t="s">
        <v>467</v>
      </c>
      <c r="AE303">
        <v>0</v>
      </c>
      <c r="AF303" s="1">
        <v>600000</v>
      </c>
      <c r="AG303">
        <v>0</v>
      </c>
      <c r="AH303">
        <v>0</v>
      </c>
      <c r="AI303">
        <v>0</v>
      </c>
      <c r="AJ303">
        <v>0</v>
      </c>
      <c r="AK303">
        <v>0</v>
      </c>
      <c r="AL303" s="1">
        <f t="shared" si="27"/>
        <v>0</v>
      </c>
      <c r="AM303" s="1">
        <v>0</v>
      </c>
      <c r="AN303" s="1">
        <f t="shared" si="28"/>
        <v>0</v>
      </c>
      <c r="AO303" s="1">
        <f t="shared" si="29"/>
        <v>0</v>
      </c>
      <c r="AP303">
        <v>0</v>
      </c>
      <c r="AQ303">
        <v>0</v>
      </c>
      <c r="AR303">
        <v>0</v>
      </c>
      <c r="AS303" s="1">
        <v>600000</v>
      </c>
      <c r="AT303" s="1">
        <v>-600000</v>
      </c>
    </row>
    <row r="304" spans="1:46" hidden="1" x14ac:dyDescent="0.25">
      <c r="A304" t="s">
        <v>63</v>
      </c>
      <c r="B304" t="s">
        <v>64</v>
      </c>
      <c r="C304">
        <v>3</v>
      </c>
      <c r="D304" t="s">
        <v>472</v>
      </c>
      <c r="E304">
        <v>3.8</v>
      </c>
      <c r="F304" t="s">
        <v>506</v>
      </c>
      <c r="G304" t="s">
        <v>507</v>
      </c>
      <c r="H304" t="s">
        <v>508</v>
      </c>
      <c r="I304" t="s">
        <v>187</v>
      </c>
      <c r="J304" t="s">
        <v>188</v>
      </c>
      <c r="K304" t="s">
        <v>509</v>
      </c>
      <c r="L304">
        <v>6</v>
      </c>
      <c r="M304">
        <v>50</v>
      </c>
      <c r="N304" t="s">
        <v>510</v>
      </c>
      <c r="O304" t="s">
        <v>53</v>
      </c>
      <c r="P304">
        <v>3300</v>
      </c>
      <c r="Q304" t="s">
        <v>83</v>
      </c>
      <c r="R304">
        <v>3390</v>
      </c>
      <c r="S304" t="s">
        <v>55</v>
      </c>
      <c r="T304">
        <v>3391</v>
      </c>
      <c r="U304" t="s">
        <v>176</v>
      </c>
      <c r="V304">
        <v>0</v>
      </c>
      <c r="W304" t="s">
        <v>57</v>
      </c>
      <c r="X304">
        <v>3000</v>
      </c>
      <c r="Y304" t="s">
        <v>55</v>
      </c>
      <c r="Z304" t="s">
        <v>74</v>
      </c>
      <c r="AA304" t="s">
        <v>512</v>
      </c>
      <c r="AB304" t="s">
        <v>60</v>
      </c>
      <c r="AC304" t="s">
        <v>519</v>
      </c>
      <c r="AD304" t="s">
        <v>514</v>
      </c>
      <c r="AE304" s="1">
        <v>599140</v>
      </c>
      <c r="AF304" s="1">
        <v>600000</v>
      </c>
      <c r="AG304" s="1">
        <v>599140</v>
      </c>
      <c r="AH304" s="1">
        <v>599140</v>
      </c>
      <c r="AI304" s="1">
        <v>599140</v>
      </c>
      <c r="AJ304">
        <v>0</v>
      </c>
      <c r="AK304">
        <v>0</v>
      </c>
      <c r="AL304" s="1">
        <f t="shared" si="27"/>
        <v>0</v>
      </c>
      <c r="AM304" s="1">
        <v>0</v>
      </c>
      <c r="AN304" s="1">
        <f t="shared" si="28"/>
        <v>599140</v>
      </c>
      <c r="AO304" s="1">
        <f t="shared" si="29"/>
        <v>0</v>
      </c>
      <c r="AP304">
        <v>0</v>
      </c>
      <c r="AQ304">
        <v>0</v>
      </c>
      <c r="AR304">
        <v>0</v>
      </c>
      <c r="AS304">
        <v>860</v>
      </c>
      <c r="AT304">
        <v>-860</v>
      </c>
    </row>
    <row r="305" spans="1:46" hidden="1" x14ac:dyDescent="0.25">
      <c r="A305" t="s">
        <v>63</v>
      </c>
      <c r="B305" t="s">
        <v>64</v>
      </c>
      <c r="C305">
        <v>1</v>
      </c>
      <c r="D305" t="s">
        <v>45</v>
      </c>
      <c r="E305">
        <v>1.3</v>
      </c>
      <c r="F305" t="s">
        <v>46</v>
      </c>
      <c r="G305" t="s">
        <v>47</v>
      </c>
      <c r="H305" t="s">
        <v>48</v>
      </c>
      <c r="I305" t="s">
        <v>49</v>
      </c>
      <c r="J305" t="s">
        <v>50</v>
      </c>
      <c r="K305" t="s">
        <v>51</v>
      </c>
      <c r="L305">
        <v>6</v>
      </c>
      <c r="M305">
        <v>18</v>
      </c>
      <c r="N305" t="s">
        <v>100</v>
      </c>
      <c r="O305" t="s">
        <v>53</v>
      </c>
      <c r="P305">
        <v>3400</v>
      </c>
      <c r="Q305" t="s">
        <v>134</v>
      </c>
      <c r="R305">
        <v>3410</v>
      </c>
      <c r="S305" t="s">
        <v>55</v>
      </c>
      <c r="T305">
        <v>3411</v>
      </c>
      <c r="U305" t="s">
        <v>135</v>
      </c>
      <c r="V305">
        <v>0</v>
      </c>
      <c r="W305" t="s">
        <v>57</v>
      </c>
      <c r="X305">
        <v>3000</v>
      </c>
      <c r="Y305" t="s">
        <v>55</v>
      </c>
      <c r="Z305" t="s">
        <v>74</v>
      </c>
      <c r="AA305" t="s">
        <v>59</v>
      </c>
      <c r="AB305" t="s">
        <v>60</v>
      </c>
      <c r="AC305" t="s">
        <v>105</v>
      </c>
      <c r="AD305" t="s">
        <v>106</v>
      </c>
      <c r="AE305" s="1">
        <v>25764300</v>
      </c>
      <c r="AF305" s="1">
        <v>7000000</v>
      </c>
      <c r="AG305" s="1">
        <v>14160118.76</v>
      </c>
      <c r="AH305" s="1">
        <v>14160118.76</v>
      </c>
      <c r="AI305" s="1">
        <v>14160118.76</v>
      </c>
      <c r="AJ305" s="1">
        <v>14160118.76</v>
      </c>
      <c r="AK305" s="1">
        <v>14160118.76</v>
      </c>
      <c r="AL305" s="1">
        <f t="shared" si="27"/>
        <v>11604181.24</v>
      </c>
      <c r="AM305" s="1">
        <v>0</v>
      </c>
      <c r="AN305" s="1">
        <f t="shared" si="28"/>
        <v>25764300</v>
      </c>
      <c r="AO305" s="1">
        <f t="shared" si="29"/>
        <v>11604181.24</v>
      </c>
      <c r="AP305" s="1">
        <v>15000000</v>
      </c>
      <c r="AQ305" s="1">
        <v>4500000</v>
      </c>
      <c r="AR305">
        <v>0</v>
      </c>
      <c r="AS305" s="1">
        <v>735700</v>
      </c>
      <c r="AT305" s="1">
        <v>18764300</v>
      </c>
    </row>
    <row r="306" spans="1:46" hidden="1" x14ac:dyDescent="0.25">
      <c r="A306" t="s">
        <v>63</v>
      </c>
      <c r="B306" t="s">
        <v>64</v>
      </c>
      <c r="C306">
        <v>1</v>
      </c>
      <c r="D306" t="s">
        <v>45</v>
      </c>
      <c r="E306">
        <v>1.3</v>
      </c>
      <c r="F306" t="s">
        <v>46</v>
      </c>
      <c r="G306" t="s">
        <v>47</v>
      </c>
      <c r="H306" t="s">
        <v>48</v>
      </c>
      <c r="I306" t="s">
        <v>187</v>
      </c>
      <c r="J306" t="s">
        <v>188</v>
      </c>
      <c r="K306" t="s">
        <v>226</v>
      </c>
      <c r="L306">
        <v>6</v>
      </c>
      <c r="M306">
        <v>21</v>
      </c>
      <c r="N306" t="s">
        <v>227</v>
      </c>
      <c r="O306" t="s">
        <v>53</v>
      </c>
      <c r="P306">
        <v>3400</v>
      </c>
      <c r="Q306" t="s">
        <v>134</v>
      </c>
      <c r="R306">
        <v>3410</v>
      </c>
      <c r="S306" t="s">
        <v>55</v>
      </c>
      <c r="T306">
        <v>3411</v>
      </c>
      <c r="U306" t="s">
        <v>135</v>
      </c>
      <c r="V306">
        <v>0</v>
      </c>
      <c r="W306" t="s">
        <v>57</v>
      </c>
      <c r="X306">
        <v>3000</v>
      </c>
      <c r="Y306" t="s">
        <v>55</v>
      </c>
      <c r="Z306" t="s">
        <v>74</v>
      </c>
      <c r="AA306" t="s">
        <v>228</v>
      </c>
      <c r="AB306" t="s">
        <v>60</v>
      </c>
      <c r="AC306" t="s">
        <v>229</v>
      </c>
      <c r="AD306" t="s">
        <v>230</v>
      </c>
      <c r="AE306">
        <v>121.3</v>
      </c>
      <c r="AF306">
        <v>0</v>
      </c>
      <c r="AG306">
        <v>121.3</v>
      </c>
      <c r="AH306">
        <v>121.3</v>
      </c>
      <c r="AI306">
        <v>121.3</v>
      </c>
      <c r="AJ306">
        <v>121.3</v>
      </c>
      <c r="AK306">
        <v>121.3</v>
      </c>
      <c r="AL306" s="1">
        <f t="shared" si="27"/>
        <v>0</v>
      </c>
      <c r="AM306" s="1">
        <v>0</v>
      </c>
      <c r="AN306" s="1">
        <f t="shared" si="28"/>
        <v>121.3</v>
      </c>
      <c r="AO306" s="1">
        <f t="shared" si="29"/>
        <v>0</v>
      </c>
      <c r="AP306">
        <v>0</v>
      </c>
      <c r="AQ306" s="1">
        <v>2000</v>
      </c>
      <c r="AR306">
        <v>0</v>
      </c>
      <c r="AS306" s="1">
        <v>1878.7</v>
      </c>
      <c r="AT306">
        <v>121.3</v>
      </c>
    </row>
    <row r="307" spans="1:46" hidden="1" x14ac:dyDescent="0.25">
      <c r="A307" t="s">
        <v>63</v>
      </c>
      <c r="B307" t="s">
        <v>64</v>
      </c>
      <c r="C307">
        <v>1</v>
      </c>
      <c r="D307" t="s">
        <v>45</v>
      </c>
      <c r="E307">
        <v>1.3</v>
      </c>
      <c r="F307" t="s">
        <v>46</v>
      </c>
      <c r="G307" t="s">
        <v>47</v>
      </c>
      <c r="H307" t="s">
        <v>48</v>
      </c>
      <c r="I307" t="s">
        <v>187</v>
      </c>
      <c r="J307" t="s">
        <v>188</v>
      </c>
      <c r="K307" t="s">
        <v>226</v>
      </c>
      <c r="L307">
        <v>6</v>
      </c>
      <c r="M307">
        <v>24</v>
      </c>
      <c r="N307" t="s">
        <v>227</v>
      </c>
      <c r="O307" t="s">
        <v>53</v>
      </c>
      <c r="P307">
        <v>3400</v>
      </c>
      <c r="Q307" t="s">
        <v>134</v>
      </c>
      <c r="R307">
        <v>3410</v>
      </c>
      <c r="S307" t="s">
        <v>55</v>
      </c>
      <c r="T307">
        <v>3411</v>
      </c>
      <c r="U307" t="s">
        <v>135</v>
      </c>
      <c r="V307">
        <v>0</v>
      </c>
      <c r="W307" t="s">
        <v>57</v>
      </c>
      <c r="X307">
        <v>3000</v>
      </c>
      <c r="Y307" t="s">
        <v>55</v>
      </c>
      <c r="Z307" t="s">
        <v>74</v>
      </c>
      <c r="AA307" t="s">
        <v>228</v>
      </c>
      <c r="AB307" t="s">
        <v>60</v>
      </c>
      <c r="AC307" t="s">
        <v>260</v>
      </c>
      <c r="AD307" t="s">
        <v>230</v>
      </c>
      <c r="AE307" s="1">
        <v>59858568.219999999</v>
      </c>
      <c r="AF307" s="1">
        <v>1000000</v>
      </c>
      <c r="AG307" s="1">
        <v>59858568.219999999</v>
      </c>
      <c r="AH307" s="1">
        <v>59858568.219999999</v>
      </c>
      <c r="AI307" s="1">
        <v>59858568.219999999</v>
      </c>
      <c r="AJ307" s="1">
        <v>59858568.219999999</v>
      </c>
      <c r="AK307" s="1">
        <v>59858568.219999999</v>
      </c>
      <c r="AL307" s="1">
        <f t="shared" si="27"/>
        <v>0</v>
      </c>
      <c r="AM307" s="1">
        <v>0</v>
      </c>
      <c r="AN307" s="1">
        <f t="shared" si="28"/>
        <v>59858568.219999999</v>
      </c>
      <c r="AO307" s="1">
        <f t="shared" si="29"/>
        <v>0</v>
      </c>
      <c r="AP307" s="1">
        <v>66497510.509999998</v>
      </c>
      <c r="AQ307">
        <v>0</v>
      </c>
      <c r="AR307">
        <v>0</v>
      </c>
      <c r="AS307" s="1">
        <v>7638942.29</v>
      </c>
      <c r="AT307" s="1">
        <v>58858568.219999999</v>
      </c>
    </row>
    <row r="308" spans="1:46" hidden="1" x14ac:dyDescent="0.25">
      <c r="A308" t="s">
        <v>63</v>
      </c>
      <c r="B308" t="s">
        <v>64</v>
      </c>
      <c r="C308">
        <v>1</v>
      </c>
      <c r="D308" t="s">
        <v>45</v>
      </c>
      <c r="E308">
        <v>1.3</v>
      </c>
      <c r="F308" t="s">
        <v>46</v>
      </c>
      <c r="G308" t="s">
        <v>47</v>
      </c>
      <c r="H308" t="s">
        <v>48</v>
      </c>
      <c r="I308" t="s">
        <v>67</v>
      </c>
      <c r="J308" t="s">
        <v>68</v>
      </c>
      <c r="K308" t="s">
        <v>89</v>
      </c>
      <c r="L308">
        <v>1</v>
      </c>
      <c r="M308">
        <v>7</v>
      </c>
      <c r="N308" t="s">
        <v>90</v>
      </c>
      <c r="O308" t="s">
        <v>53</v>
      </c>
      <c r="P308">
        <v>3400</v>
      </c>
      <c r="Q308" t="s">
        <v>134</v>
      </c>
      <c r="R308">
        <v>3410</v>
      </c>
      <c r="S308" t="s">
        <v>55</v>
      </c>
      <c r="T308">
        <v>3411</v>
      </c>
      <c r="U308" t="s">
        <v>135</v>
      </c>
      <c r="V308">
        <v>0</v>
      </c>
      <c r="W308" t="s">
        <v>57</v>
      </c>
      <c r="X308">
        <v>3000</v>
      </c>
      <c r="Y308" t="s">
        <v>55</v>
      </c>
      <c r="Z308" t="s">
        <v>74</v>
      </c>
      <c r="AA308" t="s">
        <v>96</v>
      </c>
      <c r="AB308" t="s">
        <v>76</v>
      </c>
      <c r="AC308" t="s">
        <v>299</v>
      </c>
      <c r="AD308" t="s">
        <v>98</v>
      </c>
      <c r="AE308" s="1">
        <v>966883.28</v>
      </c>
      <c r="AF308" s="1">
        <v>1000000</v>
      </c>
      <c r="AG308" s="1">
        <v>966883.28</v>
      </c>
      <c r="AH308" s="1">
        <v>966883.28</v>
      </c>
      <c r="AI308" s="1">
        <v>966883.28</v>
      </c>
      <c r="AJ308" s="1">
        <v>966883.28</v>
      </c>
      <c r="AK308" s="1">
        <v>966883.28</v>
      </c>
      <c r="AL308" s="1">
        <f t="shared" si="27"/>
        <v>0</v>
      </c>
      <c r="AM308" s="1">
        <v>0</v>
      </c>
      <c r="AN308" s="1">
        <f t="shared" si="28"/>
        <v>966883.28</v>
      </c>
      <c r="AO308" s="1">
        <f t="shared" si="29"/>
        <v>0</v>
      </c>
      <c r="AP308" s="1">
        <v>200000</v>
      </c>
      <c r="AQ308">
        <v>0</v>
      </c>
      <c r="AR308">
        <v>0</v>
      </c>
      <c r="AS308" s="1">
        <v>233116.72</v>
      </c>
      <c r="AT308" s="1">
        <v>-33116.720000000001</v>
      </c>
    </row>
    <row r="309" spans="1:46" x14ac:dyDescent="0.25">
      <c r="A309" t="s">
        <v>63</v>
      </c>
      <c r="B309" t="s">
        <v>64</v>
      </c>
      <c r="C309">
        <v>1</v>
      </c>
      <c r="D309" t="s">
        <v>45</v>
      </c>
      <c r="E309">
        <v>1.3</v>
      </c>
      <c r="F309" t="s">
        <v>46</v>
      </c>
      <c r="G309" t="s">
        <v>47</v>
      </c>
      <c r="H309" t="s">
        <v>48</v>
      </c>
      <c r="I309" t="s">
        <v>49</v>
      </c>
      <c r="J309" t="s">
        <v>50</v>
      </c>
      <c r="K309" t="s">
        <v>51</v>
      </c>
      <c r="L309">
        <v>6</v>
      </c>
      <c r="M309">
        <v>18</v>
      </c>
      <c r="N309" t="s">
        <v>100</v>
      </c>
      <c r="O309" t="s">
        <v>53</v>
      </c>
      <c r="P309">
        <v>3400</v>
      </c>
      <c r="Q309" t="s">
        <v>134</v>
      </c>
      <c r="R309">
        <v>3420</v>
      </c>
      <c r="S309" t="s">
        <v>55</v>
      </c>
      <c r="T309">
        <v>3421</v>
      </c>
      <c r="U309" t="s">
        <v>136</v>
      </c>
      <c r="V309">
        <v>0</v>
      </c>
      <c r="W309" t="s">
        <v>57</v>
      </c>
      <c r="X309">
        <v>3000</v>
      </c>
      <c r="Y309" t="s">
        <v>55</v>
      </c>
      <c r="Z309" t="s">
        <v>74</v>
      </c>
      <c r="AA309" t="s">
        <v>59</v>
      </c>
      <c r="AB309" t="s">
        <v>60</v>
      </c>
      <c r="AC309" t="s">
        <v>105</v>
      </c>
      <c r="AD309" t="s">
        <v>106</v>
      </c>
      <c r="AE309" s="1">
        <v>55253583</v>
      </c>
      <c r="AF309" s="1">
        <v>30000000</v>
      </c>
      <c r="AG309" s="1">
        <v>46410152.75</v>
      </c>
      <c r="AH309" s="1">
        <v>46410152.75</v>
      </c>
      <c r="AI309" s="1">
        <v>43893483.119999997</v>
      </c>
      <c r="AJ309" s="1">
        <v>43893483.119999997</v>
      </c>
      <c r="AK309" s="1">
        <v>42972538.740000002</v>
      </c>
      <c r="AL309" s="1">
        <f t="shared" si="27"/>
        <v>8843430.25</v>
      </c>
      <c r="AM309" s="11">
        <v>-6151789.25</v>
      </c>
      <c r="AN309" s="1">
        <f t="shared" si="28"/>
        <v>49101793.75</v>
      </c>
      <c r="AO309" s="1">
        <f t="shared" si="29"/>
        <v>2691641</v>
      </c>
      <c r="AP309">
        <v>0</v>
      </c>
      <c r="AQ309" s="1">
        <v>49910000</v>
      </c>
      <c r="AR309">
        <v>0</v>
      </c>
      <c r="AS309" s="1">
        <v>24656417</v>
      </c>
      <c r="AT309" s="1">
        <v>25253583</v>
      </c>
    </row>
    <row r="310" spans="1:46" hidden="1" x14ac:dyDescent="0.25">
      <c r="A310" t="s">
        <v>63</v>
      </c>
      <c r="B310" t="s">
        <v>64</v>
      </c>
      <c r="C310">
        <v>1</v>
      </c>
      <c r="D310" t="s">
        <v>45</v>
      </c>
      <c r="E310">
        <v>1.3</v>
      </c>
      <c r="F310" t="s">
        <v>46</v>
      </c>
      <c r="G310" t="s">
        <v>47</v>
      </c>
      <c r="H310" t="s">
        <v>48</v>
      </c>
      <c r="I310" t="s">
        <v>49</v>
      </c>
      <c r="J310" t="s">
        <v>50</v>
      </c>
      <c r="K310" t="s">
        <v>51</v>
      </c>
      <c r="L310">
        <v>6</v>
      </c>
      <c r="M310">
        <v>18</v>
      </c>
      <c r="N310" t="s">
        <v>100</v>
      </c>
      <c r="O310" t="s">
        <v>53</v>
      </c>
      <c r="P310">
        <v>3400</v>
      </c>
      <c r="Q310" t="s">
        <v>134</v>
      </c>
      <c r="R310">
        <v>3430</v>
      </c>
      <c r="S310" t="s">
        <v>55</v>
      </c>
      <c r="T310">
        <v>3431</v>
      </c>
      <c r="U310" t="s">
        <v>137</v>
      </c>
      <c r="V310">
        <v>0</v>
      </c>
      <c r="W310" t="s">
        <v>57</v>
      </c>
      <c r="X310">
        <v>3000</v>
      </c>
      <c r="Y310" t="s">
        <v>55</v>
      </c>
      <c r="Z310" t="s">
        <v>74</v>
      </c>
      <c r="AA310" t="s">
        <v>59</v>
      </c>
      <c r="AB310" t="s">
        <v>60</v>
      </c>
      <c r="AC310" t="s">
        <v>105</v>
      </c>
      <c r="AD310" t="s">
        <v>106</v>
      </c>
      <c r="AE310" s="1">
        <v>1930000</v>
      </c>
      <c r="AF310" s="1">
        <v>850000</v>
      </c>
      <c r="AG310" s="1">
        <v>1930000</v>
      </c>
      <c r="AH310" s="1">
        <v>1930000</v>
      </c>
      <c r="AI310" s="1">
        <v>1200687.74</v>
      </c>
      <c r="AJ310" s="1">
        <v>1056614.52</v>
      </c>
      <c r="AK310" s="1">
        <v>819979.61</v>
      </c>
      <c r="AL310" s="1">
        <f t="shared" si="27"/>
        <v>0</v>
      </c>
      <c r="AM310" s="1">
        <v>0</v>
      </c>
      <c r="AN310" s="1">
        <f t="shared" si="28"/>
        <v>1930000</v>
      </c>
      <c r="AO310" s="1">
        <f t="shared" si="29"/>
        <v>0</v>
      </c>
      <c r="AP310">
        <v>0</v>
      </c>
      <c r="AQ310" s="1">
        <v>1100000</v>
      </c>
      <c r="AR310">
        <v>0</v>
      </c>
      <c r="AS310" s="1">
        <v>20000</v>
      </c>
      <c r="AT310" s="1">
        <v>1080000</v>
      </c>
    </row>
    <row r="311" spans="1:46" hidden="1" x14ac:dyDescent="0.25">
      <c r="A311" t="s">
        <v>63</v>
      </c>
      <c r="B311" t="s">
        <v>64</v>
      </c>
      <c r="C311">
        <v>1</v>
      </c>
      <c r="D311" t="s">
        <v>45</v>
      </c>
      <c r="E311">
        <v>1.3</v>
      </c>
      <c r="F311" t="s">
        <v>46</v>
      </c>
      <c r="G311" t="s">
        <v>47</v>
      </c>
      <c r="H311" t="s">
        <v>48</v>
      </c>
      <c r="I311" t="s">
        <v>187</v>
      </c>
      <c r="J311" t="s">
        <v>188</v>
      </c>
      <c r="K311" t="s">
        <v>226</v>
      </c>
      <c r="L311">
        <v>6</v>
      </c>
      <c r="M311">
        <v>21</v>
      </c>
      <c r="N311" t="s">
        <v>227</v>
      </c>
      <c r="O311" t="s">
        <v>53</v>
      </c>
      <c r="P311">
        <v>3400</v>
      </c>
      <c r="Q311" t="s">
        <v>134</v>
      </c>
      <c r="R311">
        <v>3440</v>
      </c>
      <c r="S311" t="s">
        <v>55</v>
      </c>
      <c r="T311">
        <v>3441</v>
      </c>
      <c r="U311" t="s">
        <v>250</v>
      </c>
      <c r="V311">
        <v>0</v>
      </c>
      <c r="W311" t="s">
        <v>57</v>
      </c>
      <c r="X311">
        <v>3000</v>
      </c>
      <c r="Y311" t="s">
        <v>55</v>
      </c>
      <c r="Z311" t="s">
        <v>74</v>
      </c>
      <c r="AA311" t="s">
        <v>228</v>
      </c>
      <c r="AB311" t="s">
        <v>60</v>
      </c>
      <c r="AC311" t="s">
        <v>229</v>
      </c>
      <c r="AD311" t="s">
        <v>230</v>
      </c>
      <c r="AE311" s="1">
        <v>298329</v>
      </c>
      <c r="AF311" s="1">
        <v>160000</v>
      </c>
      <c r="AG311" s="1">
        <v>277777.73</v>
      </c>
      <c r="AH311" s="1">
        <v>277777.73</v>
      </c>
      <c r="AI311" s="1">
        <v>138599.44</v>
      </c>
      <c r="AJ311" s="1">
        <v>138599.44</v>
      </c>
      <c r="AK311" s="1">
        <v>138599.44</v>
      </c>
      <c r="AL311" s="1">
        <f t="shared" si="27"/>
        <v>20551.270000000019</v>
      </c>
      <c r="AM311" s="1">
        <v>0</v>
      </c>
      <c r="AN311" s="1">
        <f t="shared" si="28"/>
        <v>298329</v>
      </c>
      <c r="AO311" s="1">
        <f t="shared" si="29"/>
        <v>20551.270000000019</v>
      </c>
      <c r="AP311">
        <v>0</v>
      </c>
      <c r="AQ311" s="1">
        <v>138329</v>
      </c>
      <c r="AR311">
        <v>0</v>
      </c>
      <c r="AS311">
        <v>0</v>
      </c>
      <c r="AT311" s="1">
        <v>138329</v>
      </c>
    </row>
    <row r="312" spans="1:46" hidden="1" x14ac:dyDescent="0.25">
      <c r="A312" t="s">
        <v>63</v>
      </c>
      <c r="B312" t="s">
        <v>64</v>
      </c>
      <c r="C312">
        <v>1</v>
      </c>
      <c r="D312" t="s">
        <v>45</v>
      </c>
      <c r="E312">
        <v>1.3</v>
      </c>
      <c r="F312" t="s">
        <v>46</v>
      </c>
      <c r="G312" t="s">
        <v>47</v>
      </c>
      <c r="H312" t="s">
        <v>48</v>
      </c>
      <c r="I312" t="s">
        <v>187</v>
      </c>
      <c r="J312" t="s">
        <v>188</v>
      </c>
      <c r="K312" t="s">
        <v>226</v>
      </c>
      <c r="L312">
        <v>6</v>
      </c>
      <c r="M312">
        <v>21</v>
      </c>
      <c r="N312" t="s">
        <v>227</v>
      </c>
      <c r="O312" t="s">
        <v>53</v>
      </c>
      <c r="P312">
        <v>3400</v>
      </c>
      <c r="Q312" t="s">
        <v>134</v>
      </c>
      <c r="R312">
        <v>3450</v>
      </c>
      <c r="S312" t="s">
        <v>55</v>
      </c>
      <c r="T312">
        <v>3451</v>
      </c>
      <c r="U312" t="s">
        <v>251</v>
      </c>
      <c r="V312">
        <v>0</v>
      </c>
      <c r="W312" t="s">
        <v>57</v>
      </c>
      <c r="X312">
        <v>3000</v>
      </c>
      <c r="Y312" t="s">
        <v>55</v>
      </c>
      <c r="Z312" t="s">
        <v>74</v>
      </c>
      <c r="AA312" t="s">
        <v>228</v>
      </c>
      <c r="AB312" t="s">
        <v>60</v>
      </c>
      <c r="AC312" t="s">
        <v>229</v>
      </c>
      <c r="AD312" t="s">
        <v>230</v>
      </c>
      <c r="AE312" s="1">
        <v>5914360.3300000001</v>
      </c>
      <c r="AF312" s="1">
        <v>6000000</v>
      </c>
      <c r="AG312" s="1">
        <v>5914360.3300000001</v>
      </c>
      <c r="AH312" s="1">
        <v>5910904.25</v>
      </c>
      <c r="AI312" s="1">
        <v>5910904.25</v>
      </c>
      <c r="AJ312" s="1">
        <v>4706853.3600000003</v>
      </c>
      <c r="AK312" s="1">
        <v>4706853.3600000003</v>
      </c>
      <c r="AL312" s="1">
        <f t="shared" si="27"/>
        <v>0</v>
      </c>
      <c r="AM312" s="1">
        <v>0</v>
      </c>
      <c r="AN312" s="1">
        <f t="shared" si="28"/>
        <v>5914360.3300000001</v>
      </c>
      <c r="AO312" s="1">
        <f t="shared" si="29"/>
        <v>0</v>
      </c>
      <c r="AP312">
        <v>0</v>
      </c>
      <c r="AQ312">
        <v>0</v>
      </c>
      <c r="AR312">
        <v>0</v>
      </c>
      <c r="AS312" s="1">
        <v>85639.67</v>
      </c>
      <c r="AT312" s="1">
        <v>-85639.67</v>
      </c>
    </row>
    <row r="313" spans="1:46" hidden="1" x14ac:dyDescent="0.25">
      <c r="A313" t="s">
        <v>63</v>
      </c>
      <c r="B313" t="s">
        <v>64</v>
      </c>
      <c r="C313">
        <v>3</v>
      </c>
      <c r="D313" t="s">
        <v>472</v>
      </c>
      <c r="E313">
        <v>3.8</v>
      </c>
      <c r="F313" t="s">
        <v>506</v>
      </c>
      <c r="G313" t="s">
        <v>507</v>
      </c>
      <c r="H313" t="s">
        <v>508</v>
      </c>
      <c r="I313" t="s">
        <v>187</v>
      </c>
      <c r="J313" t="s">
        <v>188</v>
      </c>
      <c r="K313" t="s">
        <v>509</v>
      </c>
      <c r="L313">
        <v>6</v>
      </c>
      <c r="M313">
        <v>49</v>
      </c>
      <c r="N313" t="s">
        <v>510</v>
      </c>
      <c r="O313" t="s">
        <v>53</v>
      </c>
      <c r="P313">
        <v>3400</v>
      </c>
      <c r="Q313" t="s">
        <v>134</v>
      </c>
      <c r="R313">
        <v>3470</v>
      </c>
      <c r="S313" t="s">
        <v>55</v>
      </c>
      <c r="T313">
        <v>3471</v>
      </c>
      <c r="U313" t="s">
        <v>517</v>
      </c>
      <c r="V313">
        <v>0</v>
      </c>
      <c r="W313" t="s">
        <v>57</v>
      </c>
      <c r="X313">
        <v>3000</v>
      </c>
      <c r="Y313" t="s">
        <v>55</v>
      </c>
      <c r="Z313" t="s">
        <v>74</v>
      </c>
      <c r="AA313" t="s">
        <v>512</v>
      </c>
      <c r="AB313" t="s">
        <v>60</v>
      </c>
      <c r="AC313" t="s">
        <v>513</v>
      </c>
      <c r="AD313" t="s">
        <v>514</v>
      </c>
      <c r="AE313">
        <v>0</v>
      </c>
      <c r="AF313" s="1">
        <v>400000</v>
      </c>
      <c r="AG313">
        <v>0</v>
      </c>
      <c r="AH313">
        <v>0</v>
      </c>
      <c r="AI313">
        <v>0</v>
      </c>
      <c r="AJ313">
        <v>0</v>
      </c>
      <c r="AK313">
        <v>0</v>
      </c>
      <c r="AL313" s="1">
        <f t="shared" si="27"/>
        <v>0</v>
      </c>
      <c r="AM313" s="1">
        <v>0</v>
      </c>
      <c r="AN313" s="1">
        <f t="shared" si="28"/>
        <v>0</v>
      </c>
      <c r="AO313" s="1">
        <f t="shared" si="29"/>
        <v>0</v>
      </c>
      <c r="AP313">
        <v>0</v>
      </c>
      <c r="AQ313">
        <v>0</v>
      </c>
      <c r="AR313">
        <v>0</v>
      </c>
      <c r="AS313" s="1">
        <v>400000</v>
      </c>
      <c r="AT313" s="1">
        <v>-400000</v>
      </c>
    </row>
    <row r="314" spans="1:46" x14ac:dyDescent="0.25">
      <c r="A314" t="s">
        <v>63</v>
      </c>
      <c r="B314" t="s">
        <v>64</v>
      </c>
      <c r="C314">
        <v>1</v>
      </c>
      <c r="D314" t="s">
        <v>45</v>
      </c>
      <c r="E314">
        <v>1.3</v>
      </c>
      <c r="F314" t="s">
        <v>46</v>
      </c>
      <c r="G314" t="s">
        <v>47</v>
      </c>
      <c r="H314" t="s">
        <v>48</v>
      </c>
      <c r="I314" t="s">
        <v>187</v>
      </c>
      <c r="J314" t="s">
        <v>188</v>
      </c>
      <c r="K314" t="s">
        <v>226</v>
      </c>
      <c r="L314">
        <v>6</v>
      </c>
      <c r="M314">
        <v>21</v>
      </c>
      <c r="N314" t="s">
        <v>227</v>
      </c>
      <c r="O314" t="s">
        <v>53</v>
      </c>
      <c r="P314">
        <v>3400</v>
      </c>
      <c r="Q314" t="s">
        <v>134</v>
      </c>
      <c r="R314">
        <v>348</v>
      </c>
      <c r="S314" t="s">
        <v>252</v>
      </c>
      <c r="T314">
        <v>3481</v>
      </c>
      <c r="U314" t="s">
        <v>252</v>
      </c>
      <c r="V314">
        <v>0</v>
      </c>
      <c r="W314" t="s">
        <v>57</v>
      </c>
      <c r="X314">
        <v>3000</v>
      </c>
      <c r="Y314" t="s">
        <v>55</v>
      </c>
      <c r="Z314" t="s">
        <v>74</v>
      </c>
      <c r="AA314" t="s">
        <v>228</v>
      </c>
      <c r="AB314" t="s">
        <v>60</v>
      </c>
      <c r="AC314" t="s">
        <v>229</v>
      </c>
      <c r="AD314" t="s">
        <v>230</v>
      </c>
      <c r="AE314" s="1">
        <v>799651.5</v>
      </c>
      <c r="AF314" s="1">
        <v>1180000</v>
      </c>
      <c r="AG314" s="1">
        <v>799651.5</v>
      </c>
      <c r="AH314" s="1">
        <v>799651.5</v>
      </c>
      <c r="AI314" s="1">
        <v>799651.49</v>
      </c>
      <c r="AJ314" s="1">
        <v>735566.58</v>
      </c>
      <c r="AK314" s="1">
        <v>735566.58</v>
      </c>
      <c r="AL314" s="1">
        <f t="shared" si="27"/>
        <v>0</v>
      </c>
      <c r="AM314" s="11">
        <v>200000</v>
      </c>
      <c r="AN314" s="1">
        <f t="shared" si="28"/>
        <v>999651.5</v>
      </c>
      <c r="AO314" s="1">
        <f t="shared" si="29"/>
        <v>200000</v>
      </c>
      <c r="AP314">
        <v>0</v>
      </c>
      <c r="AQ314">
        <v>0</v>
      </c>
      <c r="AR314">
        <v>0</v>
      </c>
      <c r="AS314" s="1">
        <v>380348.5</v>
      </c>
      <c r="AT314" s="1">
        <v>-380348.5</v>
      </c>
    </row>
    <row r="315" spans="1:46" hidden="1" x14ac:dyDescent="0.25">
      <c r="A315" t="s">
        <v>63</v>
      </c>
      <c r="B315" t="s">
        <v>64</v>
      </c>
      <c r="C315">
        <v>1</v>
      </c>
      <c r="D315" t="s">
        <v>45</v>
      </c>
      <c r="E315">
        <v>1.3</v>
      </c>
      <c r="F315" t="s">
        <v>46</v>
      </c>
      <c r="G315" t="s">
        <v>47</v>
      </c>
      <c r="H315" t="s">
        <v>48</v>
      </c>
      <c r="I315" t="s">
        <v>49</v>
      </c>
      <c r="J315" t="s">
        <v>50</v>
      </c>
      <c r="K315" t="s">
        <v>51</v>
      </c>
      <c r="L315">
        <v>6</v>
      </c>
      <c r="M315">
        <v>19</v>
      </c>
      <c r="N315" t="s">
        <v>52</v>
      </c>
      <c r="O315" t="s">
        <v>53</v>
      </c>
      <c r="P315">
        <v>3400</v>
      </c>
      <c r="Q315" t="s">
        <v>134</v>
      </c>
      <c r="R315">
        <v>3490</v>
      </c>
      <c r="S315" t="s">
        <v>55</v>
      </c>
      <c r="T315">
        <v>3491</v>
      </c>
      <c r="U315" t="s">
        <v>150</v>
      </c>
      <c r="V315">
        <v>0</v>
      </c>
      <c r="W315" t="s">
        <v>57</v>
      </c>
      <c r="X315">
        <v>3000</v>
      </c>
      <c r="Y315" t="s">
        <v>55</v>
      </c>
      <c r="Z315" t="s">
        <v>74</v>
      </c>
      <c r="AA315" t="s">
        <v>59</v>
      </c>
      <c r="AB315" t="s">
        <v>60</v>
      </c>
      <c r="AC315" t="s">
        <v>61</v>
      </c>
      <c r="AD315" t="s">
        <v>62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 s="1">
        <f t="shared" si="27"/>
        <v>0</v>
      </c>
      <c r="AM315" s="1">
        <v>0</v>
      </c>
      <c r="AN315" s="1">
        <f t="shared" si="28"/>
        <v>0</v>
      </c>
      <c r="AO315" s="1">
        <f t="shared" si="29"/>
        <v>0</v>
      </c>
      <c r="AP315">
        <v>0</v>
      </c>
      <c r="AQ315">
        <v>0</v>
      </c>
      <c r="AR315">
        <v>0</v>
      </c>
      <c r="AS315">
        <v>0</v>
      </c>
      <c r="AT315">
        <v>0</v>
      </c>
    </row>
    <row r="316" spans="1:46" hidden="1" x14ac:dyDescent="0.25">
      <c r="A316" t="s">
        <v>63</v>
      </c>
      <c r="B316" t="s">
        <v>64</v>
      </c>
      <c r="C316">
        <v>1</v>
      </c>
      <c r="D316" t="s">
        <v>45</v>
      </c>
      <c r="E316">
        <v>1.3</v>
      </c>
      <c r="F316" t="s">
        <v>46</v>
      </c>
      <c r="G316" t="s">
        <v>47</v>
      </c>
      <c r="H316" t="s">
        <v>48</v>
      </c>
      <c r="I316" t="s">
        <v>49</v>
      </c>
      <c r="J316" t="s">
        <v>50</v>
      </c>
      <c r="K316" t="s">
        <v>51</v>
      </c>
      <c r="L316">
        <v>6</v>
      </c>
      <c r="M316">
        <v>18</v>
      </c>
      <c r="N316" t="s">
        <v>100</v>
      </c>
      <c r="O316" t="s">
        <v>53</v>
      </c>
      <c r="P316">
        <v>3500</v>
      </c>
      <c r="Q316" t="s">
        <v>85</v>
      </c>
      <c r="R316">
        <v>3510</v>
      </c>
      <c r="S316" t="s">
        <v>55</v>
      </c>
      <c r="T316">
        <v>3511</v>
      </c>
      <c r="U316" t="s">
        <v>138</v>
      </c>
      <c r="V316">
        <v>0</v>
      </c>
      <c r="W316" t="s">
        <v>57</v>
      </c>
      <c r="X316">
        <v>3000</v>
      </c>
      <c r="Y316" t="s">
        <v>55</v>
      </c>
      <c r="Z316" t="s">
        <v>74</v>
      </c>
      <c r="AA316" t="s">
        <v>59</v>
      </c>
      <c r="AB316" t="s">
        <v>60</v>
      </c>
      <c r="AC316" t="s">
        <v>105</v>
      </c>
      <c r="AD316" t="s">
        <v>106</v>
      </c>
      <c r="AE316" s="1">
        <v>21370861</v>
      </c>
      <c r="AF316" s="1">
        <v>18000000</v>
      </c>
      <c r="AG316" s="1">
        <v>18976257.59</v>
      </c>
      <c r="AH316" s="1">
        <v>18976257.59</v>
      </c>
      <c r="AI316" s="1">
        <v>18976257.59</v>
      </c>
      <c r="AJ316" s="1">
        <v>17330577.68</v>
      </c>
      <c r="AK316" s="1">
        <v>17330577.68</v>
      </c>
      <c r="AL316" s="1">
        <f t="shared" si="27"/>
        <v>2394603.41</v>
      </c>
      <c r="AM316" s="1">
        <v>0</v>
      </c>
      <c r="AN316" s="1">
        <f t="shared" si="28"/>
        <v>21370861</v>
      </c>
      <c r="AO316" s="1">
        <f t="shared" si="29"/>
        <v>2394603.41</v>
      </c>
      <c r="AP316" s="1">
        <v>2500000</v>
      </c>
      <c r="AQ316" s="1">
        <v>1000000</v>
      </c>
      <c r="AR316">
        <v>0</v>
      </c>
      <c r="AS316" s="1">
        <v>129139</v>
      </c>
      <c r="AT316" s="1">
        <v>3370861</v>
      </c>
    </row>
    <row r="317" spans="1:46" hidden="1" x14ac:dyDescent="0.25">
      <c r="A317" t="s">
        <v>63</v>
      </c>
      <c r="B317" t="s">
        <v>64</v>
      </c>
      <c r="C317">
        <v>1</v>
      </c>
      <c r="D317" t="s">
        <v>45</v>
      </c>
      <c r="E317">
        <v>1.3</v>
      </c>
      <c r="F317" t="s">
        <v>46</v>
      </c>
      <c r="G317" t="s">
        <v>47</v>
      </c>
      <c r="H317" t="s">
        <v>48</v>
      </c>
      <c r="I317" t="s">
        <v>187</v>
      </c>
      <c r="J317" t="s">
        <v>188</v>
      </c>
      <c r="K317" t="s">
        <v>226</v>
      </c>
      <c r="L317">
        <v>6</v>
      </c>
      <c r="M317">
        <v>21</v>
      </c>
      <c r="N317" t="s">
        <v>227</v>
      </c>
      <c r="O317" t="s">
        <v>53</v>
      </c>
      <c r="P317">
        <v>3500</v>
      </c>
      <c r="Q317" t="s">
        <v>85</v>
      </c>
      <c r="R317">
        <v>3510</v>
      </c>
      <c r="S317" t="s">
        <v>55</v>
      </c>
      <c r="T317">
        <v>3511</v>
      </c>
      <c r="U317" t="s">
        <v>138</v>
      </c>
      <c r="V317">
        <v>0</v>
      </c>
      <c r="W317" t="s">
        <v>57</v>
      </c>
      <c r="X317">
        <v>3000</v>
      </c>
      <c r="Y317" t="s">
        <v>55</v>
      </c>
      <c r="Z317" t="s">
        <v>74</v>
      </c>
      <c r="AA317" t="s">
        <v>228</v>
      </c>
      <c r="AB317" t="s">
        <v>60</v>
      </c>
      <c r="AC317" t="s">
        <v>229</v>
      </c>
      <c r="AD317" t="s">
        <v>230</v>
      </c>
      <c r="AE317" s="1">
        <v>175579</v>
      </c>
      <c r="AF317" s="1">
        <v>685740</v>
      </c>
      <c r="AG317" s="1">
        <v>175578.04</v>
      </c>
      <c r="AH317" s="1">
        <v>175578.04</v>
      </c>
      <c r="AI317" s="1">
        <v>94933.53</v>
      </c>
      <c r="AJ317" s="1">
        <v>94933.53</v>
      </c>
      <c r="AK317" s="1">
        <v>94933.53</v>
      </c>
      <c r="AL317" s="1">
        <f t="shared" si="27"/>
        <v>0.95999999999185093</v>
      </c>
      <c r="AM317" s="1">
        <v>0</v>
      </c>
      <c r="AN317" s="1">
        <f t="shared" si="28"/>
        <v>175579</v>
      </c>
      <c r="AO317" s="1">
        <f t="shared" si="29"/>
        <v>0.95999999999185093</v>
      </c>
      <c r="AP317">
        <v>0</v>
      </c>
      <c r="AQ317" s="1">
        <v>4872000</v>
      </c>
      <c r="AR317">
        <v>0</v>
      </c>
      <c r="AS317" s="1">
        <v>5382161</v>
      </c>
      <c r="AT317" s="1">
        <v>-510161</v>
      </c>
    </row>
    <row r="318" spans="1:46" hidden="1" x14ac:dyDescent="0.25">
      <c r="A318" t="s">
        <v>63</v>
      </c>
      <c r="B318" t="s">
        <v>64</v>
      </c>
      <c r="C318">
        <v>2</v>
      </c>
      <c r="D318" t="s">
        <v>351</v>
      </c>
      <c r="E318">
        <v>2.7</v>
      </c>
      <c r="F318" t="s">
        <v>447</v>
      </c>
      <c r="G318" t="s">
        <v>448</v>
      </c>
      <c r="H318" t="s">
        <v>447</v>
      </c>
      <c r="I318" t="s">
        <v>161</v>
      </c>
      <c r="J318" t="s">
        <v>162</v>
      </c>
      <c r="K318" t="s">
        <v>404</v>
      </c>
      <c r="L318">
        <v>5</v>
      </c>
      <c r="M318">
        <v>26</v>
      </c>
      <c r="N318" t="s">
        <v>420</v>
      </c>
      <c r="O318" t="s">
        <v>53</v>
      </c>
      <c r="P318">
        <v>3500</v>
      </c>
      <c r="Q318" t="s">
        <v>85</v>
      </c>
      <c r="R318">
        <v>3510</v>
      </c>
      <c r="S318" t="s">
        <v>55</v>
      </c>
      <c r="T318">
        <v>3511</v>
      </c>
      <c r="U318" t="s">
        <v>138</v>
      </c>
      <c r="V318">
        <v>43</v>
      </c>
      <c r="W318" t="s">
        <v>57</v>
      </c>
      <c r="X318">
        <v>3000</v>
      </c>
      <c r="Y318" t="s">
        <v>55</v>
      </c>
      <c r="Z318" t="s">
        <v>74</v>
      </c>
      <c r="AA318" t="s">
        <v>406</v>
      </c>
      <c r="AB318" t="s">
        <v>202</v>
      </c>
      <c r="AC318" t="s">
        <v>454</v>
      </c>
      <c r="AD318" t="s">
        <v>422</v>
      </c>
      <c r="AE318" s="1">
        <v>5037680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 s="1">
        <f t="shared" si="27"/>
        <v>5037680</v>
      </c>
      <c r="AM318" s="1">
        <v>0</v>
      </c>
      <c r="AN318" s="1">
        <f t="shared" si="28"/>
        <v>5037680</v>
      </c>
      <c r="AO318" s="1">
        <f t="shared" si="29"/>
        <v>5037680</v>
      </c>
      <c r="AP318">
        <v>0</v>
      </c>
      <c r="AQ318" s="1">
        <v>5037680</v>
      </c>
      <c r="AR318">
        <v>0</v>
      </c>
      <c r="AS318">
        <v>0</v>
      </c>
      <c r="AT318" s="1">
        <v>5037680</v>
      </c>
    </row>
    <row r="319" spans="1:46" hidden="1" x14ac:dyDescent="0.25">
      <c r="A319" t="s">
        <v>63</v>
      </c>
      <c r="B319" t="s">
        <v>64</v>
      </c>
      <c r="C319">
        <v>1</v>
      </c>
      <c r="D319" t="s">
        <v>45</v>
      </c>
      <c r="E319">
        <v>1.3</v>
      </c>
      <c r="F319" t="s">
        <v>46</v>
      </c>
      <c r="G319" t="s">
        <v>65</v>
      </c>
      <c r="H319" t="s">
        <v>66</v>
      </c>
      <c r="I319" t="s">
        <v>67</v>
      </c>
      <c r="J319" t="s">
        <v>68</v>
      </c>
      <c r="K319" t="s">
        <v>69</v>
      </c>
      <c r="L319">
        <v>1</v>
      </c>
      <c r="M319">
        <v>17</v>
      </c>
      <c r="N319" t="s">
        <v>70</v>
      </c>
      <c r="O319" t="s">
        <v>53</v>
      </c>
      <c r="P319">
        <v>3500</v>
      </c>
      <c r="Q319" t="s">
        <v>85</v>
      </c>
      <c r="R319">
        <v>3520</v>
      </c>
      <c r="S319" t="s">
        <v>55</v>
      </c>
      <c r="T319">
        <v>3521</v>
      </c>
      <c r="U319" t="s">
        <v>86</v>
      </c>
      <c r="V319">
        <v>0</v>
      </c>
      <c r="W319" t="s">
        <v>57</v>
      </c>
      <c r="X319">
        <v>3000</v>
      </c>
      <c r="Y319" t="s">
        <v>55</v>
      </c>
      <c r="Z319" t="s">
        <v>74</v>
      </c>
      <c r="AA319" t="s">
        <v>75</v>
      </c>
      <c r="AB319" t="s">
        <v>76</v>
      </c>
      <c r="AC319" t="s">
        <v>77</v>
      </c>
      <c r="AD319" t="s">
        <v>78</v>
      </c>
      <c r="AE319">
        <v>0</v>
      </c>
      <c r="AF319" s="1">
        <v>8000</v>
      </c>
      <c r="AG319">
        <v>0</v>
      </c>
      <c r="AH319">
        <v>0</v>
      </c>
      <c r="AI319">
        <v>0</v>
      </c>
      <c r="AJ319">
        <v>0</v>
      </c>
      <c r="AK319">
        <v>0</v>
      </c>
      <c r="AL319" s="1">
        <f t="shared" si="27"/>
        <v>0</v>
      </c>
      <c r="AM319" s="1">
        <v>0</v>
      </c>
      <c r="AN319" s="1">
        <f t="shared" si="28"/>
        <v>0</v>
      </c>
      <c r="AO319" s="1">
        <f t="shared" si="29"/>
        <v>0</v>
      </c>
      <c r="AP319">
        <v>0</v>
      </c>
      <c r="AQ319">
        <v>0</v>
      </c>
      <c r="AR319">
        <v>0</v>
      </c>
      <c r="AS319" s="1">
        <v>8000</v>
      </c>
      <c r="AT319" s="1">
        <v>-8000</v>
      </c>
    </row>
    <row r="320" spans="1:46" hidden="1" x14ac:dyDescent="0.25">
      <c r="A320" t="s">
        <v>63</v>
      </c>
      <c r="B320" t="s">
        <v>64</v>
      </c>
      <c r="C320">
        <v>1</v>
      </c>
      <c r="D320" t="s">
        <v>45</v>
      </c>
      <c r="E320">
        <v>1.3</v>
      </c>
      <c r="F320" t="s">
        <v>46</v>
      </c>
      <c r="G320" t="s">
        <v>47</v>
      </c>
      <c r="H320" t="s">
        <v>48</v>
      </c>
      <c r="I320" t="s">
        <v>49</v>
      </c>
      <c r="J320" t="s">
        <v>50</v>
      </c>
      <c r="K320" t="s">
        <v>51</v>
      </c>
      <c r="L320">
        <v>6</v>
      </c>
      <c r="M320">
        <v>18</v>
      </c>
      <c r="N320" t="s">
        <v>100</v>
      </c>
      <c r="O320" t="s">
        <v>53</v>
      </c>
      <c r="P320">
        <v>3500</v>
      </c>
      <c r="Q320" t="s">
        <v>85</v>
      </c>
      <c r="R320">
        <v>3520</v>
      </c>
      <c r="S320" t="s">
        <v>55</v>
      </c>
      <c r="T320">
        <v>3521</v>
      </c>
      <c r="U320" t="s">
        <v>86</v>
      </c>
      <c r="V320">
        <v>0</v>
      </c>
      <c r="W320" t="s">
        <v>57</v>
      </c>
      <c r="X320">
        <v>3000</v>
      </c>
      <c r="Y320" t="s">
        <v>55</v>
      </c>
      <c r="Z320" t="s">
        <v>74</v>
      </c>
      <c r="AA320" t="s">
        <v>59</v>
      </c>
      <c r="AB320" t="s">
        <v>60</v>
      </c>
      <c r="AC320" t="s">
        <v>105</v>
      </c>
      <c r="AD320" t="s">
        <v>106</v>
      </c>
      <c r="AE320">
        <v>348</v>
      </c>
      <c r="AF320">
        <v>0</v>
      </c>
      <c r="AG320">
        <v>348</v>
      </c>
      <c r="AH320">
        <v>348</v>
      </c>
      <c r="AI320">
        <v>348</v>
      </c>
      <c r="AJ320">
        <v>348</v>
      </c>
      <c r="AK320">
        <v>348</v>
      </c>
      <c r="AL320" s="1">
        <f t="shared" si="27"/>
        <v>0</v>
      </c>
      <c r="AM320" s="1">
        <v>0</v>
      </c>
      <c r="AN320" s="1">
        <f t="shared" si="28"/>
        <v>348</v>
      </c>
      <c r="AO320" s="1">
        <f t="shared" si="29"/>
        <v>0</v>
      </c>
      <c r="AP320">
        <v>0</v>
      </c>
      <c r="AQ320">
        <v>348</v>
      </c>
      <c r="AR320">
        <v>0</v>
      </c>
      <c r="AS320">
        <v>0</v>
      </c>
      <c r="AT320">
        <v>348</v>
      </c>
    </row>
    <row r="321" spans="1:46" hidden="1" x14ac:dyDescent="0.25">
      <c r="A321" t="s">
        <v>63</v>
      </c>
      <c r="B321" t="s">
        <v>64</v>
      </c>
      <c r="C321">
        <v>1</v>
      </c>
      <c r="D321" t="s">
        <v>45</v>
      </c>
      <c r="E321">
        <v>1.3</v>
      </c>
      <c r="F321" t="s">
        <v>46</v>
      </c>
      <c r="G321" t="s">
        <v>47</v>
      </c>
      <c r="H321" t="s">
        <v>48</v>
      </c>
      <c r="I321" t="s">
        <v>187</v>
      </c>
      <c r="J321" t="s">
        <v>188</v>
      </c>
      <c r="K321" t="s">
        <v>226</v>
      </c>
      <c r="L321">
        <v>6</v>
      </c>
      <c r="M321">
        <v>21</v>
      </c>
      <c r="N321" t="s">
        <v>227</v>
      </c>
      <c r="O321" t="s">
        <v>53</v>
      </c>
      <c r="P321">
        <v>3500</v>
      </c>
      <c r="Q321" t="s">
        <v>85</v>
      </c>
      <c r="R321">
        <v>3520</v>
      </c>
      <c r="S321" t="s">
        <v>55</v>
      </c>
      <c r="T321">
        <v>3521</v>
      </c>
      <c r="U321" t="s">
        <v>86</v>
      </c>
      <c r="V321">
        <v>0</v>
      </c>
      <c r="W321" t="s">
        <v>57</v>
      </c>
      <c r="X321">
        <v>3000</v>
      </c>
      <c r="Y321" t="s">
        <v>55</v>
      </c>
      <c r="Z321" t="s">
        <v>74</v>
      </c>
      <c r="AA321" t="s">
        <v>228</v>
      </c>
      <c r="AB321" t="s">
        <v>60</v>
      </c>
      <c r="AC321" t="s">
        <v>229</v>
      </c>
      <c r="AD321" t="s">
        <v>230</v>
      </c>
      <c r="AE321" s="1">
        <v>25438.799999999999</v>
      </c>
      <c r="AF321" s="1">
        <v>26000</v>
      </c>
      <c r="AG321" s="1">
        <v>25438.799999999999</v>
      </c>
      <c r="AH321">
        <v>0</v>
      </c>
      <c r="AI321">
        <v>0</v>
      </c>
      <c r="AJ321">
        <v>0</v>
      </c>
      <c r="AK321">
        <v>0</v>
      </c>
      <c r="AL321" s="1">
        <f t="shared" si="27"/>
        <v>0</v>
      </c>
      <c r="AM321" s="1">
        <v>0</v>
      </c>
      <c r="AN321" s="1">
        <f t="shared" si="28"/>
        <v>25438.799999999999</v>
      </c>
      <c r="AO321" s="1">
        <f t="shared" si="29"/>
        <v>0</v>
      </c>
      <c r="AP321">
        <v>0</v>
      </c>
      <c r="AQ321">
        <v>0</v>
      </c>
      <c r="AR321">
        <v>0</v>
      </c>
      <c r="AS321">
        <v>561.20000000000005</v>
      </c>
      <c r="AT321">
        <v>-561.20000000000005</v>
      </c>
    </row>
    <row r="322" spans="1:46" hidden="1" x14ac:dyDescent="0.25">
      <c r="A322" t="s">
        <v>63</v>
      </c>
      <c r="B322" t="s">
        <v>64</v>
      </c>
      <c r="C322">
        <v>1</v>
      </c>
      <c r="D322" t="s">
        <v>45</v>
      </c>
      <c r="E322">
        <v>1.7</v>
      </c>
      <c r="F322" t="s">
        <v>321</v>
      </c>
      <c r="G322" t="s">
        <v>322</v>
      </c>
      <c r="H322" t="s">
        <v>323</v>
      </c>
      <c r="I322" t="s">
        <v>187</v>
      </c>
      <c r="J322" t="s">
        <v>188</v>
      </c>
      <c r="K322" t="s">
        <v>89</v>
      </c>
      <c r="L322">
        <v>3</v>
      </c>
      <c r="M322">
        <v>11</v>
      </c>
      <c r="N322" t="s">
        <v>324</v>
      </c>
      <c r="O322" t="s">
        <v>53</v>
      </c>
      <c r="P322">
        <v>3500</v>
      </c>
      <c r="Q322" t="s">
        <v>85</v>
      </c>
      <c r="R322">
        <v>3520</v>
      </c>
      <c r="S322" t="s">
        <v>55</v>
      </c>
      <c r="T322">
        <v>3521</v>
      </c>
      <c r="U322" t="s">
        <v>86</v>
      </c>
      <c r="V322">
        <v>0</v>
      </c>
      <c r="W322" t="s">
        <v>57</v>
      </c>
      <c r="X322">
        <v>3000</v>
      </c>
      <c r="Y322" t="s">
        <v>55</v>
      </c>
      <c r="Z322" t="s">
        <v>74</v>
      </c>
      <c r="AA322" t="s">
        <v>96</v>
      </c>
      <c r="AB322" t="s">
        <v>288</v>
      </c>
      <c r="AC322" t="s">
        <v>326</v>
      </c>
      <c r="AD322" t="s">
        <v>327</v>
      </c>
      <c r="AE322" s="1">
        <v>22177.05</v>
      </c>
      <c r="AF322">
        <v>0</v>
      </c>
      <c r="AG322" s="1">
        <v>22177.05</v>
      </c>
      <c r="AH322" s="1">
        <v>22177.05</v>
      </c>
      <c r="AI322" s="1">
        <v>22177.05</v>
      </c>
      <c r="AJ322" s="1">
        <v>22177.05</v>
      </c>
      <c r="AK322" s="1">
        <v>22177.05</v>
      </c>
      <c r="AL322" s="1">
        <f t="shared" si="27"/>
        <v>0</v>
      </c>
      <c r="AM322" s="1">
        <v>0</v>
      </c>
      <c r="AN322" s="1">
        <f t="shared" si="28"/>
        <v>22177.05</v>
      </c>
      <c r="AO322" s="1">
        <f t="shared" si="29"/>
        <v>0</v>
      </c>
      <c r="AP322">
        <v>0</v>
      </c>
      <c r="AQ322" s="1">
        <v>40000</v>
      </c>
      <c r="AR322">
        <v>0</v>
      </c>
      <c r="AS322" s="1">
        <v>17822.95</v>
      </c>
      <c r="AT322" s="1">
        <v>22177.05</v>
      </c>
    </row>
    <row r="323" spans="1:46" hidden="1" x14ac:dyDescent="0.25">
      <c r="A323" t="s">
        <v>63</v>
      </c>
      <c r="B323" t="s">
        <v>64</v>
      </c>
      <c r="C323">
        <v>3</v>
      </c>
      <c r="D323" t="s">
        <v>472</v>
      </c>
      <c r="E323">
        <v>3.8</v>
      </c>
      <c r="F323" t="s">
        <v>506</v>
      </c>
      <c r="G323" t="s">
        <v>507</v>
      </c>
      <c r="H323" t="s">
        <v>508</v>
      </c>
      <c r="I323" t="s">
        <v>187</v>
      </c>
      <c r="J323" t="s">
        <v>188</v>
      </c>
      <c r="K323" t="s">
        <v>509</v>
      </c>
      <c r="L323">
        <v>6</v>
      </c>
      <c r="M323">
        <v>49</v>
      </c>
      <c r="N323" t="s">
        <v>510</v>
      </c>
      <c r="O323" t="s">
        <v>53</v>
      </c>
      <c r="P323">
        <v>3500</v>
      </c>
      <c r="Q323" t="s">
        <v>85</v>
      </c>
      <c r="R323">
        <v>3520</v>
      </c>
      <c r="S323" t="s">
        <v>55</v>
      </c>
      <c r="T323">
        <v>3521</v>
      </c>
      <c r="U323" t="s">
        <v>86</v>
      </c>
      <c r="V323">
        <v>0</v>
      </c>
      <c r="W323" t="s">
        <v>57</v>
      </c>
      <c r="X323">
        <v>3000</v>
      </c>
      <c r="Y323" t="s">
        <v>55</v>
      </c>
      <c r="Z323" t="s">
        <v>74</v>
      </c>
      <c r="AA323" t="s">
        <v>512</v>
      </c>
      <c r="AB323" t="s">
        <v>60</v>
      </c>
      <c r="AC323" t="s">
        <v>513</v>
      </c>
      <c r="AD323" t="s">
        <v>514</v>
      </c>
      <c r="AE323" s="1">
        <v>44684</v>
      </c>
      <c r="AF323" s="1">
        <v>25000</v>
      </c>
      <c r="AG323" s="1">
        <v>44684</v>
      </c>
      <c r="AH323" s="1">
        <v>44684</v>
      </c>
      <c r="AI323" s="1">
        <v>44684</v>
      </c>
      <c r="AJ323" s="1">
        <v>44684</v>
      </c>
      <c r="AK323" s="1">
        <v>44684</v>
      </c>
      <c r="AL323" s="1">
        <f t="shared" si="27"/>
        <v>0</v>
      </c>
      <c r="AM323" s="1">
        <v>0</v>
      </c>
      <c r="AN323" s="1">
        <f t="shared" si="28"/>
        <v>44684</v>
      </c>
      <c r="AO323" s="1">
        <f t="shared" si="29"/>
        <v>0</v>
      </c>
      <c r="AP323">
        <v>0</v>
      </c>
      <c r="AQ323" s="1">
        <v>26700</v>
      </c>
      <c r="AR323">
        <v>0</v>
      </c>
      <c r="AS323" s="1">
        <v>7016</v>
      </c>
      <c r="AT323" s="1">
        <v>19684</v>
      </c>
    </row>
    <row r="324" spans="1:46" hidden="1" x14ac:dyDescent="0.25">
      <c r="A324" t="s">
        <v>63</v>
      </c>
      <c r="B324" t="s">
        <v>64</v>
      </c>
      <c r="C324">
        <v>3</v>
      </c>
      <c r="D324" t="s">
        <v>472</v>
      </c>
      <c r="E324">
        <v>3.8</v>
      </c>
      <c r="F324" t="s">
        <v>506</v>
      </c>
      <c r="G324" t="s">
        <v>507</v>
      </c>
      <c r="H324" t="s">
        <v>508</v>
      </c>
      <c r="I324" t="s">
        <v>187</v>
      </c>
      <c r="J324" t="s">
        <v>188</v>
      </c>
      <c r="K324" t="s">
        <v>509</v>
      </c>
      <c r="L324">
        <v>6</v>
      </c>
      <c r="M324">
        <v>49</v>
      </c>
      <c r="N324" t="s">
        <v>510</v>
      </c>
      <c r="O324" t="s">
        <v>53</v>
      </c>
      <c r="P324">
        <v>3500</v>
      </c>
      <c r="Q324" t="s">
        <v>85</v>
      </c>
      <c r="R324">
        <v>3530</v>
      </c>
      <c r="S324" t="s">
        <v>55</v>
      </c>
      <c r="T324">
        <v>3531</v>
      </c>
      <c r="U324" t="s">
        <v>518</v>
      </c>
      <c r="V324">
        <v>0</v>
      </c>
      <c r="W324" t="s">
        <v>57</v>
      </c>
      <c r="X324">
        <v>3000</v>
      </c>
      <c r="Y324" t="s">
        <v>55</v>
      </c>
      <c r="Z324" t="s">
        <v>74</v>
      </c>
      <c r="AA324" t="s">
        <v>512</v>
      </c>
      <c r="AB324" t="s">
        <v>60</v>
      </c>
      <c r="AC324" t="s">
        <v>513</v>
      </c>
      <c r="AD324" t="s">
        <v>514</v>
      </c>
      <c r="AE324" s="1">
        <v>374574.73</v>
      </c>
      <c r="AF324" s="1">
        <v>129193</v>
      </c>
      <c r="AG324" s="1">
        <v>374574.73</v>
      </c>
      <c r="AH324" s="1">
        <v>374574.73</v>
      </c>
      <c r="AI324" s="1">
        <v>374574.73</v>
      </c>
      <c r="AJ324" s="1">
        <v>374574.73</v>
      </c>
      <c r="AK324" s="1">
        <v>374574.73</v>
      </c>
      <c r="AL324" s="1">
        <f t="shared" si="27"/>
        <v>0</v>
      </c>
      <c r="AM324" s="1">
        <v>0</v>
      </c>
      <c r="AN324" s="1">
        <f t="shared" si="28"/>
        <v>374574.73</v>
      </c>
      <c r="AO324" s="1">
        <f t="shared" si="29"/>
        <v>0</v>
      </c>
      <c r="AP324">
        <v>0</v>
      </c>
      <c r="AQ324" s="1">
        <v>246726</v>
      </c>
      <c r="AR324">
        <v>0</v>
      </c>
      <c r="AS324" s="1">
        <v>1344.27</v>
      </c>
      <c r="AT324" s="1">
        <v>245381.73</v>
      </c>
    </row>
    <row r="325" spans="1:46" hidden="1" x14ac:dyDescent="0.25">
      <c r="A325" t="s">
        <v>63</v>
      </c>
      <c r="B325" t="s">
        <v>64</v>
      </c>
      <c r="C325">
        <v>2</v>
      </c>
      <c r="D325" t="s">
        <v>351</v>
      </c>
      <c r="E325">
        <v>2.2999999999999998</v>
      </c>
      <c r="F325" t="s">
        <v>391</v>
      </c>
      <c r="G325" t="s">
        <v>392</v>
      </c>
      <c r="H325" t="s">
        <v>393</v>
      </c>
      <c r="I325" t="s">
        <v>187</v>
      </c>
      <c r="J325" t="s">
        <v>188</v>
      </c>
      <c r="K325" t="s">
        <v>284</v>
      </c>
      <c r="L325">
        <v>3</v>
      </c>
      <c r="M325">
        <v>39</v>
      </c>
      <c r="N325" t="s">
        <v>394</v>
      </c>
      <c r="O325" t="s">
        <v>53</v>
      </c>
      <c r="P325">
        <v>3500</v>
      </c>
      <c r="Q325" t="s">
        <v>85</v>
      </c>
      <c r="R325">
        <v>3540</v>
      </c>
      <c r="S325" t="s">
        <v>55</v>
      </c>
      <c r="T325">
        <v>3541</v>
      </c>
      <c r="U325" t="s">
        <v>399</v>
      </c>
      <c r="V325">
        <v>0</v>
      </c>
      <c r="W325" t="s">
        <v>57</v>
      </c>
      <c r="X325">
        <v>3000</v>
      </c>
      <c r="Y325" t="s">
        <v>55</v>
      </c>
      <c r="Z325" t="s">
        <v>74</v>
      </c>
      <c r="AA325" t="s">
        <v>287</v>
      </c>
      <c r="AB325" t="s">
        <v>288</v>
      </c>
      <c r="AC325" t="s">
        <v>395</v>
      </c>
      <c r="AD325" t="s">
        <v>396</v>
      </c>
      <c r="AE325" s="1">
        <v>468827.83</v>
      </c>
      <c r="AF325" s="1">
        <v>650000</v>
      </c>
      <c r="AG325" s="1">
        <v>468827.83</v>
      </c>
      <c r="AH325" s="1">
        <v>468827.83</v>
      </c>
      <c r="AI325" s="1">
        <v>468827.82</v>
      </c>
      <c r="AJ325" s="1">
        <v>468827.82</v>
      </c>
      <c r="AK325" s="1">
        <v>364643.86</v>
      </c>
      <c r="AL325" s="1">
        <f t="shared" si="27"/>
        <v>0</v>
      </c>
      <c r="AM325" s="1">
        <v>0</v>
      </c>
      <c r="AN325" s="1">
        <f t="shared" si="28"/>
        <v>468827.83</v>
      </c>
      <c r="AO325" s="1">
        <f t="shared" si="29"/>
        <v>0</v>
      </c>
      <c r="AP325">
        <v>0</v>
      </c>
      <c r="AQ325">
        <v>0</v>
      </c>
      <c r="AR325">
        <v>0</v>
      </c>
      <c r="AS325" s="1">
        <v>181172.17</v>
      </c>
      <c r="AT325" s="1">
        <v>-181172.17</v>
      </c>
    </row>
    <row r="326" spans="1:46" hidden="1" x14ac:dyDescent="0.25">
      <c r="A326" t="s">
        <v>63</v>
      </c>
      <c r="B326" t="s">
        <v>64</v>
      </c>
      <c r="C326">
        <v>1</v>
      </c>
      <c r="D326" t="s">
        <v>45</v>
      </c>
      <c r="E326">
        <v>1.3</v>
      </c>
      <c r="F326" t="s">
        <v>46</v>
      </c>
      <c r="G326" t="s">
        <v>47</v>
      </c>
      <c r="H326" t="s">
        <v>48</v>
      </c>
      <c r="I326" t="s">
        <v>187</v>
      </c>
      <c r="J326" t="s">
        <v>188</v>
      </c>
      <c r="K326" t="s">
        <v>226</v>
      </c>
      <c r="L326">
        <v>6</v>
      </c>
      <c r="M326">
        <v>21</v>
      </c>
      <c r="N326" t="s">
        <v>227</v>
      </c>
      <c r="O326" t="s">
        <v>53</v>
      </c>
      <c r="P326">
        <v>3500</v>
      </c>
      <c r="Q326" t="s">
        <v>85</v>
      </c>
      <c r="R326">
        <v>3550</v>
      </c>
      <c r="S326" t="s">
        <v>55</v>
      </c>
      <c r="T326">
        <v>3551</v>
      </c>
      <c r="U326" t="s">
        <v>253</v>
      </c>
      <c r="V326">
        <v>0</v>
      </c>
      <c r="W326" t="s">
        <v>57</v>
      </c>
      <c r="X326">
        <v>3000</v>
      </c>
      <c r="Y326" t="s">
        <v>55</v>
      </c>
      <c r="Z326" t="s">
        <v>74</v>
      </c>
      <c r="AA326" t="s">
        <v>228</v>
      </c>
      <c r="AB326" t="s">
        <v>60</v>
      </c>
      <c r="AC326" t="s">
        <v>229</v>
      </c>
      <c r="AD326" t="s">
        <v>230</v>
      </c>
      <c r="AE326" s="1">
        <v>18245692.09</v>
      </c>
      <c r="AF326" s="1">
        <v>7000000</v>
      </c>
      <c r="AG326" s="1">
        <v>18245692.09</v>
      </c>
      <c r="AH326" s="1">
        <v>18245692.09</v>
      </c>
      <c r="AI326" s="1">
        <v>18245692.16</v>
      </c>
      <c r="AJ326" s="1">
        <v>18245692.16</v>
      </c>
      <c r="AK326" s="1">
        <v>16160197.33</v>
      </c>
      <c r="AL326" s="1">
        <f t="shared" si="27"/>
        <v>0</v>
      </c>
      <c r="AM326" s="1">
        <v>0</v>
      </c>
      <c r="AN326" s="1">
        <f t="shared" si="28"/>
        <v>18245692.09</v>
      </c>
      <c r="AO326" s="1">
        <f t="shared" si="29"/>
        <v>0</v>
      </c>
      <c r="AP326" s="1">
        <v>9759320.3399999999</v>
      </c>
      <c r="AQ326" s="1">
        <v>1516800.4</v>
      </c>
      <c r="AR326">
        <v>0</v>
      </c>
      <c r="AS326" s="1">
        <v>30428.65</v>
      </c>
      <c r="AT326" s="1">
        <v>11245692.09</v>
      </c>
    </row>
    <row r="327" spans="1:46" hidden="1" x14ac:dyDescent="0.25">
      <c r="A327" t="s">
        <v>63</v>
      </c>
      <c r="B327" t="s">
        <v>64</v>
      </c>
      <c r="C327">
        <v>1</v>
      </c>
      <c r="D327" t="s">
        <v>45</v>
      </c>
      <c r="E327">
        <v>1.7</v>
      </c>
      <c r="F327" t="s">
        <v>321</v>
      </c>
      <c r="G327" t="s">
        <v>333</v>
      </c>
      <c r="H327" t="s">
        <v>334</v>
      </c>
      <c r="I327" t="s">
        <v>87</v>
      </c>
      <c r="J327" t="s">
        <v>88</v>
      </c>
      <c r="K327" t="s">
        <v>335</v>
      </c>
      <c r="L327">
        <v>7</v>
      </c>
      <c r="M327">
        <v>41</v>
      </c>
      <c r="N327" t="s">
        <v>336</v>
      </c>
      <c r="O327" t="s">
        <v>53</v>
      </c>
      <c r="P327">
        <v>3500</v>
      </c>
      <c r="Q327" t="s">
        <v>85</v>
      </c>
      <c r="R327">
        <v>3550</v>
      </c>
      <c r="S327" t="s">
        <v>55</v>
      </c>
      <c r="T327">
        <v>3551</v>
      </c>
      <c r="U327" t="s">
        <v>253</v>
      </c>
      <c r="V327">
        <v>0</v>
      </c>
      <c r="W327" t="s">
        <v>57</v>
      </c>
      <c r="X327">
        <v>3000</v>
      </c>
      <c r="Y327" t="s">
        <v>55</v>
      </c>
      <c r="Z327" t="s">
        <v>74</v>
      </c>
      <c r="AA327" t="s">
        <v>337</v>
      </c>
      <c r="AB327" t="s">
        <v>338</v>
      </c>
      <c r="AC327" t="s">
        <v>341</v>
      </c>
      <c r="AD327" t="s">
        <v>340</v>
      </c>
      <c r="AE327" s="1">
        <v>1276</v>
      </c>
      <c r="AF327">
        <v>0</v>
      </c>
      <c r="AG327" s="1">
        <v>1276</v>
      </c>
      <c r="AH327" s="1">
        <v>1276</v>
      </c>
      <c r="AI327" s="1">
        <v>1276</v>
      </c>
      <c r="AJ327" s="1">
        <v>1276</v>
      </c>
      <c r="AK327" s="1">
        <v>1276</v>
      </c>
      <c r="AL327" s="1">
        <f t="shared" si="27"/>
        <v>0</v>
      </c>
      <c r="AM327" s="1">
        <v>0</v>
      </c>
      <c r="AN327" s="1">
        <f t="shared" si="28"/>
        <v>1276</v>
      </c>
      <c r="AO327" s="1">
        <f t="shared" si="29"/>
        <v>0</v>
      </c>
      <c r="AP327">
        <v>0</v>
      </c>
      <c r="AQ327" s="1">
        <v>1276</v>
      </c>
      <c r="AR327">
        <v>0</v>
      </c>
      <c r="AS327">
        <v>0</v>
      </c>
      <c r="AT327" s="1">
        <v>1276</v>
      </c>
    </row>
    <row r="328" spans="1:46" hidden="1" x14ac:dyDescent="0.25">
      <c r="A328" t="s">
        <v>63</v>
      </c>
      <c r="B328" t="s">
        <v>64</v>
      </c>
      <c r="C328">
        <v>2</v>
      </c>
      <c r="D328" t="s">
        <v>351</v>
      </c>
      <c r="E328">
        <v>2.2999999999999998</v>
      </c>
      <c r="F328" t="s">
        <v>391</v>
      </c>
      <c r="G328" t="s">
        <v>392</v>
      </c>
      <c r="H328" t="s">
        <v>393</v>
      </c>
      <c r="I328" t="s">
        <v>187</v>
      </c>
      <c r="J328" t="s">
        <v>188</v>
      </c>
      <c r="K328" t="s">
        <v>284</v>
      </c>
      <c r="L328">
        <v>3</v>
      </c>
      <c r="M328">
        <v>39</v>
      </c>
      <c r="N328" t="s">
        <v>394</v>
      </c>
      <c r="O328" t="s">
        <v>53</v>
      </c>
      <c r="P328">
        <v>3500</v>
      </c>
      <c r="Q328" t="s">
        <v>85</v>
      </c>
      <c r="R328">
        <v>3560</v>
      </c>
      <c r="S328" t="s">
        <v>55</v>
      </c>
      <c r="T328">
        <v>3561</v>
      </c>
      <c r="U328" t="s">
        <v>400</v>
      </c>
      <c r="V328">
        <v>0</v>
      </c>
      <c r="W328" t="s">
        <v>57</v>
      </c>
      <c r="X328">
        <v>3000</v>
      </c>
      <c r="Y328" t="s">
        <v>55</v>
      </c>
      <c r="Z328" t="s">
        <v>74</v>
      </c>
      <c r="AA328" t="s">
        <v>287</v>
      </c>
      <c r="AB328" t="s">
        <v>288</v>
      </c>
      <c r="AC328" t="s">
        <v>395</v>
      </c>
      <c r="AD328" t="s">
        <v>396</v>
      </c>
      <c r="AE328" s="1">
        <v>11109.32</v>
      </c>
      <c r="AF328" s="1">
        <v>30000</v>
      </c>
      <c r="AG328" s="1">
        <v>11109.32</v>
      </c>
      <c r="AH328" s="1">
        <v>8209.32</v>
      </c>
      <c r="AI328" s="1">
        <v>8209.32</v>
      </c>
      <c r="AJ328" s="1">
        <v>8209.32</v>
      </c>
      <c r="AK328">
        <v>0</v>
      </c>
      <c r="AL328" s="1">
        <f t="shared" si="27"/>
        <v>0</v>
      </c>
      <c r="AM328" s="1">
        <v>0</v>
      </c>
      <c r="AN328" s="1">
        <f t="shared" si="28"/>
        <v>11109.32</v>
      </c>
      <c r="AO328" s="1">
        <f t="shared" si="29"/>
        <v>0</v>
      </c>
      <c r="AP328">
        <v>0</v>
      </c>
      <c r="AQ328">
        <v>0</v>
      </c>
      <c r="AR328">
        <v>0</v>
      </c>
      <c r="AS328" s="1">
        <v>18890.68</v>
      </c>
      <c r="AT328" s="1">
        <v>-18890.68</v>
      </c>
    </row>
    <row r="329" spans="1:46" hidden="1" x14ac:dyDescent="0.25">
      <c r="A329" t="s">
        <v>63</v>
      </c>
      <c r="B329" t="s">
        <v>64</v>
      </c>
      <c r="C329">
        <v>1</v>
      </c>
      <c r="D329" t="s">
        <v>45</v>
      </c>
      <c r="E329">
        <v>1.3</v>
      </c>
      <c r="F329" t="s">
        <v>46</v>
      </c>
      <c r="G329" t="s">
        <v>47</v>
      </c>
      <c r="H329" t="s">
        <v>48</v>
      </c>
      <c r="I329" t="s">
        <v>187</v>
      </c>
      <c r="J329" t="s">
        <v>188</v>
      </c>
      <c r="K329" t="s">
        <v>226</v>
      </c>
      <c r="L329">
        <v>6</v>
      </c>
      <c r="M329">
        <v>21</v>
      </c>
      <c r="N329" t="s">
        <v>227</v>
      </c>
      <c r="O329" t="s">
        <v>53</v>
      </c>
      <c r="P329">
        <v>3500</v>
      </c>
      <c r="Q329" t="s">
        <v>85</v>
      </c>
      <c r="R329">
        <v>3570</v>
      </c>
      <c r="S329" t="s">
        <v>55</v>
      </c>
      <c r="T329">
        <v>3571</v>
      </c>
      <c r="U329" t="s">
        <v>254</v>
      </c>
      <c r="V329">
        <v>0</v>
      </c>
      <c r="W329" t="s">
        <v>57</v>
      </c>
      <c r="X329">
        <v>3000</v>
      </c>
      <c r="Y329" t="s">
        <v>55</v>
      </c>
      <c r="Z329" t="s">
        <v>74</v>
      </c>
      <c r="AA329" t="s">
        <v>228</v>
      </c>
      <c r="AB329" t="s">
        <v>60</v>
      </c>
      <c r="AC329" t="s">
        <v>229</v>
      </c>
      <c r="AD329" t="s">
        <v>230</v>
      </c>
      <c r="AE329" s="1">
        <v>19985319.600000001</v>
      </c>
      <c r="AF329" s="1">
        <v>10000000</v>
      </c>
      <c r="AG329" s="1">
        <v>19985319.600000001</v>
      </c>
      <c r="AH329" s="1">
        <v>19916478.239999998</v>
      </c>
      <c r="AI329" s="1">
        <v>19528645.359999999</v>
      </c>
      <c r="AJ329" s="1">
        <v>19316202.960000001</v>
      </c>
      <c r="AK329" s="1">
        <v>10978637.17</v>
      </c>
      <c r="AL329" s="1">
        <f t="shared" si="27"/>
        <v>0</v>
      </c>
      <c r="AM329" s="1">
        <v>0</v>
      </c>
      <c r="AN329" s="1">
        <f t="shared" si="28"/>
        <v>19985319.600000001</v>
      </c>
      <c r="AO329" s="1">
        <f t="shared" si="29"/>
        <v>0</v>
      </c>
      <c r="AP329" s="1">
        <v>10000000</v>
      </c>
      <c r="AQ329">
        <v>0</v>
      </c>
      <c r="AR329">
        <v>0</v>
      </c>
      <c r="AS329" s="1">
        <v>14680.4</v>
      </c>
      <c r="AT329" s="1">
        <v>9985319.5999999996</v>
      </c>
    </row>
    <row r="330" spans="1:46" hidden="1" x14ac:dyDescent="0.25">
      <c r="A330" t="s">
        <v>63</v>
      </c>
      <c r="B330" t="s">
        <v>64</v>
      </c>
      <c r="C330">
        <v>1</v>
      </c>
      <c r="D330" t="s">
        <v>45</v>
      </c>
      <c r="E330">
        <v>1.3</v>
      </c>
      <c r="F330" t="s">
        <v>46</v>
      </c>
      <c r="G330" t="s">
        <v>47</v>
      </c>
      <c r="H330" t="s">
        <v>48</v>
      </c>
      <c r="I330" t="s">
        <v>187</v>
      </c>
      <c r="J330" t="s">
        <v>188</v>
      </c>
      <c r="K330" t="s">
        <v>293</v>
      </c>
      <c r="L330">
        <v>3</v>
      </c>
      <c r="M330">
        <v>43</v>
      </c>
      <c r="N330" t="s">
        <v>294</v>
      </c>
      <c r="O330" t="s">
        <v>53</v>
      </c>
      <c r="P330">
        <v>3500</v>
      </c>
      <c r="Q330" t="s">
        <v>85</v>
      </c>
      <c r="R330">
        <v>3570</v>
      </c>
      <c r="S330" t="s">
        <v>55</v>
      </c>
      <c r="T330">
        <v>3571</v>
      </c>
      <c r="U330" t="s">
        <v>254</v>
      </c>
      <c r="V330">
        <v>0</v>
      </c>
      <c r="W330" t="s">
        <v>57</v>
      </c>
      <c r="X330">
        <v>3000</v>
      </c>
      <c r="Y330" t="s">
        <v>55</v>
      </c>
      <c r="Z330" t="s">
        <v>74</v>
      </c>
      <c r="AA330" t="s">
        <v>296</v>
      </c>
      <c r="AB330" t="s">
        <v>288</v>
      </c>
      <c r="AC330" t="s">
        <v>297</v>
      </c>
      <c r="AD330" t="s">
        <v>298</v>
      </c>
      <c r="AE330">
        <v>0</v>
      </c>
      <c r="AF330" s="1">
        <v>300000</v>
      </c>
      <c r="AG330">
        <v>0</v>
      </c>
      <c r="AH330">
        <v>0</v>
      </c>
      <c r="AI330">
        <v>0</v>
      </c>
      <c r="AJ330">
        <v>0</v>
      </c>
      <c r="AK330">
        <v>0</v>
      </c>
      <c r="AL330" s="1">
        <f t="shared" si="27"/>
        <v>0</v>
      </c>
      <c r="AM330" s="1">
        <v>0</v>
      </c>
      <c r="AN330" s="1">
        <f t="shared" si="28"/>
        <v>0</v>
      </c>
      <c r="AO330" s="1">
        <f t="shared" si="29"/>
        <v>0</v>
      </c>
      <c r="AP330">
        <v>0</v>
      </c>
      <c r="AQ330">
        <v>0</v>
      </c>
      <c r="AR330">
        <v>0</v>
      </c>
      <c r="AS330" s="1">
        <v>300000</v>
      </c>
      <c r="AT330" s="1">
        <v>-300000</v>
      </c>
    </row>
    <row r="331" spans="1:46" hidden="1" x14ac:dyDescent="0.25">
      <c r="A331" t="s">
        <v>63</v>
      </c>
      <c r="B331" t="s">
        <v>64</v>
      </c>
      <c r="C331">
        <v>1</v>
      </c>
      <c r="D331" t="s">
        <v>45</v>
      </c>
      <c r="E331">
        <v>1.7</v>
      </c>
      <c r="F331" t="s">
        <v>321</v>
      </c>
      <c r="G331" t="s">
        <v>322</v>
      </c>
      <c r="H331" t="s">
        <v>323</v>
      </c>
      <c r="I331" t="s">
        <v>187</v>
      </c>
      <c r="J331" t="s">
        <v>188</v>
      </c>
      <c r="K331" t="s">
        <v>89</v>
      </c>
      <c r="L331">
        <v>3</v>
      </c>
      <c r="M331">
        <v>11</v>
      </c>
      <c r="N331" t="s">
        <v>324</v>
      </c>
      <c r="O331" t="s">
        <v>53</v>
      </c>
      <c r="P331">
        <v>3500</v>
      </c>
      <c r="Q331" t="s">
        <v>85</v>
      </c>
      <c r="R331">
        <v>3570</v>
      </c>
      <c r="S331" t="s">
        <v>55</v>
      </c>
      <c r="T331">
        <v>3571</v>
      </c>
      <c r="U331" t="s">
        <v>254</v>
      </c>
      <c r="V331">
        <v>0</v>
      </c>
      <c r="W331" t="s">
        <v>57</v>
      </c>
      <c r="X331">
        <v>3000</v>
      </c>
      <c r="Y331" t="s">
        <v>55</v>
      </c>
      <c r="Z331" t="s">
        <v>74</v>
      </c>
      <c r="AA331" t="s">
        <v>96</v>
      </c>
      <c r="AB331" t="s">
        <v>288</v>
      </c>
      <c r="AC331" t="s">
        <v>326</v>
      </c>
      <c r="AD331" t="s">
        <v>327</v>
      </c>
      <c r="AE331">
        <v>0</v>
      </c>
      <c r="AF331" s="1">
        <v>80000</v>
      </c>
      <c r="AG331">
        <v>0</v>
      </c>
      <c r="AH331">
        <v>0</v>
      </c>
      <c r="AI331">
        <v>0</v>
      </c>
      <c r="AJ331">
        <v>0</v>
      </c>
      <c r="AK331">
        <v>0</v>
      </c>
      <c r="AL331" s="1">
        <f t="shared" si="27"/>
        <v>0</v>
      </c>
      <c r="AM331" s="1">
        <v>0</v>
      </c>
      <c r="AN331" s="1">
        <f t="shared" si="28"/>
        <v>0</v>
      </c>
      <c r="AO331" s="1">
        <f t="shared" si="29"/>
        <v>0</v>
      </c>
      <c r="AP331">
        <v>0</v>
      </c>
      <c r="AQ331">
        <v>0</v>
      </c>
      <c r="AR331">
        <v>0</v>
      </c>
      <c r="AS331" s="1">
        <v>80000</v>
      </c>
      <c r="AT331" s="1">
        <v>-80000</v>
      </c>
    </row>
    <row r="332" spans="1:46" hidden="1" x14ac:dyDescent="0.25">
      <c r="A332" t="s">
        <v>63</v>
      </c>
      <c r="B332" t="s">
        <v>64</v>
      </c>
      <c r="C332">
        <v>2</v>
      </c>
      <c r="D332" t="s">
        <v>351</v>
      </c>
      <c r="E332">
        <v>2.2000000000000002</v>
      </c>
      <c r="F332" t="s">
        <v>370</v>
      </c>
      <c r="G332" t="s">
        <v>371</v>
      </c>
      <c r="H332" t="s">
        <v>372</v>
      </c>
      <c r="I332" t="s">
        <v>187</v>
      </c>
      <c r="J332" t="s">
        <v>188</v>
      </c>
      <c r="K332" t="s">
        <v>284</v>
      </c>
      <c r="L332">
        <v>2</v>
      </c>
      <c r="M332">
        <v>36</v>
      </c>
      <c r="N332" t="s">
        <v>380</v>
      </c>
      <c r="O332" t="s">
        <v>53</v>
      </c>
      <c r="P332">
        <v>3500</v>
      </c>
      <c r="Q332" t="s">
        <v>85</v>
      </c>
      <c r="R332">
        <v>3570</v>
      </c>
      <c r="S332" t="s">
        <v>55</v>
      </c>
      <c r="T332">
        <v>3571</v>
      </c>
      <c r="U332" t="s">
        <v>254</v>
      </c>
      <c r="V332">
        <v>0</v>
      </c>
      <c r="W332" t="s">
        <v>57</v>
      </c>
      <c r="X332">
        <v>3000</v>
      </c>
      <c r="Y332" t="s">
        <v>55</v>
      </c>
      <c r="Z332" t="s">
        <v>74</v>
      </c>
      <c r="AA332" t="s">
        <v>287</v>
      </c>
      <c r="AB332" t="s">
        <v>381</v>
      </c>
      <c r="AC332" t="s">
        <v>382</v>
      </c>
      <c r="AD332" t="s">
        <v>383</v>
      </c>
      <c r="AE332" s="1">
        <v>249794047.43000001</v>
      </c>
      <c r="AF332" s="1">
        <v>61975132.049999997</v>
      </c>
      <c r="AG332" s="1">
        <v>244022757.68000001</v>
      </c>
      <c r="AH332" s="1">
        <v>225963711.91</v>
      </c>
      <c r="AI332" s="1">
        <v>224580968.59999999</v>
      </c>
      <c r="AJ332" s="1">
        <v>206219650.43000001</v>
      </c>
      <c r="AK332" s="1">
        <v>205448018.43000001</v>
      </c>
      <c r="AL332" s="1">
        <f t="shared" si="27"/>
        <v>5771289.75</v>
      </c>
      <c r="AM332" s="1">
        <v>0</v>
      </c>
      <c r="AN332" s="1">
        <f t="shared" si="28"/>
        <v>249794047.43000001</v>
      </c>
      <c r="AO332" s="1">
        <f t="shared" si="29"/>
        <v>5771289.75</v>
      </c>
      <c r="AP332" s="1">
        <v>150278328.94999999</v>
      </c>
      <c r="AQ332" s="1">
        <v>91265586.430000007</v>
      </c>
      <c r="AR332">
        <v>0</v>
      </c>
      <c r="AS332" s="1">
        <v>53725000</v>
      </c>
      <c r="AT332" s="1">
        <v>187818915.38</v>
      </c>
    </row>
    <row r="333" spans="1:46" hidden="1" x14ac:dyDescent="0.25">
      <c r="A333" t="s">
        <v>63</v>
      </c>
      <c r="B333" t="s">
        <v>64</v>
      </c>
      <c r="C333">
        <v>2</v>
      </c>
      <c r="D333" t="s">
        <v>351</v>
      </c>
      <c r="E333">
        <v>2.2000000000000002</v>
      </c>
      <c r="F333" t="s">
        <v>370</v>
      </c>
      <c r="G333" t="s">
        <v>386</v>
      </c>
      <c r="H333" t="s">
        <v>387</v>
      </c>
      <c r="I333" t="s">
        <v>187</v>
      </c>
      <c r="J333" t="s">
        <v>188</v>
      </c>
      <c r="K333" t="s">
        <v>284</v>
      </c>
      <c r="L333">
        <v>3</v>
      </c>
      <c r="M333">
        <v>34</v>
      </c>
      <c r="N333" t="s">
        <v>388</v>
      </c>
      <c r="O333" t="s">
        <v>53</v>
      </c>
      <c r="P333">
        <v>3500</v>
      </c>
      <c r="Q333" t="s">
        <v>85</v>
      </c>
      <c r="R333">
        <v>3570</v>
      </c>
      <c r="S333" t="s">
        <v>55</v>
      </c>
      <c r="T333">
        <v>3571</v>
      </c>
      <c r="U333" t="s">
        <v>254</v>
      </c>
      <c r="V333">
        <v>0</v>
      </c>
      <c r="W333" t="s">
        <v>57</v>
      </c>
      <c r="X333">
        <v>3000</v>
      </c>
      <c r="Y333" t="s">
        <v>55</v>
      </c>
      <c r="Z333" t="s">
        <v>74</v>
      </c>
      <c r="AA333" t="s">
        <v>287</v>
      </c>
      <c r="AB333" t="s">
        <v>288</v>
      </c>
      <c r="AC333" t="s">
        <v>389</v>
      </c>
      <c r="AD333" t="s">
        <v>390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 s="1">
        <f t="shared" si="27"/>
        <v>0</v>
      </c>
      <c r="AM333" s="1">
        <v>0</v>
      </c>
      <c r="AN333" s="1">
        <f t="shared" si="28"/>
        <v>0</v>
      </c>
      <c r="AO333" s="1">
        <f t="shared" si="29"/>
        <v>0</v>
      </c>
      <c r="AP333">
        <v>0</v>
      </c>
      <c r="AQ333">
        <v>0</v>
      </c>
      <c r="AR333">
        <v>0</v>
      </c>
      <c r="AS333">
        <v>0</v>
      </c>
      <c r="AT333">
        <v>0</v>
      </c>
    </row>
    <row r="334" spans="1:46" hidden="1" x14ac:dyDescent="0.25">
      <c r="A334" t="s">
        <v>63</v>
      </c>
      <c r="B334" t="s">
        <v>64</v>
      </c>
      <c r="C334">
        <v>1</v>
      </c>
      <c r="D334" t="s">
        <v>45</v>
      </c>
      <c r="E334">
        <v>1.3</v>
      </c>
      <c r="F334" t="s">
        <v>46</v>
      </c>
      <c r="G334" t="s">
        <v>47</v>
      </c>
      <c r="H334" t="s">
        <v>48</v>
      </c>
      <c r="I334" t="s">
        <v>187</v>
      </c>
      <c r="J334" t="s">
        <v>188</v>
      </c>
      <c r="K334" t="s">
        <v>189</v>
      </c>
      <c r="L334">
        <v>5</v>
      </c>
      <c r="M334">
        <v>2</v>
      </c>
      <c r="N334" t="s">
        <v>201</v>
      </c>
      <c r="O334" t="s">
        <v>53</v>
      </c>
      <c r="P334">
        <v>3500</v>
      </c>
      <c r="Q334" t="s">
        <v>85</v>
      </c>
      <c r="R334">
        <v>3580</v>
      </c>
      <c r="S334" t="s">
        <v>55</v>
      </c>
      <c r="T334">
        <v>3581</v>
      </c>
      <c r="U334" t="s">
        <v>207</v>
      </c>
      <c r="V334">
        <v>0</v>
      </c>
      <c r="W334" t="s">
        <v>57</v>
      </c>
      <c r="X334">
        <v>3000</v>
      </c>
      <c r="Y334" t="s">
        <v>55</v>
      </c>
      <c r="Z334" t="s">
        <v>74</v>
      </c>
      <c r="AA334" t="s">
        <v>192</v>
      </c>
      <c r="AB334" t="s">
        <v>202</v>
      </c>
      <c r="AC334" t="s">
        <v>203</v>
      </c>
      <c r="AD334" t="s">
        <v>204</v>
      </c>
      <c r="AE334">
        <v>0</v>
      </c>
      <c r="AF334" s="1">
        <v>15000</v>
      </c>
      <c r="AG334">
        <v>0</v>
      </c>
      <c r="AH334">
        <v>0</v>
      </c>
      <c r="AI334">
        <v>0</v>
      </c>
      <c r="AJ334">
        <v>0</v>
      </c>
      <c r="AK334">
        <v>0</v>
      </c>
      <c r="AL334" s="1">
        <f t="shared" si="27"/>
        <v>0</v>
      </c>
      <c r="AM334" s="1">
        <v>0</v>
      </c>
      <c r="AN334" s="1">
        <f t="shared" si="28"/>
        <v>0</v>
      </c>
      <c r="AO334" s="1">
        <f t="shared" si="29"/>
        <v>0</v>
      </c>
      <c r="AP334">
        <v>0</v>
      </c>
      <c r="AQ334">
        <v>0</v>
      </c>
      <c r="AR334">
        <v>0</v>
      </c>
      <c r="AS334" s="1">
        <v>15000</v>
      </c>
      <c r="AT334" s="1">
        <v>-15000</v>
      </c>
    </row>
    <row r="335" spans="1:46" hidden="1" x14ac:dyDescent="0.25">
      <c r="A335" t="s">
        <v>63</v>
      </c>
      <c r="B335" t="s">
        <v>64</v>
      </c>
      <c r="C335">
        <v>1</v>
      </c>
      <c r="D335" t="s">
        <v>45</v>
      </c>
      <c r="E335">
        <v>1.3</v>
      </c>
      <c r="F335" t="s">
        <v>46</v>
      </c>
      <c r="G335" t="s">
        <v>47</v>
      </c>
      <c r="H335" t="s">
        <v>48</v>
      </c>
      <c r="I335" t="s">
        <v>187</v>
      </c>
      <c r="J335" t="s">
        <v>188</v>
      </c>
      <c r="K335" t="s">
        <v>189</v>
      </c>
      <c r="L335">
        <v>5</v>
      </c>
      <c r="M335">
        <v>5</v>
      </c>
      <c r="N335" t="s">
        <v>209</v>
      </c>
      <c r="O335" t="s">
        <v>53</v>
      </c>
      <c r="P335">
        <v>3500</v>
      </c>
      <c r="Q335" t="s">
        <v>85</v>
      </c>
      <c r="R335">
        <v>3580</v>
      </c>
      <c r="S335" t="s">
        <v>55</v>
      </c>
      <c r="T335">
        <v>3581</v>
      </c>
      <c r="U335" t="s">
        <v>207</v>
      </c>
      <c r="V335">
        <v>0</v>
      </c>
      <c r="W335" t="s">
        <v>57</v>
      </c>
      <c r="X335">
        <v>3000</v>
      </c>
      <c r="Y335" t="s">
        <v>55</v>
      </c>
      <c r="Z335" t="s">
        <v>74</v>
      </c>
      <c r="AA335" t="s">
        <v>192</v>
      </c>
      <c r="AB335" t="s">
        <v>202</v>
      </c>
      <c r="AC335" t="s">
        <v>210</v>
      </c>
      <c r="AD335" t="s">
        <v>211</v>
      </c>
      <c r="AE335">
        <v>820.82</v>
      </c>
      <c r="AF335">
        <v>0</v>
      </c>
      <c r="AG335">
        <v>820.82</v>
      </c>
      <c r="AH335">
        <v>820.82</v>
      </c>
      <c r="AI335">
        <v>820.82</v>
      </c>
      <c r="AJ335">
        <v>820.82</v>
      </c>
      <c r="AK335">
        <v>820.82</v>
      </c>
      <c r="AL335" s="1">
        <f t="shared" si="27"/>
        <v>0</v>
      </c>
      <c r="AM335" s="1">
        <v>0</v>
      </c>
      <c r="AN335" s="1">
        <f t="shared" si="28"/>
        <v>820.82</v>
      </c>
      <c r="AO335" s="1">
        <f t="shared" si="29"/>
        <v>0</v>
      </c>
      <c r="AP335">
        <v>0</v>
      </c>
      <c r="AQ335" s="1">
        <v>15000</v>
      </c>
      <c r="AR335">
        <v>0</v>
      </c>
      <c r="AS335" s="1">
        <v>14179.18</v>
      </c>
      <c r="AT335">
        <v>820.82</v>
      </c>
    </row>
    <row r="336" spans="1:46" hidden="1" x14ac:dyDescent="0.25">
      <c r="A336" t="s">
        <v>63</v>
      </c>
      <c r="B336" t="s">
        <v>64</v>
      </c>
      <c r="C336">
        <v>2</v>
      </c>
      <c r="D336" t="s">
        <v>351</v>
      </c>
      <c r="E336">
        <v>2.1</v>
      </c>
      <c r="F336" t="s">
        <v>352</v>
      </c>
      <c r="G336" t="s">
        <v>353</v>
      </c>
      <c r="H336" t="s">
        <v>354</v>
      </c>
      <c r="I336" t="s">
        <v>87</v>
      </c>
      <c r="J336" t="s">
        <v>88</v>
      </c>
      <c r="K336" t="s">
        <v>355</v>
      </c>
      <c r="L336">
        <v>4</v>
      </c>
      <c r="M336">
        <v>56</v>
      </c>
      <c r="N336" t="s">
        <v>356</v>
      </c>
      <c r="O336" t="s">
        <v>53</v>
      </c>
      <c r="P336">
        <v>3500</v>
      </c>
      <c r="Q336" t="s">
        <v>85</v>
      </c>
      <c r="R336">
        <v>3580</v>
      </c>
      <c r="S336" t="s">
        <v>55</v>
      </c>
      <c r="T336">
        <v>3581</v>
      </c>
      <c r="U336" t="s">
        <v>207</v>
      </c>
      <c r="V336">
        <v>0</v>
      </c>
      <c r="W336" t="s">
        <v>57</v>
      </c>
      <c r="X336">
        <v>3000</v>
      </c>
      <c r="Y336" t="s">
        <v>55</v>
      </c>
      <c r="Z336" t="s">
        <v>74</v>
      </c>
      <c r="AA336" t="s">
        <v>357</v>
      </c>
      <c r="AB336" t="s">
        <v>358</v>
      </c>
      <c r="AC336" t="s">
        <v>359</v>
      </c>
      <c r="AD336" t="s">
        <v>360</v>
      </c>
      <c r="AE336">
        <v>0</v>
      </c>
      <c r="AF336" s="1">
        <v>80000</v>
      </c>
      <c r="AG336">
        <v>0</v>
      </c>
      <c r="AH336">
        <v>0</v>
      </c>
      <c r="AI336">
        <v>0</v>
      </c>
      <c r="AJ336">
        <v>0</v>
      </c>
      <c r="AK336">
        <v>0</v>
      </c>
      <c r="AL336" s="1">
        <f t="shared" si="27"/>
        <v>0</v>
      </c>
      <c r="AM336" s="1">
        <v>0</v>
      </c>
      <c r="AN336" s="1">
        <f t="shared" si="28"/>
        <v>0</v>
      </c>
      <c r="AO336" s="1">
        <f t="shared" si="29"/>
        <v>0</v>
      </c>
      <c r="AP336">
        <v>0</v>
      </c>
      <c r="AQ336">
        <v>0</v>
      </c>
      <c r="AR336">
        <v>0</v>
      </c>
      <c r="AS336" s="1">
        <v>80000</v>
      </c>
      <c r="AT336" s="1">
        <v>-80000</v>
      </c>
    </row>
    <row r="337" spans="1:46" hidden="1" x14ac:dyDescent="0.25">
      <c r="A337" t="s">
        <v>63</v>
      </c>
      <c r="B337" t="s">
        <v>64</v>
      </c>
      <c r="C337">
        <v>2</v>
      </c>
      <c r="D337" t="s">
        <v>351</v>
      </c>
      <c r="E337">
        <v>2.1</v>
      </c>
      <c r="F337" t="s">
        <v>352</v>
      </c>
      <c r="G337" t="s">
        <v>365</v>
      </c>
      <c r="H337" t="s">
        <v>366</v>
      </c>
      <c r="I337" t="s">
        <v>187</v>
      </c>
      <c r="J337" t="s">
        <v>188</v>
      </c>
      <c r="K337" t="s">
        <v>284</v>
      </c>
      <c r="L337">
        <v>3</v>
      </c>
      <c r="M337">
        <v>35</v>
      </c>
      <c r="N337" t="s">
        <v>367</v>
      </c>
      <c r="O337" t="s">
        <v>53</v>
      </c>
      <c r="P337">
        <v>3500</v>
      </c>
      <c r="Q337" t="s">
        <v>85</v>
      </c>
      <c r="R337">
        <v>3580</v>
      </c>
      <c r="S337" t="s">
        <v>55</v>
      </c>
      <c r="T337">
        <v>3581</v>
      </c>
      <c r="U337" t="s">
        <v>207</v>
      </c>
      <c r="V337">
        <v>0</v>
      </c>
      <c r="W337" t="s">
        <v>57</v>
      </c>
      <c r="X337">
        <v>3000</v>
      </c>
      <c r="Y337" t="s">
        <v>55</v>
      </c>
      <c r="Z337" t="s">
        <v>74</v>
      </c>
      <c r="AA337" t="s">
        <v>287</v>
      </c>
      <c r="AB337" t="s">
        <v>288</v>
      </c>
      <c r="AC337" t="s">
        <v>368</v>
      </c>
      <c r="AD337" t="s">
        <v>369</v>
      </c>
      <c r="AE337" s="1">
        <v>62930830.439999998</v>
      </c>
      <c r="AF337" s="1">
        <v>10000000</v>
      </c>
      <c r="AG337" s="1">
        <v>61569306.979999997</v>
      </c>
      <c r="AH337" s="1">
        <v>42277287.939999998</v>
      </c>
      <c r="AI337" s="1">
        <v>42277287.939999998</v>
      </c>
      <c r="AJ337" s="1">
        <v>42277287.939999998</v>
      </c>
      <c r="AK337" s="1">
        <v>42277287.939999998</v>
      </c>
      <c r="AL337" s="1">
        <f t="shared" si="27"/>
        <v>1361523.4600000009</v>
      </c>
      <c r="AM337" s="1">
        <v>0</v>
      </c>
      <c r="AN337" s="1">
        <f t="shared" si="28"/>
        <v>62930830.439999998</v>
      </c>
      <c r="AO337" s="1">
        <f t="shared" si="29"/>
        <v>1361523.4600000009</v>
      </c>
      <c r="AP337" s="1">
        <v>32277287.940000001</v>
      </c>
      <c r="AQ337" s="1">
        <v>22500000</v>
      </c>
      <c r="AR337">
        <v>0</v>
      </c>
      <c r="AS337" s="1">
        <v>1846457.5</v>
      </c>
      <c r="AT337" s="1">
        <v>52930830.439999998</v>
      </c>
    </row>
    <row r="338" spans="1:46" hidden="1" x14ac:dyDescent="0.25">
      <c r="A338" t="s">
        <v>63</v>
      </c>
      <c r="B338" t="s">
        <v>64</v>
      </c>
      <c r="C338">
        <v>2</v>
      </c>
      <c r="D338" t="s">
        <v>351</v>
      </c>
      <c r="E338">
        <v>2.2999999999999998</v>
      </c>
      <c r="F338" t="s">
        <v>391</v>
      </c>
      <c r="G338" t="s">
        <v>392</v>
      </c>
      <c r="H338" t="s">
        <v>393</v>
      </c>
      <c r="I338" t="s">
        <v>187</v>
      </c>
      <c r="J338" t="s">
        <v>188</v>
      </c>
      <c r="K338" t="s">
        <v>284</v>
      </c>
      <c r="L338">
        <v>3</v>
      </c>
      <c r="M338">
        <v>39</v>
      </c>
      <c r="N338" t="s">
        <v>394</v>
      </c>
      <c r="O338" t="s">
        <v>53</v>
      </c>
      <c r="P338">
        <v>3500</v>
      </c>
      <c r="Q338" t="s">
        <v>85</v>
      </c>
      <c r="R338">
        <v>3580</v>
      </c>
      <c r="S338" t="s">
        <v>55</v>
      </c>
      <c r="T338">
        <v>3581</v>
      </c>
      <c r="U338" t="s">
        <v>207</v>
      </c>
      <c r="V338">
        <v>0</v>
      </c>
      <c r="W338" t="s">
        <v>57</v>
      </c>
      <c r="X338">
        <v>3000</v>
      </c>
      <c r="Y338" t="s">
        <v>55</v>
      </c>
      <c r="Z338" t="s">
        <v>74</v>
      </c>
      <c r="AA338" t="s">
        <v>287</v>
      </c>
      <c r="AB338" t="s">
        <v>288</v>
      </c>
      <c r="AC338" t="s">
        <v>395</v>
      </c>
      <c r="AD338" t="s">
        <v>396</v>
      </c>
      <c r="AE338" s="1">
        <v>1310921.07</v>
      </c>
      <c r="AF338" s="1">
        <v>1000000</v>
      </c>
      <c r="AG338" s="1">
        <v>1306397.07</v>
      </c>
      <c r="AH338" s="1">
        <v>1306397.07</v>
      </c>
      <c r="AI338" s="1">
        <v>654535.04</v>
      </c>
      <c r="AJ338" s="1">
        <v>559254.92000000004</v>
      </c>
      <c r="AK338" s="1">
        <v>559254.92000000004</v>
      </c>
      <c r="AL338" s="1">
        <f t="shared" si="27"/>
        <v>4524</v>
      </c>
      <c r="AM338" s="1">
        <v>0</v>
      </c>
      <c r="AN338" s="1">
        <f t="shared" si="28"/>
        <v>1310921.07</v>
      </c>
      <c r="AO338" s="1">
        <f t="shared" si="29"/>
        <v>4524</v>
      </c>
      <c r="AP338">
        <v>0</v>
      </c>
      <c r="AQ338" s="1">
        <v>311000</v>
      </c>
      <c r="AR338">
        <v>0</v>
      </c>
      <c r="AS338">
        <v>78.930000000000007</v>
      </c>
      <c r="AT338" s="1">
        <v>310921.07</v>
      </c>
    </row>
    <row r="339" spans="1:46" hidden="1" x14ac:dyDescent="0.25">
      <c r="A339" t="s">
        <v>534</v>
      </c>
      <c r="B339" t="s">
        <v>44</v>
      </c>
      <c r="C339">
        <v>2</v>
      </c>
      <c r="D339" t="s">
        <v>351</v>
      </c>
      <c r="E339">
        <v>2.1</v>
      </c>
      <c r="F339" t="s">
        <v>352</v>
      </c>
      <c r="G339" t="s">
        <v>365</v>
      </c>
      <c r="H339" t="s">
        <v>366</v>
      </c>
      <c r="I339" t="s">
        <v>187</v>
      </c>
      <c r="J339" t="s">
        <v>188</v>
      </c>
      <c r="K339" t="s">
        <v>284</v>
      </c>
      <c r="L339">
        <v>3</v>
      </c>
      <c r="M339">
        <v>35</v>
      </c>
      <c r="N339" t="s">
        <v>367</v>
      </c>
      <c r="O339" t="s">
        <v>53</v>
      </c>
      <c r="P339">
        <v>3500</v>
      </c>
      <c r="Q339" t="s">
        <v>85</v>
      </c>
      <c r="R339">
        <v>3580</v>
      </c>
      <c r="S339" t="s">
        <v>55</v>
      </c>
      <c r="T339">
        <v>3581</v>
      </c>
      <c r="U339" t="s">
        <v>207</v>
      </c>
      <c r="V339">
        <v>0</v>
      </c>
      <c r="W339" t="s">
        <v>57</v>
      </c>
      <c r="X339">
        <v>3000</v>
      </c>
      <c r="Y339" t="s">
        <v>55</v>
      </c>
      <c r="Z339" s="14" t="s">
        <v>535</v>
      </c>
      <c r="AA339" t="s">
        <v>287</v>
      </c>
      <c r="AB339" t="s">
        <v>288</v>
      </c>
      <c r="AC339" t="s">
        <v>368</v>
      </c>
      <c r="AD339" t="s">
        <v>369</v>
      </c>
      <c r="AE339" s="1">
        <v>182358834.13</v>
      </c>
      <c r="AF339" s="1">
        <v>100000000</v>
      </c>
      <c r="AG339" s="1">
        <v>182358834.13</v>
      </c>
      <c r="AH339" s="1">
        <v>182358834.13</v>
      </c>
      <c r="AI339" s="1">
        <v>182358834.12</v>
      </c>
      <c r="AJ339" s="1">
        <v>182358834.12</v>
      </c>
      <c r="AK339" s="1">
        <v>182358834.12</v>
      </c>
      <c r="AL339" s="1">
        <f t="shared" si="27"/>
        <v>0</v>
      </c>
      <c r="AM339" s="1">
        <v>0</v>
      </c>
      <c r="AN339" s="1">
        <f t="shared" si="28"/>
        <v>182358834.13</v>
      </c>
      <c r="AO339" s="1">
        <f t="shared" si="29"/>
        <v>0</v>
      </c>
      <c r="AP339" s="1">
        <v>94240000</v>
      </c>
      <c r="AQ339" s="1">
        <v>4739049.88</v>
      </c>
      <c r="AR339">
        <v>0</v>
      </c>
      <c r="AS339" s="1">
        <v>16620215.75</v>
      </c>
      <c r="AT339" s="1">
        <v>82358834.129999995</v>
      </c>
    </row>
    <row r="340" spans="1:46" hidden="1" x14ac:dyDescent="0.25">
      <c r="A340" t="s">
        <v>63</v>
      </c>
      <c r="B340" t="s">
        <v>64</v>
      </c>
      <c r="C340">
        <v>1</v>
      </c>
      <c r="D340" t="s">
        <v>45</v>
      </c>
      <c r="E340">
        <v>1.3</v>
      </c>
      <c r="F340" t="s">
        <v>46</v>
      </c>
      <c r="G340" t="s">
        <v>47</v>
      </c>
      <c r="H340" t="s">
        <v>48</v>
      </c>
      <c r="I340" t="s">
        <v>187</v>
      </c>
      <c r="J340" t="s">
        <v>188</v>
      </c>
      <c r="K340" t="s">
        <v>189</v>
      </c>
      <c r="L340">
        <v>6</v>
      </c>
      <c r="M340">
        <v>4</v>
      </c>
      <c r="N340" t="s">
        <v>218</v>
      </c>
      <c r="O340" t="s">
        <v>53</v>
      </c>
      <c r="P340">
        <v>3600</v>
      </c>
      <c r="Q340" t="s">
        <v>221</v>
      </c>
      <c r="R340">
        <v>3610</v>
      </c>
      <c r="S340" t="s">
        <v>55</v>
      </c>
      <c r="T340">
        <v>3611</v>
      </c>
      <c r="U340" t="s">
        <v>222</v>
      </c>
      <c r="V340">
        <v>0</v>
      </c>
      <c r="W340" t="s">
        <v>57</v>
      </c>
      <c r="X340">
        <v>3000</v>
      </c>
      <c r="Y340" t="s">
        <v>55</v>
      </c>
      <c r="Z340" t="s">
        <v>74</v>
      </c>
      <c r="AA340" t="s">
        <v>192</v>
      </c>
      <c r="AB340" t="s">
        <v>60</v>
      </c>
      <c r="AC340" t="s">
        <v>219</v>
      </c>
      <c r="AD340" t="s">
        <v>220</v>
      </c>
      <c r="AE340" s="1">
        <v>34535000</v>
      </c>
      <c r="AF340" s="1">
        <v>27900000</v>
      </c>
      <c r="AG340" s="1">
        <v>29582163.629999999</v>
      </c>
      <c r="AH340" s="1">
        <v>29440129.829999998</v>
      </c>
      <c r="AI340" s="1">
        <v>29011523.800000001</v>
      </c>
      <c r="AJ340" s="1">
        <v>25800610.370000001</v>
      </c>
      <c r="AK340" s="1">
        <v>25633376.77</v>
      </c>
      <c r="AL340" s="1">
        <f t="shared" si="27"/>
        <v>4952836.370000001</v>
      </c>
      <c r="AM340" s="1">
        <v>0</v>
      </c>
      <c r="AN340" s="1">
        <f t="shared" si="28"/>
        <v>34535000</v>
      </c>
      <c r="AO340" s="1">
        <f t="shared" si="29"/>
        <v>4952836.370000001</v>
      </c>
      <c r="AP340">
        <v>0</v>
      </c>
      <c r="AQ340" s="1">
        <v>7100000</v>
      </c>
      <c r="AR340">
        <v>0</v>
      </c>
      <c r="AS340" s="1">
        <v>465000</v>
      </c>
      <c r="AT340" s="1">
        <v>6635000</v>
      </c>
    </row>
    <row r="341" spans="1:46" hidden="1" x14ac:dyDescent="0.25">
      <c r="A341" t="s">
        <v>63</v>
      </c>
      <c r="B341" t="s">
        <v>64</v>
      </c>
      <c r="C341">
        <v>1</v>
      </c>
      <c r="D341" t="s">
        <v>45</v>
      </c>
      <c r="E341">
        <v>1.3</v>
      </c>
      <c r="F341" t="s">
        <v>46</v>
      </c>
      <c r="G341" t="s">
        <v>47</v>
      </c>
      <c r="H341" t="s">
        <v>48</v>
      </c>
      <c r="I341" t="s">
        <v>187</v>
      </c>
      <c r="J341" t="s">
        <v>188</v>
      </c>
      <c r="K341" t="s">
        <v>189</v>
      </c>
      <c r="L341">
        <v>6</v>
      </c>
      <c r="M341">
        <v>4</v>
      </c>
      <c r="N341" t="s">
        <v>218</v>
      </c>
      <c r="O341" t="s">
        <v>53</v>
      </c>
      <c r="P341">
        <v>3600</v>
      </c>
      <c r="Q341" t="s">
        <v>221</v>
      </c>
      <c r="R341">
        <v>3610</v>
      </c>
      <c r="S341" t="s">
        <v>55</v>
      </c>
      <c r="T341">
        <v>3611</v>
      </c>
      <c r="U341" t="s">
        <v>222</v>
      </c>
      <c r="V341">
        <v>1</v>
      </c>
      <c r="W341" t="s">
        <v>223</v>
      </c>
      <c r="X341">
        <v>3000</v>
      </c>
      <c r="Y341" t="s">
        <v>55</v>
      </c>
      <c r="Z341" t="s">
        <v>74</v>
      </c>
      <c r="AA341" t="s">
        <v>192</v>
      </c>
      <c r="AB341" t="s">
        <v>60</v>
      </c>
      <c r="AC341" t="s">
        <v>219</v>
      </c>
      <c r="AD341" t="s">
        <v>220</v>
      </c>
      <c r="AE341">
        <v>0</v>
      </c>
      <c r="AF341" s="1">
        <v>1500000</v>
      </c>
      <c r="AG341">
        <v>0</v>
      </c>
      <c r="AH341">
        <v>0</v>
      </c>
      <c r="AI341">
        <v>0</v>
      </c>
      <c r="AJ341">
        <v>0</v>
      </c>
      <c r="AK341">
        <v>0</v>
      </c>
      <c r="AL341" s="1">
        <f t="shared" si="27"/>
        <v>0</v>
      </c>
      <c r="AM341" s="1">
        <v>0</v>
      </c>
      <c r="AN341" s="1">
        <f t="shared" si="28"/>
        <v>0</v>
      </c>
      <c r="AO341" s="1">
        <f t="shared" si="29"/>
        <v>0</v>
      </c>
      <c r="AP341">
        <v>0</v>
      </c>
      <c r="AQ341" s="1">
        <v>240000</v>
      </c>
      <c r="AR341">
        <v>0</v>
      </c>
      <c r="AS341" s="1">
        <v>1740000</v>
      </c>
      <c r="AT341" s="1">
        <v>-1500000</v>
      </c>
    </row>
    <row r="342" spans="1:46" hidden="1" x14ac:dyDescent="0.25">
      <c r="A342" t="s">
        <v>63</v>
      </c>
      <c r="B342" t="s">
        <v>64</v>
      </c>
      <c r="C342">
        <v>1</v>
      </c>
      <c r="D342" t="s">
        <v>45</v>
      </c>
      <c r="E342">
        <v>1.3</v>
      </c>
      <c r="F342" t="s">
        <v>46</v>
      </c>
      <c r="G342" t="s">
        <v>47</v>
      </c>
      <c r="H342" t="s">
        <v>48</v>
      </c>
      <c r="I342" t="s">
        <v>187</v>
      </c>
      <c r="J342" t="s">
        <v>188</v>
      </c>
      <c r="K342" t="s">
        <v>226</v>
      </c>
      <c r="L342">
        <v>6</v>
      </c>
      <c r="M342">
        <v>21</v>
      </c>
      <c r="N342" t="s">
        <v>227</v>
      </c>
      <c r="O342" t="s">
        <v>53</v>
      </c>
      <c r="P342">
        <v>3600</v>
      </c>
      <c r="Q342" t="s">
        <v>221</v>
      </c>
      <c r="R342">
        <v>3630</v>
      </c>
      <c r="S342" t="s">
        <v>55</v>
      </c>
      <c r="T342">
        <v>3631</v>
      </c>
      <c r="U342" t="s">
        <v>255</v>
      </c>
      <c r="V342">
        <v>0</v>
      </c>
      <c r="W342" t="s">
        <v>57</v>
      </c>
      <c r="X342">
        <v>3000</v>
      </c>
      <c r="Y342" t="s">
        <v>55</v>
      </c>
      <c r="Z342" t="s">
        <v>74</v>
      </c>
      <c r="AA342" t="s">
        <v>228</v>
      </c>
      <c r="AB342" t="s">
        <v>60</v>
      </c>
      <c r="AC342" t="s">
        <v>229</v>
      </c>
      <c r="AD342" t="s">
        <v>230</v>
      </c>
      <c r="AE342" s="1">
        <v>4866666.5199999996</v>
      </c>
      <c r="AF342" s="1">
        <v>4866666.55</v>
      </c>
      <c r="AG342" s="1">
        <v>4866666.46</v>
      </c>
      <c r="AH342" s="1">
        <v>4866666.46</v>
      </c>
      <c r="AI342" s="1">
        <v>4866666.46</v>
      </c>
      <c r="AJ342" s="1">
        <v>3649999.82</v>
      </c>
      <c r="AK342" s="1">
        <v>3649999.82</v>
      </c>
      <c r="AL342" s="1">
        <f t="shared" si="27"/>
        <v>5.9999999590218067E-2</v>
      </c>
      <c r="AM342" s="1">
        <v>0</v>
      </c>
      <c r="AN342" s="1">
        <f t="shared" si="28"/>
        <v>4866666.5199999996</v>
      </c>
      <c r="AO342" s="1">
        <f t="shared" si="29"/>
        <v>5.9999999590218067E-2</v>
      </c>
      <c r="AP342">
        <v>0</v>
      </c>
      <c r="AQ342" s="1">
        <v>1216666.7</v>
      </c>
      <c r="AR342">
        <v>0</v>
      </c>
      <c r="AS342" s="1">
        <v>1216666.73</v>
      </c>
      <c r="AT342">
        <v>-0.03</v>
      </c>
    </row>
    <row r="343" spans="1:46" hidden="1" x14ac:dyDescent="0.25">
      <c r="A343" t="s">
        <v>63</v>
      </c>
      <c r="B343" t="s">
        <v>64</v>
      </c>
      <c r="C343">
        <v>1</v>
      </c>
      <c r="D343" t="s">
        <v>45</v>
      </c>
      <c r="E343">
        <v>1.3</v>
      </c>
      <c r="F343" t="s">
        <v>46</v>
      </c>
      <c r="G343" t="s">
        <v>47</v>
      </c>
      <c r="H343" t="s">
        <v>48</v>
      </c>
      <c r="I343" t="s">
        <v>187</v>
      </c>
      <c r="J343" t="s">
        <v>188</v>
      </c>
      <c r="K343" t="s">
        <v>189</v>
      </c>
      <c r="L343">
        <v>6</v>
      </c>
      <c r="M343">
        <v>4</v>
      </c>
      <c r="N343" t="s">
        <v>218</v>
      </c>
      <c r="O343" t="s">
        <v>53</v>
      </c>
      <c r="P343">
        <v>3600</v>
      </c>
      <c r="Q343" t="s">
        <v>221</v>
      </c>
      <c r="R343">
        <v>3650</v>
      </c>
      <c r="S343" t="s">
        <v>55</v>
      </c>
      <c r="T343">
        <v>3651</v>
      </c>
      <c r="U343" t="s">
        <v>224</v>
      </c>
      <c r="V343">
        <v>0</v>
      </c>
      <c r="W343" t="s">
        <v>57</v>
      </c>
      <c r="X343">
        <v>3000</v>
      </c>
      <c r="Y343" t="s">
        <v>55</v>
      </c>
      <c r="Z343" t="s">
        <v>74</v>
      </c>
      <c r="AA343" t="s">
        <v>192</v>
      </c>
      <c r="AB343" t="s">
        <v>60</v>
      </c>
      <c r="AC343" t="s">
        <v>219</v>
      </c>
      <c r="AD343" t="s">
        <v>220</v>
      </c>
      <c r="AE343" s="1">
        <v>4728216</v>
      </c>
      <c r="AF343" s="1">
        <v>3000000</v>
      </c>
      <c r="AG343" s="1">
        <v>2336400</v>
      </c>
      <c r="AH343" s="1">
        <v>2336400</v>
      </c>
      <c r="AI343" s="1">
        <v>2336400</v>
      </c>
      <c r="AJ343" s="1">
        <v>2336400</v>
      </c>
      <c r="AK343" s="1">
        <v>2336400</v>
      </c>
      <c r="AL343" s="1">
        <f t="shared" si="27"/>
        <v>2391816</v>
      </c>
      <c r="AM343" s="1">
        <v>0</v>
      </c>
      <c r="AN343" s="1">
        <f t="shared" si="28"/>
        <v>4728216</v>
      </c>
      <c r="AO343" s="1">
        <f t="shared" si="29"/>
        <v>2391816</v>
      </c>
      <c r="AP343">
        <v>0</v>
      </c>
      <c r="AQ343" s="1">
        <v>1728216</v>
      </c>
      <c r="AR343">
        <v>0</v>
      </c>
      <c r="AS343">
        <v>0</v>
      </c>
      <c r="AT343" s="1">
        <v>1728216</v>
      </c>
    </row>
    <row r="344" spans="1:46" hidden="1" x14ac:dyDescent="0.25">
      <c r="A344" t="s">
        <v>63</v>
      </c>
      <c r="B344" t="s">
        <v>64</v>
      </c>
      <c r="C344">
        <v>1</v>
      </c>
      <c r="D344" t="s">
        <v>45</v>
      </c>
      <c r="E344">
        <v>1.3</v>
      </c>
      <c r="F344" t="s">
        <v>46</v>
      </c>
      <c r="G344" t="s">
        <v>47</v>
      </c>
      <c r="H344" t="s">
        <v>48</v>
      </c>
      <c r="I344" t="s">
        <v>187</v>
      </c>
      <c r="J344" t="s">
        <v>188</v>
      </c>
      <c r="K344" t="s">
        <v>189</v>
      </c>
      <c r="L344">
        <v>6</v>
      </c>
      <c r="M344">
        <v>4</v>
      </c>
      <c r="N344" t="s">
        <v>218</v>
      </c>
      <c r="O344" t="s">
        <v>53</v>
      </c>
      <c r="P344">
        <v>3600</v>
      </c>
      <c r="Q344" t="s">
        <v>221</v>
      </c>
      <c r="R344">
        <v>3660</v>
      </c>
      <c r="S344" t="s">
        <v>55</v>
      </c>
      <c r="T344">
        <v>3661</v>
      </c>
      <c r="U344" t="s">
        <v>225</v>
      </c>
      <c r="V344">
        <v>0</v>
      </c>
      <c r="W344" t="s">
        <v>57</v>
      </c>
      <c r="X344">
        <v>3000</v>
      </c>
      <c r="Y344" t="s">
        <v>55</v>
      </c>
      <c r="Z344" t="s">
        <v>74</v>
      </c>
      <c r="AA344" t="s">
        <v>192</v>
      </c>
      <c r="AB344" t="s">
        <v>60</v>
      </c>
      <c r="AC344" t="s">
        <v>219</v>
      </c>
      <c r="AD344" t="s">
        <v>220</v>
      </c>
      <c r="AE344" s="1">
        <v>8995784</v>
      </c>
      <c r="AF344" s="1">
        <v>7000000</v>
      </c>
      <c r="AG344" s="1">
        <v>6510399.3099999996</v>
      </c>
      <c r="AH344" s="1">
        <v>5421165.9800000004</v>
      </c>
      <c r="AI344" s="1">
        <v>5421165.96</v>
      </c>
      <c r="AJ344" s="1">
        <v>5421165.96</v>
      </c>
      <c r="AK344" s="1">
        <v>5421165.96</v>
      </c>
      <c r="AL344" s="1">
        <f t="shared" si="27"/>
        <v>2485384.6900000004</v>
      </c>
      <c r="AM344" s="1">
        <v>0</v>
      </c>
      <c r="AN344" s="1">
        <f t="shared" si="28"/>
        <v>8995784</v>
      </c>
      <c r="AO344" s="1">
        <f t="shared" si="29"/>
        <v>2485384.6900000004</v>
      </c>
      <c r="AP344">
        <v>0</v>
      </c>
      <c r="AQ344" s="1">
        <v>1995784</v>
      </c>
      <c r="AR344">
        <v>0</v>
      </c>
      <c r="AS344">
        <v>0</v>
      </c>
      <c r="AT344" s="1">
        <v>1995784</v>
      </c>
    </row>
    <row r="345" spans="1:46" hidden="1" x14ac:dyDescent="0.25">
      <c r="A345" t="s">
        <v>63</v>
      </c>
      <c r="B345" t="s">
        <v>64</v>
      </c>
      <c r="C345">
        <v>1</v>
      </c>
      <c r="D345" t="s">
        <v>45</v>
      </c>
      <c r="E345">
        <v>1.3</v>
      </c>
      <c r="F345" t="s">
        <v>46</v>
      </c>
      <c r="G345" t="s">
        <v>47</v>
      </c>
      <c r="H345" t="s">
        <v>48</v>
      </c>
      <c r="I345" t="s">
        <v>49</v>
      </c>
      <c r="J345" t="s">
        <v>50</v>
      </c>
      <c r="K345" t="s">
        <v>51</v>
      </c>
      <c r="L345">
        <v>6</v>
      </c>
      <c r="M345">
        <v>18</v>
      </c>
      <c r="N345" t="s">
        <v>100</v>
      </c>
      <c r="O345" t="s">
        <v>53</v>
      </c>
      <c r="P345">
        <v>3700</v>
      </c>
      <c r="Q345" t="s">
        <v>139</v>
      </c>
      <c r="R345">
        <v>3710</v>
      </c>
      <c r="S345" t="s">
        <v>55</v>
      </c>
      <c r="T345">
        <v>3711</v>
      </c>
      <c r="U345" t="s">
        <v>140</v>
      </c>
      <c r="V345">
        <v>0</v>
      </c>
      <c r="W345" t="s">
        <v>57</v>
      </c>
      <c r="X345">
        <v>3000</v>
      </c>
      <c r="Y345" t="s">
        <v>55</v>
      </c>
      <c r="Z345" t="s">
        <v>74</v>
      </c>
      <c r="AA345" t="s">
        <v>59</v>
      </c>
      <c r="AB345" t="s">
        <v>60</v>
      </c>
      <c r="AC345" t="s">
        <v>105</v>
      </c>
      <c r="AD345" t="s">
        <v>106</v>
      </c>
      <c r="AE345" s="1">
        <v>8960</v>
      </c>
      <c r="AF345" s="1">
        <v>8960</v>
      </c>
      <c r="AG345">
        <v>0</v>
      </c>
      <c r="AH345">
        <v>0</v>
      </c>
      <c r="AI345">
        <v>0</v>
      </c>
      <c r="AJ345">
        <v>0</v>
      </c>
      <c r="AK345">
        <v>0</v>
      </c>
      <c r="AL345" s="1">
        <f t="shared" si="27"/>
        <v>8960</v>
      </c>
      <c r="AM345" s="1">
        <v>0</v>
      </c>
      <c r="AN345" s="1">
        <f t="shared" si="28"/>
        <v>8960</v>
      </c>
      <c r="AO345" s="1">
        <f t="shared" si="29"/>
        <v>8960</v>
      </c>
      <c r="AP345">
        <v>0</v>
      </c>
      <c r="AQ345">
        <v>0</v>
      </c>
      <c r="AR345">
        <v>0</v>
      </c>
      <c r="AS345">
        <v>0</v>
      </c>
      <c r="AT345">
        <v>0</v>
      </c>
    </row>
    <row r="346" spans="1:46" hidden="1" x14ac:dyDescent="0.25">
      <c r="A346" t="s">
        <v>63</v>
      </c>
      <c r="B346" t="s">
        <v>64</v>
      </c>
      <c r="C346">
        <v>1</v>
      </c>
      <c r="D346" t="s">
        <v>45</v>
      </c>
      <c r="E346">
        <v>1.3</v>
      </c>
      <c r="F346" t="s">
        <v>46</v>
      </c>
      <c r="G346" t="s">
        <v>47</v>
      </c>
      <c r="H346" t="s">
        <v>48</v>
      </c>
      <c r="I346" t="s">
        <v>187</v>
      </c>
      <c r="J346" t="s">
        <v>188</v>
      </c>
      <c r="K346" t="s">
        <v>189</v>
      </c>
      <c r="L346">
        <v>6</v>
      </c>
      <c r="M346">
        <v>3</v>
      </c>
      <c r="N346" t="s">
        <v>213</v>
      </c>
      <c r="O346" t="s">
        <v>53</v>
      </c>
      <c r="P346">
        <v>3700</v>
      </c>
      <c r="Q346" t="s">
        <v>139</v>
      </c>
      <c r="R346">
        <v>3710</v>
      </c>
      <c r="S346" t="s">
        <v>55</v>
      </c>
      <c r="T346">
        <v>3711</v>
      </c>
      <c r="U346" t="s">
        <v>140</v>
      </c>
      <c r="V346">
        <v>0</v>
      </c>
      <c r="W346" t="s">
        <v>57</v>
      </c>
      <c r="X346">
        <v>3000</v>
      </c>
      <c r="Y346" t="s">
        <v>55</v>
      </c>
      <c r="Z346" t="s">
        <v>74</v>
      </c>
      <c r="AA346" t="s">
        <v>192</v>
      </c>
      <c r="AB346" t="s">
        <v>60</v>
      </c>
      <c r="AC346" t="s">
        <v>215</v>
      </c>
      <c r="AD346" t="s">
        <v>216</v>
      </c>
      <c r="AE346" s="1">
        <v>14707.69</v>
      </c>
      <c r="AF346" s="1">
        <v>14707.69</v>
      </c>
      <c r="AG346" s="1">
        <v>2554.1799999999998</v>
      </c>
      <c r="AH346" s="1">
        <v>2554.1799999999998</v>
      </c>
      <c r="AI346" s="1">
        <v>2554.1799999999998</v>
      </c>
      <c r="AJ346" s="1">
        <v>2554.1799999999998</v>
      </c>
      <c r="AK346" s="1">
        <v>2554.1799999999998</v>
      </c>
      <c r="AL346" s="1">
        <f t="shared" si="27"/>
        <v>12153.51</v>
      </c>
      <c r="AM346" s="1">
        <v>0</v>
      </c>
      <c r="AN346" s="1">
        <f t="shared" si="28"/>
        <v>14707.69</v>
      </c>
      <c r="AO346" s="1">
        <f t="shared" si="29"/>
        <v>12153.51</v>
      </c>
      <c r="AP346">
        <v>0</v>
      </c>
      <c r="AQ346">
        <v>0</v>
      </c>
      <c r="AR346">
        <v>0</v>
      </c>
      <c r="AS346">
        <v>0</v>
      </c>
      <c r="AT346">
        <v>0</v>
      </c>
    </row>
    <row r="347" spans="1:46" hidden="1" x14ac:dyDescent="0.25">
      <c r="A347" t="s">
        <v>63</v>
      </c>
      <c r="B347" t="s">
        <v>64</v>
      </c>
      <c r="C347">
        <v>1</v>
      </c>
      <c r="D347" t="s">
        <v>45</v>
      </c>
      <c r="E347">
        <v>1.3</v>
      </c>
      <c r="F347" t="s">
        <v>46</v>
      </c>
      <c r="G347" t="s">
        <v>47</v>
      </c>
      <c r="H347" t="s">
        <v>48</v>
      </c>
      <c r="I347" t="s">
        <v>67</v>
      </c>
      <c r="J347" t="s">
        <v>68</v>
      </c>
      <c r="K347" t="s">
        <v>89</v>
      </c>
      <c r="L347">
        <v>1</v>
      </c>
      <c r="M347">
        <v>7</v>
      </c>
      <c r="N347" t="s">
        <v>90</v>
      </c>
      <c r="O347" t="s">
        <v>53</v>
      </c>
      <c r="P347">
        <v>3700</v>
      </c>
      <c r="Q347" t="s">
        <v>139</v>
      </c>
      <c r="R347">
        <v>3710</v>
      </c>
      <c r="S347" t="s">
        <v>55</v>
      </c>
      <c r="T347">
        <v>3711</v>
      </c>
      <c r="U347" t="s">
        <v>140</v>
      </c>
      <c r="V347">
        <v>0</v>
      </c>
      <c r="W347" t="s">
        <v>57</v>
      </c>
      <c r="X347">
        <v>3000</v>
      </c>
      <c r="Y347" t="s">
        <v>55</v>
      </c>
      <c r="Z347" t="s">
        <v>74</v>
      </c>
      <c r="AA347" t="s">
        <v>96</v>
      </c>
      <c r="AB347" t="s">
        <v>76</v>
      </c>
      <c r="AC347" t="s">
        <v>299</v>
      </c>
      <c r="AD347" t="s">
        <v>98</v>
      </c>
      <c r="AE347" s="1">
        <v>7200</v>
      </c>
      <c r="AF347">
        <v>0</v>
      </c>
      <c r="AG347" s="1">
        <v>6250</v>
      </c>
      <c r="AH347" s="1">
        <v>6250</v>
      </c>
      <c r="AI347" s="1">
        <v>6250</v>
      </c>
      <c r="AJ347" s="1">
        <v>6250</v>
      </c>
      <c r="AK347" s="1">
        <v>6250</v>
      </c>
      <c r="AL347" s="1">
        <f t="shared" si="27"/>
        <v>950</v>
      </c>
      <c r="AM347" s="1">
        <v>0</v>
      </c>
      <c r="AN347" s="1">
        <f t="shared" si="28"/>
        <v>7200</v>
      </c>
      <c r="AO347" s="1">
        <f t="shared" si="29"/>
        <v>950</v>
      </c>
      <c r="AP347">
        <v>0</v>
      </c>
      <c r="AQ347" s="1">
        <v>7200</v>
      </c>
      <c r="AR347">
        <v>0</v>
      </c>
      <c r="AS347">
        <v>0</v>
      </c>
      <c r="AT347" s="1">
        <v>7200</v>
      </c>
    </row>
    <row r="348" spans="1:46" hidden="1" x14ac:dyDescent="0.25">
      <c r="A348" t="s">
        <v>63</v>
      </c>
      <c r="B348" t="s">
        <v>64</v>
      </c>
      <c r="C348">
        <v>1</v>
      </c>
      <c r="D348" t="s">
        <v>45</v>
      </c>
      <c r="E348">
        <v>1.3</v>
      </c>
      <c r="F348" t="s">
        <v>46</v>
      </c>
      <c r="G348" t="s">
        <v>47</v>
      </c>
      <c r="H348" t="s">
        <v>48</v>
      </c>
      <c r="I348" t="s">
        <v>300</v>
      </c>
      <c r="J348" t="s">
        <v>301</v>
      </c>
      <c r="K348" t="s">
        <v>189</v>
      </c>
      <c r="L348">
        <v>6</v>
      </c>
      <c r="M348">
        <v>6</v>
      </c>
      <c r="N348" t="s">
        <v>302</v>
      </c>
      <c r="O348" t="s">
        <v>53</v>
      </c>
      <c r="P348">
        <v>3700</v>
      </c>
      <c r="Q348" t="s">
        <v>139</v>
      </c>
      <c r="R348">
        <v>3710</v>
      </c>
      <c r="S348" t="s">
        <v>55</v>
      </c>
      <c r="T348">
        <v>3711</v>
      </c>
      <c r="U348" t="s">
        <v>140</v>
      </c>
      <c r="V348">
        <v>0</v>
      </c>
      <c r="W348" t="s">
        <v>57</v>
      </c>
      <c r="X348">
        <v>3000</v>
      </c>
      <c r="Y348" t="s">
        <v>55</v>
      </c>
      <c r="Z348" t="s">
        <v>74</v>
      </c>
      <c r="AA348" t="s">
        <v>192</v>
      </c>
      <c r="AB348" t="s">
        <v>60</v>
      </c>
      <c r="AC348" t="s">
        <v>303</v>
      </c>
      <c r="AD348" t="s">
        <v>304</v>
      </c>
      <c r="AE348" s="1">
        <v>18100</v>
      </c>
      <c r="AF348">
        <v>0</v>
      </c>
      <c r="AG348" s="1">
        <v>15804</v>
      </c>
      <c r="AH348" s="1">
        <v>15804</v>
      </c>
      <c r="AI348" s="1">
        <v>15804</v>
      </c>
      <c r="AJ348" s="1">
        <v>15804</v>
      </c>
      <c r="AK348" s="1">
        <v>15804</v>
      </c>
      <c r="AL348" s="1">
        <f t="shared" si="27"/>
        <v>2296</v>
      </c>
      <c r="AM348" s="1">
        <v>0</v>
      </c>
      <c r="AN348" s="1">
        <f t="shared" si="28"/>
        <v>18100</v>
      </c>
      <c r="AO348" s="1">
        <f t="shared" si="29"/>
        <v>2296</v>
      </c>
      <c r="AP348">
        <v>0</v>
      </c>
      <c r="AQ348" s="1">
        <v>18100</v>
      </c>
      <c r="AR348">
        <v>0</v>
      </c>
      <c r="AS348">
        <v>0</v>
      </c>
      <c r="AT348" s="1">
        <v>18100</v>
      </c>
    </row>
    <row r="349" spans="1:46" hidden="1" x14ac:dyDescent="0.25">
      <c r="A349" t="s">
        <v>63</v>
      </c>
      <c r="B349" t="s">
        <v>64</v>
      </c>
      <c r="C349">
        <v>1</v>
      </c>
      <c r="D349" t="s">
        <v>45</v>
      </c>
      <c r="E349">
        <v>1.7</v>
      </c>
      <c r="F349" t="s">
        <v>321</v>
      </c>
      <c r="G349" t="s">
        <v>322</v>
      </c>
      <c r="H349" t="s">
        <v>323</v>
      </c>
      <c r="I349" t="s">
        <v>187</v>
      </c>
      <c r="J349" t="s">
        <v>188</v>
      </c>
      <c r="K349" t="s">
        <v>89</v>
      </c>
      <c r="L349">
        <v>3</v>
      </c>
      <c r="M349">
        <v>11</v>
      </c>
      <c r="N349" t="s">
        <v>324</v>
      </c>
      <c r="O349" t="s">
        <v>53</v>
      </c>
      <c r="P349">
        <v>3700</v>
      </c>
      <c r="Q349" t="s">
        <v>139</v>
      </c>
      <c r="R349">
        <v>3710</v>
      </c>
      <c r="S349" t="s">
        <v>55</v>
      </c>
      <c r="T349">
        <v>3711</v>
      </c>
      <c r="U349" t="s">
        <v>140</v>
      </c>
      <c r="V349">
        <v>0</v>
      </c>
      <c r="W349" t="s">
        <v>57</v>
      </c>
      <c r="X349">
        <v>3000</v>
      </c>
      <c r="Y349" t="s">
        <v>55</v>
      </c>
      <c r="Z349" t="s">
        <v>74</v>
      </c>
      <c r="AA349" t="s">
        <v>96</v>
      </c>
      <c r="AB349" t="s">
        <v>288</v>
      </c>
      <c r="AC349" t="s">
        <v>326</v>
      </c>
      <c r="AD349" t="s">
        <v>327</v>
      </c>
      <c r="AE349" s="1">
        <v>84316</v>
      </c>
      <c r="AF349">
        <v>0</v>
      </c>
      <c r="AG349" s="1">
        <v>84316</v>
      </c>
      <c r="AH349" s="1">
        <v>84316</v>
      </c>
      <c r="AI349">
        <v>0</v>
      </c>
      <c r="AJ349">
        <v>0</v>
      </c>
      <c r="AK349">
        <v>0</v>
      </c>
      <c r="AL349" s="1">
        <f t="shared" si="27"/>
        <v>0</v>
      </c>
      <c r="AM349" s="1">
        <v>0</v>
      </c>
      <c r="AN349" s="1">
        <f t="shared" si="28"/>
        <v>84316</v>
      </c>
      <c r="AO349" s="1">
        <f t="shared" si="29"/>
        <v>0</v>
      </c>
      <c r="AP349">
        <v>0</v>
      </c>
      <c r="AQ349" s="1">
        <v>84316</v>
      </c>
      <c r="AR349">
        <v>0</v>
      </c>
      <c r="AS349">
        <v>0</v>
      </c>
      <c r="AT349" s="1">
        <v>84316</v>
      </c>
    </row>
    <row r="350" spans="1:46" hidden="1" x14ac:dyDescent="0.25">
      <c r="A350" t="s">
        <v>63</v>
      </c>
      <c r="B350" t="s">
        <v>64</v>
      </c>
      <c r="C350">
        <v>1</v>
      </c>
      <c r="D350" t="s">
        <v>45</v>
      </c>
      <c r="E350">
        <v>1.7</v>
      </c>
      <c r="F350" t="s">
        <v>321</v>
      </c>
      <c r="G350" t="s">
        <v>333</v>
      </c>
      <c r="H350" t="s">
        <v>334</v>
      </c>
      <c r="I350" t="s">
        <v>87</v>
      </c>
      <c r="J350" t="s">
        <v>88</v>
      </c>
      <c r="K350" t="s">
        <v>335</v>
      </c>
      <c r="L350">
        <v>7</v>
      </c>
      <c r="M350">
        <v>41</v>
      </c>
      <c r="N350" t="s">
        <v>336</v>
      </c>
      <c r="O350" t="s">
        <v>53</v>
      </c>
      <c r="P350">
        <v>3700</v>
      </c>
      <c r="Q350" t="s">
        <v>139</v>
      </c>
      <c r="R350">
        <v>3710</v>
      </c>
      <c r="S350" t="s">
        <v>55</v>
      </c>
      <c r="T350">
        <v>3711</v>
      </c>
      <c r="U350" t="s">
        <v>140</v>
      </c>
      <c r="V350">
        <v>0</v>
      </c>
      <c r="W350" t="s">
        <v>57</v>
      </c>
      <c r="X350">
        <v>3000</v>
      </c>
      <c r="Y350" t="s">
        <v>55</v>
      </c>
      <c r="Z350" t="s">
        <v>74</v>
      </c>
      <c r="AA350" t="s">
        <v>337</v>
      </c>
      <c r="AB350" t="s">
        <v>338</v>
      </c>
      <c r="AC350" t="s">
        <v>341</v>
      </c>
      <c r="AD350" t="s">
        <v>340</v>
      </c>
      <c r="AE350" s="1">
        <v>35000</v>
      </c>
      <c r="AF350">
        <v>0</v>
      </c>
      <c r="AG350" s="1">
        <v>25193.52</v>
      </c>
      <c r="AH350" s="1">
        <v>25193.52</v>
      </c>
      <c r="AI350" s="1">
        <v>25193.52</v>
      </c>
      <c r="AJ350" s="1">
        <v>25193.52</v>
      </c>
      <c r="AK350" s="1">
        <v>25193.52</v>
      </c>
      <c r="AL350" s="1">
        <f t="shared" si="27"/>
        <v>9806.48</v>
      </c>
      <c r="AM350" s="1">
        <v>0</v>
      </c>
      <c r="AN350" s="1">
        <f t="shared" si="28"/>
        <v>35000</v>
      </c>
      <c r="AO350" s="1">
        <f t="shared" si="29"/>
        <v>9806.48</v>
      </c>
      <c r="AP350" s="1">
        <v>35000</v>
      </c>
      <c r="AQ350">
        <v>0</v>
      </c>
      <c r="AR350">
        <v>0</v>
      </c>
      <c r="AS350">
        <v>0</v>
      </c>
      <c r="AT350" s="1">
        <v>35000</v>
      </c>
    </row>
    <row r="351" spans="1:46" hidden="1" x14ac:dyDescent="0.25">
      <c r="A351" t="s">
        <v>63</v>
      </c>
      <c r="B351" t="s">
        <v>64</v>
      </c>
      <c r="C351">
        <v>3</v>
      </c>
      <c r="D351" t="s">
        <v>472</v>
      </c>
      <c r="E351">
        <v>3.7</v>
      </c>
      <c r="F351" t="s">
        <v>499</v>
      </c>
      <c r="G351" t="s">
        <v>500</v>
      </c>
      <c r="H351" t="s">
        <v>499</v>
      </c>
      <c r="I351" t="s">
        <v>187</v>
      </c>
      <c r="J351" t="s">
        <v>188</v>
      </c>
      <c r="K351" t="s">
        <v>293</v>
      </c>
      <c r="L351">
        <v>8</v>
      </c>
      <c r="M351">
        <v>47</v>
      </c>
      <c r="N351" t="s">
        <v>501</v>
      </c>
      <c r="O351" t="s">
        <v>53</v>
      </c>
      <c r="P351">
        <v>3700</v>
      </c>
      <c r="Q351" t="s">
        <v>139</v>
      </c>
      <c r="R351">
        <v>3710</v>
      </c>
      <c r="S351" t="s">
        <v>55</v>
      </c>
      <c r="T351">
        <v>3711</v>
      </c>
      <c r="U351" t="s">
        <v>140</v>
      </c>
      <c r="V351">
        <v>0</v>
      </c>
      <c r="W351" t="s">
        <v>57</v>
      </c>
      <c r="X351">
        <v>3000</v>
      </c>
      <c r="Y351" t="s">
        <v>55</v>
      </c>
      <c r="Z351" t="s">
        <v>74</v>
      </c>
      <c r="AA351" t="s">
        <v>296</v>
      </c>
      <c r="AB351" t="s">
        <v>479</v>
      </c>
      <c r="AC351" t="s">
        <v>502</v>
      </c>
      <c r="AD351" t="s">
        <v>503</v>
      </c>
      <c r="AE351" s="1">
        <v>6000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 s="1">
        <f t="shared" si="27"/>
        <v>6000</v>
      </c>
      <c r="AM351" s="1">
        <v>0</v>
      </c>
      <c r="AN351" s="1">
        <f t="shared" si="28"/>
        <v>6000</v>
      </c>
      <c r="AO351" s="1">
        <f t="shared" si="29"/>
        <v>6000</v>
      </c>
      <c r="AP351">
        <v>0</v>
      </c>
      <c r="AQ351" s="1">
        <v>6000</v>
      </c>
      <c r="AR351">
        <v>0</v>
      </c>
      <c r="AS351">
        <v>0</v>
      </c>
      <c r="AT351" s="1">
        <v>6000</v>
      </c>
    </row>
    <row r="352" spans="1:46" hidden="1" x14ac:dyDescent="0.25">
      <c r="A352" t="s">
        <v>63</v>
      </c>
      <c r="B352" t="s">
        <v>64</v>
      </c>
      <c r="C352">
        <v>3</v>
      </c>
      <c r="D352" t="s">
        <v>472</v>
      </c>
      <c r="E352">
        <v>3.8</v>
      </c>
      <c r="F352" t="s">
        <v>506</v>
      </c>
      <c r="G352" t="s">
        <v>507</v>
      </c>
      <c r="H352" t="s">
        <v>508</v>
      </c>
      <c r="I352" t="s">
        <v>187</v>
      </c>
      <c r="J352" t="s">
        <v>188</v>
      </c>
      <c r="K352" t="s">
        <v>509</v>
      </c>
      <c r="L352">
        <v>6</v>
      </c>
      <c r="M352">
        <v>49</v>
      </c>
      <c r="N352" t="s">
        <v>510</v>
      </c>
      <c r="O352" t="s">
        <v>53</v>
      </c>
      <c r="P352">
        <v>3700</v>
      </c>
      <c r="Q352" t="s">
        <v>139</v>
      </c>
      <c r="R352">
        <v>3710</v>
      </c>
      <c r="S352" t="s">
        <v>55</v>
      </c>
      <c r="T352">
        <v>3711</v>
      </c>
      <c r="U352" t="s">
        <v>140</v>
      </c>
      <c r="V352">
        <v>0</v>
      </c>
      <c r="W352" t="s">
        <v>57</v>
      </c>
      <c r="X352">
        <v>3000</v>
      </c>
      <c r="Y352" t="s">
        <v>55</v>
      </c>
      <c r="Z352" t="s">
        <v>74</v>
      </c>
      <c r="AA352" t="s">
        <v>512</v>
      </c>
      <c r="AB352" t="s">
        <v>60</v>
      </c>
      <c r="AC352" t="s">
        <v>513</v>
      </c>
      <c r="AD352" t="s">
        <v>514</v>
      </c>
      <c r="AE352" s="1">
        <v>40000</v>
      </c>
      <c r="AF352">
        <v>0</v>
      </c>
      <c r="AG352" s="1">
        <v>37829</v>
      </c>
      <c r="AH352" s="1">
        <v>37829</v>
      </c>
      <c r="AI352" s="1">
        <v>37829</v>
      </c>
      <c r="AJ352" s="1">
        <v>37829</v>
      </c>
      <c r="AK352" s="1">
        <v>37829</v>
      </c>
      <c r="AL352" s="1">
        <f t="shared" si="27"/>
        <v>2171</v>
      </c>
      <c r="AM352" s="1">
        <v>0</v>
      </c>
      <c r="AN352" s="1">
        <f t="shared" si="28"/>
        <v>40000</v>
      </c>
      <c r="AO352" s="1">
        <f t="shared" si="29"/>
        <v>2171</v>
      </c>
      <c r="AP352">
        <v>0</v>
      </c>
      <c r="AQ352" s="1">
        <v>40000</v>
      </c>
      <c r="AR352">
        <v>0</v>
      </c>
      <c r="AS352">
        <v>0</v>
      </c>
      <c r="AT352" s="1">
        <v>40000</v>
      </c>
    </row>
    <row r="353" spans="1:46" hidden="1" x14ac:dyDescent="0.25">
      <c r="A353" t="s">
        <v>63</v>
      </c>
      <c r="B353" t="s">
        <v>64</v>
      </c>
      <c r="C353">
        <v>1</v>
      </c>
      <c r="D353" t="s">
        <v>45</v>
      </c>
      <c r="E353">
        <v>1.3</v>
      </c>
      <c r="F353" t="s">
        <v>46</v>
      </c>
      <c r="G353" t="s">
        <v>47</v>
      </c>
      <c r="H353" t="s">
        <v>48</v>
      </c>
      <c r="I353" t="s">
        <v>49</v>
      </c>
      <c r="J353" t="s">
        <v>50</v>
      </c>
      <c r="K353" t="s">
        <v>51</v>
      </c>
      <c r="L353">
        <v>6</v>
      </c>
      <c r="M353">
        <v>18</v>
      </c>
      <c r="N353" t="s">
        <v>100</v>
      </c>
      <c r="O353" t="s">
        <v>53</v>
      </c>
      <c r="P353">
        <v>3700</v>
      </c>
      <c r="Q353" t="s">
        <v>139</v>
      </c>
      <c r="R353">
        <v>3720</v>
      </c>
      <c r="S353" t="s">
        <v>55</v>
      </c>
      <c r="T353">
        <v>3721</v>
      </c>
      <c r="U353" t="s">
        <v>141</v>
      </c>
      <c r="V353">
        <v>0</v>
      </c>
      <c r="W353" t="s">
        <v>57</v>
      </c>
      <c r="X353">
        <v>3000</v>
      </c>
      <c r="Y353" t="s">
        <v>55</v>
      </c>
      <c r="Z353" t="s">
        <v>74</v>
      </c>
      <c r="AA353" t="s">
        <v>59</v>
      </c>
      <c r="AB353" t="s">
        <v>60</v>
      </c>
      <c r="AC353" t="s">
        <v>105</v>
      </c>
      <c r="AD353" t="s">
        <v>106</v>
      </c>
      <c r="AE353">
        <v>0</v>
      </c>
      <c r="AF353" s="1">
        <v>2480</v>
      </c>
      <c r="AG353">
        <v>0</v>
      </c>
      <c r="AH353">
        <v>0</v>
      </c>
      <c r="AI353">
        <v>0</v>
      </c>
      <c r="AJ353">
        <v>0</v>
      </c>
      <c r="AK353">
        <v>0</v>
      </c>
      <c r="AL353" s="1">
        <f t="shared" si="27"/>
        <v>0</v>
      </c>
      <c r="AM353" s="1">
        <v>0</v>
      </c>
      <c r="AN353" s="1">
        <f t="shared" si="28"/>
        <v>0</v>
      </c>
      <c r="AO353" s="1">
        <f t="shared" si="29"/>
        <v>0</v>
      </c>
      <c r="AP353">
        <v>0</v>
      </c>
      <c r="AQ353">
        <v>0</v>
      </c>
      <c r="AR353">
        <v>0</v>
      </c>
      <c r="AS353" s="1">
        <v>2480</v>
      </c>
      <c r="AT353" s="1">
        <v>-2480</v>
      </c>
    </row>
    <row r="354" spans="1:46" hidden="1" x14ac:dyDescent="0.25">
      <c r="A354" t="s">
        <v>63</v>
      </c>
      <c r="B354" t="s">
        <v>64</v>
      </c>
      <c r="C354">
        <v>1</v>
      </c>
      <c r="D354" t="s">
        <v>45</v>
      </c>
      <c r="E354">
        <v>1.3</v>
      </c>
      <c r="F354" t="s">
        <v>46</v>
      </c>
      <c r="G354" t="s">
        <v>47</v>
      </c>
      <c r="H354" t="s">
        <v>48</v>
      </c>
      <c r="I354" t="s">
        <v>300</v>
      </c>
      <c r="J354" t="s">
        <v>301</v>
      </c>
      <c r="K354" t="s">
        <v>189</v>
      </c>
      <c r="L354">
        <v>6</v>
      </c>
      <c r="M354">
        <v>6</v>
      </c>
      <c r="N354" t="s">
        <v>302</v>
      </c>
      <c r="O354" t="s">
        <v>53</v>
      </c>
      <c r="P354">
        <v>3700</v>
      </c>
      <c r="Q354" t="s">
        <v>139</v>
      </c>
      <c r="R354">
        <v>3720</v>
      </c>
      <c r="S354" t="s">
        <v>55</v>
      </c>
      <c r="T354">
        <v>3721</v>
      </c>
      <c r="U354" t="s">
        <v>141</v>
      </c>
      <c r="V354">
        <v>0</v>
      </c>
      <c r="W354" t="s">
        <v>57</v>
      </c>
      <c r="X354">
        <v>3000</v>
      </c>
      <c r="Y354" t="s">
        <v>55</v>
      </c>
      <c r="Z354" t="s">
        <v>74</v>
      </c>
      <c r="AA354" t="s">
        <v>192</v>
      </c>
      <c r="AB354" t="s">
        <v>60</v>
      </c>
      <c r="AC354" t="s">
        <v>303</v>
      </c>
      <c r="AD354" t="s">
        <v>304</v>
      </c>
      <c r="AE354" s="1">
        <v>4617.5</v>
      </c>
      <c r="AF354">
        <v>0</v>
      </c>
      <c r="AG354" s="1">
        <v>4617</v>
      </c>
      <c r="AH354" s="1">
        <v>4617</v>
      </c>
      <c r="AI354" s="1">
        <v>4617</v>
      </c>
      <c r="AJ354" s="1">
        <v>4617</v>
      </c>
      <c r="AK354" s="1">
        <v>4617</v>
      </c>
      <c r="AL354" s="1">
        <f t="shared" si="27"/>
        <v>0.5</v>
      </c>
      <c r="AM354" s="1">
        <v>0</v>
      </c>
      <c r="AN354" s="1">
        <f t="shared" si="28"/>
        <v>4617.5</v>
      </c>
      <c r="AO354" s="1">
        <f t="shared" si="29"/>
        <v>0.5</v>
      </c>
      <c r="AP354">
        <v>0</v>
      </c>
      <c r="AQ354" s="1">
        <v>4617.5</v>
      </c>
      <c r="AR354">
        <v>0</v>
      </c>
      <c r="AS354">
        <v>0</v>
      </c>
      <c r="AT354" s="1">
        <v>4617.5</v>
      </c>
    </row>
    <row r="355" spans="1:46" hidden="1" x14ac:dyDescent="0.25">
      <c r="A355" t="s">
        <v>63</v>
      </c>
      <c r="B355" t="s">
        <v>64</v>
      </c>
      <c r="C355">
        <v>1</v>
      </c>
      <c r="D355" t="s">
        <v>45</v>
      </c>
      <c r="E355">
        <v>1.7</v>
      </c>
      <c r="F355" t="s">
        <v>321</v>
      </c>
      <c r="G355" t="s">
        <v>333</v>
      </c>
      <c r="H355" t="s">
        <v>334</v>
      </c>
      <c r="I355" t="s">
        <v>87</v>
      </c>
      <c r="J355" t="s">
        <v>88</v>
      </c>
      <c r="K355" t="s">
        <v>335</v>
      </c>
      <c r="L355">
        <v>7</v>
      </c>
      <c r="M355">
        <v>40</v>
      </c>
      <c r="N355" t="s">
        <v>336</v>
      </c>
      <c r="O355" t="s">
        <v>53</v>
      </c>
      <c r="P355">
        <v>3700</v>
      </c>
      <c r="Q355" t="s">
        <v>139</v>
      </c>
      <c r="R355">
        <v>3720</v>
      </c>
      <c r="S355" t="s">
        <v>55</v>
      </c>
      <c r="T355">
        <v>3721</v>
      </c>
      <c r="U355" t="s">
        <v>141</v>
      </c>
      <c r="V355">
        <v>0</v>
      </c>
      <c r="W355" t="s">
        <v>57</v>
      </c>
      <c r="X355">
        <v>3000</v>
      </c>
      <c r="Y355" t="s">
        <v>55</v>
      </c>
      <c r="Z355" t="s">
        <v>74</v>
      </c>
      <c r="AA355" t="s">
        <v>337</v>
      </c>
      <c r="AB355" t="s">
        <v>338</v>
      </c>
      <c r="AC355" t="s">
        <v>339</v>
      </c>
      <c r="AD355" t="s">
        <v>340</v>
      </c>
      <c r="AE355" s="1">
        <v>6755.56</v>
      </c>
      <c r="AF355">
        <v>0</v>
      </c>
      <c r="AG355" s="1">
        <v>6755.56</v>
      </c>
      <c r="AH355" s="1">
        <v>6755.56</v>
      </c>
      <c r="AI355" s="1">
        <v>6755.56</v>
      </c>
      <c r="AJ355" s="1">
        <v>6755.56</v>
      </c>
      <c r="AK355" s="1">
        <v>6755.56</v>
      </c>
      <c r="AL355" s="1">
        <f t="shared" si="27"/>
        <v>0</v>
      </c>
      <c r="AM355" s="1">
        <v>0</v>
      </c>
      <c r="AN355" s="1">
        <f t="shared" si="28"/>
        <v>6755.56</v>
      </c>
      <c r="AO355" s="1">
        <f t="shared" si="29"/>
        <v>0</v>
      </c>
      <c r="AP355">
        <v>0</v>
      </c>
      <c r="AQ355" s="1">
        <v>15000</v>
      </c>
      <c r="AR355">
        <v>0</v>
      </c>
      <c r="AS355" s="1">
        <v>8244.44</v>
      </c>
      <c r="AT355" s="1">
        <v>6755.56</v>
      </c>
    </row>
    <row r="356" spans="1:46" hidden="1" x14ac:dyDescent="0.25">
      <c r="A356" t="s">
        <v>63</v>
      </c>
      <c r="B356" t="s">
        <v>64</v>
      </c>
      <c r="C356">
        <v>2</v>
      </c>
      <c r="D356" t="s">
        <v>351</v>
      </c>
      <c r="E356">
        <v>2.1</v>
      </c>
      <c r="F356" t="s">
        <v>352</v>
      </c>
      <c r="G356" t="s">
        <v>353</v>
      </c>
      <c r="H356" t="s">
        <v>354</v>
      </c>
      <c r="I356" t="s">
        <v>87</v>
      </c>
      <c r="J356" t="s">
        <v>88</v>
      </c>
      <c r="K356" t="s">
        <v>355</v>
      </c>
      <c r="L356">
        <v>4</v>
      </c>
      <c r="M356">
        <v>56</v>
      </c>
      <c r="N356" t="s">
        <v>356</v>
      </c>
      <c r="O356" t="s">
        <v>53</v>
      </c>
      <c r="P356">
        <v>3700</v>
      </c>
      <c r="Q356" t="s">
        <v>139</v>
      </c>
      <c r="R356">
        <v>3720</v>
      </c>
      <c r="S356" t="s">
        <v>55</v>
      </c>
      <c r="T356">
        <v>3721</v>
      </c>
      <c r="U356" t="s">
        <v>141</v>
      </c>
      <c r="V356">
        <v>0</v>
      </c>
      <c r="W356" t="s">
        <v>57</v>
      </c>
      <c r="X356">
        <v>3000</v>
      </c>
      <c r="Y356" t="s">
        <v>55</v>
      </c>
      <c r="Z356" t="s">
        <v>74</v>
      </c>
      <c r="AA356" t="s">
        <v>357</v>
      </c>
      <c r="AB356" t="s">
        <v>358</v>
      </c>
      <c r="AC356" t="s">
        <v>359</v>
      </c>
      <c r="AD356" t="s">
        <v>360</v>
      </c>
      <c r="AE356" s="1">
        <v>2220</v>
      </c>
      <c r="AF356">
        <v>0</v>
      </c>
      <c r="AG356" s="1">
        <v>2220</v>
      </c>
      <c r="AH356" s="1">
        <v>2220</v>
      </c>
      <c r="AI356" s="1">
        <v>2220</v>
      </c>
      <c r="AJ356" s="1">
        <v>2220</v>
      </c>
      <c r="AK356" s="1">
        <v>2220</v>
      </c>
      <c r="AL356" s="1">
        <f t="shared" si="27"/>
        <v>0</v>
      </c>
      <c r="AM356" s="1">
        <v>0</v>
      </c>
      <c r="AN356" s="1">
        <f t="shared" si="28"/>
        <v>2220</v>
      </c>
      <c r="AO356" s="1">
        <f t="shared" si="29"/>
        <v>0</v>
      </c>
      <c r="AP356">
        <v>0</v>
      </c>
      <c r="AQ356" s="1">
        <v>3000</v>
      </c>
      <c r="AR356">
        <v>0</v>
      </c>
      <c r="AS356">
        <v>780</v>
      </c>
      <c r="AT356" s="1">
        <v>2220</v>
      </c>
    </row>
    <row r="357" spans="1:46" hidden="1" x14ac:dyDescent="0.25">
      <c r="A357" t="s">
        <v>63</v>
      </c>
      <c r="B357" t="s">
        <v>64</v>
      </c>
      <c r="C357">
        <v>1</v>
      </c>
      <c r="D357" t="s">
        <v>45</v>
      </c>
      <c r="E357">
        <v>1.3</v>
      </c>
      <c r="F357" t="s">
        <v>46</v>
      </c>
      <c r="G357" t="s">
        <v>47</v>
      </c>
      <c r="H357" t="s">
        <v>48</v>
      </c>
      <c r="I357" t="s">
        <v>187</v>
      </c>
      <c r="J357" t="s">
        <v>188</v>
      </c>
      <c r="K357" t="s">
        <v>189</v>
      </c>
      <c r="L357">
        <v>6</v>
      </c>
      <c r="M357">
        <v>3</v>
      </c>
      <c r="N357" t="s">
        <v>213</v>
      </c>
      <c r="O357" t="s">
        <v>53</v>
      </c>
      <c r="P357">
        <v>3700</v>
      </c>
      <c r="Q357" t="s">
        <v>139</v>
      </c>
      <c r="R357">
        <v>3750</v>
      </c>
      <c r="S357" t="s">
        <v>55</v>
      </c>
      <c r="T357">
        <v>3751</v>
      </c>
      <c r="U357" t="s">
        <v>217</v>
      </c>
      <c r="V357">
        <v>0</v>
      </c>
      <c r="W357" t="s">
        <v>57</v>
      </c>
      <c r="X357">
        <v>3000</v>
      </c>
      <c r="Y357" t="s">
        <v>55</v>
      </c>
      <c r="Z357" t="s">
        <v>74</v>
      </c>
      <c r="AA357" t="s">
        <v>192</v>
      </c>
      <c r="AB357" t="s">
        <v>60</v>
      </c>
      <c r="AC357" t="s">
        <v>215</v>
      </c>
      <c r="AD357" t="s">
        <v>216</v>
      </c>
      <c r="AE357" s="1">
        <v>11397.95</v>
      </c>
      <c r="AF357" s="1">
        <v>11397.95</v>
      </c>
      <c r="AG357" s="1">
        <v>4332.16</v>
      </c>
      <c r="AH357" s="1">
        <v>4332.16</v>
      </c>
      <c r="AI357" s="1">
        <v>4332.16</v>
      </c>
      <c r="AJ357" s="1">
        <v>4332.16</v>
      </c>
      <c r="AK357" s="1">
        <v>4332.16</v>
      </c>
      <c r="AL357" s="1">
        <f t="shared" si="27"/>
        <v>7065.7900000000009</v>
      </c>
      <c r="AM357" s="1">
        <v>0</v>
      </c>
      <c r="AN357" s="1">
        <f t="shared" si="28"/>
        <v>11397.95</v>
      </c>
      <c r="AO357" s="1">
        <f t="shared" si="29"/>
        <v>7065.7900000000009</v>
      </c>
      <c r="AP357">
        <v>0</v>
      </c>
      <c r="AQ357">
        <v>0</v>
      </c>
      <c r="AR357">
        <v>0</v>
      </c>
      <c r="AS357">
        <v>0</v>
      </c>
      <c r="AT357">
        <v>0</v>
      </c>
    </row>
    <row r="358" spans="1:46" hidden="1" x14ac:dyDescent="0.25">
      <c r="A358" t="s">
        <v>63</v>
      </c>
      <c r="B358" t="s">
        <v>64</v>
      </c>
      <c r="C358">
        <v>1</v>
      </c>
      <c r="D358" t="s">
        <v>45</v>
      </c>
      <c r="E358">
        <v>1.3</v>
      </c>
      <c r="F358" t="s">
        <v>46</v>
      </c>
      <c r="G358" t="s">
        <v>47</v>
      </c>
      <c r="H358" t="s">
        <v>48</v>
      </c>
      <c r="I358" t="s">
        <v>67</v>
      </c>
      <c r="J358" t="s">
        <v>68</v>
      </c>
      <c r="K358" t="s">
        <v>89</v>
      </c>
      <c r="L358">
        <v>1</v>
      </c>
      <c r="M358">
        <v>7</v>
      </c>
      <c r="N358" t="s">
        <v>90</v>
      </c>
      <c r="O358" t="s">
        <v>53</v>
      </c>
      <c r="P358">
        <v>3700</v>
      </c>
      <c r="Q358" t="s">
        <v>139</v>
      </c>
      <c r="R358">
        <v>3750</v>
      </c>
      <c r="S358" t="s">
        <v>55</v>
      </c>
      <c r="T358">
        <v>3751</v>
      </c>
      <c r="U358" t="s">
        <v>217</v>
      </c>
      <c r="V358">
        <v>0</v>
      </c>
      <c r="W358" t="s">
        <v>57</v>
      </c>
      <c r="X358">
        <v>3000</v>
      </c>
      <c r="Y358" t="s">
        <v>55</v>
      </c>
      <c r="Z358" t="s">
        <v>74</v>
      </c>
      <c r="AA358" t="s">
        <v>96</v>
      </c>
      <c r="AB358" t="s">
        <v>76</v>
      </c>
      <c r="AC358" t="s">
        <v>299</v>
      </c>
      <c r="AD358" t="s">
        <v>98</v>
      </c>
      <c r="AE358" s="1">
        <v>5300</v>
      </c>
      <c r="AF358">
        <v>0</v>
      </c>
      <c r="AG358" s="1">
        <v>1165.96</v>
      </c>
      <c r="AH358" s="1">
        <v>1165.96</v>
      </c>
      <c r="AI358" s="1">
        <v>1165.96</v>
      </c>
      <c r="AJ358" s="1">
        <v>1165.96</v>
      </c>
      <c r="AK358" s="1">
        <v>1165.96</v>
      </c>
      <c r="AL358" s="1">
        <f t="shared" ref="AL358:AL421" si="30">AE358-AG358</f>
        <v>4134.04</v>
      </c>
      <c r="AM358" s="1">
        <v>0</v>
      </c>
      <c r="AN358" s="1">
        <f t="shared" ref="AN358:AN421" si="31">AE358+AM358</f>
        <v>5300</v>
      </c>
      <c r="AO358" s="1">
        <f t="shared" ref="AO358:AO421" si="32">AN358-AG358</f>
        <v>4134.04</v>
      </c>
      <c r="AP358">
        <v>0</v>
      </c>
      <c r="AQ358" s="1">
        <v>5300</v>
      </c>
      <c r="AR358">
        <v>0</v>
      </c>
      <c r="AS358">
        <v>0</v>
      </c>
      <c r="AT358" s="1">
        <v>5300</v>
      </c>
    </row>
    <row r="359" spans="1:46" hidden="1" x14ac:dyDescent="0.25">
      <c r="A359" t="s">
        <v>63</v>
      </c>
      <c r="B359" t="s">
        <v>64</v>
      </c>
      <c r="C359">
        <v>1</v>
      </c>
      <c r="D359" t="s">
        <v>45</v>
      </c>
      <c r="E359">
        <v>1.3</v>
      </c>
      <c r="F359" t="s">
        <v>46</v>
      </c>
      <c r="G359" t="s">
        <v>47</v>
      </c>
      <c r="H359" t="s">
        <v>48</v>
      </c>
      <c r="I359" t="s">
        <v>300</v>
      </c>
      <c r="J359" t="s">
        <v>301</v>
      </c>
      <c r="K359" t="s">
        <v>189</v>
      </c>
      <c r="L359">
        <v>6</v>
      </c>
      <c r="M359">
        <v>6</v>
      </c>
      <c r="N359" t="s">
        <v>302</v>
      </c>
      <c r="O359" t="s">
        <v>53</v>
      </c>
      <c r="P359">
        <v>3700</v>
      </c>
      <c r="Q359" t="s">
        <v>139</v>
      </c>
      <c r="R359">
        <v>3750</v>
      </c>
      <c r="S359" t="s">
        <v>55</v>
      </c>
      <c r="T359">
        <v>3751</v>
      </c>
      <c r="U359" t="s">
        <v>217</v>
      </c>
      <c r="V359">
        <v>0</v>
      </c>
      <c r="W359" t="s">
        <v>57</v>
      </c>
      <c r="X359">
        <v>3000</v>
      </c>
      <c r="Y359" t="s">
        <v>55</v>
      </c>
      <c r="Z359" t="s">
        <v>74</v>
      </c>
      <c r="AA359" t="s">
        <v>192</v>
      </c>
      <c r="AB359" t="s">
        <v>60</v>
      </c>
      <c r="AC359" t="s">
        <v>303</v>
      </c>
      <c r="AD359" t="s">
        <v>304</v>
      </c>
      <c r="AE359" s="1">
        <v>7282.5</v>
      </c>
      <c r="AF359">
        <v>0</v>
      </c>
      <c r="AG359" s="1">
        <v>7281.96</v>
      </c>
      <c r="AH359" s="1">
        <v>7281.96</v>
      </c>
      <c r="AI359" s="1">
        <v>7281.96</v>
      </c>
      <c r="AJ359" s="1">
        <v>7281.96</v>
      </c>
      <c r="AK359" s="1">
        <v>7281.96</v>
      </c>
      <c r="AL359" s="1">
        <f t="shared" si="30"/>
        <v>0.53999999999996362</v>
      </c>
      <c r="AM359" s="1">
        <v>0</v>
      </c>
      <c r="AN359" s="1">
        <f t="shared" si="31"/>
        <v>7282.5</v>
      </c>
      <c r="AO359" s="1">
        <f t="shared" si="32"/>
        <v>0.53999999999996362</v>
      </c>
      <c r="AP359">
        <v>0</v>
      </c>
      <c r="AQ359" s="1">
        <v>7282.5</v>
      </c>
      <c r="AR359">
        <v>0</v>
      </c>
      <c r="AS359">
        <v>0</v>
      </c>
      <c r="AT359" s="1">
        <v>7282.5</v>
      </c>
    </row>
    <row r="360" spans="1:46" hidden="1" x14ac:dyDescent="0.25">
      <c r="A360" t="s">
        <v>63</v>
      </c>
      <c r="B360" t="s">
        <v>64</v>
      </c>
      <c r="C360">
        <v>1</v>
      </c>
      <c r="D360" t="s">
        <v>45</v>
      </c>
      <c r="E360">
        <v>1.7</v>
      </c>
      <c r="F360" t="s">
        <v>321</v>
      </c>
      <c r="G360" t="s">
        <v>333</v>
      </c>
      <c r="H360" t="s">
        <v>334</v>
      </c>
      <c r="I360" t="s">
        <v>87</v>
      </c>
      <c r="J360" t="s">
        <v>88</v>
      </c>
      <c r="K360" t="s">
        <v>335</v>
      </c>
      <c r="L360">
        <v>7</v>
      </c>
      <c r="M360">
        <v>41</v>
      </c>
      <c r="N360" t="s">
        <v>336</v>
      </c>
      <c r="O360" t="s">
        <v>53</v>
      </c>
      <c r="P360">
        <v>3700</v>
      </c>
      <c r="Q360" t="s">
        <v>139</v>
      </c>
      <c r="R360">
        <v>3750</v>
      </c>
      <c r="S360" t="s">
        <v>55</v>
      </c>
      <c r="T360">
        <v>3751</v>
      </c>
      <c r="U360" t="s">
        <v>217</v>
      </c>
      <c r="V360">
        <v>0</v>
      </c>
      <c r="W360" t="s">
        <v>57</v>
      </c>
      <c r="X360">
        <v>3000</v>
      </c>
      <c r="Y360" t="s">
        <v>55</v>
      </c>
      <c r="Z360" t="s">
        <v>74</v>
      </c>
      <c r="AA360" t="s">
        <v>337</v>
      </c>
      <c r="AB360" t="s">
        <v>338</v>
      </c>
      <c r="AC360" t="s">
        <v>341</v>
      </c>
      <c r="AD360" t="s">
        <v>340</v>
      </c>
      <c r="AE360" s="1">
        <v>35000</v>
      </c>
      <c r="AF360">
        <v>0</v>
      </c>
      <c r="AG360" s="1">
        <v>19848.97</v>
      </c>
      <c r="AH360" s="1">
        <v>19848.97</v>
      </c>
      <c r="AI360" s="1">
        <v>19848.97</v>
      </c>
      <c r="AJ360" s="1">
        <v>19848.97</v>
      </c>
      <c r="AK360" s="1">
        <v>19848.97</v>
      </c>
      <c r="AL360" s="1">
        <f t="shared" si="30"/>
        <v>15151.029999999999</v>
      </c>
      <c r="AM360" s="1">
        <v>0</v>
      </c>
      <c r="AN360" s="1">
        <f t="shared" si="31"/>
        <v>35000</v>
      </c>
      <c r="AO360" s="1">
        <f t="shared" si="32"/>
        <v>15151.029999999999</v>
      </c>
      <c r="AP360" s="1">
        <v>35000</v>
      </c>
      <c r="AQ360">
        <v>0</v>
      </c>
      <c r="AR360">
        <v>0</v>
      </c>
      <c r="AS360">
        <v>0</v>
      </c>
      <c r="AT360" s="1">
        <v>35000</v>
      </c>
    </row>
    <row r="361" spans="1:46" hidden="1" x14ac:dyDescent="0.25">
      <c r="A361" t="s">
        <v>63</v>
      </c>
      <c r="B361" t="s">
        <v>64</v>
      </c>
      <c r="C361">
        <v>3</v>
      </c>
      <c r="D361" t="s">
        <v>472</v>
      </c>
      <c r="E361">
        <v>3.7</v>
      </c>
      <c r="F361" t="s">
        <v>499</v>
      </c>
      <c r="G361" t="s">
        <v>500</v>
      </c>
      <c r="H361" t="s">
        <v>499</v>
      </c>
      <c r="I361" t="s">
        <v>187</v>
      </c>
      <c r="J361" t="s">
        <v>188</v>
      </c>
      <c r="K361" t="s">
        <v>293</v>
      </c>
      <c r="L361">
        <v>8</v>
      </c>
      <c r="M361">
        <v>47</v>
      </c>
      <c r="N361" t="s">
        <v>501</v>
      </c>
      <c r="O361" t="s">
        <v>53</v>
      </c>
      <c r="P361">
        <v>3700</v>
      </c>
      <c r="Q361" t="s">
        <v>139</v>
      </c>
      <c r="R361">
        <v>3750</v>
      </c>
      <c r="S361" t="s">
        <v>55</v>
      </c>
      <c r="T361">
        <v>3751</v>
      </c>
      <c r="U361" t="s">
        <v>217</v>
      </c>
      <c r="V361">
        <v>0</v>
      </c>
      <c r="W361" t="s">
        <v>57</v>
      </c>
      <c r="X361">
        <v>3000</v>
      </c>
      <c r="Y361" t="s">
        <v>55</v>
      </c>
      <c r="Z361" t="s">
        <v>74</v>
      </c>
      <c r="AA361" t="s">
        <v>296</v>
      </c>
      <c r="AB361" t="s">
        <v>479</v>
      </c>
      <c r="AC361" t="s">
        <v>502</v>
      </c>
      <c r="AD361" t="s">
        <v>503</v>
      </c>
      <c r="AE361" s="1">
        <v>12000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 s="1">
        <f t="shared" si="30"/>
        <v>12000</v>
      </c>
      <c r="AM361" s="1">
        <v>0</v>
      </c>
      <c r="AN361" s="1">
        <f t="shared" si="31"/>
        <v>12000</v>
      </c>
      <c r="AO361" s="1">
        <f t="shared" si="32"/>
        <v>12000</v>
      </c>
      <c r="AP361">
        <v>0</v>
      </c>
      <c r="AQ361" s="1">
        <v>12000</v>
      </c>
      <c r="AR361">
        <v>0</v>
      </c>
      <c r="AS361">
        <v>0</v>
      </c>
      <c r="AT361" s="1">
        <v>12000</v>
      </c>
    </row>
    <row r="362" spans="1:46" hidden="1" x14ac:dyDescent="0.25">
      <c r="A362" t="s">
        <v>63</v>
      </c>
      <c r="B362" t="s">
        <v>64</v>
      </c>
      <c r="C362">
        <v>3</v>
      </c>
      <c r="D362" t="s">
        <v>472</v>
      </c>
      <c r="E362">
        <v>3.8</v>
      </c>
      <c r="F362" t="s">
        <v>506</v>
      </c>
      <c r="G362" t="s">
        <v>507</v>
      </c>
      <c r="H362" t="s">
        <v>508</v>
      </c>
      <c r="I362" t="s">
        <v>187</v>
      </c>
      <c r="J362" t="s">
        <v>188</v>
      </c>
      <c r="K362" t="s">
        <v>509</v>
      </c>
      <c r="L362">
        <v>6</v>
      </c>
      <c r="M362">
        <v>49</v>
      </c>
      <c r="N362" t="s">
        <v>510</v>
      </c>
      <c r="O362" t="s">
        <v>53</v>
      </c>
      <c r="P362">
        <v>3700</v>
      </c>
      <c r="Q362" t="s">
        <v>139</v>
      </c>
      <c r="R362">
        <v>3750</v>
      </c>
      <c r="S362" t="s">
        <v>55</v>
      </c>
      <c r="T362">
        <v>3751</v>
      </c>
      <c r="U362" t="s">
        <v>217</v>
      </c>
      <c r="V362">
        <v>0</v>
      </c>
      <c r="W362" t="s">
        <v>57</v>
      </c>
      <c r="X362">
        <v>3000</v>
      </c>
      <c r="Y362" t="s">
        <v>55</v>
      </c>
      <c r="Z362" t="s">
        <v>74</v>
      </c>
      <c r="AA362" t="s">
        <v>512</v>
      </c>
      <c r="AB362" t="s">
        <v>60</v>
      </c>
      <c r="AC362" t="s">
        <v>513</v>
      </c>
      <c r="AD362" t="s">
        <v>514</v>
      </c>
      <c r="AE362" s="1">
        <v>38006</v>
      </c>
      <c r="AF362">
        <v>0</v>
      </c>
      <c r="AG362" s="1">
        <v>16118.18</v>
      </c>
      <c r="AH362" s="1">
        <v>16118.18</v>
      </c>
      <c r="AI362" s="1">
        <v>16118.18</v>
      </c>
      <c r="AJ362" s="1">
        <v>16118.18</v>
      </c>
      <c r="AK362" s="1">
        <v>16118.18</v>
      </c>
      <c r="AL362" s="1">
        <f t="shared" si="30"/>
        <v>21887.82</v>
      </c>
      <c r="AM362" s="1">
        <v>0</v>
      </c>
      <c r="AN362" s="1">
        <f t="shared" si="31"/>
        <v>38006</v>
      </c>
      <c r="AO362" s="1">
        <f t="shared" si="32"/>
        <v>21887.82</v>
      </c>
      <c r="AP362">
        <v>0</v>
      </c>
      <c r="AQ362" s="1">
        <v>38006</v>
      </c>
      <c r="AR362">
        <v>0</v>
      </c>
      <c r="AS362">
        <v>0</v>
      </c>
      <c r="AT362" s="1">
        <v>38006</v>
      </c>
    </row>
    <row r="363" spans="1:46" hidden="1" x14ac:dyDescent="0.25">
      <c r="A363" t="s">
        <v>63</v>
      </c>
      <c r="B363" t="s">
        <v>64</v>
      </c>
      <c r="C363">
        <v>1</v>
      </c>
      <c r="D363" t="s">
        <v>45</v>
      </c>
      <c r="E363">
        <v>1.7</v>
      </c>
      <c r="F363" t="s">
        <v>321</v>
      </c>
      <c r="G363" t="s">
        <v>322</v>
      </c>
      <c r="H363" t="s">
        <v>323</v>
      </c>
      <c r="I363" t="s">
        <v>187</v>
      </c>
      <c r="J363" t="s">
        <v>188</v>
      </c>
      <c r="K363" t="s">
        <v>89</v>
      </c>
      <c r="L363">
        <v>3</v>
      </c>
      <c r="M363">
        <v>11</v>
      </c>
      <c r="N363" t="s">
        <v>324</v>
      </c>
      <c r="O363" t="s">
        <v>53</v>
      </c>
      <c r="P363">
        <v>3700</v>
      </c>
      <c r="Q363" t="s">
        <v>139</v>
      </c>
      <c r="R363">
        <v>3760</v>
      </c>
      <c r="S363" t="s">
        <v>55</v>
      </c>
      <c r="T363">
        <v>3761</v>
      </c>
      <c r="U363" t="s">
        <v>328</v>
      </c>
      <c r="V363">
        <v>0</v>
      </c>
      <c r="W363" t="s">
        <v>57</v>
      </c>
      <c r="X363">
        <v>3000</v>
      </c>
      <c r="Y363" t="s">
        <v>55</v>
      </c>
      <c r="Z363" t="s">
        <v>74</v>
      </c>
      <c r="AA363" t="s">
        <v>96</v>
      </c>
      <c r="AB363" t="s">
        <v>288</v>
      </c>
      <c r="AC363" t="s">
        <v>326</v>
      </c>
      <c r="AD363" t="s">
        <v>327</v>
      </c>
      <c r="AE363" s="1">
        <v>14116</v>
      </c>
      <c r="AF363">
        <v>0</v>
      </c>
      <c r="AG363" s="1">
        <v>14116</v>
      </c>
      <c r="AH363" s="1">
        <v>14116</v>
      </c>
      <c r="AI363">
        <v>0</v>
      </c>
      <c r="AJ363">
        <v>0</v>
      </c>
      <c r="AK363">
        <v>0</v>
      </c>
      <c r="AL363" s="1">
        <f t="shared" si="30"/>
        <v>0</v>
      </c>
      <c r="AM363" s="1">
        <v>0</v>
      </c>
      <c r="AN363" s="1">
        <f t="shared" si="31"/>
        <v>14116</v>
      </c>
      <c r="AO363" s="1">
        <f t="shared" si="32"/>
        <v>0</v>
      </c>
      <c r="AP363">
        <v>0</v>
      </c>
      <c r="AQ363" s="1">
        <v>14116</v>
      </c>
      <c r="AR363">
        <v>0</v>
      </c>
      <c r="AS363">
        <v>0</v>
      </c>
      <c r="AT363" s="1">
        <v>14116</v>
      </c>
    </row>
    <row r="364" spans="1:46" hidden="1" x14ac:dyDescent="0.25">
      <c r="A364" t="s">
        <v>63</v>
      </c>
      <c r="B364" t="s">
        <v>64</v>
      </c>
      <c r="C364">
        <v>1</v>
      </c>
      <c r="D364" t="s">
        <v>45</v>
      </c>
      <c r="E364">
        <v>1.3</v>
      </c>
      <c r="F364" t="s">
        <v>46</v>
      </c>
      <c r="G364" t="s">
        <v>47</v>
      </c>
      <c r="H364" t="s">
        <v>48</v>
      </c>
      <c r="I364" t="s">
        <v>49</v>
      </c>
      <c r="J364" t="s">
        <v>50</v>
      </c>
      <c r="K364" t="s">
        <v>51</v>
      </c>
      <c r="L364">
        <v>6</v>
      </c>
      <c r="M364">
        <v>18</v>
      </c>
      <c r="N364" t="s">
        <v>100</v>
      </c>
      <c r="O364" t="s">
        <v>53</v>
      </c>
      <c r="P364">
        <v>3700</v>
      </c>
      <c r="Q364" t="s">
        <v>139</v>
      </c>
      <c r="R364">
        <v>3790</v>
      </c>
      <c r="S364" t="s">
        <v>55</v>
      </c>
      <c r="T364">
        <v>3791</v>
      </c>
      <c r="U364" t="s">
        <v>142</v>
      </c>
      <c r="V364">
        <v>0</v>
      </c>
      <c r="W364" t="s">
        <v>57</v>
      </c>
      <c r="X364">
        <v>3000</v>
      </c>
      <c r="Y364" t="s">
        <v>55</v>
      </c>
      <c r="Z364" t="s">
        <v>74</v>
      </c>
      <c r="AA364" t="s">
        <v>59</v>
      </c>
      <c r="AB364" t="s">
        <v>60</v>
      </c>
      <c r="AC364" t="s">
        <v>105</v>
      </c>
      <c r="AD364" t="s">
        <v>106</v>
      </c>
      <c r="AE364">
        <v>0</v>
      </c>
      <c r="AF364" s="1">
        <v>3500</v>
      </c>
      <c r="AG364">
        <v>0</v>
      </c>
      <c r="AH364">
        <v>0</v>
      </c>
      <c r="AI364">
        <v>0</v>
      </c>
      <c r="AJ364">
        <v>0</v>
      </c>
      <c r="AK364">
        <v>0</v>
      </c>
      <c r="AL364" s="1">
        <f t="shared" si="30"/>
        <v>0</v>
      </c>
      <c r="AM364" s="1">
        <v>0</v>
      </c>
      <c r="AN364" s="1">
        <f t="shared" si="31"/>
        <v>0</v>
      </c>
      <c r="AO364" s="1">
        <f t="shared" si="32"/>
        <v>0</v>
      </c>
      <c r="AP364">
        <v>0</v>
      </c>
      <c r="AQ364">
        <v>0</v>
      </c>
      <c r="AR364">
        <v>0</v>
      </c>
      <c r="AS364" s="1">
        <v>3500</v>
      </c>
      <c r="AT364" s="1">
        <v>-3500</v>
      </c>
    </row>
    <row r="365" spans="1:46" hidden="1" x14ac:dyDescent="0.25">
      <c r="A365" t="s">
        <v>63</v>
      </c>
      <c r="B365" t="s">
        <v>64</v>
      </c>
      <c r="C365">
        <v>1</v>
      </c>
      <c r="D365" t="s">
        <v>45</v>
      </c>
      <c r="E365">
        <v>1.3</v>
      </c>
      <c r="F365" t="s">
        <v>46</v>
      </c>
      <c r="G365" t="s">
        <v>47</v>
      </c>
      <c r="H365" t="s">
        <v>48</v>
      </c>
      <c r="I365" t="s">
        <v>67</v>
      </c>
      <c r="J365" t="s">
        <v>68</v>
      </c>
      <c r="K365" t="s">
        <v>89</v>
      </c>
      <c r="L365">
        <v>1</v>
      </c>
      <c r="M365">
        <v>7</v>
      </c>
      <c r="N365" t="s">
        <v>90</v>
      </c>
      <c r="O365" t="s">
        <v>53</v>
      </c>
      <c r="P365">
        <v>3700</v>
      </c>
      <c r="Q365" t="s">
        <v>139</v>
      </c>
      <c r="R365">
        <v>3790</v>
      </c>
      <c r="S365" t="s">
        <v>55</v>
      </c>
      <c r="T365">
        <v>3791</v>
      </c>
      <c r="U365" t="s">
        <v>142</v>
      </c>
      <c r="V365">
        <v>0</v>
      </c>
      <c r="W365" t="s">
        <v>57</v>
      </c>
      <c r="X365">
        <v>3000</v>
      </c>
      <c r="Y365" t="s">
        <v>55</v>
      </c>
      <c r="Z365" t="s">
        <v>74</v>
      </c>
      <c r="AA365" t="s">
        <v>96</v>
      </c>
      <c r="AB365" t="s">
        <v>76</v>
      </c>
      <c r="AC365" t="s">
        <v>299</v>
      </c>
      <c r="AD365" t="s">
        <v>98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 s="1">
        <f t="shared" si="30"/>
        <v>0</v>
      </c>
      <c r="AM365" s="1">
        <v>0</v>
      </c>
      <c r="AN365" s="1">
        <f t="shared" si="31"/>
        <v>0</v>
      </c>
      <c r="AO365" s="1">
        <f t="shared" si="32"/>
        <v>0</v>
      </c>
      <c r="AP365">
        <v>0</v>
      </c>
      <c r="AQ365" s="1">
        <v>8000</v>
      </c>
      <c r="AR365">
        <v>0</v>
      </c>
      <c r="AS365" s="1">
        <v>8000</v>
      </c>
      <c r="AT365">
        <v>0</v>
      </c>
    </row>
    <row r="366" spans="1:46" hidden="1" x14ac:dyDescent="0.25">
      <c r="A366" t="s">
        <v>63</v>
      </c>
      <c r="B366" t="s">
        <v>64</v>
      </c>
      <c r="C366">
        <v>1</v>
      </c>
      <c r="D366" t="s">
        <v>45</v>
      </c>
      <c r="E366">
        <v>1.3</v>
      </c>
      <c r="F366" t="s">
        <v>46</v>
      </c>
      <c r="G366" t="s">
        <v>47</v>
      </c>
      <c r="H366" t="s">
        <v>48</v>
      </c>
      <c r="I366" t="s">
        <v>49</v>
      </c>
      <c r="J366" t="s">
        <v>50</v>
      </c>
      <c r="K366" t="s">
        <v>51</v>
      </c>
      <c r="L366">
        <v>6</v>
      </c>
      <c r="M366">
        <v>18</v>
      </c>
      <c r="N366" t="s">
        <v>100</v>
      </c>
      <c r="O366" t="s">
        <v>53</v>
      </c>
      <c r="P366">
        <v>3800</v>
      </c>
      <c r="Q366" t="s">
        <v>143</v>
      </c>
      <c r="R366">
        <v>3820</v>
      </c>
      <c r="S366" t="s">
        <v>55</v>
      </c>
      <c r="T366">
        <v>3821</v>
      </c>
      <c r="U366" t="s">
        <v>144</v>
      </c>
      <c r="V366">
        <v>0</v>
      </c>
      <c r="W366" t="s">
        <v>57</v>
      </c>
      <c r="X366">
        <v>3000</v>
      </c>
      <c r="Y366" t="s">
        <v>55</v>
      </c>
      <c r="Z366" t="s">
        <v>74</v>
      </c>
      <c r="AA366" t="s">
        <v>59</v>
      </c>
      <c r="AB366" t="s">
        <v>60</v>
      </c>
      <c r="AC366" t="s">
        <v>105</v>
      </c>
      <c r="AD366" t="s">
        <v>106</v>
      </c>
      <c r="AE366">
        <v>0</v>
      </c>
      <c r="AF366" s="1">
        <v>1000000</v>
      </c>
      <c r="AG366">
        <v>0</v>
      </c>
      <c r="AH366">
        <v>0</v>
      </c>
      <c r="AI366">
        <v>0</v>
      </c>
      <c r="AJ366">
        <v>0</v>
      </c>
      <c r="AK366">
        <v>0</v>
      </c>
      <c r="AL366" s="1">
        <f t="shared" si="30"/>
        <v>0</v>
      </c>
      <c r="AM366" s="1">
        <v>0</v>
      </c>
      <c r="AN366" s="1">
        <f t="shared" si="31"/>
        <v>0</v>
      </c>
      <c r="AO366" s="1">
        <f t="shared" si="32"/>
        <v>0</v>
      </c>
      <c r="AP366">
        <v>0</v>
      </c>
      <c r="AQ366">
        <v>0</v>
      </c>
      <c r="AR366">
        <v>0</v>
      </c>
      <c r="AS366" s="1">
        <v>1000000</v>
      </c>
      <c r="AT366" s="1">
        <v>-1000000</v>
      </c>
    </row>
    <row r="367" spans="1:46" hidden="1" x14ac:dyDescent="0.25">
      <c r="A367" t="s">
        <v>63</v>
      </c>
      <c r="B367" t="s">
        <v>64</v>
      </c>
      <c r="C367">
        <v>1</v>
      </c>
      <c r="D367" t="s">
        <v>45</v>
      </c>
      <c r="E367">
        <v>1.3</v>
      </c>
      <c r="F367" t="s">
        <v>46</v>
      </c>
      <c r="G367" t="s">
        <v>47</v>
      </c>
      <c r="H367" t="s">
        <v>48</v>
      </c>
      <c r="I367" t="s">
        <v>161</v>
      </c>
      <c r="J367" t="s">
        <v>162</v>
      </c>
      <c r="K367" t="s">
        <v>89</v>
      </c>
      <c r="L367">
        <v>1</v>
      </c>
      <c r="M367">
        <v>14</v>
      </c>
      <c r="N367" t="s">
        <v>163</v>
      </c>
      <c r="O367" t="s">
        <v>53</v>
      </c>
      <c r="P367">
        <v>3800</v>
      </c>
      <c r="Q367" t="s">
        <v>143</v>
      </c>
      <c r="R367">
        <v>3820</v>
      </c>
      <c r="S367" t="s">
        <v>55</v>
      </c>
      <c r="T367">
        <v>3821</v>
      </c>
      <c r="U367" t="s">
        <v>144</v>
      </c>
      <c r="V367">
        <v>0</v>
      </c>
      <c r="W367" t="s">
        <v>57</v>
      </c>
      <c r="X367">
        <v>3000</v>
      </c>
      <c r="Y367" t="s">
        <v>55</v>
      </c>
      <c r="Z367" t="s">
        <v>74</v>
      </c>
      <c r="AA367" t="s">
        <v>96</v>
      </c>
      <c r="AB367" t="s">
        <v>76</v>
      </c>
      <c r="AC367" t="s">
        <v>165</v>
      </c>
      <c r="AD367" t="s">
        <v>166</v>
      </c>
      <c r="AE367" s="1">
        <v>1896600</v>
      </c>
      <c r="AF367" s="1">
        <v>1000000</v>
      </c>
      <c r="AG367" s="1">
        <v>1896600</v>
      </c>
      <c r="AH367" s="1">
        <v>1896600</v>
      </c>
      <c r="AI367" s="1">
        <v>1896600</v>
      </c>
      <c r="AJ367" s="1">
        <v>1896600</v>
      </c>
      <c r="AK367" s="1">
        <v>1896600</v>
      </c>
      <c r="AL367" s="1">
        <f t="shared" si="30"/>
        <v>0</v>
      </c>
      <c r="AM367" s="1">
        <v>0</v>
      </c>
      <c r="AN367" s="1">
        <f t="shared" si="31"/>
        <v>1896600</v>
      </c>
      <c r="AO367" s="1">
        <f t="shared" si="32"/>
        <v>0</v>
      </c>
      <c r="AP367">
        <v>0</v>
      </c>
      <c r="AQ367" s="1">
        <v>1096800</v>
      </c>
      <c r="AR367">
        <v>0</v>
      </c>
      <c r="AS367" s="1">
        <v>200200</v>
      </c>
      <c r="AT367" s="1">
        <v>896600</v>
      </c>
    </row>
    <row r="368" spans="1:46" hidden="1" x14ac:dyDescent="0.25">
      <c r="A368" t="s">
        <v>63</v>
      </c>
      <c r="B368" t="s">
        <v>64</v>
      </c>
      <c r="C368">
        <v>1</v>
      </c>
      <c r="D368" t="s">
        <v>45</v>
      </c>
      <c r="E368">
        <v>1.3</v>
      </c>
      <c r="F368" t="s">
        <v>46</v>
      </c>
      <c r="G368" t="s">
        <v>47</v>
      </c>
      <c r="H368" t="s">
        <v>48</v>
      </c>
      <c r="I368" t="s">
        <v>177</v>
      </c>
      <c r="J368" t="s">
        <v>178</v>
      </c>
      <c r="K368" t="s">
        <v>89</v>
      </c>
      <c r="L368">
        <v>1</v>
      </c>
      <c r="M368">
        <v>15</v>
      </c>
      <c r="N368" t="s">
        <v>163</v>
      </c>
      <c r="O368" t="s">
        <v>53</v>
      </c>
      <c r="P368">
        <v>3800</v>
      </c>
      <c r="Q368" t="s">
        <v>143</v>
      </c>
      <c r="R368">
        <v>3820</v>
      </c>
      <c r="S368" t="s">
        <v>55</v>
      </c>
      <c r="T368">
        <v>3821</v>
      </c>
      <c r="U368" t="s">
        <v>144</v>
      </c>
      <c r="V368">
        <v>0</v>
      </c>
      <c r="W368" t="s">
        <v>57</v>
      </c>
      <c r="X368">
        <v>3000</v>
      </c>
      <c r="Y368" t="s">
        <v>55</v>
      </c>
      <c r="Z368" t="s">
        <v>74</v>
      </c>
      <c r="AA368" t="s">
        <v>96</v>
      </c>
      <c r="AB368" t="s">
        <v>76</v>
      </c>
      <c r="AC368" t="s">
        <v>180</v>
      </c>
      <c r="AD368" t="s">
        <v>166</v>
      </c>
      <c r="AE368" s="1">
        <v>603200</v>
      </c>
      <c r="AF368" s="1">
        <v>1000000</v>
      </c>
      <c r="AG368" s="1">
        <v>603200</v>
      </c>
      <c r="AH368" s="1">
        <v>603200</v>
      </c>
      <c r="AI368" s="1">
        <v>603200</v>
      </c>
      <c r="AJ368" s="1">
        <v>603200</v>
      </c>
      <c r="AK368" s="1">
        <v>603200</v>
      </c>
      <c r="AL368" s="1">
        <f t="shared" si="30"/>
        <v>0</v>
      </c>
      <c r="AM368" s="1">
        <v>0</v>
      </c>
      <c r="AN368" s="1">
        <f t="shared" si="31"/>
        <v>603200</v>
      </c>
      <c r="AO368" s="1">
        <f t="shared" si="32"/>
        <v>0</v>
      </c>
      <c r="AP368" s="1">
        <v>1396800</v>
      </c>
      <c r="AQ368">
        <v>0</v>
      </c>
      <c r="AR368">
        <v>0</v>
      </c>
      <c r="AS368" s="1">
        <v>1793600</v>
      </c>
      <c r="AT368" s="1">
        <v>-396800</v>
      </c>
    </row>
    <row r="369" spans="1:46" hidden="1" x14ac:dyDescent="0.25">
      <c r="A369" t="s">
        <v>63</v>
      </c>
      <c r="B369" t="s">
        <v>64</v>
      </c>
      <c r="C369">
        <v>1</v>
      </c>
      <c r="D369" t="s">
        <v>45</v>
      </c>
      <c r="E369">
        <v>1.3</v>
      </c>
      <c r="F369" t="s">
        <v>46</v>
      </c>
      <c r="G369" t="s">
        <v>47</v>
      </c>
      <c r="H369" t="s">
        <v>48</v>
      </c>
      <c r="I369" t="s">
        <v>187</v>
      </c>
      <c r="J369" t="s">
        <v>188</v>
      </c>
      <c r="K369" t="s">
        <v>189</v>
      </c>
      <c r="L369">
        <v>5</v>
      </c>
      <c r="M369">
        <v>2</v>
      </c>
      <c r="N369" t="s">
        <v>201</v>
      </c>
      <c r="O369" t="s">
        <v>53</v>
      </c>
      <c r="P369">
        <v>3800</v>
      </c>
      <c r="Q369" t="s">
        <v>143</v>
      </c>
      <c r="R369">
        <v>3820</v>
      </c>
      <c r="S369" t="s">
        <v>55</v>
      </c>
      <c r="T369">
        <v>3821</v>
      </c>
      <c r="U369" t="s">
        <v>144</v>
      </c>
      <c r="V369">
        <v>0</v>
      </c>
      <c r="W369" t="s">
        <v>57</v>
      </c>
      <c r="X369">
        <v>3000</v>
      </c>
      <c r="Y369" t="s">
        <v>55</v>
      </c>
      <c r="Z369" t="s">
        <v>74</v>
      </c>
      <c r="AA369" t="s">
        <v>192</v>
      </c>
      <c r="AB369" t="s">
        <v>202</v>
      </c>
      <c r="AC369" t="s">
        <v>203</v>
      </c>
      <c r="AD369" t="s">
        <v>204</v>
      </c>
      <c r="AE369" s="1">
        <v>808397.19</v>
      </c>
      <c r="AF369" s="1">
        <v>850588.4</v>
      </c>
      <c r="AG369" s="1">
        <v>808397.19</v>
      </c>
      <c r="AH369" s="1">
        <v>808397.19</v>
      </c>
      <c r="AI369" s="1">
        <v>692199.99</v>
      </c>
      <c r="AJ369">
        <v>0</v>
      </c>
      <c r="AK369">
        <v>0</v>
      </c>
      <c r="AL369" s="1">
        <f t="shared" si="30"/>
        <v>0</v>
      </c>
      <c r="AM369" s="1">
        <v>0</v>
      </c>
      <c r="AN369" s="1">
        <f t="shared" si="31"/>
        <v>808397.19</v>
      </c>
      <c r="AO369" s="1">
        <f t="shared" si="32"/>
        <v>0</v>
      </c>
      <c r="AP369">
        <v>0</v>
      </c>
      <c r="AQ369" s="1">
        <v>818820</v>
      </c>
      <c r="AR369">
        <v>0</v>
      </c>
      <c r="AS369" s="1">
        <v>861011.21</v>
      </c>
      <c r="AT369" s="1">
        <v>-42191.21</v>
      </c>
    </row>
    <row r="370" spans="1:46" hidden="1" x14ac:dyDescent="0.25">
      <c r="A370" t="s">
        <v>63</v>
      </c>
      <c r="B370" t="s">
        <v>64</v>
      </c>
      <c r="C370">
        <v>1</v>
      </c>
      <c r="D370" t="s">
        <v>45</v>
      </c>
      <c r="E370">
        <v>1.3</v>
      </c>
      <c r="F370" t="s">
        <v>46</v>
      </c>
      <c r="G370" t="s">
        <v>47</v>
      </c>
      <c r="H370" t="s">
        <v>48</v>
      </c>
      <c r="I370" t="s">
        <v>187</v>
      </c>
      <c r="J370" t="s">
        <v>188</v>
      </c>
      <c r="K370" t="s">
        <v>189</v>
      </c>
      <c r="L370">
        <v>5</v>
      </c>
      <c r="M370">
        <v>2</v>
      </c>
      <c r="N370" t="s">
        <v>201</v>
      </c>
      <c r="O370" t="s">
        <v>53</v>
      </c>
      <c r="P370">
        <v>3800</v>
      </c>
      <c r="Q370" t="s">
        <v>143</v>
      </c>
      <c r="R370">
        <v>3820</v>
      </c>
      <c r="S370" t="s">
        <v>55</v>
      </c>
      <c r="T370">
        <v>3821</v>
      </c>
      <c r="U370" t="s">
        <v>144</v>
      </c>
      <c r="V370">
        <v>40</v>
      </c>
      <c r="W370" t="s">
        <v>208</v>
      </c>
      <c r="X370">
        <v>3000</v>
      </c>
      <c r="Y370" t="s">
        <v>55</v>
      </c>
      <c r="Z370" t="s">
        <v>74</v>
      </c>
      <c r="AA370" t="s">
        <v>192</v>
      </c>
      <c r="AB370" t="s">
        <v>202</v>
      </c>
      <c r="AC370" t="s">
        <v>203</v>
      </c>
      <c r="AD370" t="s">
        <v>204</v>
      </c>
      <c r="AE370" s="1">
        <v>2462999</v>
      </c>
      <c r="AF370">
        <v>0</v>
      </c>
      <c r="AG370" s="1">
        <v>2462999</v>
      </c>
      <c r="AH370">
        <v>0</v>
      </c>
      <c r="AI370">
        <v>0</v>
      </c>
      <c r="AJ370">
        <v>0</v>
      </c>
      <c r="AK370">
        <v>0</v>
      </c>
      <c r="AL370" s="1">
        <f t="shared" si="30"/>
        <v>0</v>
      </c>
      <c r="AM370" s="1">
        <v>0</v>
      </c>
      <c r="AN370" s="1">
        <f t="shared" si="31"/>
        <v>2462999</v>
      </c>
      <c r="AO370" s="1">
        <f t="shared" si="32"/>
        <v>0</v>
      </c>
      <c r="AP370">
        <v>0</v>
      </c>
      <c r="AQ370" s="1">
        <v>2578000</v>
      </c>
      <c r="AR370">
        <v>0</v>
      </c>
      <c r="AS370" s="1">
        <v>115001</v>
      </c>
      <c r="AT370" s="1">
        <v>2462999</v>
      </c>
    </row>
    <row r="371" spans="1:46" hidden="1" x14ac:dyDescent="0.25">
      <c r="A371" t="s">
        <v>63</v>
      </c>
      <c r="B371" t="s">
        <v>64</v>
      </c>
      <c r="C371">
        <v>1</v>
      </c>
      <c r="D371" t="s">
        <v>45</v>
      </c>
      <c r="E371">
        <v>1.3</v>
      </c>
      <c r="F371" t="s">
        <v>46</v>
      </c>
      <c r="G371" t="s">
        <v>47</v>
      </c>
      <c r="H371" t="s">
        <v>48</v>
      </c>
      <c r="I371" t="s">
        <v>187</v>
      </c>
      <c r="J371" t="s">
        <v>188</v>
      </c>
      <c r="K371" t="s">
        <v>189</v>
      </c>
      <c r="L371">
        <v>5</v>
      </c>
      <c r="M371">
        <v>5</v>
      </c>
      <c r="N371" t="s">
        <v>209</v>
      </c>
      <c r="O371" t="s">
        <v>53</v>
      </c>
      <c r="P371">
        <v>3800</v>
      </c>
      <c r="Q371" t="s">
        <v>143</v>
      </c>
      <c r="R371">
        <v>3820</v>
      </c>
      <c r="S371" t="s">
        <v>55</v>
      </c>
      <c r="T371">
        <v>3821</v>
      </c>
      <c r="U371" t="s">
        <v>144</v>
      </c>
      <c r="V371">
        <v>0</v>
      </c>
      <c r="W371" t="s">
        <v>57</v>
      </c>
      <c r="X371">
        <v>3000</v>
      </c>
      <c r="Y371" t="s">
        <v>55</v>
      </c>
      <c r="Z371" t="s">
        <v>74</v>
      </c>
      <c r="AA371" t="s">
        <v>192</v>
      </c>
      <c r="AB371" t="s">
        <v>202</v>
      </c>
      <c r="AC371" t="s">
        <v>210</v>
      </c>
      <c r="AD371" t="s">
        <v>211</v>
      </c>
      <c r="AE371" s="1">
        <v>1134949.8</v>
      </c>
      <c r="AF371" s="1">
        <v>500000</v>
      </c>
      <c r="AG371" s="1">
        <v>1134949.8</v>
      </c>
      <c r="AH371" s="1">
        <v>1134949.8</v>
      </c>
      <c r="AI371" s="1">
        <v>1134949.8</v>
      </c>
      <c r="AJ371" s="1">
        <v>535792.4</v>
      </c>
      <c r="AK371" s="1">
        <v>535792.4</v>
      </c>
      <c r="AL371" s="1">
        <f t="shared" si="30"/>
        <v>0</v>
      </c>
      <c r="AM371" s="1">
        <v>0</v>
      </c>
      <c r="AN371" s="1">
        <f t="shared" si="31"/>
        <v>1134949.8</v>
      </c>
      <c r="AO371" s="1">
        <f t="shared" si="32"/>
        <v>0</v>
      </c>
      <c r="AP371">
        <v>0</v>
      </c>
      <c r="AQ371" s="1">
        <v>1155568.3999999999</v>
      </c>
      <c r="AR371">
        <v>0</v>
      </c>
      <c r="AS371" s="1">
        <v>520618.6</v>
      </c>
      <c r="AT371" s="1">
        <v>634949.80000000005</v>
      </c>
    </row>
    <row r="372" spans="1:46" hidden="1" x14ac:dyDescent="0.25">
      <c r="A372" t="s">
        <v>63</v>
      </c>
      <c r="B372" t="s">
        <v>64</v>
      </c>
      <c r="C372">
        <v>1</v>
      </c>
      <c r="D372" t="s">
        <v>45</v>
      </c>
      <c r="E372">
        <v>1.3</v>
      </c>
      <c r="F372" t="s">
        <v>46</v>
      </c>
      <c r="G372" t="s">
        <v>47</v>
      </c>
      <c r="H372" t="s">
        <v>48</v>
      </c>
      <c r="I372" t="s">
        <v>187</v>
      </c>
      <c r="J372" t="s">
        <v>188</v>
      </c>
      <c r="K372" t="s">
        <v>189</v>
      </c>
      <c r="L372">
        <v>5</v>
      </c>
      <c r="M372">
        <v>5</v>
      </c>
      <c r="N372" t="s">
        <v>209</v>
      </c>
      <c r="O372" t="s">
        <v>53</v>
      </c>
      <c r="P372">
        <v>3800</v>
      </c>
      <c r="Q372" t="s">
        <v>143</v>
      </c>
      <c r="R372">
        <v>3820</v>
      </c>
      <c r="S372" t="s">
        <v>55</v>
      </c>
      <c r="T372">
        <v>3821</v>
      </c>
      <c r="U372" t="s">
        <v>144</v>
      </c>
      <c r="V372">
        <v>32</v>
      </c>
      <c r="W372" t="s">
        <v>212</v>
      </c>
      <c r="X372">
        <v>3000</v>
      </c>
      <c r="Y372" t="s">
        <v>55</v>
      </c>
      <c r="Z372" t="s">
        <v>74</v>
      </c>
      <c r="AA372" t="s">
        <v>192</v>
      </c>
      <c r="AB372" t="s">
        <v>202</v>
      </c>
      <c r="AC372" t="s">
        <v>210</v>
      </c>
      <c r="AD372" t="s">
        <v>211</v>
      </c>
      <c r="AE372" s="1">
        <v>743560</v>
      </c>
      <c r="AF372">
        <v>0</v>
      </c>
      <c r="AG372" s="1">
        <v>743560</v>
      </c>
      <c r="AH372" s="1">
        <v>743560</v>
      </c>
      <c r="AI372" s="1">
        <v>743560</v>
      </c>
      <c r="AJ372" s="1">
        <v>743560</v>
      </c>
      <c r="AK372" s="1">
        <v>743560</v>
      </c>
      <c r="AL372" s="1">
        <f t="shared" si="30"/>
        <v>0</v>
      </c>
      <c r="AM372" s="1">
        <v>0</v>
      </c>
      <c r="AN372" s="1">
        <f t="shared" si="31"/>
        <v>743560</v>
      </c>
      <c r="AO372" s="1">
        <f t="shared" si="32"/>
        <v>0</v>
      </c>
      <c r="AP372">
        <v>0</v>
      </c>
      <c r="AQ372" s="1">
        <v>750000</v>
      </c>
      <c r="AR372">
        <v>0</v>
      </c>
      <c r="AS372" s="1">
        <v>6440</v>
      </c>
      <c r="AT372" s="1">
        <v>743560</v>
      </c>
    </row>
    <row r="373" spans="1:46" hidden="1" x14ac:dyDescent="0.25">
      <c r="A373" t="s">
        <v>63</v>
      </c>
      <c r="B373" t="s">
        <v>64</v>
      </c>
      <c r="C373">
        <v>1</v>
      </c>
      <c r="D373" t="s">
        <v>45</v>
      </c>
      <c r="E373">
        <v>1.3</v>
      </c>
      <c r="F373" t="s">
        <v>46</v>
      </c>
      <c r="G373" t="s">
        <v>47</v>
      </c>
      <c r="H373" t="s">
        <v>48</v>
      </c>
      <c r="I373" t="s">
        <v>187</v>
      </c>
      <c r="J373" t="s">
        <v>188</v>
      </c>
      <c r="K373" t="s">
        <v>189</v>
      </c>
      <c r="L373">
        <v>5</v>
      </c>
      <c r="M373">
        <v>5</v>
      </c>
      <c r="N373" t="s">
        <v>209</v>
      </c>
      <c r="O373" t="s">
        <v>53</v>
      </c>
      <c r="P373">
        <v>3800</v>
      </c>
      <c r="Q373" t="s">
        <v>143</v>
      </c>
      <c r="R373">
        <v>3820</v>
      </c>
      <c r="S373" t="s">
        <v>55</v>
      </c>
      <c r="T373">
        <v>3821</v>
      </c>
      <c r="U373" t="s">
        <v>144</v>
      </c>
      <c r="V373">
        <v>40</v>
      </c>
      <c r="W373" t="s">
        <v>208</v>
      </c>
      <c r="X373">
        <v>3000</v>
      </c>
      <c r="Y373" t="s">
        <v>55</v>
      </c>
      <c r="Z373" t="s">
        <v>74</v>
      </c>
      <c r="AA373" t="s">
        <v>192</v>
      </c>
      <c r="AB373" t="s">
        <v>202</v>
      </c>
      <c r="AC373" t="s">
        <v>210</v>
      </c>
      <c r="AD373" t="s">
        <v>211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 s="1">
        <f t="shared" si="30"/>
        <v>0</v>
      </c>
      <c r="AM373" s="1">
        <v>0</v>
      </c>
      <c r="AN373" s="1">
        <f t="shared" si="31"/>
        <v>0</v>
      </c>
      <c r="AO373" s="1">
        <f t="shared" si="32"/>
        <v>0</v>
      </c>
      <c r="AP373" s="1">
        <v>1000000</v>
      </c>
      <c r="AQ373">
        <v>0</v>
      </c>
      <c r="AR373">
        <v>0</v>
      </c>
      <c r="AS373" s="1">
        <v>1000000</v>
      </c>
      <c r="AT373">
        <v>0</v>
      </c>
    </row>
    <row r="374" spans="1:46" hidden="1" x14ac:dyDescent="0.25">
      <c r="A374" t="s">
        <v>63</v>
      </c>
      <c r="B374" t="s">
        <v>64</v>
      </c>
      <c r="C374">
        <v>1</v>
      </c>
      <c r="D374" t="s">
        <v>45</v>
      </c>
      <c r="E374">
        <v>1.3</v>
      </c>
      <c r="F374" t="s">
        <v>46</v>
      </c>
      <c r="G374" t="s">
        <v>47</v>
      </c>
      <c r="H374" t="s">
        <v>48</v>
      </c>
      <c r="I374" t="s">
        <v>187</v>
      </c>
      <c r="J374" t="s">
        <v>188</v>
      </c>
      <c r="K374" t="s">
        <v>189</v>
      </c>
      <c r="L374">
        <v>6</v>
      </c>
      <c r="M374">
        <v>3</v>
      </c>
      <c r="N374" t="s">
        <v>213</v>
      </c>
      <c r="O374" t="s">
        <v>53</v>
      </c>
      <c r="P374">
        <v>3800</v>
      </c>
      <c r="Q374" t="s">
        <v>143</v>
      </c>
      <c r="R374">
        <v>3820</v>
      </c>
      <c r="S374" t="s">
        <v>55</v>
      </c>
      <c r="T374">
        <v>3821</v>
      </c>
      <c r="U374" t="s">
        <v>144</v>
      </c>
      <c r="V374">
        <v>0</v>
      </c>
      <c r="W374" t="s">
        <v>57</v>
      </c>
      <c r="X374">
        <v>3000</v>
      </c>
      <c r="Y374" t="s">
        <v>55</v>
      </c>
      <c r="Z374" t="s">
        <v>74</v>
      </c>
      <c r="AA374" t="s">
        <v>192</v>
      </c>
      <c r="AB374" t="s">
        <v>60</v>
      </c>
      <c r="AC374" t="s">
        <v>215</v>
      </c>
      <c r="AD374" t="s">
        <v>216</v>
      </c>
      <c r="AE374" s="1">
        <v>313896</v>
      </c>
      <c r="AF374">
        <v>0</v>
      </c>
      <c r="AG374" s="1">
        <v>313896</v>
      </c>
      <c r="AH374" s="1">
        <v>313896</v>
      </c>
      <c r="AI374" s="1">
        <v>313896</v>
      </c>
      <c r="AJ374">
        <v>0</v>
      </c>
      <c r="AK374">
        <v>0</v>
      </c>
      <c r="AL374" s="1">
        <f t="shared" si="30"/>
        <v>0</v>
      </c>
      <c r="AM374" s="1">
        <v>0</v>
      </c>
      <c r="AN374" s="1">
        <f t="shared" si="31"/>
        <v>313896</v>
      </c>
      <c r="AO374" s="1">
        <f t="shared" si="32"/>
        <v>0</v>
      </c>
      <c r="AP374">
        <v>0</v>
      </c>
      <c r="AQ374" s="1">
        <v>400000</v>
      </c>
      <c r="AR374">
        <v>0</v>
      </c>
      <c r="AS374" s="1">
        <v>86104</v>
      </c>
      <c r="AT374" s="1">
        <v>313896</v>
      </c>
    </row>
    <row r="375" spans="1:46" hidden="1" x14ac:dyDescent="0.25">
      <c r="A375" t="s">
        <v>63</v>
      </c>
      <c r="B375" t="s">
        <v>64</v>
      </c>
      <c r="C375">
        <v>1</v>
      </c>
      <c r="D375" t="s">
        <v>45</v>
      </c>
      <c r="E375">
        <v>1.3</v>
      </c>
      <c r="F375" t="s">
        <v>46</v>
      </c>
      <c r="G375" t="s">
        <v>47</v>
      </c>
      <c r="H375" t="s">
        <v>48</v>
      </c>
      <c r="I375" t="s">
        <v>187</v>
      </c>
      <c r="J375" t="s">
        <v>188</v>
      </c>
      <c r="K375" t="s">
        <v>226</v>
      </c>
      <c r="L375">
        <v>6</v>
      </c>
      <c r="M375">
        <v>21</v>
      </c>
      <c r="N375" t="s">
        <v>227</v>
      </c>
      <c r="O375" t="s">
        <v>53</v>
      </c>
      <c r="P375">
        <v>3800</v>
      </c>
      <c r="Q375" t="s">
        <v>143</v>
      </c>
      <c r="R375">
        <v>3820</v>
      </c>
      <c r="S375" t="s">
        <v>55</v>
      </c>
      <c r="T375">
        <v>3821</v>
      </c>
      <c r="U375" t="s">
        <v>144</v>
      </c>
      <c r="V375">
        <v>0</v>
      </c>
      <c r="W375" t="s">
        <v>57</v>
      </c>
      <c r="X375">
        <v>3000</v>
      </c>
      <c r="Y375" t="s">
        <v>55</v>
      </c>
      <c r="Z375" t="s">
        <v>74</v>
      </c>
      <c r="AA375" t="s">
        <v>228</v>
      </c>
      <c r="AB375" t="s">
        <v>60</v>
      </c>
      <c r="AC375" t="s">
        <v>229</v>
      </c>
      <c r="AD375" t="s">
        <v>230</v>
      </c>
      <c r="AE375" s="1">
        <v>514777.21</v>
      </c>
      <c r="AF375" s="1">
        <v>639567.19999999995</v>
      </c>
      <c r="AG375" s="1">
        <v>514777.21</v>
      </c>
      <c r="AH375" s="1">
        <v>514777.21</v>
      </c>
      <c r="AI375" s="1">
        <v>514777.21</v>
      </c>
      <c r="AJ375" s="1">
        <v>514777.21</v>
      </c>
      <c r="AK375" s="1">
        <v>514777.21</v>
      </c>
      <c r="AL375" s="1">
        <f t="shared" si="30"/>
        <v>0</v>
      </c>
      <c r="AM375" s="1">
        <v>0</v>
      </c>
      <c r="AN375" s="1">
        <f t="shared" si="31"/>
        <v>514777.21</v>
      </c>
      <c r="AO375" s="1">
        <f t="shared" si="32"/>
        <v>0</v>
      </c>
      <c r="AP375">
        <v>0</v>
      </c>
      <c r="AQ375">
        <v>0</v>
      </c>
      <c r="AR375">
        <v>0</v>
      </c>
      <c r="AS375" s="1">
        <v>124789.99</v>
      </c>
      <c r="AT375" s="1">
        <v>-124789.99</v>
      </c>
    </row>
    <row r="376" spans="1:46" hidden="1" x14ac:dyDescent="0.25">
      <c r="A376" t="s">
        <v>63</v>
      </c>
      <c r="B376" t="s">
        <v>64</v>
      </c>
      <c r="C376">
        <v>1</v>
      </c>
      <c r="D376" t="s">
        <v>45</v>
      </c>
      <c r="E376">
        <v>1.3</v>
      </c>
      <c r="F376" t="s">
        <v>46</v>
      </c>
      <c r="G376" t="s">
        <v>47</v>
      </c>
      <c r="H376" t="s">
        <v>48</v>
      </c>
      <c r="I376" t="s">
        <v>67</v>
      </c>
      <c r="J376" t="s">
        <v>68</v>
      </c>
      <c r="K376" t="s">
        <v>89</v>
      </c>
      <c r="L376">
        <v>1</v>
      </c>
      <c r="M376">
        <v>7</v>
      </c>
      <c r="N376" t="s">
        <v>90</v>
      </c>
      <c r="O376" t="s">
        <v>53</v>
      </c>
      <c r="P376">
        <v>3800</v>
      </c>
      <c r="Q376" t="s">
        <v>143</v>
      </c>
      <c r="R376">
        <v>3820</v>
      </c>
      <c r="S376" t="s">
        <v>55</v>
      </c>
      <c r="T376">
        <v>3821</v>
      </c>
      <c r="U376" t="s">
        <v>144</v>
      </c>
      <c r="V376">
        <v>0</v>
      </c>
      <c r="W376" t="s">
        <v>57</v>
      </c>
      <c r="X376">
        <v>3000</v>
      </c>
      <c r="Y376" t="s">
        <v>55</v>
      </c>
      <c r="Z376" t="s">
        <v>74</v>
      </c>
      <c r="AA376" t="s">
        <v>96</v>
      </c>
      <c r="AB376" t="s">
        <v>76</v>
      </c>
      <c r="AC376" t="s">
        <v>299</v>
      </c>
      <c r="AD376" t="s">
        <v>98</v>
      </c>
      <c r="AE376" s="1">
        <v>145000</v>
      </c>
      <c r="AF376" s="1">
        <v>160000</v>
      </c>
      <c r="AG376" s="1">
        <v>14000.01</v>
      </c>
      <c r="AH376" s="1">
        <v>14000.01</v>
      </c>
      <c r="AI376" s="1">
        <v>14000.01</v>
      </c>
      <c r="AJ376" s="1">
        <v>14000.01</v>
      </c>
      <c r="AK376" s="1">
        <v>14000.01</v>
      </c>
      <c r="AL376" s="1">
        <f t="shared" si="30"/>
        <v>130999.99</v>
      </c>
      <c r="AM376" s="1">
        <v>0</v>
      </c>
      <c r="AN376" s="1">
        <f t="shared" si="31"/>
        <v>145000</v>
      </c>
      <c r="AO376" s="1">
        <f t="shared" si="32"/>
        <v>130999.99</v>
      </c>
      <c r="AP376">
        <v>0</v>
      </c>
      <c r="AQ376">
        <v>0</v>
      </c>
      <c r="AR376">
        <v>0</v>
      </c>
      <c r="AS376" s="1">
        <v>15000</v>
      </c>
      <c r="AT376" s="1">
        <v>-15000</v>
      </c>
    </row>
    <row r="377" spans="1:46" hidden="1" x14ac:dyDescent="0.25">
      <c r="A377" t="s">
        <v>63</v>
      </c>
      <c r="B377" t="s">
        <v>64</v>
      </c>
      <c r="C377">
        <v>1</v>
      </c>
      <c r="D377" t="s">
        <v>45</v>
      </c>
      <c r="E377">
        <v>1.7</v>
      </c>
      <c r="F377" t="s">
        <v>321</v>
      </c>
      <c r="G377" t="s">
        <v>322</v>
      </c>
      <c r="H377" t="s">
        <v>323</v>
      </c>
      <c r="I377" t="s">
        <v>187</v>
      </c>
      <c r="J377" t="s">
        <v>188</v>
      </c>
      <c r="K377" t="s">
        <v>89</v>
      </c>
      <c r="L377">
        <v>3</v>
      </c>
      <c r="M377">
        <v>11</v>
      </c>
      <c r="N377" t="s">
        <v>324</v>
      </c>
      <c r="O377" t="s">
        <v>53</v>
      </c>
      <c r="P377">
        <v>3800</v>
      </c>
      <c r="Q377" t="s">
        <v>143</v>
      </c>
      <c r="R377">
        <v>3820</v>
      </c>
      <c r="S377" t="s">
        <v>55</v>
      </c>
      <c r="T377">
        <v>3821</v>
      </c>
      <c r="U377" t="s">
        <v>144</v>
      </c>
      <c r="V377">
        <v>0</v>
      </c>
      <c r="W377" t="s">
        <v>57</v>
      </c>
      <c r="X377">
        <v>3000</v>
      </c>
      <c r="Y377" t="s">
        <v>55</v>
      </c>
      <c r="Z377" t="s">
        <v>74</v>
      </c>
      <c r="AA377" t="s">
        <v>96</v>
      </c>
      <c r="AB377" t="s">
        <v>288</v>
      </c>
      <c r="AC377" t="s">
        <v>326</v>
      </c>
      <c r="AD377" t="s">
        <v>327</v>
      </c>
      <c r="AE377" s="1">
        <v>192844.2</v>
      </c>
      <c r="AF377" s="1">
        <v>200000</v>
      </c>
      <c r="AG377" s="1">
        <v>192844.2</v>
      </c>
      <c r="AH377" s="1">
        <v>192844.2</v>
      </c>
      <c r="AI377" s="1">
        <v>192844.2</v>
      </c>
      <c r="AJ377" s="1">
        <v>192844.2</v>
      </c>
      <c r="AK377">
        <v>0</v>
      </c>
      <c r="AL377" s="1">
        <f t="shared" si="30"/>
        <v>0</v>
      </c>
      <c r="AM377" s="1">
        <v>0</v>
      </c>
      <c r="AN377" s="1">
        <f t="shared" si="31"/>
        <v>192844.2</v>
      </c>
      <c r="AO377" s="1">
        <f t="shared" si="32"/>
        <v>0</v>
      </c>
      <c r="AP377">
        <v>0</v>
      </c>
      <c r="AQ377">
        <v>0</v>
      </c>
      <c r="AR377">
        <v>0</v>
      </c>
      <c r="AS377" s="1">
        <v>7155.8</v>
      </c>
      <c r="AT377" s="1">
        <v>-7155.8</v>
      </c>
    </row>
    <row r="378" spans="1:46" hidden="1" x14ac:dyDescent="0.25">
      <c r="A378" t="s">
        <v>63</v>
      </c>
      <c r="B378" t="s">
        <v>64</v>
      </c>
      <c r="C378">
        <v>2</v>
      </c>
      <c r="D378" t="s">
        <v>351</v>
      </c>
      <c r="E378">
        <v>2.1</v>
      </c>
      <c r="F378" t="s">
        <v>352</v>
      </c>
      <c r="G378" t="s">
        <v>353</v>
      </c>
      <c r="H378" t="s">
        <v>354</v>
      </c>
      <c r="I378" t="s">
        <v>87</v>
      </c>
      <c r="J378" t="s">
        <v>88</v>
      </c>
      <c r="K378" t="s">
        <v>355</v>
      </c>
      <c r="L378">
        <v>4</v>
      </c>
      <c r="M378">
        <v>56</v>
      </c>
      <c r="N378" t="s">
        <v>356</v>
      </c>
      <c r="O378" t="s">
        <v>53</v>
      </c>
      <c r="P378">
        <v>3800</v>
      </c>
      <c r="Q378" t="s">
        <v>143</v>
      </c>
      <c r="R378">
        <v>3820</v>
      </c>
      <c r="S378" t="s">
        <v>55</v>
      </c>
      <c r="T378">
        <v>3821</v>
      </c>
      <c r="U378" t="s">
        <v>144</v>
      </c>
      <c r="V378">
        <v>0</v>
      </c>
      <c r="W378" t="s">
        <v>57</v>
      </c>
      <c r="X378">
        <v>3000</v>
      </c>
      <c r="Y378" t="s">
        <v>55</v>
      </c>
      <c r="Z378" t="s">
        <v>74</v>
      </c>
      <c r="AA378" t="s">
        <v>357</v>
      </c>
      <c r="AB378" t="s">
        <v>358</v>
      </c>
      <c r="AC378" t="s">
        <v>359</v>
      </c>
      <c r="AD378" t="s">
        <v>360</v>
      </c>
      <c r="AE378" s="1">
        <v>174000</v>
      </c>
      <c r="AF378" s="1">
        <v>100000</v>
      </c>
      <c r="AG378" s="1">
        <v>174000</v>
      </c>
      <c r="AH378" s="1">
        <v>174000</v>
      </c>
      <c r="AI378" s="1">
        <v>174000</v>
      </c>
      <c r="AJ378" s="1">
        <v>174000</v>
      </c>
      <c r="AK378">
        <v>0</v>
      </c>
      <c r="AL378" s="1">
        <f t="shared" si="30"/>
        <v>0</v>
      </c>
      <c r="AM378" s="1">
        <v>0</v>
      </c>
      <c r="AN378" s="1">
        <f t="shared" si="31"/>
        <v>174000</v>
      </c>
      <c r="AO378" s="1">
        <f t="shared" si="32"/>
        <v>0</v>
      </c>
      <c r="AP378">
        <v>0</v>
      </c>
      <c r="AQ378" s="1">
        <v>77000</v>
      </c>
      <c r="AR378">
        <v>0</v>
      </c>
      <c r="AS378" s="1">
        <v>3000</v>
      </c>
      <c r="AT378" s="1">
        <v>74000</v>
      </c>
    </row>
    <row r="379" spans="1:46" hidden="1" x14ac:dyDescent="0.25">
      <c r="A379" t="s">
        <v>63</v>
      </c>
      <c r="B379" t="s">
        <v>64</v>
      </c>
      <c r="C379">
        <v>2</v>
      </c>
      <c r="D379" t="s">
        <v>351</v>
      </c>
      <c r="E379">
        <v>2.4</v>
      </c>
      <c r="F379" t="s">
        <v>401</v>
      </c>
      <c r="G379" t="s">
        <v>402</v>
      </c>
      <c r="H379" t="s">
        <v>403</v>
      </c>
      <c r="I379" t="s">
        <v>177</v>
      </c>
      <c r="J379" t="s">
        <v>178</v>
      </c>
      <c r="K379" t="s">
        <v>404</v>
      </c>
      <c r="L379">
        <v>5</v>
      </c>
      <c r="M379">
        <v>29</v>
      </c>
      <c r="N379" t="s">
        <v>405</v>
      </c>
      <c r="O379" t="s">
        <v>53</v>
      </c>
      <c r="P379">
        <v>3800</v>
      </c>
      <c r="Q379" t="s">
        <v>143</v>
      </c>
      <c r="R379">
        <v>3820</v>
      </c>
      <c r="S379" t="s">
        <v>55</v>
      </c>
      <c r="T379">
        <v>3821</v>
      </c>
      <c r="U379" t="s">
        <v>144</v>
      </c>
      <c r="V379">
        <v>0</v>
      </c>
      <c r="W379" t="s">
        <v>57</v>
      </c>
      <c r="X379">
        <v>3000</v>
      </c>
      <c r="Y379" t="s">
        <v>55</v>
      </c>
      <c r="Z379" t="s">
        <v>74</v>
      </c>
      <c r="AA379" t="s">
        <v>406</v>
      </c>
      <c r="AB379" t="s">
        <v>202</v>
      </c>
      <c r="AC379" t="s">
        <v>407</v>
      </c>
      <c r="AD379" t="s">
        <v>408</v>
      </c>
      <c r="AE379" s="1">
        <v>93171.199999999997</v>
      </c>
      <c r="AF379" s="1">
        <v>400000</v>
      </c>
      <c r="AG379" s="1">
        <v>93171.199999999997</v>
      </c>
      <c r="AH379" s="1">
        <v>93171.199999999997</v>
      </c>
      <c r="AI379" s="1">
        <v>74611.199999999997</v>
      </c>
      <c r="AJ379" s="1">
        <v>74611.199999999997</v>
      </c>
      <c r="AK379" s="1">
        <v>74611.199999999997</v>
      </c>
      <c r="AL379" s="1">
        <f t="shared" si="30"/>
        <v>0</v>
      </c>
      <c r="AM379" s="1">
        <v>0</v>
      </c>
      <c r="AN379" s="1">
        <f t="shared" si="31"/>
        <v>93171.199999999997</v>
      </c>
      <c r="AO379" s="1">
        <f t="shared" si="32"/>
        <v>0</v>
      </c>
      <c r="AP379">
        <v>0</v>
      </c>
      <c r="AQ379">
        <v>0</v>
      </c>
      <c r="AR379">
        <v>0</v>
      </c>
      <c r="AS379" s="1">
        <v>306828.79999999999</v>
      </c>
      <c r="AT379" s="1">
        <v>-306828.79999999999</v>
      </c>
    </row>
    <row r="380" spans="1:46" hidden="1" x14ac:dyDescent="0.25">
      <c r="A380" t="s">
        <v>63</v>
      </c>
      <c r="B380" t="s">
        <v>64</v>
      </c>
      <c r="C380">
        <v>2</v>
      </c>
      <c r="D380" t="s">
        <v>351</v>
      </c>
      <c r="E380">
        <v>2.4</v>
      </c>
      <c r="F380" t="s">
        <v>401</v>
      </c>
      <c r="G380" t="s">
        <v>402</v>
      </c>
      <c r="H380" t="s">
        <v>403</v>
      </c>
      <c r="I380" t="s">
        <v>177</v>
      </c>
      <c r="J380" t="s">
        <v>178</v>
      </c>
      <c r="K380" t="s">
        <v>404</v>
      </c>
      <c r="L380">
        <v>5</v>
      </c>
      <c r="M380">
        <v>29</v>
      </c>
      <c r="N380" t="s">
        <v>405</v>
      </c>
      <c r="O380" t="s">
        <v>53</v>
      </c>
      <c r="P380">
        <v>3800</v>
      </c>
      <c r="Q380" t="s">
        <v>143</v>
      </c>
      <c r="R380">
        <v>3820</v>
      </c>
      <c r="S380" t="s">
        <v>55</v>
      </c>
      <c r="T380">
        <v>3821</v>
      </c>
      <c r="U380" t="s">
        <v>144</v>
      </c>
      <c r="V380">
        <v>15</v>
      </c>
      <c r="W380" t="s">
        <v>409</v>
      </c>
      <c r="X380">
        <v>3000</v>
      </c>
      <c r="Y380" t="s">
        <v>55</v>
      </c>
      <c r="Z380" t="s">
        <v>74</v>
      </c>
      <c r="AA380" t="s">
        <v>406</v>
      </c>
      <c r="AB380" t="s">
        <v>202</v>
      </c>
      <c r="AC380" t="s">
        <v>407</v>
      </c>
      <c r="AD380" t="s">
        <v>408</v>
      </c>
      <c r="AE380" s="1">
        <v>1492920</v>
      </c>
      <c r="AF380" s="1">
        <v>1500000</v>
      </c>
      <c r="AG380" s="1">
        <v>1492920</v>
      </c>
      <c r="AH380" s="1">
        <v>1492920</v>
      </c>
      <c r="AI380" s="1">
        <v>1492920</v>
      </c>
      <c r="AJ380" s="1">
        <v>1492920</v>
      </c>
      <c r="AK380" s="1">
        <v>1492920</v>
      </c>
      <c r="AL380" s="1">
        <f t="shared" si="30"/>
        <v>0</v>
      </c>
      <c r="AM380" s="1">
        <v>0</v>
      </c>
      <c r="AN380" s="1">
        <f t="shared" si="31"/>
        <v>1492920</v>
      </c>
      <c r="AO380" s="1">
        <f t="shared" si="32"/>
        <v>0</v>
      </c>
      <c r="AP380">
        <v>0</v>
      </c>
      <c r="AQ380">
        <v>0</v>
      </c>
      <c r="AR380">
        <v>0</v>
      </c>
      <c r="AS380" s="1">
        <v>7080</v>
      </c>
      <c r="AT380" s="1">
        <v>-7080</v>
      </c>
    </row>
    <row r="381" spans="1:46" hidden="1" x14ac:dyDescent="0.25">
      <c r="A381" t="s">
        <v>63</v>
      </c>
      <c r="B381" t="s">
        <v>64</v>
      </c>
      <c r="C381">
        <v>2</v>
      </c>
      <c r="D381" t="s">
        <v>351</v>
      </c>
      <c r="E381">
        <v>2.4</v>
      </c>
      <c r="F381" t="s">
        <v>401</v>
      </c>
      <c r="G381" t="s">
        <v>402</v>
      </c>
      <c r="H381" t="s">
        <v>403</v>
      </c>
      <c r="I381" t="s">
        <v>177</v>
      </c>
      <c r="J381" t="s">
        <v>178</v>
      </c>
      <c r="K381" t="s">
        <v>404</v>
      </c>
      <c r="L381">
        <v>5</v>
      </c>
      <c r="M381">
        <v>29</v>
      </c>
      <c r="N381" t="s">
        <v>405</v>
      </c>
      <c r="O381" t="s">
        <v>53</v>
      </c>
      <c r="P381">
        <v>3800</v>
      </c>
      <c r="Q381" t="s">
        <v>143</v>
      </c>
      <c r="R381">
        <v>3820</v>
      </c>
      <c r="S381" t="s">
        <v>55</v>
      </c>
      <c r="T381">
        <v>3821</v>
      </c>
      <c r="U381" t="s">
        <v>144</v>
      </c>
      <c r="V381">
        <v>16</v>
      </c>
      <c r="W381" t="s">
        <v>410</v>
      </c>
      <c r="X381">
        <v>3000</v>
      </c>
      <c r="Y381" t="s">
        <v>55</v>
      </c>
      <c r="Z381" t="s">
        <v>74</v>
      </c>
      <c r="AA381" t="s">
        <v>406</v>
      </c>
      <c r="AB381" t="s">
        <v>202</v>
      </c>
      <c r="AC381" t="s">
        <v>407</v>
      </c>
      <c r="AD381" t="s">
        <v>408</v>
      </c>
      <c r="AE381" s="1">
        <v>589860</v>
      </c>
      <c r="AF381" s="1">
        <v>600000</v>
      </c>
      <c r="AG381" s="1">
        <v>589860</v>
      </c>
      <c r="AH381" s="1">
        <v>589860</v>
      </c>
      <c r="AI381" s="1">
        <v>589860</v>
      </c>
      <c r="AJ381" s="1">
        <v>589860</v>
      </c>
      <c r="AK381" s="1">
        <v>589860</v>
      </c>
      <c r="AL381" s="1">
        <f t="shared" si="30"/>
        <v>0</v>
      </c>
      <c r="AM381" s="1">
        <v>0</v>
      </c>
      <c r="AN381" s="1">
        <f t="shared" si="31"/>
        <v>589860</v>
      </c>
      <c r="AO381" s="1">
        <f t="shared" si="32"/>
        <v>0</v>
      </c>
      <c r="AP381">
        <v>0</v>
      </c>
      <c r="AQ381">
        <v>0</v>
      </c>
      <c r="AR381">
        <v>0</v>
      </c>
      <c r="AS381" s="1">
        <v>10140</v>
      </c>
      <c r="AT381" s="1">
        <v>-10140</v>
      </c>
    </row>
    <row r="382" spans="1:46" hidden="1" x14ac:dyDescent="0.25">
      <c r="A382" t="s">
        <v>63</v>
      </c>
      <c r="B382" t="s">
        <v>64</v>
      </c>
      <c r="C382">
        <v>2</v>
      </c>
      <c r="D382" t="s">
        <v>351</v>
      </c>
      <c r="E382">
        <v>2.7</v>
      </c>
      <c r="F382" t="s">
        <v>447</v>
      </c>
      <c r="G382" t="s">
        <v>448</v>
      </c>
      <c r="H382" t="s">
        <v>447</v>
      </c>
      <c r="I382" t="s">
        <v>161</v>
      </c>
      <c r="J382" t="s">
        <v>162</v>
      </c>
      <c r="K382" t="s">
        <v>404</v>
      </c>
      <c r="L382">
        <v>5</v>
      </c>
      <c r="M382">
        <v>26</v>
      </c>
      <c r="N382" t="s">
        <v>420</v>
      </c>
      <c r="O382" t="s">
        <v>53</v>
      </c>
      <c r="P382">
        <v>3800</v>
      </c>
      <c r="Q382" t="s">
        <v>143</v>
      </c>
      <c r="R382">
        <v>3820</v>
      </c>
      <c r="S382" t="s">
        <v>55</v>
      </c>
      <c r="T382">
        <v>3821</v>
      </c>
      <c r="U382" t="s">
        <v>144</v>
      </c>
      <c r="V382">
        <v>0</v>
      </c>
      <c r="W382" t="s">
        <v>57</v>
      </c>
      <c r="X382">
        <v>3000</v>
      </c>
      <c r="Y382" t="s">
        <v>55</v>
      </c>
      <c r="Z382" t="s">
        <v>74</v>
      </c>
      <c r="AA382" t="s">
        <v>406</v>
      </c>
      <c r="AB382" t="s">
        <v>202</v>
      </c>
      <c r="AC382" t="s">
        <v>454</v>
      </c>
      <c r="AD382" t="s">
        <v>422</v>
      </c>
      <c r="AE382" s="1">
        <v>4000000</v>
      </c>
      <c r="AF382" s="1">
        <v>4000000</v>
      </c>
      <c r="AG382" s="1">
        <v>3957260</v>
      </c>
      <c r="AH382" s="1">
        <v>3957260</v>
      </c>
      <c r="AI382" s="1">
        <v>3942260</v>
      </c>
      <c r="AJ382" s="1">
        <v>3942260</v>
      </c>
      <c r="AK382" s="1">
        <v>3942260</v>
      </c>
      <c r="AL382" s="1">
        <f t="shared" si="30"/>
        <v>42740</v>
      </c>
      <c r="AM382" s="1">
        <v>0</v>
      </c>
      <c r="AN382" s="1">
        <f t="shared" si="31"/>
        <v>4000000</v>
      </c>
      <c r="AO382" s="1">
        <f t="shared" si="32"/>
        <v>42740</v>
      </c>
      <c r="AP382">
        <v>0</v>
      </c>
      <c r="AQ382">
        <v>0</v>
      </c>
      <c r="AR382">
        <v>0</v>
      </c>
      <c r="AS382">
        <v>0</v>
      </c>
      <c r="AT382">
        <v>0</v>
      </c>
    </row>
    <row r="383" spans="1:46" hidden="1" x14ac:dyDescent="0.25">
      <c r="A383" t="s">
        <v>63</v>
      </c>
      <c r="B383" t="s">
        <v>64</v>
      </c>
      <c r="C383">
        <v>2</v>
      </c>
      <c r="D383" t="s">
        <v>351</v>
      </c>
      <c r="E383">
        <v>2.7</v>
      </c>
      <c r="F383" t="s">
        <v>447</v>
      </c>
      <c r="G383" t="s">
        <v>448</v>
      </c>
      <c r="H383" t="s">
        <v>447</v>
      </c>
      <c r="I383" t="s">
        <v>161</v>
      </c>
      <c r="J383" t="s">
        <v>162</v>
      </c>
      <c r="K383" t="s">
        <v>404</v>
      </c>
      <c r="L383">
        <v>5</v>
      </c>
      <c r="M383">
        <v>30</v>
      </c>
      <c r="N383" t="s">
        <v>457</v>
      </c>
      <c r="O383" t="s">
        <v>53</v>
      </c>
      <c r="P383">
        <v>3800</v>
      </c>
      <c r="Q383" t="s">
        <v>143</v>
      </c>
      <c r="R383">
        <v>3820</v>
      </c>
      <c r="S383" t="s">
        <v>55</v>
      </c>
      <c r="T383">
        <v>3821</v>
      </c>
      <c r="U383" t="s">
        <v>144</v>
      </c>
      <c r="V383">
        <v>0</v>
      </c>
      <c r="W383" t="s">
        <v>57</v>
      </c>
      <c r="X383">
        <v>3000</v>
      </c>
      <c r="Y383" t="s">
        <v>55</v>
      </c>
      <c r="Z383" t="s">
        <v>74</v>
      </c>
      <c r="AA383" t="s">
        <v>406</v>
      </c>
      <c r="AB383" t="s">
        <v>202</v>
      </c>
      <c r="AC383" t="s">
        <v>459</v>
      </c>
      <c r="AD383" t="s">
        <v>460</v>
      </c>
      <c r="AE383">
        <v>0</v>
      </c>
      <c r="AF383" s="1">
        <v>74530</v>
      </c>
      <c r="AG383">
        <v>0</v>
      </c>
      <c r="AH383">
        <v>0</v>
      </c>
      <c r="AI383">
        <v>0</v>
      </c>
      <c r="AJ383">
        <v>0</v>
      </c>
      <c r="AK383">
        <v>0</v>
      </c>
      <c r="AL383" s="1">
        <f t="shared" si="30"/>
        <v>0</v>
      </c>
      <c r="AM383" s="1">
        <v>0</v>
      </c>
      <c r="AN383" s="1">
        <f t="shared" si="31"/>
        <v>0</v>
      </c>
      <c r="AO383" s="1">
        <f t="shared" si="32"/>
        <v>0</v>
      </c>
      <c r="AP383">
        <v>0</v>
      </c>
      <c r="AQ383">
        <v>0</v>
      </c>
      <c r="AR383">
        <v>0</v>
      </c>
      <c r="AS383" s="1">
        <v>74530</v>
      </c>
      <c r="AT383" s="1">
        <v>-74530</v>
      </c>
    </row>
    <row r="384" spans="1:46" hidden="1" x14ac:dyDescent="0.25">
      <c r="A384" t="s">
        <v>63</v>
      </c>
      <c r="B384" t="s">
        <v>64</v>
      </c>
      <c r="C384">
        <v>2</v>
      </c>
      <c r="D384" t="s">
        <v>351</v>
      </c>
      <c r="E384">
        <v>2.7</v>
      </c>
      <c r="F384" t="s">
        <v>447</v>
      </c>
      <c r="G384" t="s">
        <v>448</v>
      </c>
      <c r="H384" t="s">
        <v>447</v>
      </c>
      <c r="I384" t="s">
        <v>187</v>
      </c>
      <c r="J384" t="s">
        <v>188</v>
      </c>
      <c r="K384" t="s">
        <v>463</v>
      </c>
      <c r="L384">
        <v>4</v>
      </c>
      <c r="M384">
        <v>48</v>
      </c>
      <c r="N384" t="s">
        <v>464</v>
      </c>
      <c r="O384" t="s">
        <v>53</v>
      </c>
      <c r="P384">
        <v>3800</v>
      </c>
      <c r="Q384" t="s">
        <v>143</v>
      </c>
      <c r="R384">
        <v>3820</v>
      </c>
      <c r="S384" t="s">
        <v>55</v>
      </c>
      <c r="T384">
        <v>3821</v>
      </c>
      <c r="U384" t="s">
        <v>144</v>
      </c>
      <c r="V384">
        <v>0</v>
      </c>
      <c r="W384" t="s">
        <v>57</v>
      </c>
      <c r="X384">
        <v>3000</v>
      </c>
      <c r="Y384" t="s">
        <v>55</v>
      </c>
      <c r="Z384" t="s">
        <v>74</v>
      </c>
      <c r="AA384" t="s">
        <v>465</v>
      </c>
      <c r="AB384" t="s">
        <v>358</v>
      </c>
      <c r="AC384" t="s">
        <v>466</v>
      </c>
      <c r="AD384" t="s">
        <v>467</v>
      </c>
      <c r="AE384">
        <v>0</v>
      </c>
      <c r="AF384" s="1">
        <v>619981</v>
      </c>
      <c r="AG384">
        <v>0</v>
      </c>
      <c r="AH384">
        <v>0</v>
      </c>
      <c r="AI384">
        <v>0</v>
      </c>
      <c r="AJ384">
        <v>0</v>
      </c>
      <c r="AK384">
        <v>0</v>
      </c>
      <c r="AL384" s="1">
        <f t="shared" si="30"/>
        <v>0</v>
      </c>
      <c r="AM384" s="1">
        <v>0</v>
      </c>
      <c r="AN384" s="1">
        <f t="shared" si="31"/>
        <v>0</v>
      </c>
      <c r="AO384" s="1">
        <f t="shared" si="32"/>
        <v>0</v>
      </c>
      <c r="AP384">
        <v>0</v>
      </c>
      <c r="AQ384">
        <v>0</v>
      </c>
      <c r="AR384">
        <v>0</v>
      </c>
      <c r="AS384" s="1">
        <v>619981</v>
      </c>
      <c r="AT384" s="1">
        <v>-619981</v>
      </c>
    </row>
    <row r="385" spans="1:46" hidden="1" x14ac:dyDescent="0.25">
      <c r="A385" t="s">
        <v>63</v>
      </c>
      <c r="B385" t="s">
        <v>64</v>
      </c>
      <c r="C385">
        <v>3</v>
      </c>
      <c r="D385" t="s">
        <v>472</v>
      </c>
      <c r="E385">
        <v>3.1</v>
      </c>
      <c r="F385" t="s">
        <v>473</v>
      </c>
      <c r="G385" t="s">
        <v>474</v>
      </c>
      <c r="H385" t="s">
        <v>475</v>
      </c>
      <c r="I385" t="s">
        <v>187</v>
      </c>
      <c r="J385" t="s">
        <v>188</v>
      </c>
      <c r="K385" t="s">
        <v>293</v>
      </c>
      <c r="L385">
        <v>8</v>
      </c>
      <c r="M385">
        <v>42</v>
      </c>
      <c r="N385" t="s">
        <v>483</v>
      </c>
      <c r="O385" t="s">
        <v>53</v>
      </c>
      <c r="P385">
        <v>3800</v>
      </c>
      <c r="Q385" t="s">
        <v>143</v>
      </c>
      <c r="R385">
        <v>3820</v>
      </c>
      <c r="S385" t="s">
        <v>55</v>
      </c>
      <c r="T385">
        <v>3821</v>
      </c>
      <c r="U385" t="s">
        <v>144</v>
      </c>
      <c r="V385">
        <v>0</v>
      </c>
      <c r="W385" t="s">
        <v>57</v>
      </c>
      <c r="X385">
        <v>3000</v>
      </c>
      <c r="Y385" t="s">
        <v>55</v>
      </c>
      <c r="Z385" t="s">
        <v>74</v>
      </c>
      <c r="AA385" t="s">
        <v>296</v>
      </c>
      <c r="AB385" t="s">
        <v>479</v>
      </c>
      <c r="AC385" t="s">
        <v>484</v>
      </c>
      <c r="AD385" t="s">
        <v>485</v>
      </c>
      <c r="AE385" s="1">
        <v>3723692</v>
      </c>
      <c r="AF385" s="1">
        <v>500000</v>
      </c>
      <c r="AG385" s="1">
        <v>3717080</v>
      </c>
      <c r="AH385" s="1">
        <v>3717080</v>
      </c>
      <c r="AI385" s="1">
        <v>3567080</v>
      </c>
      <c r="AJ385" s="1">
        <v>3567080</v>
      </c>
      <c r="AK385" s="1">
        <v>3567080</v>
      </c>
      <c r="AL385" s="1">
        <f t="shared" si="30"/>
        <v>6612</v>
      </c>
      <c r="AM385" s="1">
        <v>0</v>
      </c>
      <c r="AN385" s="1">
        <f t="shared" si="31"/>
        <v>3723692</v>
      </c>
      <c r="AO385" s="1">
        <f t="shared" si="32"/>
        <v>6612</v>
      </c>
      <c r="AP385" s="1">
        <v>248640</v>
      </c>
      <c r="AQ385" s="1">
        <v>3059360</v>
      </c>
      <c r="AR385">
        <v>0</v>
      </c>
      <c r="AS385" s="1">
        <v>84308</v>
      </c>
      <c r="AT385" s="1">
        <v>3223692</v>
      </c>
    </row>
    <row r="386" spans="1:46" hidden="1" x14ac:dyDescent="0.25">
      <c r="A386" t="s">
        <v>63</v>
      </c>
      <c r="B386" t="s">
        <v>64</v>
      </c>
      <c r="C386">
        <v>3</v>
      </c>
      <c r="D386" t="s">
        <v>472</v>
      </c>
      <c r="E386">
        <v>3.1</v>
      </c>
      <c r="F386" t="s">
        <v>473</v>
      </c>
      <c r="G386" t="s">
        <v>474</v>
      </c>
      <c r="H386" t="s">
        <v>475</v>
      </c>
      <c r="I386" t="s">
        <v>187</v>
      </c>
      <c r="J386" t="s">
        <v>188</v>
      </c>
      <c r="K386" t="s">
        <v>293</v>
      </c>
      <c r="L386">
        <v>8</v>
      </c>
      <c r="M386">
        <v>42</v>
      </c>
      <c r="N386" t="s">
        <v>483</v>
      </c>
      <c r="O386" t="s">
        <v>53</v>
      </c>
      <c r="P386">
        <v>3800</v>
      </c>
      <c r="Q386" t="s">
        <v>143</v>
      </c>
      <c r="R386">
        <v>3820</v>
      </c>
      <c r="S386" t="s">
        <v>55</v>
      </c>
      <c r="T386">
        <v>3821</v>
      </c>
      <c r="U386" t="s">
        <v>144</v>
      </c>
      <c r="V386">
        <v>23</v>
      </c>
      <c r="W386" t="s">
        <v>492</v>
      </c>
      <c r="X386">
        <v>3000</v>
      </c>
      <c r="Y386" t="s">
        <v>55</v>
      </c>
      <c r="Z386" t="s">
        <v>74</v>
      </c>
      <c r="AA386" t="s">
        <v>296</v>
      </c>
      <c r="AB386" t="s">
        <v>479</v>
      </c>
      <c r="AC386" t="s">
        <v>484</v>
      </c>
      <c r="AD386" t="s">
        <v>485</v>
      </c>
      <c r="AE386" s="1">
        <v>740080</v>
      </c>
      <c r="AF386" s="1">
        <v>500000</v>
      </c>
      <c r="AG386" s="1">
        <v>740080</v>
      </c>
      <c r="AH386" s="1">
        <v>740080</v>
      </c>
      <c r="AI386" s="1">
        <v>740080</v>
      </c>
      <c r="AJ386" s="1">
        <v>740080</v>
      </c>
      <c r="AK386" s="1">
        <v>740080</v>
      </c>
      <c r="AL386" s="1">
        <f t="shared" si="30"/>
        <v>0</v>
      </c>
      <c r="AM386" s="1">
        <v>0</v>
      </c>
      <c r="AN386" s="1">
        <f t="shared" si="31"/>
        <v>740080</v>
      </c>
      <c r="AO386" s="1">
        <f t="shared" si="32"/>
        <v>0</v>
      </c>
      <c r="AP386">
        <v>0</v>
      </c>
      <c r="AQ386" s="1">
        <v>250000</v>
      </c>
      <c r="AR386">
        <v>0</v>
      </c>
      <c r="AS386" s="1">
        <v>9920</v>
      </c>
      <c r="AT386" s="1">
        <v>240080</v>
      </c>
    </row>
    <row r="387" spans="1:46" hidden="1" x14ac:dyDescent="0.25">
      <c r="A387" t="s">
        <v>63</v>
      </c>
      <c r="B387" t="s">
        <v>64</v>
      </c>
      <c r="C387">
        <v>3</v>
      </c>
      <c r="D387" t="s">
        <v>472</v>
      </c>
      <c r="E387">
        <v>3.1</v>
      </c>
      <c r="F387" t="s">
        <v>473</v>
      </c>
      <c r="G387" t="s">
        <v>474</v>
      </c>
      <c r="H387" t="s">
        <v>475</v>
      </c>
      <c r="I387" t="s">
        <v>187</v>
      </c>
      <c r="J387" t="s">
        <v>188</v>
      </c>
      <c r="K387" t="s">
        <v>293</v>
      </c>
      <c r="L387">
        <v>8</v>
      </c>
      <c r="M387">
        <v>42</v>
      </c>
      <c r="N387" t="s">
        <v>483</v>
      </c>
      <c r="O387" t="s">
        <v>53</v>
      </c>
      <c r="P387">
        <v>3800</v>
      </c>
      <c r="Q387" t="s">
        <v>143</v>
      </c>
      <c r="R387">
        <v>3820</v>
      </c>
      <c r="S387" t="s">
        <v>55</v>
      </c>
      <c r="T387">
        <v>3821</v>
      </c>
      <c r="U387" t="s">
        <v>144</v>
      </c>
      <c r="V387">
        <v>24</v>
      </c>
      <c r="W387" t="s">
        <v>493</v>
      </c>
      <c r="X387">
        <v>3000</v>
      </c>
      <c r="Y387" t="s">
        <v>55</v>
      </c>
      <c r="Z387" t="s">
        <v>74</v>
      </c>
      <c r="AA387" t="s">
        <v>296</v>
      </c>
      <c r="AB387" t="s">
        <v>479</v>
      </c>
      <c r="AC387" t="s">
        <v>484</v>
      </c>
      <c r="AD387" t="s">
        <v>485</v>
      </c>
      <c r="AE387" s="1">
        <v>640000</v>
      </c>
      <c r="AF387" s="1">
        <v>500000</v>
      </c>
      <c r="AG387" s="1">
        <v>640000</v>
      </c>
      <c r="AH387" s="1">
        <v>640000</v>
      </c>
      <c r="AI387" s="1">
        <v>640000</v>
      </c>
      <c r="AJ387" s="1">
        <v>640000</v>
      </c>
      <c r="AK387" s="1">
        <v>640000</v>
      </c>
      <c r="AL387" s="1">
        <f t="shared" si="30"/>
        <v>0</v>
      </c>
      <c r="AM387" s="1">
        <v>0</v>
      </c>
      <c r="AN387" s="1">
        <f t="shared" si="31"/>
        <v>640000</v>
      </c>
      <c r="AO387" s="1">
        <f t="shared" si="32"/>
        <v>0</v>
      </c>
      <c r="AP387">
        <v>0</v>
      </c>
      <c r="AQ387" s="1">
        <v>150000</v>
      </c>
      <c r="AR387">
        <v>0</v>
      </c>
      <c r="AS387" s="1">
        <v>10000</v>
      </c>
      <c r="AT387" s="1">
        <v>140000</v>
      </c>
    </row>
    <row r="388" spans="1:46" hidden="1" x14ac:dyDescent="0.25">
      <c r="A388" t="s">
        <v>63</v>
      </c>
      <c r="B388" t="s">
        <v>64</v>
      </c>
      <c r="C388">
        <v>3</v>
      </c>
      <c r="D388" t="s">
        <v>472</v>
      </c>
      <c r="E388">
        <v>3.1</v>
      </c>
      <c r="F388" t="s">
        <v>473</v>
      </c>
      <c r="G388" t="s">
        <v>474</v>
      </c>
      <c r="H388" t="s">
        <v>475</v>
      </c>
      <c r="I388" t="s">
        <v>187</v>
      </c>
      <c r="J388" t="s">
        <v>188</v>
      </c>
      <c r="K388" t="s">
        <v>293</v>
      </c>
      <c r="L388">
        <v>8</v>
      </c>
      <c r="M388">
        <v>42</v>
      </c>
      <c r="N388" t="s">
        <v>483</v>
      </c>
      <c r="O388" t="s">
        <v>53</v>
      </c>
      <c r="P388">
        <v>3800</v>
      </c>
      <c r="Q388" t="s">
        <v>143</v>
      </c>
      <c r="R388">
        <v>3820</v>
      </c>
      <c r="S388" t="s">
        <v>55</v>
      </c>
      <c r="T388">
        <v>3821</v>
      </c>
      <c r="U388" t="s">
        <v>144</v>
      </c>
      <c r="V388">
        <v>25</v>
      </c>
      <c r="W388" t="s">
        <v>494</v>
      </c>
      <c r="X388">
        <v>3000</v>
      </c>
      <c r="Y388" t="s">
        <v>55</v>
      </c>
      <c r="Z388" t="s">
        <v>74</v>
      </c>
      <c r="AA388" t="s">
        <v>296</v>
      </c>
      <c r="AB388" t="s">
        <v>479</v>
      </c>
      <c r="AC388" t="s">
        <v>484</v>
      </c>
      <c r="AD388" t="s">
        <v>485</v>
      </c>
      <c r="AE388" s="1">
        <v>1287600</v>
      </c>
      <c r="AF388" s="1">
        <v>615000</v>
      </c>
      <c r="AG388" s="1">
        <v>1287600</v>
      </c>
      <c r="AH388" s="1">
        <v>1287600</v>
      </c>
      <c r="AI388" s="1">
        <v>1287600</v>
      </c>
      <c r="AJ388" s="1">
        <v>1287600</v>
      </c>
      <c r="AK388" s="1">
        <v>1287600</v>
      </c>
      <c r="AL388" s="1">
        <f t="shared" si="30"/>
        <v>0</v>
      </c>
      <c r="AM388" s="1">
        <v>0</v>
      </c>
      <c r="AN388" s="1">
        <f t="shared" si="31"/>
        <v>1287600</v>
      </c>
      <c r="AO388" s="1">
        <f t="shared" si="32"/>
        <v>0</v>
      </c>
      <c r="AP388">
        <v>0</v>
      </c>
      <c r="AQ388" s="1">
        <v>700000</v>
      </c>
      <c r="AR388">
        <v>0</v>
      </c>
      <c r="AS388" s="1">
        <v>27400</v>
      </c>
      <c r="AT388" s="1">
        <v>672600</v>
      </c>
    </row>
    <row r="389" spans="1:46" hidden="1" x14ac:dyDescent="0.25">
      <c r="A389" t="s">
        <v>63</v>
      </c>
      <c r="B389" t="s">
        <v>64</v>
      </c>
      <c r="C389">
        <v>3</v>
      </c>
      <c r="D389" t="s">
        <v>472</v>
      </c>
      <c r="E389">
        <v>3.1</v>
      </c>
      <c r="F389" t="s">
        <v>473</v>
      </c>
      <c r="G389" t="s">
        <v>474</v>
      </c>
      <c r="H389" t="s">
        <v>475</v>
      </c>
      <c r="I389" t="s">
        <v>187</v>
      </c>
      <c r="J389" t="s">
        <v>188</v>
      </c>
      <c r="K389" t="s">
        <v>293</v>
      </c>
      <c r="L389">
        <v>8</v>
      </c>
      <c r="M389">
        <v>42</v>
      </c>
      <c r="N389" t="s">
        <v>483</v>
      </c>
      <c r="O389" t="s">
        <v>53</v>
      </c>
      <c r="P389">
        <v>3800</v>
      </c>
      <c r="Q389" t="s">
        <v>143</v>
      </c>
      <c r="R389">
        <v>3820</v>
      </c>
      <c r="S389" t="s">
        <v>55</v>
      </c>
      <c r="T389">
        <v>3821</v>
      </c>
      <c r="U389" t="s">
        <v>144</v>
      </c>
      <c r="V389">
        <v>26</v>
      </c>
      <c r="W389" t="s">
        <v>495</v>
      </c>
      <c r="X389">
        <v>3000</v>
      </c>
      <c r="Y389" t="s">
        <v>55</v>
      </c>
      <c r="Z389" t="s">
        <v>74</v>
      </c>
      <c r="AA389" t="s">
        <v>296</v>
      </c>
      <c r="AB389" t="s">
        <v>479</v>
      </c>
      <c r="AC389" t="s">
        <v>484</v>
      </c>
      <c r="AD389" t="s">
        <v>485</v>
      </c>
      <c r="AE389" s="1">
        <v>694492.6</v>
      </c>
      <c r="AF389" s="1">
        <v>735000</v>
      </c>
      <c r="AG389" s="1">
        <v>694492</v>
      </c>
      <c r="AH389" s="1">
        <v>694492</v>
      </c>
      <c r="AI389" s="1">
        <v>694492</v>
      </c>
      <c r="AJ389">
        <v>0</v>
      </c>
      <c r="AK389">
        <v>0</v>
      </c>
      <c r="AL389" s="1">
        <f t="shared" si="30"/>
        <v>0.59999999997671694</v>
      </c>
      <c r="AM389" s="1">
        <v>0</v>
      </c>
      <c r="AN389" s="1">
        <f t="shared" si="31"/>
        <v>694492.6</v>
      </c>
      <c r="AO389" s="1">
        <f t="shared" si="32"/>
        <v>0.59999999997671694</v>
      </c>
      <c r="AP389">
        <v>0</v>
      </c>
      <c r="AQ389" s="1">
        <v>1441199.6</v>
      </c>
      <c r="AR389">
        <v>0</v>
      </c>
      <c r="AS389" s="1">
        <v>1481707</v>
      </c>
      <c r="AT389" s="1">
        <v>-40507.4</v>
      </c>
    </row>
    <row r="390" spans="1:46" hidden="1" x14ac:dyDescent="0.25">
      <c r="A390" t="s">
        <v>63</v>
      </c>
      <c r="B390" t="s">
        <v>64</v>
      </c>
      <c r="C390">
        <v>3</v>
      </c>
      <c r="D390" t="s">
        <v>472</v>
      </c>
      <c r="E390">
        <v>3.1</v>
      </c>
      <c r="F390" t="s">
        <v>473</v>
      </c>
      <c r="G390" t="s">
        <v>474</v>
      </c>
      <c r="H390" t="s">
        <v>475</v>
      </c>
      <c r="I390" t="s">
        <v>187</v>
      </c>
      <c r="J390" t="s">
        <v>188</v>
      </c>
      <c r="K390" t="s">
        <v>293</v>
      </c>
      <c r="L390">
        <v>8</v>
      </c>
      <c r="M390">
        <v>42</v>
      </c>
      <c r="N390" t="s">
        <v>483</v>
      </c>
      <c r="O390" t="s">
        <v>53</v>
      </c>
      <c r="P390">
        <v>3800</v>
      </c>
      <c r="Q390" t="s">
        <v>143</v>
      </c>
      <c r="R390">
        <v>3820</v>
      </c>
      <c r="S390" t="s">
        <v>55</v>
      </c>
      <c r="T390">
        <v>3821</v>
      </c>
      <c r="U390" t="s">
        <v>144</v>
      </c>
      <c r="V390">
        <v>27</v>
      </c>
      <c r="W390" t="s">
        <v>496</v>
      </c>
      <c r="X390">
        <v>3000</v>
      </c>
      <c r="Y390" t="s">
        <v>55</v>
      </c>
      <c r="Z390" t="s">
        <v>74</v>
      </c>
      <c r="AA390" t="s">
        <v>296</v>
      </c>
      <c r="AB390" t="s">
        <v>479</v>
      </c>
      <c r="AC390" t="s">
        <v>484</v>
      </c>
      <c r="AD390" t="s">
        <v>485</v>
      </c>
      <c r="AE390">
        <v>0</v>
      </c>
      <c r="AF390" s="1">
        <v>450000</v>
      </c>
      <c r="AG390">
        <v>0</v>
      </c>
      <c r="AH390">
        <v>0</v>
      </c>
      <c r="AI390">
        <v>0</v>
      </c>
      <c r="AJ390">
        <v>0</v>
      </c>
      <c r="AK390">
        <v>0</v>
      </c>
      <c r="AL390" s="1">
        <f t="shared" si="30"/>
        <v>0</v>
      </c>
      <c r="AM390" s="1">
        <v>0</v>
      </c>
      <c r="AN390" s="1">
        <f t="shared" si="31"/>
        <v>0</v>
      </c>
      <c r="AO390" s="1">
        <f t="shared" si="32"/>
        <v>0</v>
      </c>
      <c r="AP390">
        <v>0</v>
      </c>
      <c r="AQ390">
        <v>0</v>
      </c>
      <c r="AR390">
        <v>0</v>
      </c>
      <c r="AS390" s="1">
        <v>450000</v>
      </c>
      <c r="AT390" s="1">
        <v>-450000</v>
      </c>
    </row>
    <row r="391" spans="1:46" hidden="1" x14ac:dyDescent="0.25">
      <c r="A391" t="s">
        <v>63</v>
      </c>
      <c r="B391" t="s">
        <v>64</v>
      </c>
      <c r="C391">
        <v>3</v>
      </c>
      <c r="D391" t="s">
        <v>472</v>
      </c>
      <c r="E391">
        <v>3.1</v>
      </c>
      <c r="F391" t="s">
        <v>473</v>
      </c>
      <c r="G391" t="s">
        <v>474</v>
      </c>
      <c r="H391" t="s">
        <v>475</v>
      </c>
      <c r="I391" t="s">
        <v>187</v>
      </c>
      <c r="J391" t="s">
        <v>188</v>
      </c>
      <c r="K391" t="s">
        <v>293</v>
      </c>
      <c r="L391">
        <v>8</v>
      </c>
      <c r="M391">
        <v>42</v>
      </c>
      <c r="N391" t="s">
        <v>483</v>
      </c>
      <c r="O391" t="s">
        <v>53</v>
      </c>
      <c r="P391">
        <v>3800</v>
      </c>
      <c r="Q391" t="s">
        <v>143</v>
      </c>
      <c r="R391">
        <v>3820</v>
      </c>
      <c r="S391" t="s">
        <v>55</v>
      </c>
      <c r="T391">
        <v>3821</v>
      </c>
      <c r="U391" t="s">
        <v>144</v>
      </c>
      <c r="V391">
        <v>28</v>
      </c>
      <c r="W391" t="s">
        <v>497</v>
      </c>
      <c r="X391">
        <v>3000</v>
      </c>
      <c r="Y391" t="s">
        <v>55</v>
      </c>
      <c r="Z391" t="s">
        <v>74</v>
      </c>
      <c r="AA391" t="s">
        <v>296</v>
      </c>
      <c r="AB391" t="s">
        <v>479</v>
      </c>
      <c r="AC391" t="s">
        <v>484</v>
      </c>
      <c r="AD391" t="s">
        <v>485</v>
      </c>
      <c r="AE391" s="1">
        <v>200000</v>
      </c>
      <c r="AF391" s="1">
        <v>200000</v>
      </c>
      <c r="AG391" s="1">
        <v>200000</v>
      </c>
      <c r="AH391" s="1">
        <v>200000</v>
      </c>
      <c r="AI391" s="1">
        <v>200000</v>
      </c>
      <c r="AJ391" s="1">
        <v>200000</v>
      </c>
      <c r="AK391" s="1">
        <v>200000</v>
      </c>
      <c r="AL391" s="1">
        <f t="shared" si="30"/>
        <v>0</v>
      </c>
      <c r="AM391" s="1">
        <v>0</v>
      </c>
      <c r="AN391" s="1">
        <f t="shared" si="31"/>
        <v>200000</v>
      </c>
      <c r="AO391" s="1">
        <f t="shared" si="32"/>
        <v>0</v>
      </c>
      <c r="AP391">
        <v>0</v>
      </c>
      <c r="AQ391">
        <v>0</v>
      </c>
      <c r="AR391">
        <v>0</v>
      </c>
      <c r="AS391">
        <v>0</v>
      </c>
      <c r="AT391">
        <v>0</v>
      </c>
    </row>
    <row r="392" spans="1:46" hidden="1" x14ac:dyDescent="0.25">
      <c r="A392" t="s">
        <v>63</v>
      </c>
      <c r="B392" t="s">
        <v>64</v>
      </c>
      <c r="C392">
        <v>3</v>
      </c>
      <c r="D392" t="s">
        <v>472</v>
      </c>
      <c r="E392">
        <v>3.7</v>
      </c>
      <c r="F392" t="s">
        <v>499</v>
      </c>
      <c r="G392" t="s">
        <v>500</v>
      </c>
      <c r="H392" t="s">
        <v>499</v>
      </c>
      <c r="I392" t="s">
        <v>187</v>
      </c>
      <c r="J392" t="s">
        <v>188</v>
      </c>
      <c r="K392" t="s">
        <v>293</v>
      </c>
      <c r="L392">
        <v>8</v>
      </c>
      <c r="M392">
        <v>47</v>
      </c>
      <c r="N392" t="s">
        <v>501</v>
      </c>
      <c r="O392" t="s">
        <v>53</v>
      </c>
      <c r="P392">
        <v>3800</v>
      </c>
      <c r="Q392" t="s">
        <v>143</v>
      </c>
      <c r="R392">
        <v>3820</v>
      </c>
      <c r="S392" t="s">
        <v>55</v>
      </c>
      <c r="T392">
        <v>3821</v>
      </c>
      <c r="U392" t="s">
        <v>144</v>
      </c>
      <c r="V392">
        <v>0</v>
      </c>
      <c r="W392" t="s">
        <v>57</v>
      </c>
      <c r="X392">
        <v>3000</v>
      </c>
      <c r="Y392" t="s">
        <v>55</v>
      </c>
      <c r="Z392" t="s">
        <v>74</v>
      </c>
      <c r="AA392" t="s">
        <v>296</v>
      </c>
      <c r="AB392" t="s">
        <v>479</v>
      </c>
      <c r="AC392" t="s">
        <v>502</v>
      </c>
      <c r="AD392" t="s">
        <v>503</v>
      </c>
      <c r="AE392" s="1">
        <v>657870.80000000005</v>
      </c>
      <c r="AF392">
        <v>0</v>
      </c>
      <c r="AG392" s="1">
        <v>657870.80000000005</v>
      </c>
      <c r="AH392">
        <v>0</v>
      </c>
      <c r="AI392">
        <v>0</v>
      </c>
      <c r="AJ392">
        <v>0</v>
      </c>
      <c r="AK392">
        <v>0</v>
      </c>
      <c r="AL392" s="1">
        <f t="shared" si="30"/>
        <v>0</v>
      </c>
      <c r="AM392" s="1">
        <v>0</v>
      </c>
      <c r="AN392" s="1">
        <f t="shared" si="31"/>
        <v>657870.80000000005</v>
      </c>
      <c r="AO392" s="1">
        <f t="shared" si="32"/>
        <v>0</v>
      </c>
      <c r="AP392">
        <v>0</v>
      </c>
      <c r="AQ392" s="1">
        <v>815805.8</v>
      </c>
      <c r="AR392">
        <v>0</v>
      </c>
      <c r="AS392" s="1">
        <v>157935</v>
      </c>
      <c r="AT392" s="1">
        <v>657870.80000000005</v>
      </c>
    </row>
    <row r="393" spans="1:46" hidden="1" x14ac:dyDescent="0.25">
      <c r="A393" t="s">
        <v>63</v>
      </c>
      <c r="B393" t="s">
        <v>64</v>
      </c>
      <c r="C393">
        <v>3</v>
      </c>
      <c r="D393" t="s">
        <v>472</v>
      </c>
      <c r="E393">
        <v>3.7</v>
      </c>
      <c r="F393" t="s">
        <v>499</v>
      </c>
      <c r="G393" t="s">
        <v>500</v>
      </c>
      <c r="H393" t="s">
        <v>499</v>
      </c>
      <c r="I393" t="s">
        <v>187</v>
      </c>
      <c r="J393" t="s">
        <v>188</v>
      </c>
      <c r="K393" t="s">
        <v>293</v>
      </c>
      <c r="L393">
        <v>8</v>
      </c>
      <c r="M393">
        <v>47</v>
      </c>
      <c r="N393" t="s">
        <v>501</v>
      </c>
      <c r="O393" t="s">
        <v>53</v>
      </c>
      <c r="P393">
        <v>3800</v>
      </c>
      <c r="Q393" t="s">
        <v>143</v>
      </c>
      <c r="R393">
        <v>3820</v>
      </c>
      <c r="S393" t="s">
        <v>55</v>
      </c>
      <c r="T393">
        <v>3821</v>
      </c>
      <c r="U393" t="s">
        <v>144</v>
      </c>
      <c r="V393">
        <v>22</v>
      </c>
      <c r="W393" t="s">
        <v>504</v>
      </c>
      <c r="X393">
        <v>3000</v>
      </c>
      <c r="Y393" t="s">
        <v>55</v>
      </c>
      <c r="Z393" t="s">
        <v>74</v>
      </c>
      <c r="AA393" t="s">
        <v>296</v>
      </c>
      <c r="AB393" t="s">
        <v>479</v>
      </c>
      <c r="AC393" t="s">
        <v>502</v>
      </c>
      <c r="AD393" t="s">
        <v>503</v>
      </c>
      <c r="AE393">
        <v>0</v>
      </c>
      <c r="AF393" s="1">
        <v>700000</v>
      </c>
      <c r="AG393">
        <v>0</v>
      </c>
      <c r="AH393">
        <v>0</v>
      </c>
      <c r="AI393">
        <v>0</v>
      </c>
      <c r="AJ393">
        <v>0</v>
      </c>
      <c r="AK393">
        <v>0</v>
      </c>
      <c r="AL393" s="1">
        <f t="shared" si="30"/>
        <v>0</v>
      </c>
      <c r="AM393" s="1">
        <v>0</v>
      </c>
      <c r="AN393" s="1">
        <f t="shared" si="31"/>
        <v>0</v>
      </c>
      <c r="AO393" s="1">
        <f t="shared" si="32"/>
        <v>0</v>
      </c>
      <c r="AP393">
        <v>0</v>
      </c>
      <c r="AQ393">
        <v>0</v>
      </c>
      <c r="AR393">
        <v>0</v>
      </c>
      <c r="AS393" s="1">
        <v>700000</v>
      </c>
      <c r="AT393" s="1">
        <v>-700000</v>
      </c>
    </row>
    <row r="394" spans="1:46" hidden="1" x14ac:dyDescent="0.25">
      <c r="A394" t="s">
        <v>63</v>
      </c>
      <c r="B394" t="s">
        <v>64</v>
      </c>
      <c r="C394">
        <v>1</v>
      </c>
      <c r="D394" t="s">
        <v>45</v>
      </c>
      <c r="E394">
        <v>1.7</v>
      </c>
      <c r="F394" t="s">
        <v>321</v>
      </c>
      <c r="G394" t="s">
        <v>333</v>
      </c>
      <c r="H394" t="s">
        <v>334</v>
      </c>
      <c r="I394" t="s">
        <v>87</v>
      </c>
      <c r="J394" t="s">
        <v>88</v>
      </c>
      <c r="K394" t="s">
        <v>335</v>
      </c>
      <c r="L394">
        <v>7</v>
      </c>
      <c r="M394">
        <v>41</v>
      </c>
      <c r="N394" t="s">
        <v>336</v>
      </c>
      <c r="O394" t="s">
        <v>53</v>
      </c>
      <c r="P394">
        <v>3800</v>
      </c>
      <c r="Q394" t="s">
        <v>143</v>
      </c>
      <c r="R394">
        <v>3830</v>
      </c>
      <c r="S394" t="s">
        <v>55</v>
      </c>
      <c r="T394">
        <v>3831</v>
      </c>
      <c r="U394" t="s">
        <v>349</v>
      </c>
      <c r="V394">
        <v>0</v>
      </c>
      <c r="W394" t="s">
        <v>57</v>
      </c>
      <c r="X394">
        <v>3000</v>
      </c>
      <c r="Y394" t="s">
        <v>55</v>
      </c>
      <c r="Z394" t="s">
        <v>74</v>
      </c>
      <c r="AA394" t="s">
        <v>337</v>
      </c>
      <c r="AB394" t="s">
        <v>338</v>
      </c>
      <c r="AC394" t="s">
        <v>341</v>
      </c>
      <c r="AD394" t="s">
        <v>340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 s="1">
        <f t="shared" si="30"/>
        <v>0</v>
      </c>
      <c r="AM394" s="1">
        <v>0</v>
      </c>
      <c r="AN394" s="1">
        <f t="shared" si="31"/>
        <v>0</v>
      </c>
      <c r="AO394" s="1">
        <f t="shared" si="32"/>
        <v>0</v>
      </c>
      <c r="AP394">
        <v>0</v>
      </c>
      <c r="AQ394" s="1">
        <v>25100</v>
      </c>
      <c r="AR394">
        <v>0</v>
      </c>
      <c r="AS394" s="1">
        <v>25100</v>
      </c>
      <c r="AT394">
        <v>0</v>
      </c>
    </row>
    <row r="395" spans="1:46" hidden="1" x14ac:dyDescent="0.25">
      <c r="A395" t="s">
        <v>63</v>
      </c>
      <c r="B395" t="s">
        <v>64</v>
      </c>
      <c r="C395">
        <v>1</v>
      </c>
      <c r="D395" t="s">
        <v>45</v>
      </c>
      <c r="E395">
        <v>1.3</v>
      </c>
      <c r="F395" t="s">
        <v>46</v>
      </c>
      <c r="G395" t="s">
        <v>47</v>
      </c>
      <c r="H395" t="s">
        <v>48</v>
      </c>
      <c r="I395" t="s">
        <v>187</v>
      </c>
      <c r="J395" t="s">
        <v>188</v>
      </c>
      <c r="K395" t="s">
        <v>226</v>
      </c>
      <c r="L395">
        <v>6</v>
      </c>
      <c r="M395">
        <v>21</v>
      </c>
      <c r="N395" t="s">
        <v>227</v>
      </c>
      <c r="O395" t="s">
        <v>53</v>
      </c>
      <c r="P395">
        <v>3900</v>
      </c>
      <c r="Q395" t="s">
        <v>54</v>
      </c>
      <c r="R395">
        <v>3910</v>
      </c>
      <c r="S395" t="s">
        <v>55</v>
      </c>
      <c r="T395">
        <v>3911</v>
      </c>
      <c r="U395" t="s">
        <v>256</v>
      </c>
      <c r="V395">
        <v>0</v>
      </c>
      <c r="W395" t="s">
        <v>57</v>
      </c>
      <c r="X395">
        <v>3000</v>
      </c>
      <c r="Y395" t="s">
        <v>55</v>
      </c>
      <c r="Z395" t="s">
        <v>74</v>
      </c>
      <c r="AA395" t="s">
        <v>228</v>
      </c>
      <c r="AB395" t="s">
        <v>60</v>
      </c>
      <c r="AC395" t="s">
        <v>229</v>
      </c>
      <c r="AD395" t="s">
        <v>230</v>
      </c>
      <c r="AE395" s="1">
        <v>445766.8</v>
      </c>
      <c r="AF395" s="1">
        <v>700000</v>
      </c>
      <c r="AG395" s="1">
        <v>445766.8</v>
      </c>
      <c r="AH395" s="1">
        <v>445766.8</v>
      </c>
      <c r="AI395" s="1">
        <v>445766.8</v>
      </c>
      <c r="AJ395" s="1">
        <v>445766.8</v>
      </c>
      <c r="AK395" s="1">
        <v>445766.8</v>
      </c>
      <c r="AL395" s="1">
        <f t="shared" si="30"/>
        <v>0</v>
      </c>
      <c r="AM395" s="1">
        <v>0</v>
      </c>
      <c r="AN395" s="1">
        <f t="shared" si="31"/>
        <v>445766.8</v>
      </c>
      <c r="AO395" s="1">
        <f t="shared" si="32"/>
        <v>0</v>
      </c>
      <c r="AP395">
        <v>0</v>
      </c>
      <c r="AQ395">
        <v>0</v>
      </c>
      <c r="AR395">
        <v>0</v>
      </c>
      <c r="AS395" s="1">
        <v>254233.2</v>
      </c>
      <c r="AT395" s="1">
        <v>-254233.2</v>
      </c>
    </row>
    <row r="396" spans="1:46" hidden="1" x14ac:dyDescent="0.25">
      <c r="A396" t="s">
        <v>43</v>
      </c>
      <c r="B396" t="s">
        <v>44</v>
      </c>
      <c r="C396">
        <v>1</v>
      </c>
      <c r="D396" t="s">
        <v>45</v>
      </c>
      <c r="E396">
        <v>1.3</v>
      </c>
      <c r="F396" t="s">
        <v>46</v>
      </c>
      <c r="G396" t="s">
        <v>47</v>
      </c>
      <c r="H396" t="s">
        <v>48</v>
      </c>
      <c r="I396" t="s">
        <v>49</v>
      </c>
      <c r="J396" t="s">
        <v>50</v>
      </c>
      <c r="K396" t="s">
        <v>51</v>
      </c>
      <c r="L396">
        <v>6</v>
      </c>
      <c r="M396">
        <v>19</v>
      </c>
      <c r="N396" t="s">
        <v>52</v>
      </c>
      <c r="O396" t="s">
        <v>53</v>
      </c>
      <c r="P396">
        <v>3900</v>
      </c>
      <c r="Q396" t="s">
        <v>54</v>
      </c>
      <c r="R396">
        <v>3920</v>
      </c>
      <c r="S396" t="s">
        <v>55</v>
      </c>
      <c r="T396">
        <v>3921</v>
      </c>
      <c r="U396" t="s">
        <v>56</v>
      </c>
      <c r="V396">
        <v>0</v>
      </c>
      <c r="W396" t="s">
        <v>57</v>
      </c>
      <c r="X396">
        <v>3000</v>
      </c>
      <c r="Y396" t="s">
        <v>55</v>
      </c>
      <c r="Z396" t="s">
        <v>58</v>
      </c>
      <c r="AA396" t="s">
        <v>59</v>
      </c>
      <c r="AB396" t="s">
        <v>60</v>
      </c>
      <c r="AC396" t="s">
        <v>61</v>
      </c>
      <c r="AD396" t="s">
        <v>62</v>
      </c>
      <c r="AE396" s="1">
        <v>981350</v>
      </c>
      <c r="AF396">
        <v>0</v>
      </c>
      <c r="AG396" s="1">
        <v>980971.69</v>
      </c>
      <c r="AH396" s="1">
        <v>980971.69</v>
      </c>
      <c r="AI396" s="1">
        <v>980971.69</v>
      </c>
      <c r="AJ396" s="1">
        <v>980971.69</v>
      </c>
      <c r="AK396" s="1">
        <v>980971.69</v>
      </c>
      <c r="AL396" s="1">
        <f t="shared" si="30"/>
        <v>378.31000000005588</v>
      </c>
      <c r="AM396" s="1">
        <v>0</v>
      </c>
      <c r="AN396" s="1">
        <f t="shared" si="31"/>
        <v>981350</v>
      </c>
      <c r="AO396" s="1">
        <f t="shared" si="32"/>
        <v>378.31000000005588</v>
      </c>
      <c r="AP396" s="1">
        <v>981350</v>
      </c>
      <c r="AQ396">
        <v>0</v>
      </c>
      <c r="AR396">
        <v>0</v>
      </c>
      <c r="AS396">
        <v>0</v>
      </c>
      <c r="AT396" s="1">
        <v>981350</v>
      </c>
    </row>
    <row r="397" spans="1:46" hidden="1" x14ac:dyDescent="0.25">
      <c r="A397" t="s">
        <v>538</v>
      </c>
      <c r="B397" t="s">
        <v>44</v>
      </c>
      <c r="C397">
        <v>1</v>
      </c>
      <c r="D397" t="s">
        <v>45</v>
      </c>
      <c r="E397">
        <v>1.3</v>
      </c>
      <c r="F397" t="s">
        <v>46</v>
      </c>
      <c r="G397" t="s">
        <v>47</v>
      </c>
      <c r="H397" t="s">
        <v>48</v>
      </c>
      <c r="I397" t="s">
        <v>49</v>
      </c>
      <c r="J397" t="s">
        <v>50</v>
      </c>
      <c r="K397" t="s">
        <v>51</v>
      </c>
      <c r="L397">
        <v>6</v>
      </c>
      <c r="M397">
        <v>19</v>
      </c>
      <c r="N397" t="s">
        <v>52</v>
      </c>
      <c r="O397" t="s">
        <v>53</v>
      </c>
      <c r="P397">
        <v>3900</v>
      </c>
      <c r="Q397" t="s">
        <v>54</v>
      </c>
      <c r="R397">
        <v>3920</v>
      </c>
      <c r="S397" t="s">
        <v>55</v>
      </c>
      <c r="T397">
        <v>3921</v>
      </c>
      <c r="U397" t="s">
        <v>56</v>
      </c>
      <c r="V397">
        <v>0</v>
      </c>
      <c r="W397" t="s">
        <v>57</v>
      </c>
      <c r="X397">
        <v>3000</v>
      </c>
      <c r="Y397" t="s">
        <v>55</v>
      </c>
      <c r="Z397" t="s">
        <v>539</v>
      </c>
      <c r="AA397" t="s">
        <v>59</v>
      </c>
      <c r="AB397" t="s">
        <v>60</v>
      </c>
      <c r="AC397" t="s">
        <v>61</v>
      </c>
      <c r="AD397" t="s">
        <v>62</v>
      </c>
      <c r="AE397">
        <v>0</v>
      </c>
      <c r="AF397">
        <v>0</v>
      </c>
      <c r="AG397" s="1">
        <v>29337.03</v>
      </c>
      <c r="AH397" s="1">
        <v>29337.03</v>
      </c>
      <c r="AI397" s="1">
        <v>29337.03</v>
      </c>
      <c r="AJ397" s="1">
        <v>29337.03</v>
      </c>
      <c r="AK397" s="1">
        <v>29337.03</v>
      </c>
      <c r="AL397" s="1">
        <f t="shared" si="30"/>
        <v>-29337.03</v>
      </c>
      <c r="AM397" s="11">
        <v>29337.03</v>
      </c>
      <c r="AN397" s="1">
        <f t="shared" si="31"/>
        <v>29337.03</v>
      </c>
      <c r="AO397" s="1">
        <f t="shared" si="32"/>
        <v>0</v>
      </c>
      <c r="AP397">
        <v>0</v>
      </c>
      <c r="AQ397">
        <v>0</v>
      </c>
      <c r="AR397">
        <v>0</v>
      </c>
      <c r="AS397">
        <v>0</v>
      </c>
      <c r="AT397">
        <v>0</v>
      </c>
    </row>
    <row r="398" spans="1:46" hidden="1" x14ac:dyDescent="0.25">
      <c r="A398" t="s">
        <v>540</v>
      </c>
      <c r="B398" t="s">
        <v>44</v>
      </c>
      <c r="C398">
        <v>1</v>
      </c>
      <c r="D398" t="s">
        <v>45</v>
      </c>
      <c r="E398">
        <v>1.3</v>
      </c>
      <c r="F398" t="s">
        <v>46</v>
      </c>
      <c r="G398" t="s">
        <v>47</v>
      </c>
      <c r="H398" t="s">
        <v>48</v>
      </c>
      <c r="I398" t="s">
        <v>49</v>
      </c>
      <c r="J398" t="s">
        <v>50</v>
      </c>
      <c r="K398" t="s">
        <v>51</v>
      </c>
      <c r="L398">
        <v>6</v>
      </c>
      <c r="M398">
        <v>19</v>
      </c>
      <c r="N398" t="s">
        <v>52</v>
      </c>
      <c r="O398" t="s">
        <v>53</v>
      </c>
      <c r="P398">
        <v>3900</v>
      </c>
      <c r="Q398" t="s">
        <v>54</v>
      </c>
      <c r="R398">
        <v>3920</v>
      </c>
      <c r="S398" t="s">
        <v>55</v>
      </c>
      <c r="T398">
        <v>3921</v>
      </c>
      <c r="U398" t="s">
        <v>56</v>
      </c>
      <c r="V398">
        <v>0</v>
      </c>
      <c r="W398" t="s">
        <v>57</v>
      </c>
      <c r="X398">
        <v>3000</v>
      </c>
      <c r="Y398" t="s">
        <v>55</v>
      </c>
      <c r="Z398" t="s">
        <v>541</v>
      </c>
      <c r="AA398" t="s">
        <v>59</v>
      </c>
      <c r="AB398" t="s">
        <v>60</v>
      </c>
      <c r="AC398" t="s">
        <v>61</v>
      </c>
      <c r="AD398" t="s">
        <v>62</v>
      </c>
      <c r="AE398" s="1">
        <v>38913</v>
      </c>
      <c r="AF398">
        <v>0</v>
      </c>
      <c r="AG398" s="1">
        <v>38913</v>
      </c>
      <c r="AH398" s="1">
        <v>38913</v>
      </c>
      <c r="AI398" s="1">
        <v>38913</v>
      </c>
      <c r="AJ398" s="1">
        <v>38913</v>
      </c>
      <c r="AK398" s="1">
        <v>38913</v>
      </c>
      <c r="AL398" s="1">
        <f t="shared" si="30"/>
        <v>0</v>
      </c>
      <c r="AM398" s="1">
        <v>0</v>
      </c>
      <c r="AN398" s="1">
        <f t="shared" si="31"/>
        <v>38913</v>
      </c>
      <c r="AO398" s="1">
        <f t="shared" si="32"/>
        <v>0</v>
      </c>
      <c r="AP398" s="1">
        <v>38913</v>
      </c>
      <c r="AQ398">
        <v>0</v>
      </c>
      <c r="AR398">
        <v>0</v>
      </c>
      <c r="AS398">
        <v>0</v>
      </c>
      <c r="AT398" s="1">
        <v>38913</v>
      </c>
    </row>
    <row r="399" spans="1:46" hidden="1" x14ac:dyDescent="0.25">
      <c r="A399" t="s">
        <v>542</v>
      </c>
      <c r="B399" t="s">
        <v>44</v>
      </c>
      <c r="C399">
        <v>1</v>
      </c>
      <c r="D399" t="s">
        <v>45</v>
      </c>
      <c r="E399">
        <v>1.3</v>
      </c>
      <c r="F399" t="s">
        <v>46</v>
      </c>
      <c r="G399" t="s">
        <v>47</v>
      </c>
      <c r="H399" t="s">
        <v>48</v>
      </c>
      <c r="I399" t="s">
        <v>49</v>
      </c>
      <c r="J399" t="s">
        <v>50</v>
      </c>
      <c r="K399" t="s">
        <v>51</v>
      </c>
      <c r="L399">
        <v>6</v>
      </c>
      <c r="M399">
        <v>19</v>
      </c>
      <c r="N399" t="s">
        <v>52</v>
      </c>
      <c r="O399" t="s">
        <v>53</v>
      </c>
      <c r="P399">
        <v>3900</v>
      </c>
      <c r="Q399" t="s">
        <v>54</v>
      </c>
      <c r="R399">
        <v>3920</v>
      </c>
      <c r="S399" t="s">
        <v>55</v>
      </c>
      <c r="T399">
        <v>3921</v>
      </c>
      <c r="U399" t="s">
        <v>56</v>
      </c>
      <c r="V399">
        <v>0</v>
      </c>
      <c r="W399" t="s">
        <v>57</v>
      </c>
      <c r="X399">
        <v>3000</v>
      </c>
      <c r="Y399" t="s">
        <v>55</v>
      </c>
      <c r="Z399" t="s">
        <v>543</v>
      </c>
      <c r="AA399" t="s">
        <v>59</v>
      </c>
      <c r="AB399" t="s">
        <v>60</v>
      </c>
      <c r="AC399" t="s">
        <v>61</v>
      </c>
      <c r="AD399" t="s">
        <v>62</v>
      </c>
      <c r="AE399" s="1">
        <v>921278.58</v>
      </c>
      <c r="AF399">
        <v>0</v>
      </c>
      <c r="AG399" s="1">
        <v>921278.58</v>
      </c>
      <c r="AH399" s="1">
        <v>921278.58</v>
      </c>
      <c r="AI399" s="1">
        <v>921278.58</v>
      </c>
      <c r="AJ399" s="1">
        <v>921278.58</v>
      </c>
      <c r="AK399" s="1">
        <v>921278.58</v>
      </c>
      <c r="AL399" s="1">
        <f t="shared" si="30"/>
        <v>0</v>
      </c>
      <c r="AM399" s="1">
        <v>0</v>
      </c>
      <c r="AN399" s="1">
        <f t="shared" si="31"/>
        <v>921278.58</v>
      </c>
      <c r="AO399" s="1">
        <f t="shared" si="32"/>
        <v>0</v>
      </c>
      <c r="AP399" s="1">
        <v>921278.58</v>
      </c>
      <c r="AQ399">
        <v>0</v>
      </c>
      <c r="AR399">
        <v>0</v>
      </c>
      <c r="AS399">
        <v>0</v>
      </c>
      <c r="AT399" s="1">
        <v>921278.58</v>
      </c>
    </row>
    <row r="400" spans="1:46" hidden="1" x14ac:dyDescent="0.25">
      <c r="A400" t="s">
        <v>544</v>
      </c>
      <c r="B400" t="s">
        <v>44</v>
      </c>
      <c r="C400">
        <v>1</v>
      </c>
      <c r="D400" t="s">
        <v>45</v>
      </c>
      <c r="E400">
        <v>1.3</v>
      </c>
      <c r="F400" t="s">
        <v>46</v>
      </c>
      <c r="G400" t="s">
        <v>47</v>
      </c>
      <c r="H400" t="s">
        <v>48</v>
      </c>
      <c r="I400" t="s">
        <v>49</v>
      </c>
      <c r="J400" t="s">
        <v>50</v>
      </c>
      <c r="K400" t="s">
        <v>51</v>
      </c>
      <c r="L400">
        <v>6</v>
      </c>
      <c r="M400">
        <v>19</v>
      </c>
      <c r="N400" t="s">
        <v>52</v>
      </c>
      <c r="O400" t="s">
        <v>53</v>
      </c>
      <c r="P400">
        <v>3900</v>
      </c>
      <c r="Q400" t="s">
        <v>54</v>
      </c>
      <c r="R400">
        <v>3920</v>
      </c>
      <c r="S400" t="s">
        <v>55</v>
      </c>
      <c r="T400">
        <v>3921</v>
      </c>
      <c r="U400" t="s">
        <v>56</v>
      </c>
      <c r="V400">
        <v>0</v>
      </c>
      <c r="W400" t="s">
        <v>57</v>
      </c>
      <c r="X400">
        <v>3000</v>
      </c>
      <c r="Y400" t="s">
        <v>55</v>
      </c>
      <c r="Z400" t="s">
        <v>545</v>
      </c>
      <c r="AA400" t="s">
        <v>59</v>
      </c>
      <c r="AB400" t="s">
        <v>60</v>
      </c>
      <c r="AC400" t="s">
        <v>61</v>
      </c>
      <c r="AD400" t="s">
        <v>62</v>
      </c>
      <c r="AE400" s="1">
        <v>167669.15</v>
      </c>
      <c r="AF400">
        <v>0</v>
      </c>
      <c r="AG400" s="1">
        <v>167669.15</v>
      </c>
      <c r="AH400" s="1">
        <v>167669.15</v>
      </c>
      <c r="AI400" s="1">
        <v>167669.15</v>
      </c>
      <c r="AJ400" s="1">
        <v>167669.15</v>
      </c>
      <c r="AK400" s="1">
        <v>167669.15</v>
      </c>
      <c r="AL400" s="1">
        <f t="shared" si="30"/>
        <v>0</v>
      </c>
      <c r="AM400" s="1">
        <v>0</v>
      </c>
      <c r="AN400" s="1">
        <f t="shared" si="31"/>
        <v>167669.15</v>
      </c>
      <c r="AO400" s="1">
        <f t="shared" si="32"/>
        <v>0</v>
      </c>
      <c r="AP400" s="1">
        <v>167669.15</v>
      </c>
      <c r="AQ400">
        <v>0</v>
      </c>
      <c r="AR400">
        <v>0</v>
      </c>
      <c r="AS400">
        <v>0</v>
      </c>
      <c r="AT400" s="1">
        <v>167669.15</v>
      </c>
    </row>
    <row r="401" spans="1:46" hidden="1" x14ac:dyDescent="0.25">
      <c r="A401" t="s">
        <v>546</v>
      </c>
      <c r="B401" t="s">
        <v>44</v>
      </c>
      <c r="C401">
        <v>1</v>
      </c>
      <c r="D401" t="s">
        <v>45</v>
      </c>
      <c r="E401">
        <v>1.3</v>
      </c>
      <c r="F401" t="s">
        <v>46</v>
      </c>
      <c r="G401" t="s">
        <v>47</v>
      </c>
      <c r="H401" t="s">
        <v>48</v>
      </c>
      <c r="I401" t="s">
        <v>49</v>
      </c>
      <c r="J401" t="s">
        <v>50</v>
      </c>
      <c r="K401" t="s">
        <v>51</v>
      </c>
      <c r="L401">
        <v>6</v>
      </c>
      <c r="M401">
        <v>19</v>
      </c>
      <c r="N401" t="s">
        <v>52</v>
      </c>
      <c r="O401" t="s">
        <v>53</v>
      </c>
      <c r="P401">
        <v>3900</v>
      </c>
      <c r="Q401" t="s">
        <v>54</v>
      </c>
      <c r="R401">
        <v>3920</v>
      </c>
      <c r="S401" t="s">
        <v>55</v>
      </c>
      <c r="T401">
        <v>3921</v>
      </c>
      <c r="U401" t="s">
        <v>56</v>
      </c>
      <c r="V401">
        <v>0</v>
      </c>
      <c r="W401" t="s">
        <v>57</v>
      </c>
      <c r="X401">
        <v>3000</v>
      </c>
      <c r="Y401" t="s">
        <v>55</v>
      </c>
      <c r="Z401" t="s">
        <v>547</v>
      </c>
      <c r="AA401" t="s">
        <v>59</v>
      </c>
      <c r="AB401" t="s">
        <v>60</v>
      </c>
      <c r="AC401" t="s">
        <v>61</v>
      </c>
      <c r="AD401" t="s">
        <v>62</v>
      </c>
      <c r="AE401" s="1">
        <v>7445.91</v>
      </c>
      <c r="AF401">
        <v>0</v>
      </c>
      <c r="AG401" s="1">
        <v>7445.91</v>
      </c>
      <c r="AH401" s="1">
        <v>7445.91</v>
      </c>
      <c r="AI401" s="1">
        <v>7445.91</v>
      </c>
      <c r="AJ401" s="1">
        <v>7445.91</v>
      </c>
      <c r="AK401" s="1">
        <v>7445.91</v>
      </c>
      <c r="AL401" s="1">
        <f t="shared" si="30"/>
        <v>0</v>
      </c>
      <c r="AM401" s="1">
        <v>0</v>
      </c>
      <c r="AN401" s="1">
        <f t="shared" si="31"/>
        <v>7445.91</v>
      </c>
      <c r="AO401" s="1">
        <f t="shared" si="32"/>
        <v>0</v>
      </c>
      <c r="AP401" s="1">
        <v>7445.91</v>
      </c>
      <c r="AQ401">
        <v>0</v>
      </c>
      <c r="AR401">
        <v>0</v>
      </c>
      <c r="AS401">
        <v>0</v>
      </c>
      <c r="AT401" s="1">
        <v>7445.91</v>
      </c>
    </row>
    <row r="402" spans="1:46" hidden="1" x14ac:dyDescent="0.25">
      <c r="A402" t="s">
        <v>548</v>
      </c>
      <c r="B402" t="s">
        <v>44</v>
      </c>
      <c r="C402">
        <v>1</v>
      </c>
      <c r="D402" t="s">
        <v>45</v>
      </c>
      <c r="E402">
        <v>1.3</v>
      </c>
      <c r="F402" t="s">
        <v>46</v>
      </c>
      <c r="G402" t="s">
        <v>47</v>
      </c>
      <c r="H402" t="s">
        <v>48</v>
      </c>
      <c r="I402" t="s">
        <v>49</v>
      </c>
      <c r="J402" t="s">
        <v>50</v>
      </c>
      <c r="K402" t="s">
        <v>51</v>
      </c>
      <c r="L402">
        <v>6</v>
      </c>
      <c r="M402">
        <v>19</v>
      </c>
      <c r="N402" t="s">
        <v>52</v>
      </c>
      <c r="O402" t="s">
        <v>53</v>
      </c>
      <c r="P402">
        <v>3900</v>
      </c>
      <c r="Q402" t="s">
        <v>54</v>
      </c>
      <c r="R402">
        <v>3920</v>
      </c>
      <c r="S402" t="s">
        <v>55</v>
      </c>
      <c r="T402">
        <v>3921</v>
      </c>
      <c r="U402" t="s">
        <v>56</v>
      </c>
      <c r="V402">
        <v>0</v>
      </c>
      <c r="W402" t="s">
        <v>57</v>
      </c>
      <c r="X402">
        <v>3000</v>
      </c>
      <c r="Y402" t="s">
        <v>55</v>
      </c>
      <c r="Z402" t="s">
        <v>549</v>
      </c>
      <c r="AA402" t="s">
        <v>59</v>
      </c>
      <c r="AB402" t="s">
        <v>60</v>
      </c>
      <c r="AC402" t="s">
        <v>61</v>
      </c>
      <c r="AD402" t="s">
        <v>62</v>
      </c>
      <c r="AE402" s="1">
        <v>1770.05</v>
      </c>
      <c r="AF402">
        <v>0</v>
      </c>
      <c r="AG402" s="1">
        <v>1770.05</v>
      </c>
      <c r="AH402" s="1">
        <v>1770.05</v>
      </c>
      <c r="AI402" s="1">
        <v>1770.05</v>
      </c>
      <c r="AJ402" s="1">
        <v>1770.05</v>
      </c>
      <c r="AK402" s="1">
        <v>1770.05</v>
      </c>
      <c r="AL402" s="1">
        <f t="shared" si="30"/>
        <v>0</v>
      </c>
      <c r="AM402" s="1">
        <v>0</v>
      </c>
      <c r="AN402" s="1">
        <f t="shared" si="31"/>
        <v>1770.05</v>
      </c>
      <c r="AO402" s="1">
        <f t="shared" si="32"/>
        <v>0</v>
      </c>
      <c r="AP402" s="1">
        <v>1770.05</v>
      </c>
      <c r="AQ402">
        <v>0</v>
      </c>
      <c r="AR402">
        <v>0</v>
      </c>
      <c r="AS402">
        <v>0</v>
      </c>
      <c r="AT402" s="1">
        <v>1770.05</v>
      </c>
    </row>
    <row r="403" spans="1:46" hidden="1" x14ac:dyDescent="0.25">
      <c r="A403" t="s">
        <v>552</v>
      </c>
      <c r="B403" t="s">
        <v>44</v>
      </c>
      <c r="C403">
        <v>1</v>
      </c>
      <c r="D403" t="s">
        <v>45</v>
      </c>
      <c r="E403">
        <v>1.3</v>
      </c>
      <c r="F403" t="s">
        <v>46</v>
      </c>
      <c r="G403" t="s">
        <v>47</v>
      </c>
      <c r="H403" t="s">
        <v>48</v>
      </c>
      <c r="I403" t="s">
        <v>49</v>
      </c>
      <c r="J403" t="s">
        <v>50</v>
      </c>
      <c r="K403" t="s">
        <v>51</v>
      </c>
      <c r="L403">
        <v>6</v>
      </c>
      <c r="M403">
        <v>19</v>
      </c>
      <c r="N403" t="s">
        <v>52</v>
      </c>
      <c r="O403" t="s">
        <v>53</v>
      </c>
      <c r="P403">
        <v>3900</v>
      </c>
      <c r="Q403" t="s">
        <v>54</v>
      </c>
      <c r="R403">
        <v>3920</v>
      </c>
      <c r="S403" t="s">
        <v>55</v>
      </c>
      <c r="T403">
        <v>3921</v>
      </c>
      <c r="U403" t="s">
        <v>56</v>
      </c>
      <c r="V403">
        <v>0</v>
      </c>
      <c r="W403" t="s">
        <v>57</v>
      </c>
      <c r="X403">
        <v>3000</v>
      </c>
      <c r="Y403" t="s">
        <v>55</v>
      </c>
      <c r="Z403" t="s">
        <v>553</v>
      </c>
      <c r="AA403" t="s">
        <v>59</v>
      </c>
      <c r="AB403" t="s">
        <v>60</v>
      </c>
      <c r="AC403" t="s">
        <v>61</v>
      </c>
      <c r="AD403" t="s">
        <v>62</v>
      </c>
      <c r="AE403" s="1">
        <v>1135715.3</v>
      </c>
      <c r="AF403">
        <v>0</v>
      </c>
      <c r="AG403" s="1">
        <v>1135715.3</v>
      </c>
      <c r="AH403" s="1">
        <v>1135715.3</v>
      </c>
      <c r="AI403" s="1">
        <v>1135715.3</v>
      </c>
      <c r="AJ403" s="1">
        <v>1135715.3</v>
      </c>
      <c r="AK403" s="1">
        <v>1135715.3</v>
      </c>
      <c r="AL403" s="1">
        <f t="shared" si="30"/>
        <v>0</v>
      </c>
      <c r="AM403" s="1">
        <v>0</v>
      </c>
      <c r="AN403" s="1">
        <f t="shared" si="31"/>
        <v>1135715.3</v>
      </c>
      <c r="AO403" s="1">
        <f t="shared" si="32"/>
        <v>0</v>
      </c>
      <c r="AP403" s="1">
        <v>1135715.3</v>
      </c>
      <c r="AQ403">
        <v>0</v>
      </c>
      <c r="AR403">
        <v>0</v>
      </c>
      <c r="AS403">
        <v>0</v>
      </c>
      <c r="AT403" s="1">
        <v>1135715.3</v>
      </c>
    </row>
    <row r="404" spans="1:46" hidden="1" x14ac:dyDescent="0.25">
      <c r="A404" t="s">
        <v>554</v>
      </c>
      <c r="B404" t="s">
        <v>44</v>
      </c>
      <c r="C404">
        <v>1</v>
      </c>
      <c r="D404" t="s">
        <v>45</v>
      </c>
      <c r="E404">
        <v>1.3</v>
      </c>
      <c r="F404" t="s">
        <v>46</v>
      </c>
      <c r="G404" t="s">
        <v>47</v>
      </c>
      <c r="H404" t="s">
        <v>48</v>
      </c>
      <c r="I404" t="s">
        <v>49</v>
      </c>
      <c r="J404" t="s">
        <v>50</v>
      </c>
      <c r="K404" t="s">
        <v>51</v>
      </c>
      <c r="L404">
        <v>6</v>
      </c>
      <c r="M404">
        <v>19</v>
      </c>
      <c r="N404" t="s">
        <v>52</v>
      </c>
      <c r="O404" t="s">
        <v>53</v>
      </c>
      <c r="P404">
        <v>3900</v>
      </c>
      <c r="Q404" t="s">
        <v>54</v>
      </c>
      <c r="R404">
        <v>3920</v>
      </c>
      <c r="S404" t="s">
        <v>55</v>
      </c>
      <c r="T404">
        <v>3921</v>
      </c>
      <c r="U404" t="s">
        <v>56</v>
      </c>
      <c r="V404">
        <v>0</v>
      </c>
      <c r="W404" t="s">
        <v>57</v>
      </c>
      <c r="X404">
        <v>3000</v>
      </c>
      <c r="Y404" t="s">
        <v>55</v>
      </c>
      <c r="Z404" t="s">
        <v>555</v>
      </c>
      <c r="AA404" t="s">
        <v>59</v>
      </c>
      <c r="AB404" t="s">
        <v>60</v>
      </c>
      <c r="AC404" t="s">
        <v>61</v>
      </c>
      <c r="AD404" t="s">
        <v>62</v>
      </c>
      <c r="AE404" s="1">
        <v>1000247.19</v>
      </c>
      <c r="AF404">
        <v>0</v>
      </c>
      <c r="AG404" s="1">
        <v>1000247.19</v>
      </c>
      <c r="AH404" s="1">
        <v>1000247.19</v>
      </c>
      <c r="AI404" s="1">
        <v>1000247.19</v>
      </c>
      <c r="AJ404" s="1">
        <v>1000247.19</v>
      </c>
      <c r="AK404" s="1">
        <v>1000247.19</v>
      </c>
      <c r="AL404" s="1">
        <f t="shared" si="30"/>
        <v>0</v>
      </c>
      <c r="AM404" s="1">
        <v>0</v>
      </c>
      <c r="AN404" s="1">
        <f t="shared" si="31"/>
        <v>1000247.19</v>
      </c>
      <c r="AO404" s="1">
        <f t="shared" si="32"/>
        <v>0</v>
      </c>
      <c r="AP404" s="1">
        <v>1000247.19</v>
      </c>
      <c r="AQ404">
        <v>0</v>
      </c>
      <c r="AR404">
        <v>0</v>
      </c>
      <c r="AS404">
        <v>0</v>
      </c>
      <c r="AT404" s="1">
        <v>1000247.19</v>
      </c>
    </row>
    <row r="405" spans="1:46" hidden="1" x14ac:dyDescent="0.25">
      <c r="A405" t="s">
        <v>556</v>
      </c>
      <c r="B405" t="s">
        <v>44</v>
      </c>
      <c r="C405">
        <v>1</v>
      </c>
      <c r="D405" t="s">
        <v>45</v>
      </c>
      <c r="E405">
        <v>1.3</v>
      </c>
      <c r="F405" t="s">
        <v>46</v>
      </c>
      <c r="G405" t="s">
        <v>47</v>
      </c>
      <c r="H405" t="s">
        <v>48</v>
      </c>
      <c r="I405" t="s">
        <v>49</v>
      </c>
      <c r="J405" t="s">
        <v>50</v>
      </c>
      <c r="K405" t="s">
        <v>51</v>
      </c>
      <c r="L405">
        <v>6</v>
      </c>
      <c r="M405">
        <v>19</v>
      </c>
      <c r="N405" t="s">
        <v>52</v>
      </c>
      <c r="O405" t="s">
        <v>53</v>
      </c>
      <c r="P405">
        <v>3900</v>
      </c>
      <c r="Q405" t="s">
        <v>54</v>
      </c>
      <c r="R405">
        <v>3920</v>
      </c>
      <c r="S405" t="s">
        <v>55</v>
      </c>
      <c r="T405">
        <v>3921</v>
      </c>
      <c r="U405" t="s">
        <v>56</v>
      </c>
      <c r="V405">
        <v>0</v>
      </c>
      <c r="W405" t="s">
        <v>57</v>
      </c>
      <c r="X405">
        <v>3000</v>
      </c>
      <c r="Y405" t="s">
        <v>55</v>
      </c>
      <c r="Z405" t="s">
        <v>557</v>
      </c>
      <c r="AA405" t="s">
        <v>59</v>
      </c>
      <c r="AB405" t="s">
        <v>60</v>
      </c>
      <c r="AC405" t="s">
        <v>61</v>
      </c>
      <c r="AD405" t="s">
        <v>62</v>
      </c>
      <c r="AE405" s="1">
        <v>104076.75</v>
      </c>
      <c r="AF405">
        <v>0</v>
      </c>
      <c r="AG405" s="1">
        <v>104076.75</v>
      </c>
      <c r="AH405" s="1">
        <v>104076.75</v>
      </c>
      <c r="AI405" s="1">
        <v>104076.75</v>
      </c>
      <c r="AJ405" s="1">
        <v>104076.75</v>
      </c>
      <c r="AK405" s="1">
        <v>104076.75</v>
      </c>
      <c r="AL405" s="1">
        <f t="shared" si="30"/>
        <v>0</v>
      </c>
      <c r="AM405" s="1">
        <v>0</v>
      </c>
      <c r="AN405" s="1">
        <f t="shared" si="31"/>
        <v>104076.75</v>
      </c>
      <c r="AO405" s="1">
        <f t="shared" si="32"/>
        <v>0</v>
      </c>
      <c r="AP405" s="1">
        <v>104076.75</v>
      </c>
      <c r="AQ405">
        <v>0</v>
      </c>
      <c r="AR405">
        <v>0</v>
      </c>
      <c r="AS405">
        <v>0</v>
      </c>
      <c r="AT405" s="1">
        <v>104076.75</v>
      </c>
    </row>
    <row r="406" spans="1:46" hidden="1" x14ac:dyDescent="0.25">
      <c r="A406" t="s">
        <v>558</v>
      </c>
      <c r="B406" t="s">
        <v>44</v>
      </c>
      <c r="C406">
        <v>1</v>
      </c>
      <c r="D406" t="s">
        <v>45</v>
      </c>
      <c r="E406">
        <v>1.3</v>
      </c>
      <c r="F406" t="s">
        <v>46</v>
      </c>
      <c r="G406" t="s">
        <v>47</v>
      </c>
      <c r="H406" t="s">
        <v>48</v>
      </c>
      <c r="I406" t="s">
        <v>49</v>
      </c>
      <c r="J406" t="s">
        <v>50</v>
      </c>
      <c r="K406" t="s">
        <v>51</v>
      </c>
      <c r="L406">
        <v>6</v>
      </c>
      <c r="M406">
        <v>19</v>
      </c>
      <c r="N406" t="s">
        <v>52</v>
      </c>
      <c r="O406" t="s">
        <v>53</v>
      </c>
      <c r="P406">
        <v>3900</v>
      </c>
      <c r="Q406" t="s">
        <v>54</v>
      </c>
      <c r="R406">
        <v>3920</v>
      </c>
      <c r="S406" t="s">
        <v>55</v>
      </c>
      <c r="T406">
        <v>3921</v>
      </c>
      <c r="U406" t="s">
        <v>56</v>
      </c>
      <c r="V406">
        <v>0</v>
      </c>
      <c r="W406" t="s">
        <v>57</v>
      </c>
      <c r="X406">
        <v>3000</v>
      </c>
      <c r="Y406" t="s">
        <v>55</v>
      </c>
      <c r="Z406" t="s">
        <v>559</v>
      </c>
      <c r="AA406" t="s">
        <v>59</v>
      </c>
      <c r="AB406" t="s">
        <v>60</v>
      </c>
      <c r="AC406" t="s">
        <v>61</v>
      </c>
      <c r="AD406" t="s">
        <v>62</v>
      </c>
      <c r="AE406" s="1">
        <v>2224784.9500000002</v>
      </c>
      <c r="AF406">
        <v>0</v>
      </c>
      <c r="AG406" s="1">
        <v>2224784.9500000002</v>
      </c>
      <c r="AH406" s="1">
        <v>2224784.9500000002</v>
      </c>
      <c r="AI406" s="1">
        <v>2224784.9500000002</v>
      </c>
      <c r="AJ406" s="1">
        <v>2224784.9500000002</v>
      </c>
      <c r="AK406" s="1">
        <v>2224784.9500000002</v>
      </c>
      <c r="AL406" s="1">
        <f t="shared" si="30"/>
        <v>0</v>
      </c>
      <c r="AM406" s="1">
        <v>0</v>
      </c>
      <c r="AN406" s="1">
        <f t="shared" si="31"/>
        <v>2224784.9500000002</v>
      </c>
      <c r="AO406" s="1">
        <f t="shared" si="32"/>
        <v>0</v>
      </c>
      <c r="AP406" s="1">
        <v>2224784.9500000002</v>
      </c>
      <c r="AQ406">
        <v>0</v>
      </c>
      <c r="AR406">
        <v>0</v>
      </c>
      <c r="AS406">
        <v>0</v>
      </c>
      <c r="AT406" s="1">
        <v>2224784.9500000002</v>
      </c>
    </row>
    <row r="407" spans="1:46" hidden="1" x14ac:dyDescent="0.25">
      <c r="A407" t="s">
        <v>560</v>
      </c>
      <c r="B407" t="s">
        <v>44</v>
      </c>
      <c r="C407">
        <v>1</v>
      </c>
      <c r="D407" t="s">
        <v>45</v>
      </c>
      <c r="E407">
        <v>1.3</v>
      </c>
      <c r="F407" t="s">
        <v>46</v>
      </c>
      <c r="G407" t="s">
        <v>47</v>
      </c>
      <c r="H407" t="s">
        <v>48</v>
      </c>
      <c r="I407" t="s">
        <v>49</v>
      </c>
      <c r="J407" t="s">
        <v>50</v>
      </c>
      <c r="K407" t="s">
        <v>51</v>
      </c>
      <c r="L407">
        <v>6</v>
      </c>
      <c r="M407">
        <v>19</v>
      </c>
      <c r="N407" t="s">
        <v>52</v>
      </c>
      <c r="O407" t="s">
        <v>53</v>
      </c>
      <c r="P407">
        <v>3900</v>
      </c>
      <c r="Q407" t="s">
        <v>54</v>
      </c>
      <c r="R407">
        <v>3920</v>
      </c>
      <c r="S407" t="s">
        <v>55</v>
      </c>
      <c r="T407">
        <v>3921</v>
      </c>
      <c r="U407" t="s">
        <v>56</v>
      </c>
      <c r="V407">
        <v>0</v>
      </c>
      <c r="W407" t="s">
        <v>57</v>
      </c>
      <c r="X407">
        <v>3000</v>
      </c>
      <c r="Y407" t="s">
        <v>55</v>
      </c>
      <c r="Z407" t="s">
        <v>561</v>
      </c>
      <c r="AA407" t="s">
        <v>59</v>
      </c>
      <c r="AB407" t="s">
        <v>60</v>
      </c>
      <c r="AC407" t="s">
        <v>61</v>
      </c>
      <c r="AD407" t="s">
        <v>62</v>
      </c>
      <c r="AE407" s="1">
        <v>2676.88</v>
      </c>
      <c r="AF407">
        <v>0</v>
      </c>
      <c r="AG407" s="1">
        <v>2676.88</v>
      </c>
      <c r="AH407" s="1">
        <v>2676.88</v>
      </c>
      <c r="AI407" s="1">
        <v>2676.88</v>
      </c>
      <c r="AJ407" s="1">
        <v>2676.88</v>
      </c>
      <c r="AK407" s="1">
        <v>2676.88</v>
      </c>
      <c r="AL407" s="1">
        <f t="shared" si="30"/>
        <v>0</v>
      </c>
      <c r="AM407" s="1">
        <v>0</v>
      </c>
      <c r="AN407" s="1">
        <f t="shared" si="31"/>
        <v>2676.88</v>
      </c>
      <c r="AO407" s="1">
        <f t="shared" si="32"/>
        <v>0</v>
      </c>
      <c r="AP407" s="1">
        <v>2676.88</v>
      </c>
      <c r="AQ407">
        <v>0</v>
      </c>
      <c r="AR407">
        <v>0</v>
      </c>
      <c r="AS407">
        <v>0</v>
      </c>
      <c r="AT407" s="1">
        <v>2676.88</v>
      </c>
    </row>
    <row r="408" spans="1:46" hidden="1" x14ac:dyDescent="0.25">
      <c r="A408" t="s">
        <v>63</v>
      </c>
      <c r="B408" t="s">
        <v>64</v>
      </c>
      <c r="C408">
        <v>1</v>
      </c>
      <c r="D408" t="s">
        <v>45</v>
      </c>
      <c r="E408">
        <v>1.3</v>
      </c>
      <c r="F408" t="s">
        <v>46</v>
      </c>
      <c r="G408" t="s">
        <v>47</v>
      </c>
      <c r="H408" t="s">
        <v>48</v>
      </c>
      <c r="I408" t="s">
        <v>187</v>
      </c>
      <c r="J408" t="s">
        <v>188</v>
      </c>
      <c r="K408" t="s">
        <v>226</v>
      </c>
      <c r="L408">
        <v>6</v>
      </c>
      <c r="M408">
        <v>21</v>
      </c>
      <c r="N408" t="s">
        <v>227</v>
      </c>
      <c r="O408" t="s">
        <v>53</v>
      </c>
      <c r="P408">
        <v>3900</v>
      </c>
      <c r="Q408" t="s">
        <v>54</v>
      </c>
      <c r="R408">
        <v>3920</v>
      </c>
      <c r="S408" t="s">
        <v>55</v>
      </c>
      <c r="T408">
        <v>3922</v>
      </c>
      <c r="U408" t="s">
        <v>257</v>
      </c>
      <c r="V408">
        <v>0</v>
      </c>
      <c r="W408" t="s">
        <v>57</v>
      </c>
      <c r="X408">
        <v>3000</v>
      </c>
      <c r="Y408" t="s">
        <v>55</v>
      </c>
      <c r="Z408" t="s">
        <v>74</v>
      </c>
      <c r="AA408" t="s">
        <v>228</v>
      </c>
      <c r="AB408" t="s">
        <v>60</v>
      </c>
      <c r="AC408" t="s">
        <v>229</v>
      </c>
      <c r="AD408" t="s">
        <v>230</v>
      </c>
      <c r="AE408" s="1">
        <v>1115936.99</v>
      </c>
      <c r="AF408" s="1">
        <v>1000000</v>
      </c>
      <c r="AG408" s="1">
        <v>1115936.99</v>
      </c>
      <c r="AH408" s="1">
        <v>1115936.99</v>
      </c>
      <c r="AI408" s="1">
        <v>545134.93000000005</v>
      </c>
      <c r="AJ408" s="1">
        <v>545134.93000000005</v>
      </c>
      <c r="AK408" s="1">
        <v>545134.93000000005</v>
      </c>
      <c r="AL408" s="1">
        <f t="shared" si="30"/>
        <v>0</v>
      </c>
      <c r="AM408" s="1">
        <v>0</v>
      </c>
      <c r="AN408" s="1">
        <f t="shared" si="31"/>
        <v>1115936.99</v>
      </c>
      <c r="AO408" s="1">
        <f t="shared" si="32"/>
        <v>0</v>
      </c>
      <c r="AP408" s="1">
        <v>295238.06</v>
      </c>
      <c r="AQ408" s="1">
        <v>5700</v>
      </c>
      <c r="AR408">
        <v>0</v>
      </c>
      <c r="AS408" s="1">
        <v>185001.07</v>
      </c>
      <c r="AT408" s="1">
        <v>115936.99</v>
      </c>
    </row>
    <row r="409" spans="1:46" hidden="1" x14ac:dyDescent="0.25">
      <c r="A409" t="s">
        <v>63</v>
      </c>
      <c r="B409" t="s">
        <v>64</v>
      </c>
      <c r="C409">
        <v>1</v>
      </c>
      <c r="D409" t="s">
        <v>45</v>
      </c>
      <c r="E409">
        <v>1.3</v>
      </c>
      <c r="F409" t="s">
        <v>46</v>
      </c>
      <c r="G409" t="s">
        <v>47</v>
      </c>
      <c r="H409" t="s">
        <v>48</v>
      </c>
      <c r="I409" t="s">
        <v>67</v>
      </c>
      <c r="J409" t="s">
        <v>68</v>
      </c>
      <c r="K409" t="s">
        <v>89</v>
      </c>
      <c r="L409">
        <v>1</v>
      </c>
      <c r="M409">
        <v>7</v>
      </c>
      <c r="N409" t="s">
        <v>90</v>
      </c>
      <c r="O409" t="s">
        <v>53</v>
      </c>
      <c r="P409">
        <v>3900</v>
      </c>
      <c r="Q409" t="s">
        <v>54</v>
      </c>
      <c r="R409">
        <v>3920</v>
      </c>
      <c r="S409" t="s">
        <v>55</v>
      </c>
      <c r="T409">
        <v>3922</v>
      </c>
      <c r="U409" t="s">
        <v>257</v>
      </c>
      <c r="V409">
        <v>0</v>
      </c>
      <c r="W409" t="s">
        <v>57</v>
      </c>
      <c r="X409">
        <v>3000</v>
      </c>
      <c r="Y409" t="s">
        <v>55</v>
      </c>
      <c r="Z409" t="s">
        <v>74</v>
      </c>
      <c r="AA409" t="s">
        <v>96</v>
      </c>
      <c r="AB409" t="s">
        <v>76</v>
      </c>
      <c r="AC409" t="s">
        <v>299</v>
      </c>
      <c r="AD409" t="s">
        <v>98</v>
      </c>
      <c r="AE409" s="1">
        <v>1216175.0900000001</v>
      </c>
      <c r="AF409" s="1">
        <v>500000</v>
      </c>
      <c r="AG409" s="1">
        <v>1216175.0900000001</v>
      </c>
      <c r="AH409" s="1">
        <v>1216175.0900000001</v>
      </c>
      <c r="AI409" s="1">
        <v>923847.44</v>
      </c>
      <c r="AJ409" s="1">
        <v>660945.14</v>
      </c>
      <c r="AK409" s="1">
        <v>660945.14</v>
      </c>
      <c r="AL409" s="1">
        <f t="shared" si="30"/>
        <v>0</v>
      </c>
      <c r="AM409" s="1">
        <v>0</v>
      </c>
      <c r="AN409" s="1">
        <f t="shared" si="31"/>
        <v>1216175.0900000001</v>
      </c>
      <c r="AO409" s="1">
        <f t="shared" si="32"/>
        <v>0</v>
      </c>
      <c r="AP409" s="1">
        <v>100000</v>
      </c>
      <c r="AQ409" s="1">
        <v>1000000</v>
      </c>
      <c r="AR409">
        <v>0</v>
      </c>
      <c r="AS409" s="1">
        <v>383824.91</v>
      </c>
      <c r="AT409" s="1">
        <v>716175.09</v>
      </c>
    </row>
    <row r="410" spans="1:46" hidden="1" x14ac:dyDescent="0.25">
      <c r="A410" t="s">
        <v>63</v>
      </c>
      <c r="B410" t="s">
        <v>64</v>
      </c>
      <c r="C410">
        <v>2</v>
      </c>
      <c r="D410" t="s">
        <v>351</v>
      </c>
      <c r="E410">
        <v>2.2000000000000002</v>
      </c>
      <c r="F410" t="s">
        <v>370</v>
      </c>
      <c r="G410" t="s">
        <v>371</v>
      </c>
      <c r="H410" t="s">
        <v>372</v>
      </c>
      <c r="I410" t="s">
        <v>187</v>
      </c>
      <c r="J410" t="s">
        <v>188</v>
      </c>
      <c r="K410" t="s">
        <v>284</v>
      </c>
      <c r="L410">
        <v>2</v>
      </c>
      <c r="M410">
        <v>36</v>
      </c>
      <c r="N410" t="s">
        <v>380</v>
      </c>
      <c r="O410" t="s">
        <v>53</v>
      </c>
      <c r="P410">
        <v>3900</v>
      </c>
      <c r="Q410" t="s">
        <v>54</v>
      </c>
      <c r="R410">
        <v>3920</v>
      </c>
      <c r="S410" t="s">
        <v>55</v>
      </c>
      <c r="T410">
        <v>3922</v>
      </c>
      <c r="U410" t="s">
        <v>257</v>
      </c>
      <c r="V410">
        <v>0</v>
      </c>
      <c r="W410" t="s">
        <v>57</v>
      </c>
      <c r="X410">
        <v>3000</v>
      </c>
      <c r="Y410" t="s">
        <v>55</v>
      </c>
      <c r="Z410" t="s">
        <v>74</v>
      </c>
      <c r="AA410" t="s">
        <v>287</v>
      </c>
      <c r="AB410" t="s">
        <v>381</v>
      </c>
      <c r="AC410" t="s">
        <v>382</v>
      </c>
      <c r="AD410" t="s">
        <v>383</v>
      </c>
      <c r="AE410" s="1">
        <v>10259700</v>
      </c>
      <c r="AF410" s="1">
        <v>7000000</v>
      </c>
      <c r="AG410" s="1">
        <v>10259700</v>
      </c>
      <c r="AH410" s="1">
        <v>10259700</v>
      </c>
      <c r="AI410" s="1">
        <v>10259700</v>
      </c>
      <c r="AJ410" s="1">
        <v>10259700</v>
      </c>
      <c r="AK410" s="1">
        <v>10259700</v>
      </c>
      <c r="AL410" s="1">
        <f t="shared" si="30"/>
        <v>0</v>
      </c>
      <c r="AM410" s="1">
        <v>0</v>
      </c>
      <c r="AN410" s="1">
        <f t="shared" si="31"/>
        <v>10259700</v>
      </c>
      <c r="AO410" s="1">
        <f t="shared" si="32"/>
        <v>0</v>
      </c>
      <c r="AP410">
        <v>0</v>
      </c>
      <c r="AQ410" s="1">
        <v>3270000</v>
      </c>
      <c r="AR410">
        <v>0</v>
      </c>
      <c r="AS410" s="1">
        <v>10300</v>
      </c>
      <c r="AT410" s="1">
        <v>3259700</v>
      </c>
    </row>
    <row r="411" spans="1:46" hidden="1" x14ac:dyDescent="0.25">
      <c r="A411" t="s">
        <v>63</v>
      </c>
      <c r="B411" t="s">
        <v>64</v>
      </c>
      <c r="C411">
        <v>1</v>
      </c>
      <c r="D411" t="s">
        <v>45</v>
      </c>
      <c r="E411">
        <v>1.3</v>
      </c>
      <c r="F411" t="s">
        <v>46</v>
      </c>
      <c r="G411" t="s">
        <v>47</v>
      </c>
      <c r="H411" t="s">
        <v>48</v>
      </c>
      <c r="I411" t="s">
        <v>49</v>
      </c>
      <c r="J411" t="s">
        <v>50</v>
      </c>
      <c r="K411" t="s">
        <v>51</v>
      </c>
      <c r="L411">
        <v>6</v>
      </c>
      <c r="M411">
        <v>19</v>
      </c>
      <c r="N411" t="s">
        <v>52</v>
      </c>
      <c r="O411" t="s">
        <v>53</v>
      </c>
      <c r="P411">
        <v>3900</v>
      </c>
      <c r="Q411" t="s">
        <v>54</v>
      </c>
      <c r="R411">
        <v>3940</v>
      </c>
      <c r="S411" t="s">
        <v>55</v>
      </c>
      <c r="T411">
        <v>3941</v>
      </c>
      <c r="U411" t="s">
        <v>151</v>
      </c>
      <c r="V411">
        <v>0</v>
      </c>
      <c r="W411" t="s">
        <v>57</v>
      </c>
      <c r="X411">
        <v>3000</v>
      </c>
      <c r="Y411" t="s">
        <v>55</v>
      </c>
      <c r="Z411" t="s">
        <v>74</v>
      </c>
      <c r="AA411" t="s">
        <v>59</v>
      </c>
      <c r="AB411" t="s">
        <v>60</v>
      </c>
      <c r="AC411" t="s">
        <v>61</v>
      </c>
      <c r="AD411" t="s">
        <v>62</v>
      </c>
      <c r="AE411" s="1">
        <v>1661937.89</v>
      </c>
      <c r="AF411" s="1">
        <v>1661937.89</v>
      </c>
      <c r="AG411" s="1">
        <v>55672</v>
      </c>
      <c r="AH411" s="1">
        <v>55672</v>
      </c>
      <c r="AI411" s="1">
        <v>55672</v>
      </c>
      <c r="AJ411" s="1">
        <v>55672</v>
      </c>
      <c r="AK411" s="1">
        <v>55671</v>
      </c>
      <c r="AL411" s="1">
        <f t="shared" si="30"/>
        <v>1606265.89</v>
      </c>
      <c r="AM411" s="1">
        <v>0</v>
      </c>
      <c r="AN411" s="1">
        <f t="shared" si="31"/>
        <v>1661937.89</v>
      </c>
      <c r="AO411" s="1">
        <f t="shared" si="32"/>
        <v>1606265.89</v>
      </c>
      <c r="AP411">
        <v>0</v>
      </c>
      <c r="AQ411">
        <v>0</v>
      </c>
      <c r="AR411">
        <v>0</v>
      </c>
      <c r="AS411">
        <v>0</v>
      </c>
      <c r="AT411">
        <v>0</v>
      </c>
    </row>
    <row r="412" spans="1:46" hidden="1" x14ac:dyDescent="0.25">
      <c r="A412" t="s">
        <v>63</v>
      </c>
      <c r="B412" t="s">
        <v>64</v>
      </c>
      <c r="C412">
        <v>1</v>
      </c>
      <c r="D412" t="s">
        <v>45</v>
      </c>
      <c r="E412">
        <v>1.3</v>
      </c>
      <c r="F412" t="s">
        <v>46</v>
      </c>
      <c r="G412" t="s">
        <v>47</v>
      </c>
      <c r="H412" t="s">
        <v>48</v>
      </c>
      <c r="I412" t="s">
        <v>187</v>
      </c>
      <c r="J412" t="s">
        <v>188</v>
      </c>
      <c r="K412" t="s">
        <v>226</v>
      </c>
      <c r="L412">
        <v>6</v>
      </c>
      <c r="M412">
        <v>21</v>
      </c>
      <c r="N412" t="s">
        <v>227</v>
      </c>
      <c r="O412" t="s">
        <v>53</v>
      </c>
      <c r="P412">
        <v>3900</v>
      </c>
      <c r="Q412" t="s">
        <v>54</v>
      </c>
      <c r="R412">
        <v>3940</v>
      </c>
      <c r="S412" t="s">
        <v>55</v>
      </c>
      <c r="T412">
        <v>3941</v>
      </c>
      <c r="U412" t="s">
        <v>151</v>
      </c>
      <c r="V412">
        <v>0</v>
      </c>
      <c r="W412" t="s">
        <v>57</v>
      </c>
      <c r="X412">
        <v>3000</v>
      </c>
      <c r="Y412" t="s">
        <v>55</v>
      </c>
      <c r="Z412" t="s">
        <v>74</v>
      </c>
      <c r="AA412" t="s">
        <v>228</v>
      </c>
      <c r="AB412" t="s">
        <v>60</v>
      </c>
      <c r="AC412" t="s">
        <v>229</v>
      </c>
      <c r="AD412" t="s">
        <v>230</v>
      </c>
      <c r="AE412" s="1">
        <v>10755000</v>
      </c>
      <c r="AF412" s="1">
        <v>10000000</v>
      </c>
      <c r="AG412" s="1">
        <v>10753577.1</v>
      </c>
      <c r="AH412" s="1">
        <v>10753577.1</v>
      </c>
      <c r="AI412" s="1">
        <v>10753577.1</v>
      </c>
      <c r="AJ412" s="1">
        <v>10753577.1</v>
      </c>
      <c r="AK412" s="1">
        <v>10753577.1</v>
      </c>
      <c r="AL412" s="1">
        <f t="shared" si="30"/>
        <v>1422.9000000003725</v>
      </c>
      <c r="AM412" s="1">
        <v>0</v>
      </c>
      <c r="AN412" s="1">
        <f t="shared" si="31"/>
        <v>10755000</v>
      </c>
      <c r="AO412" s="1">
        <f t="shared" si="32"/>
        <v>1422.9000000003725</v>
      </c>
      <c r="AP412">
        <v>0</v>
      </c>
      <c r="AQ412" s="1">
        <v>756422.9</v>
      </c>
      <c r="AR412">
        <v>0</v>
      </c>
      <c r="AS412" s="1">
        <v>1422.9</v>
      </c>
      <c r="AT412" s="1">
        <v>755000</v>
      </c>
    </row>
    <row r="413" spans="1:46" hidden="1" x14ac:dyDescent="0.25">
      <c r="A413" t="s">
        <v>63</v>
      </c>
      <c r="B413" t="s">
        <v>64</v>
      </c>
      <c r="C413">
        <v>1</v>
      </c>
      <c r="D413" t="s">
        <v>45</v>
      </c>
      <c r="E413">
        <v>1.7</v>
      </c>
      <c r="F413" t="s">
        <v>321</v>
      </c>
      <c r="G413" t="s">
        <v>333</v>
      </c>
      <c r="H413" t="s">
        <v>334</v>
      </c>
      <c r="I413" t="s">
        <v>87</v>
      </c>
      <c r="J413" t="s">
        <v>88</v>
      </c>
      <c r="K413" t="s">
        <v>335</v>
      </c>
      <c r="L413">
        <v>7</v>
      </c>
      <c r="M413">
        <v>40</v>
      </c>
      <c r="N413" t="s">
        <v>336</v>
      </c>
      <c r="O413" t="s">
        <v>53</v>
      </c>
      <c r="P413">
        <v>3900</v>
      </c>
      <c r="Q413" t="s">
        <v>54</v>
      </c>
      <c r="R413">
        <v>3940</v>
      </c>
      <c r="S413" t="s">
        <v>55</v>
      </c>
      <c r="T413">
        <v>3941</v>
      </c>
      <c r="U413" t="s">
        <v>151</v>
      </c>
      <c r="V413">
        <v>0</v>
      </c>
      <c r="W413" t="s">
        <v>57</v>
      </c>
      <c r="X413">
        <v>3000</v>
      </c>
      <c r="Y413" t="s">
        <v>55</v>
      </c>
      <c r="Z413" t="s">
        <v>74</v>
      </c>
      <c r="AA413" t="s">
        <v>337</v>
      </c>
      <c r="AB413" t="s">
        <v>338</v>
      </c>
      <c r="AC413" t="s">
        <v>339</v>
      </c>
      <c r="AD413" t="s">
        <v>340</v>
      </c>
      <c r="AE413">
        <v>0</v>
      </c>
      <c r="AF413" s="1">
        <v>50000</v>
      </c>
      <c r="AG413">
        <v>0</v>
      </c>
      <c r="AH413">
        <v>0</v>
      </c>
      <c r="AI413">
        <v>0</v>
      </c>
      <c r="AJ413">
        <v>0</v>
      </c>
      <c r="AK413">
        <v>0</v>
      </c>
      <c r="AL413" s="1">
        <f t="shared" si="30"/>
        <v>0</v>
      </c>
      <c r="AM413" s="1">
        <v>0</v>
      </c>
      <c r="AN413" s="1">
        <f t="shared" si="31"/>
        <v>0</v>
      </c>
      <c r="AO413" s="1">
        <f t="shared" si="32"/>
        <v>0</v>
      </c>
      <c r="AP413" s="1">
        <v>60121</v>
      </c>
      <c r="AQ413">
        <v>0</v>
      </c>
      <c r="AR413">
        <v>0</v>
      </c>
      <c r="AS413" s="1">
        <v>110121</v>
      </c>
      <c r="AT413" s="1">
        <v>-50000</v>
      </c>
    </row>
    <row r="414" spans="1:46" hidden="1" x14ac:dyDescent="0.25">
      <c r="A414" t="s">
        <v>63</v>
      </c>
      <c r="B414" t="s">
        <v>64</v>
      </c>
      <c r="C414">
        <v>1</v>
      </c>
      <c r="D414" t="s">
        <v>45</v>
      </c>
      <c r="E414">
        <v>1.3</v>
      </c>
      <c r="F414" t="s">
        <v>46</v>
      </c>
      <c r="G414" t="s">
        <v>47</v>
      </c>
      <c r="H414" t="s">
        <v>48</v>
      </c>
      <c r="I414" t="s">
        <v>49</v>
      </c>
      <c r="J414" t="s">
        <v>50</v>
      </c>
      <c r="K414" t="s">
        <v>51</v>
      </c>
      <c r="L414">
        <v>6</v>
      </c>
      <c r="M414">
        <v>20</v>
      </c>
      <c r="N414" t="s">
        <v>155</v>
      </c>
      <c r="O414" t="s">
        <v>53</v>
      </c>
      <c r="P414">
        <v>3900</v>
      </c>
      <c r="Q414" t="s">
        <v>54</v>
      </c>
      <c r="R414">
        <v>3940</v>
      </c>
      <c r="S414" t="s">
        <v>55</v>
      </c>
      <c r="T414">
        <v>3942</v>
      </c>
      <c r="U414" t="s">
        <v>159</v>
      </c>
      <c r="V414">
        <v>0</v>
      </c>
      <c r="W414" t="s">
        <v>57</v>
      </c>
      <c r="X414">
        <v>3000</v>
      </c>
      <c r="Y414" t="s">
        <v>55</v>
      </c>
      <c r="Z414" t="s">
        <v>74</v>
      </c>
      <c r="AA414" t="s">
        <v>59</v>
      </c>
      <c r="AB414" t="s">
        <v>60</v>
      </c>
      <c r="AC414" t="s">
        <v>157</v>
      </c>
      <c r="AD414" t="s">
        <v>158</v>
      </c>
      <c r="AE414" s="1">
        <v>260897.47</v>
      </c>
      <c r="AF414" s="1">
        <v>450000</v>
      </c>
      <c r="AG414" s="1">
        <v>260897.47</v>
      </c>
      <c r="AH414" s="1">
        <v>260897.47</v>
      </c>
      <c r="AI414" s="1">
        <v>260897.47</v>
      </c>
      <c r="AJ414" s="1">
        <v>260897.47</v>
      </c>
      <c r="AK414" s="1">
        <v>254969.51</v>
      </c>
      <c r="AL414" s="1">
        <f t="shared" si="30"/>
        <v>0</v>
      </c>
      <c r="AM414" s="1">
        <v>0</v>
      </c>
      <c r="AN414" s="1">
        <f t="shared" si="31"/>
        <v>260897.47</v>
      </c>
      <c r="AO414" s="1">
        <f t="shared" si="32"/>
        <v>0</v>
      </c>
      <c r="AP414">
        <v>0</v>
      </c>
      <c r="AQ414">
        <v>0</v>
      </c>
      <c r="AR414">
        <v>0</v>
      </c>
      <c r="AS414" s="1">
        <v>189102.53</v>
      </c>
      <c r="AT414" s="1">
        <v>-189102.53</v>
      </c>
    </row>
    <row r="415" spans="1:46" hidden="1" x14ac:dyDescent="0.25">
      <c r="A415" t="s">
        <v>63</v>
      </c>
      <c r="B415" t="s">
        <v>64</v>
      </c>
      <c r="C415">
        <v>1</v>
      </c>
      <c r="D415" t="s">
        <v>45</v>
      </c>
      <c r="E415">
        <v>1.3</v>
      </c>
      <c r="F415" t="s">
        <v>46</v>
      </c>
      <c r="G415" t="s">
        <v>47</v>
      </c>
      <c r="H415" t="s">
        <v>48</v>
      </c>
      <c r="I415" t="s">
        <v>49</v>
      </c>
      <c r="J415" t="s">
        <v>50</v>
      </c>
      <c r="K415" t="s">
        <v>51</v>
      </c>
      <c r="L415">
        <v>6</v>
      </c>
      <c r="M415">
        <v>20</v>
      </c>
      <c r="N415" t="s">
        <v>155</v>
      </c>
      <c r="O415" t="s">
        <v>53</v>
      </c>
      <c r="P415">
        <v>3900</v>
      </c>
      <c r="Q415" t="s">
        <v>54</v>
      </c>
      <c r="R415">
        <v>3950</v>
      </c>
      <c r="S415" t="s">
        <v>55</v>
      </c>
      <c r="T415">
        <v>3951</v>
      </c>
      <c r="U415" t="s">
        <v>160</v>
      </c>
      <c r="V415">
        <v>0</v>
      </c>
      <c r="W415" t="s">
        <v>57</v>
      </c>
      <c r="X415">
        <v>3000</v>
      </c>
      <c r="Y415" t="s">
        <v>55</v>
      </c>
      <c r="Z415" t="s">
        <v>74</v>
      </c>
      <c r="AA415" t="s">
        <v>59</v>
      </c>
      <c r="AB415" t="s">
        <v>60</v>
      </c>
      <c r="AC415" t="s">
        <v>157</v>
      </c>
      <c r="AD415" t="s">
        <v>158</v>
      </c>
      <c r="AE415">
        <v>0</v>
      </c>
      <c r="AF415" s="1">
        <v>300000</v>
      </c>
      <c r="AG415">
        <v>0</v>
      </c>
      <c r="AH415">
        <v>0</v>
      </c>
      <c r="AI415">
        <v>0</v>
      </c>
      <c r="AJ415">
        <v>0</v>
      </c>
      <c r="AK415">
        <v>0</v>
      </c>
      <c r="AL415" s="1">
        <f t="shared" si="30"/>
        <v>0</v>
      </c>
      <c r="AM415" s="1">
        <v>0</v>
      </c>
      <c r="AN415" s="1">
        <f t="shared" si="31"/>
        <v>0</v>
      </c>
      <c r="AO415" s="1">
        <f t="shared" si="32"/>
        <v>0</v>
      </c>
      <c r="AP415">
        <v>0</v>
      </c>
      <c r="AQ415">
        <v>0</v>
      </c>
      <c r="AR415">
        <v>0</v>
      </c>
      <c r="AS415" s="1">
        <v>300000</v>
      </c>
      <c r="AT415" s="1">
        <v>-300000</v>
      </c>
    </row>
    <row r="416" spans="1:46" hidden="1" x14ac:dyDescent="0.25">
      <c r="A416" t="s">
        <v>63</v>
      </c>
      <c r="B416" t="s">
        <v>64</v>
      </c>
      <c r="C416">
        <v>1</v>
      </c>
      <c r="D416" t="s">
        <v>45</v>
      </c>
      <c r="E416">
        <v>1.3</v>
      </c>
      <c r="F416" t="s">
        <v>46</v>
      </c>
      <c r="G416" t="s">
        <v>47</v>
      </c>
      <c r="H416" t="s">
        <v>48</v>
      </c>
      <c r="I416" t="s">
        <v>49</v>
      </c>
      <c r="J416" t="s">
        <v>50</v>
      </c>
      <c r="K416" t="s">
        <v>51</v>
      </c>
      <c r="L416">
        <v>6</v>
      </c>
      <c r="M416">
        <v>18</v>
      </c>
      <c r="N416" t="s">
        <v>100</v>
      </c>
      <c r="O416" t="s">
        <v>53</v>
      </c>
      <c r="P416">
        <v>3900</v>
      </c>
      <c r="Q416" t="s">
        <v>54</v>
      </c>
      <c r="R416">
        <v>3960</v>
      </c>
      <c r="S416" t="s">
        <v>55</v>
      </c>
      <c r="T416">
        <v>3961</v>
      </c>
      <c r="U416" t="s">
        <v>145</v>
      </c>
      <c r="V416">
        <v>0</v>
      </c>
      <c r="W416" t="s">
        <v>57</v>
      </c>
      <c r="X416">
        <v>3000</v>
      </c>
      <c r="Y416" t="s">
        <v>55</v>
      </c>
      <c r="Z416" t="s">
        <v>74</v>
      </c>
      <c r="AA416" t="s">
        <v>59</v>
      </c>
      <c r="AB416" t="s">
        <v>60</v>
      </c>
      <c r="AC416" t="s">
        <v>105</v>
      </c>
      <c r="AD416" t="s">
        <v>106</v>
      </c>
      <c r="AE416" s="1">
        <v>69639</v>
      </c>
      <c r="AF416" s="1">
        <v>18000</v>
      </c>
      <c r="AG416" s="1">
        <v>69637.899999999994</v>
      </c>
      <c r="AH416" s="1">
        <v>69637.899999999994</v>
      </c>
      <c r="AI416" s="1">
        <v>69637.899999999994</v>
      </c>
      <c r="AJ416" s="1">
        <v>69637.899999999994</v>
      </c>
      <c r="AK416" s="1">
        <v>69637.899999999994</v>
      </c>
      <c r="AL416" s="1">
        <f t="shared" si="30"/>
        <v>1.1000000000058208</v>
      </c>
      <c r="AM416" s="1">
        <v>0</v>
      </c>
      <c r="AN416" s="1">
        <f t="shared" si="31"/>
        <v>69639</v>
      </c>
      <c r="AO416" s="1">
        <f t="shared" si="32"/>
        <v>1.1000000000058208</v>
      </c>
      <c r="AP416">
        <v>0</v>
      </c>
      <c r="AQ416" s="1">
        <v>51639</v>
      </c>
      <c r="AR416">
        <v>0</v>
      </c>
      <c r="AS416">
        <v>0</v>
      </c>
      <c r="AT416" s="1">
        <v>51639</v>
      </c>
    </row>
    <row r="417" spans="1:46" hidden="1" x14ac:dyDescent="0.25">
      <c r="A417" t="s">
        <v>63</v>
      </c>
      <c r="B417" t="s">
        <v>64</v>
      </c>
      <c r="C417">
        <v>1</v>
      </c>
      <c r="D417" t="s">
        <v>45</v>
      </c>
      <c r="E417">
        <v>1.3</v>
      </c>
      <c r="F417" t="s">
        <v>46</v>
      </c>
      <c r="G417" t="s">
        <v>47</v>
      </c>
      <c r="H417" t="s">
        <v>48</v>
      </c>
      <c r="I417" t="s">
        <v>187</v>
      </c>
      <c r="J417" t="s">
        <v>188</v>
      </c>
      <c r="K417" t="s">
        <v>226</v>
      </c>
      <c r="L417">
        <v>6</v>
      </c>
      <c r="M417">
        <v>21</v>
      </c>
      <c r="N417" t="s">
        <v>227</v>
      </c>
      <c r="O417" t="s">
        <v>53</v>
      </c>
      <c r="P417">
        <v>3900</v>
      </c>
      <c r="Q417" t="s">
        <v>54</v>
      </c>
      <c r="R417">
        <v>396</v>
      </c>
      <c r="S417" t="s">
        <v>145</v>
      </c>
      <c r="T417">
        <v>3962</v>
      </c>
      <c r="U417" t="s">
        <v>258</v>
      </c>
      <c r="V417">
        <v>0</v>
      </c>
      <c r="W417" t="s">
        <v>57</v>
      </c>
      <c r="X417">
        <v>3000</v>
      </c>
      <c r="Y417" t="s">
        <v>55</v>
      </c>
      <c r="Z417" t="s">
        <v>74</v>
      </c>
      <c r="AA417" t="s">
        <v>228</v>
      </c>
      <c r="AB417" t="s">
        <v>60</v>
      </c>
      <c r="AC417" t="s">
        <v>229</v>
      </c>
      <c r="AD417" t="s">
        <v>230</v>
      </c>
      <c r="AE417" s="1">
        <v>83080.800000000003</v>
      </c>
      <c r="AF417" s="1">
        <v>100000</v>
      </c>
      <c r="AG417" s="1">
        <v>83080.800000000003</v>
      </c>
      <c r="AH417" s="1">
        <v>83080.800000000003</v>
      </c>
      <c r="AI417" s="1">
        <v>83080.800000000003</v>
      </c>
      <c r="AJ417" s="1">
        <v>83080.800000000003</v>
      </c>
      <c r="AK417" s="1">
        <v>83080.800000000003</v>
      </c>
      <c r="AL417" s="1">
        <f t="shared" si="30"/>
        <v>0</v>
      </c>
      <c r="AM417" s="1">
        <v>0</v>
      </c>
      <c r="AN417" s="1">
        <f t="shared" si="31"/>
        <v>83080.800000000003</v>
      </c>
      <c r="AO417" s="1">
        <f t="shared" si="32"/>
        <v>0</v>
      </c>
      <c r="AP417">
        <v>0</v>
      </c>
      <c r="AQ417">
        <v>0</v>
      </c>
      <c r="AR417">
        <v>0</v>
      </c>
      <c r="AS417" s="1">
        <v>16919.2</v>
      </c>
      <c r="AT417" s="1">
        <v>-16919.2</v>
      </c>
    </row>
    <row r="418" spans="1:46" hidden="1" x14ac:dyDescent="0.25">
      <c r="A418" t="s">
        <v>63</v>
      </c>
      <c r="B418" t="s">
        <v>64</v>
      </c>
      <c r="C418">
        <v>1</v>
      </c>
      <c r="D418" t="s">
        <v>45</v>
      </c>
      <c r="E418">
        <v>1.7</v>
      </c>
      <c r="F418" t="s">
        <v>321</v>
      </c>
      <c r="G418" t="s">
        <v>333</v>
      </c>
      <c r="H418" t="s">
        <v>334</v>
      </c>
      <c r="I418" t="s">
        <v>87</v>
      </c>
      <c r="J418" t="s">
        <v>88</v>
      </c>
      <c r="K418" t="s">
        <v>335</v>
      </c>
      <c r="L418">
        <v>7</v>
      </c>
      <c r="M418">
        <v>41</v>
      </c>
      <c r="N418" t="s">
        <v>336</v>
      </c>
      <c r="O418" t="s">
        <v>53</v>
      </c>
      <c r="P418">
        <v>3900</v>
      </c>
      <c r="Q418" t="s">
        <v>54</v>
      </c>
      <c r="R418">
        <v>396</v>
      </c>
      <c r="S418" t="s">
        <v>145</v>
      </c>
      <c r="T418">
        <v>3962</v>
      </c>
      <c r="U418" t="s">
        <v>258</v>
      </c>
      <c r="V418">
        <v>0</v>
      </c>
      <c r="W418" t="s">
        <v>57</v>
      </c>
      <c r="X418">
        <v>3000</v>
      </c>
      <c r="Y418" t="s">
        <v>55</v>
      </c>
      <c r="Z418" t="s">
        <v>74</v>
      </c>
      <c r="AA418" t="s">
        <v>337</v>
      </c>
      <c r="AB418" t="s">
        <v>338</v>
      </c>
      <c r="AC418" t="s">
        <v>341</v>
      </c>
      <c r="AD418" t="s">
        <v>340</v>
      </c>
      <c r="AE418" s="1">
        <v>83115.72</v>
      </c>
      <c r="AF418" s="1">
        <v>120000</v>
      </c>
      <c r="AG418" s="1">
        <v>83115.72</v>
      </c>
      <c r="AH418" s="1">
        <v>83115.72</v>
      </c>
      <c r="AI418" s="1">
        <v>61602.36</v>
      </c>
      <c r="AJ418" s="1">
        <v>61602.36</v>
      </c>
      <c r="AK418" s="1">
        <v>61602.36</v>
      </c>
      <c r="AL418" s="1">
        <f t="shared" si="30"/>
        <v>0</v>
      </c>
      <c r="AM418" s="1">
        <v>0</v>
      </c>
      <c r="AN418" s="1">
        <f t="shared" si="31"/>
        <v>83115.72</v>
      </c>
      <c r="AO418" s="1">
        <f t="shared" si="32"/>
        <v>0</v>
      </c>
      <c r="AP418">
        <v>0</v>
      </c>
      <c r="AQ418">
        <v>0</v>
      </c>
      <c r="AR418">
        <v>0</v>
      </c>
      <c r="AS418" s="1">
        <v>36884.28</v>
      </c>
      <c r="AT418" s="1">
        <v>-36884.28</v>
      </c>
    </row>
    <row r="419" spans="1:46" hidden="1" x14ac:dyDescent="0.25">
      <c r="A419" t="s">
        <v>63</v>
      </c>
      <c r="B419" t="s">
        <v>64</v>
      </c>
      <c r="C419">
        <v>1</v>
      </c>
      <c r="D419" t="s">
        <v>45</v>
      </c>
      <c r="E419">
        <v>1.3</v>
      </c>
      <c r="F419" t="s">
        <v>46</v>
      </c>
      <c r="G419" t="s">
        <v>47</v>
      </c>
      <c r="H419" t="s">
        <v>48</v>
      </c>
      <c r="I419" t="s">
        <v>49</v>
      </c>
      <c r="J419" t="s">
        <v>50</v>
      </c>
      <c r="K419" t="s">
        <v>51</v>
      </c>
      <c r="L419">
        <v>6</v>
      </c>
      <c r="M419">
        <v>19</v>
      </c>
      <c r="N419" t="s">
        <v>52</v>
      </c>
      <c r="O419" t="s">
        <v>53</v>
      </c>
      <c r="P419">
        <v>4200</v>
      </c>
      <c r="Q419" t="s">
        <v>152</v>
      </c>
      <c r="R419">
        <v>4210</v>
      </c>
      <c r="S419" t="s">
        <v>92</v>
      </c>
      <c r="T419">
        <v>4211</v>
      </c>
      <c r="U419" t="s">
        <v>153</v>
      </c>
      <c r="V419">
        <v>0</v>
      </c>
      <c r="W419" t="s">
        <v>57</v>
      </c>
      <c r="X419">
        <v>4000</v>
      </c>
      <c r="Y419" t="s">
        <v>95</v>
      </c>
      <c r="Z419" t="s">
        <v>74</v>
      </c>
      <c r="AA419" t="s">
        <v>59</v>
      </c>
      <c r="AB419" t="s">
        <v>60</v>
      </c>
      <c r="AC419" t="s">
        <v>61</v>
      </c>
      <c r="AD419" t="s">
        <v>62</v>
      </c>
      <c r="AE419" s="1">
        <v>2200000</v>
      </c>
      <c r="AF419" s="1">
        <v>2200000</v>
      </c>
      <c r="AG419" s="1">
        <v>2105566.7599999998</v>
      </c>
      <c r="AH419" s="1">
        <v>2105566.7599999998</v>
      </c>
      <c r="AI419" s="1">
        <v>2105566.7599999998</v>
      </c>
      <c r="AJ419" s="1">
        <v>2105566.7599999998</v>
      </c>
      <c r="AK419" s="1">
        <v>2105566.7599999998</v>
      </c>
      <c r="AL419" s="1">
        <f t="shared" si="30"/>
        <v>94433.240000000224</v>
      </c>
      <c r="AM419" s="1">
        <v>0</v>
      </c>
      <c r="AN419" s="1">
        <f t="shared" si="31"/>
        <v>2200000</v>
      </c>
      <c r="AO419" s="1">
        <f t="shared" si="32"/>
        <v>94433.240000000224</v>
      </c>
      <c r="AP419">
        <v>0</v>
      </c>
      <c r="AQ419">
        <v>0</v>
      </c>
      <c r="AR419">
        <v>0</v>
      </c>
      <c r="AS419">
        <v>0</v>
      </c>
      <c r="AT419">
        <v>0</v>
      </c>
    </row>
    <row r="420" spans="1:46" hidden="1" x14ac:dyDescent="0.25">
      <c r="A420" t="s">
        <v>63</v>
      </c>
      <c r="B420" t="s">
        <v>64</v>
      </c>
      <c r="C420">
        <v>2</v>
      </c>
      <c r="D420" t="s">
        <v>351</v>
      </c>
      <c r="E420">
        <v>2.4</v>
      </c>
      <c r="F420" t="s">
        <v>401</v>
      </c>
      <c r="G420" t="s">
        <v>411</v>
      </c>
      <c r="H420" t="s">
        <v>412</v>
      </c>
      <c r="I420" t="s">
        <v>177</v>
      </c>
      <c r="J420" t="s">
        <v>178</v>
      </c>
      <c r="K420" t="s">
        <v>413</v>
      </c>
      <c r="L420">
        <v>5</v>
      </c>
      <c r="M420">
        <v>55</v>
      </c>
      <c r="N420" t="s">
        <v>414</v>
      </c>
      <c r="O420" t="s">
        <v>53</v>
      </c>
      <c r="P420">
        <v>4200</v>
      </c>
      <c r="Q420" t="s">
        <v>152</v>
      </c>
      <c r="R420">
        <v>4210</v>
      </c>
      <c r="S420" t="s">
        <v>92</v>
      </c>
      <c r="T420">
        <v>4211</v>
      </c>
      <c r="U420" t="s">
        <v>153</v>
      </c>
      <c r="V420">
        <v>0</v>
      </c>
      <c r="W420" t="s">
        <v>57</v>
      </c>
      <c r="X420">
        <v>4000</v>
      </c>
      <c r="Y420" t="s">
        <v>95</v>
      </c>
      <c r="Z420" t="s">
        <v>74</v>
      </c>
      <c r="AA420" t="s">
        <v>415</v>
      </c>
      <c r="AB420" t="s">
        <v>202</v>
      </c>
      <c r="AC420" t="s">
        <v>416</v>
      </c>
      <c r="AD420" t="s">
        <v>415</v>
      </c>
      <c r="AE420" s="1">
        <v>17127649.879999999</v>
      </c>
      <c r="AF420" s="1">
        <v>17059649.879999999</v>
      </c>
      <c r="AG420" s="1">
        <v>16502648.84</v>
      </c>
      <c r="AH420" s="1">
        <v>16502648.84</v>
      </c>
      <c r="AI420" s="1">
        <v>16502648.84</v>
      </c>
      <c r="AJ420" s="1">
        <v>16460485.57</v>
      </c>
      <c r="AK420" s="1">
        <v>16460485.57</v>
      </c>
      <c r="AL420" s="1">
        <f t="shared" si="30"/>
        <v>625001.03999999911</v>
      </c>
      <c r="AM420" s="1">
        <v>0</v>
      </c>
      <c r="AN420" s="1">
        <f t="shared" si="31"/>
        <v>17127649.879999999</v>
      </c>
      <c r="AO420" s="1">
        <f t="shared" si="32"/>
        <v>625001.03999999911</v>
      </c>
      <c r="AP420">
        <v>0</v>
      </c>
      <c r="AQ420" s="1">
        <v>68000</v>
      </c>
      <c r="AR420">
        <v>0</v>
      </c>
      <c r="AS420">
        <v>0</v>
      </c>
      <c r="AT420" s="1">
        <v>68000</v>
      </c>
    </row>
    <row r="421" spans="1:46" hidden="1" x14ac:dyDescent="0.25">
      <c r="A421" t="s">
        <v>63</v>
      </c>
      <c r="B421" t="s">
        <v>64</v>
      </c>
      <c r="C421">
        <v>2</v>
      </c>
      <c r="D421" t="s">
        <v>351</v>
      </c>
      <c r="E421">
        <v>2.6</v>
      </c>
      <c r="F421" t="s">
        <v>427</v>
      </c>
      <c r="G421" t="s">
        <v>428</v>
      </c>
      <c r="H421" t="s">
        <v>429</v>
      </c>
      <c r="I421" t="s">
        <v>87</v>
      </c>
      <c r="J421" t="s">
        <v>88</v>
      </c>
      <c r="K421" t="s">
        <v>430</v>
      </c>
      <c r="L421">
        <v>1</v>
      </c>
      <c r="M421">
        <v>52</v>
      </c>
      <c r="N421" t="s">
        <v>431</v>
      </c>
      <c r="O421" t="s">
        <v>53</v>
      </c>
      <c r="P421">
        <v>4200</v>
      </c>
      <c r="Q421" t="s">
        <v>152</v>
      </c>
      <c r="R421">
        <v>4210</v>
      </c>
      <c r="S421" t="s">
        <v>92</v>
      </c>
      <c r="T421">
        <v>4211</v>
      </c>
      <c r="U421" t="s">
        <v>153</v>
      </c>
      <c r="V421">
        <v>0</v>
      </c>
      <c r="W421" t="s">
        <v>57</v>
      </c>
      <c r="X421">
        <v>4000</v>
      </c>
      <c r="Y421" t="s">
        <v>95</v>
      </c>
      <c r="Z421" t="s">
        <v>74</v>
      </c>
      <c r="AA421" t="s">
        <v>432</v>
      </c>
      <c r="AB421" t="s">
        <v>76</v>
      </c>
      <c r="AC421" t="s">
        <v>433</v>
      </c>
      <c r="AD421" t="s">
        <v>434</v>
      </c>
      <c r="AE421" s="1">
        <v>6135546.4699999997</v>
      </c>
      <c r="AF421" s="1">
        <v>6135546.4699999997</v>
      </c>
      <c r="AG421" s="1">
        <v>5358462.09</v>
      </c>
      <c r="AH421" s="1">
        <v>5358462.09</v>
      </c>
      <c r="AI421" s="1">
        <v>5358462.09</v>
      </c>
      <c r="AJ421" s="1">
        <v>5341265.3499999996</v>
      </c>
      <c r="AK421" s="1">
        <v>5341265.3499999996</v>
      </c>
      <c r="AL421" s="1">
        <f t="shared" si="30"/>
        <v>777084.37999999989</v>
      </c>
      <c r="AM421" s="1">
        <v>0</v>
      </c>
      <c r="AN421" s="1">
        <f t="shared" si="31"/>
        <v>6135546.4699999997</v>
      </c>
      <c r="AO421" s="1">
        <f t="shared" si="32"/>
        <v>777084.37999999989</v>
      </c>
      <c r="AP421">
        <v>0</v>
      </c>
      <c r="AQ421">
        <v>0</v>
      </c>
      <c r="AR421">
        <v>0</v>
      </c>
      <c r="AS421">
        <v>0</v>
      </c>
      <c r="AT421">
        <v>0</v>
      </c>
    </row>
    <row r="422" spans="1:46" hidden="1" x14ac:dyDescent="0.25">
      <c r="A422" t="s">
        <v>63</v>
      </c>
      <c r="B422" t="s">
        <v>64</v>
      </c>
      <c r="C422">
        <v>2</v>
      </c>
      <c r="D422" t="s">
        <v>351</v>
      </c>
      <c r="E422">
        <v>2.6</v>
      </c>
      <c r="F422" t="s">
        <v>427</v>
      </c>
      <c r="G422" t="s">
        <v>428</v>
      </c>
      <c r="H422" t="s">
        <v>429</v>
      </c>
      <c r="I422" t="s">
        <v>87</v>
      </c>
      <c r="J422" t="s">
        <v>88</v>
      </c>
      <c r="K422" t="s">
        <v>435</v>
      </c>
      <c r="L422">
        <v>1</v>
      </c>
      <c r="M422">
        <v>53</v>
      </c>
      <c r="N422" t="s">
        <v>436</v>
      </c>
      <c r="O422" t="s">
        <v>53</v>
      </c>
      <c r="P422">
        <v>4200</v>
      </c>
      <c r="Q422" t="s">
        <v>152</v>
      </c>
      <c r="R422">
        <v>4210</v>
      </c>
      <c r="S422" t="s">
        <v>92</v>
      </c>
      <c r="T422">
        <v>4211</v>
      </c>
      <c r="U422" t="s">
        <v>153</v>
      </c>
      <c r="V422">
        <v>0</v>
      </c>
      <c r="W422" t="s">
        <v>57</v>
      </c>
      <c r="X422">
        <v>4000</v>
      </c>
      <c r="Y422" t="s">
        <v>95</v>
      </c>
      <c r="Z422" t="s">
        <v>74</v>
      </c>
      <c r="AA422" t="s">
        <v>437</v>
      </c>
      <c r="AB422" t="s">
        <v>76</v>
      </c>
      <c r="AC422" t="s">
        <v>438</v>
      </c>
      <c r="AD422" t="s">
        <v>439</v>
      </c>
      <c r="AE422" s="1">
        <v>13523208.92</v>
      </c>
      <c r="AF422" s="1">
        <v>10523208.92</v>
      </c>
      <c r="AG422" s="1">
        <v>13523208.92</v>
      </c>
      <c r="AH422" s="1">
        <v>13523208.92</v>
      </c>
      <c r="AI422" s="1">
        <v>13523208.92</v>
      </c>
      <c r="AJ422" s="1">
        <v>13523208.92</v>
      </c>
      <c r="AK422" s="1">
        <v>13523208.92</v>
      </c>
      <c r="AL422" s="1">
        <f t="shared" ref="AL422:AL485" si="33">AE422-AG422</f>
        <v>0</v>
      </c>
      <c r="AM422" s="1">
        <v>0</v>
      </c>
      <c r="AN422" s="1">
        <f t="shared" ref="AN422:AN485" si="34">AE422+AM422</f>
        <v>13523208.92</v>
      </c>
      <c r="AO422" s="1">
        <f t="shared" ref="AO422:AO485" si="35">AN422-AG422</f>
        <v>0</v>
      </c>
      <c r="AP422" s="1">
        <v>3000000</v>
      </c>
      <c r="AQ422">
        <v>0</v>
      </c>
      <c r="AR422">
        <v>0</v>
      </c>
      <c r="AS422">
        <v>0</v>
      </c>
      <c r="AT422" s="1">
        <v>3000000</v>
      </c>
    </row>
    <row r="423" spans="1:46" x14ac:dyDescent="0.25">
      <c r="A423" t="s">
        <v>63</v>
      </c>
      <c r="B423" t="s">
        <v>64</v>
      </c>
      <c r="C423">
        <v>2</v>
      </c>
      <c r="D423" t="s">
        <v>351</v>
      </c>
      <c r="E423">
        <v>2.6</v>
      </c>
      <c r="F423" t="s">
        <v>427</v>
      </c>
      <c r="G423" t="s">
        <v>440</v>
      </c>
      <c r="H423" t="s">
        <v>441</v>
      </c>
      <c r="I423" t="s">
        <v>87</v>
      </c>
      <c r="J423" t="s">
        <v>88</v>
      </c>
      <c r="K423" t="s">
        <v>442</v>
      </c>
      <c r="L423">
        <v>1</v>
      </c>
      <c r="M423">
        <v>51</v>
      </c>
      <c r="N423" t="s">
        <v>443</v>
      </c>
      <c r="O423" t="s">
        <v>53</v>
      </c>
      <c r="P423">
        <v>4200</v>
      </c>
      <c r="Q423" t="s">
        <v>152</v>
      </c>
      <c r="R423">
        <v>4210</v>
      </c>
      <c r="S423" t="s">
        <v>92</v>
      </c>
      <c r="T423">
        <v>4211</v>
      </c>
      <c r="U423" t="s">
        <v>153</v>
      </c>
      <c r="V423">
        <v>0</v>
      </c>
      <c r="W423" t="s">
        <v>57</v>
      </c>
      <c r="X423">
        <v>4000</v>
      </c>
      <c r="Y423" t="s">
        <v>95</v>
      </c>
      <c r="Z423" t="s">
        <v>74</v>
      </c>
      <c r="AA423" t="s">
        <v>444</v>
      </c>
      <c r="AB423" t="s">
        <v>76</v>
      </c>
      <c r="AC423" t="s">
        <v>445</v>
      </c>
      <c r="AD423" t="s">
        <v>446</v>
      </c>
      <c r="AE423" s="1">
        <v>68471532.379999995</v>
      </c>
      <c r="AF423" s="1">
        <v>68471532.379999995</v>
      </c>
      <c r="AG423" s="1">
        <v>68471532.379999995</v>
      </c>
      <c r="AH423" s="1">
        <v>68471532.379999995</v>
      </c>
      <c r="AI423" s="1">
        <v>68471532.379999995</v>
      </c>
      <c r="AJ423" s="1">
        <v>68471532.379999995</v>
      </c>
      <c r="AK423" s="1">
        <v>68471532.379999995</v>
      </c>
      <c r="AL423" s="1">
        <f t="shared" si="33"/>
        <v>0</v>
      </c>
      <c r="AM423" s="11">
        <v>2387435</v>
      </c>
      <c r="AN423" s="1">
        <f t="shared" si="34"/>
        <v>70858967.379999995</v>
      </c>
      <c r="AO423" s="1">
        <f t="shared" si="35"/>
        <v>2387435</v>
      </c>
      <c r="AP423">
        <v>0</v>
      </c>
      <c r="AQ423">
        <v>0</v>
      </c>
      <c r="AR423">
        <v>0</v>
      </c>
      <c r="AS423">
        <v>0</v>
      </c>
      <c r="AT423">
        <v>0</v>
      </c>
    </row>
    <row r="424" spans="1:46" x14ac:dyDescent="0.25">
      <c r="A424" t="s">
        <v>63</v>
      </c>
      <c r="B424" t="s">
        <v>64</v>
      </c>
      <c r="C424">
        <v>2</v>
      </c>
      <c r="D424" t="s">
        <v>351</v>
      </c>
      <c r="E424">
        <v>2.7</v>
      </c>
      <c r="F424" t="s">
        <v>447</v>
      </c>
      <c r="G424" t="s">
        <v>448</v>
      </c>
      <c r="H424" t="s">
        <v>447</v>
      </c>
      <c r="I424" t="s">
        <v>87</v>
      </c>
      <c r="J424" t="s">
        <v>88</v>
      </c>
      <c r="K424" t="s">
        <v>449</v>
      </c>
      <c r="L424">
        <v>1</v>
      </c>
      <c r="M424">
        <v>54</v>
      </c>
      <c r="N424" t="s">
        <v>450</v>
      </c>
      <c r="O424" t="s">
        <v>53</v>
      </c>
      <c r="P424">
        <v>4200</v>
      </c>
      <c r="Q424" t="s">
        <v>152</v>
      </c>
      <c r="R424">
        <v>4210</v>
      </c>
      <c r="S424" t="s">
        <v>92</v>
      </c>
      <c r="T424">
        <v>4211</v>
      </c>
      <c r="U424" t="s">
        <v>153</v>
      </c>
      <c r="V424">
        <v>0</v>
      </c>
      <c r="W424" t="s">
        <v>57</v>
      </c>
      <c r="X424">
        <v>4000</v>
      </c>
      <c r="Y424" t="s">
        <v>95</v>
      </c>
      <c r="Z424" t="s">
        <v>74</v>
      </c>
      <c r="AA424" t="s">
        <v>451</v>
      </c>
      <c r="AB424" t="s">
        <v>76</v>
      </c>
      <c r="AC424" t="s">
        <v>452</v>
      </c>
      <c r="AD424" t="s">
        <v>453</v>
      </c>
      <c r="AE424" s="1">
        <v>14778438.16</v>
      </c>
      <c r="AF424" s="1">
        <v>12778438.16</v>
      </c>
      <c r="AG424" s="1">
        <v>12151227.130000001</v>
      </c>
      <c r="AH424" s="1">
        <v>12151227.130000001</v>
      </c>
      <c r="AI424" s="1">
        <v>12151227.130000001</v>
      </c>
      <c r="AJ424" s="1">
        <v>12137454.210000001</v>
      </c>
      <c r="AK424" s="1">
        <v>12137454.210000001</v>
      </c>
      <c r="AL424" s="1">
        <f t="shared" si="33"/>
        <v>2627211.0299999993</v>
      </c>
      <c r="AM424" s="11">
        <v>-2387435</v>
      </c>
      <c r="AN424" s="1">
        <f t="shared" si="34"/>
        <v>12391003.16</v>
      </c>
      <c r="AO424" s="1">
        <f t="shared" si="35"/>
        <v>239776.02999999933</v>
      </c>
      <c r="AP424" s="1">
        <v>2000000</v>
      </c>
      <c r="AQ424">
        <v>0</v>
      </c>
      <c r="AR424">
        <v>0</v>
      </c>
      <c r="AS424">
        <v>0</v>
      </c>
      <c r="AT424" s="1">
        <v>2000000</v>
      </c>
    </row>
    <row r="425" spans="1:46" hidden="1" x14ac:dyDescent="0.25">
      <c r="A425" t="s">
        <v>63</v>
      </c>
      <c r="B425" t="s">
        <v>64</v>
      </c>
      <c r="C425">
        <v>2</v>
      </c>
      <c r="D425" t="s">
        <v>351</v>
      </c>
      <c r="E425">
        <v>2.7</v>
      </c>
      <c r="F425" t="s">
        <v>447</v>
      </c>
      <c r="G425" t="s">
        <v>448</v>
      </c>
      <c r="H425" t="s">
        <v>447</v>
      </c>
      <c r="I425" t="s">
        <v>187</v>
      </c>
      <c r="J425" t="s">
        <v>188</v>
      </c>
      <c r="K425" t="s">
        <v>463</v>
      </c>
      <c r="L425">
        <v>4</v>
      </c>
      <c r="M425">
        <v>48</v>
      </c>
      <c r="N425" t="s">
        <v>464</v>
      </c>
      <c r="O425" t="s">
        <v>53</v>
      </c>
      <c r="P425">
        <v>4200</v>
      </c>
      <c r="Q425" t="s">
        <v>152</v>
      </c>
      <c r="R425">
        <v>4210</v>
      </c>
      <c r="S425" t="s">
        <v>92</v>
      </c>
      <c r="T425">
        <v>4211</v>
      </c>
      <c r="U425" t="s">
        <v>153</v>
      </c>
      <c r="V425">
        <v>0</v>
      </c>
      <c r="W425" t="s">
        <v>57</v>
      </c>
      <c r="X425">
        <v>4000</v>
      </c>
      <c r="Y425" t="s">
        <v>95</v>
      </c>
      <c r="Z425" t="s">
        <v>74</v>
      </c>
      <c r="AA425" t="s">
        <v>465</v>
      </c>
      <c r="AB425" t="s">
        <v>358</v>
      </c>
      <c r="AC425" t="s">
        <v>466</v>
      </c>
      <c r="AD425" t="s">
        <v>467</v>
      </c>
      <c r="AE425" s="1">
        <v>199200</v>
      </c>
      <c r="AF425" s="1">
        <v>199200</v>
      </c>
      <c r="AG425" s="1">
        <v>199200</v>
      </c>
      <c r="AH425" s="1">
        <v>199200</v>
      </c>
      <c r="AI425" s="1">
        <v>199200</v>
      </c>
      <c r="AJ425" s="1">
        <v>199200</v>
      </c>
      <c r="AK425" s="1">
        <v>199200</v>
      </c>
      <c r="AL425" s="1">
        <f t="shared" si="33"/>
        <v>0</v>
      </c>
      <c r="AM425" s="1">
        <v>0</v>
      </c>
      <c r="AN425" s="1">
        <f t="shared" si="34"/>
        <v>199200</v>
      </c>
      <c r="AO425" s="1">
        <f t="shared" si="35"/>
        <v>0</v>
      </c>
      <c r="AP425">
        <v>0</v>
      </c>
      <c r="AQ425">
        <v>0</v>
      </c>
      <c r="AR425">
        <v>0</v>
      </c>
      <c r="AS425">
        <v>0</v>
      </c>
      <c r="AT425">
        <v>0</v>
      </c>
    </row>
    <row r="426" spans="1:46" x14ac:dyDescent="0.25">
      <c r="A426" t="s">
        <v>63</v>
      </c>
      <c r="B426" t="s">
        <v>64</v>
      </c>
      <c r="C426">
        <v>1</v>
      </c>
      <c r="D426" t="s">
        <v>45</v>
      </c>
      <c r="E426">
        <v>1.3</v>
      </c>
      <c r="F426" t="s">
        <v>46</v>
      </c>
      <c r="G426" t="s">
        <v>47</v>
      </c>
      <c r="H426" t="s">
        <v>48</v>
      </c>
      <c r="I426" t="s">
        <v>49</v>
      </c>
      <c r="J426" t="s">
        <v>50</v>
      </c>
      <c r="K426" t="s">
        <v>51</v>
      </c>
      <c r="L426">
        <v>6</v>
      </c>
      <c r="M426">
        <v>19</v>
      </c>
      <c r="N426" t="s">
        <v>52</v>
      </c>
      <c r="O426" t="s">
        <v>53</v>
      </c>
      <c r="P426">
        <v>4200</v>
      </c>
      <c r="Q426" t="s">
        <v>152</v>
      </c>
      <c r="R426">
        <v>4250</v>
      </c>
      <c r="S426" t="s">
        <v>92</v>
      </c>
      <c r="T426">
        <v>4251</v>
      </c>
      <c r="U426" t="s">
        <v>154</v>
      </c>
      <c r="V426">
        <v>0</v>
      </c>
      <c r="W426" t="s">
        <v>57</v>
      </c>
      <c r="X426">
        <v>4000</v>
      </c>
      <c r="Y426" t="s">
        <v>95</v>
      </c>
      <c r="Z426" t="s">
        <v>74</v>
      </c>
      <c r="AA426" t="s">
        <v>59</v>
      </c>
      <c r="AB426" t="s">
        <v>60</v>
      </c>
      <c r="AC426" t="s">
        <v>61</v>
      </c>
      <c r="AD426" t="s">
        <v>62</v>
      </c>
      <c r="AE426" s="1">
        <v>8888535.4499999993</v>
      </c>
      <c r="AF426" s="1">
        <v>5000000</v>
      </c>
      <c r="AG426" s="1">
        <v>5814287.6900000004</v>
      </c>
      <c r="AH426" s="1">
        <v>5814287.6900000004</v>
      </c>
      <c r="AI426" s="1">
        <v>5814287.6900000004</v>
      </c>
      <c r="AJ426" s="1">
        <v>5814287.6900000004</v>
      </c>
      <c r="AK426" s="1">
        <v>5814287.6900000004</v>
      </c>
      <c r="AL426" s="1">
        <f t="shared" si="33"/>
        <v>3074247.7599999988</v>
      </c>
      <c r="AM426" s="11">
        <v>-5814287.6900000004</v>
      </c>
      <c r="AN426" s="1">
        <f t="shared" si="34"/>
        <v>3074247.7599999988</v>
      </c>
      <c r="AO426" s="1">
        <f t="shared" si="35"/>
        <v>-2740039.9300000016</v>
      </c>
      <c r="AP426">
        <v>0</v>
      </c>
      <c r="AQ426" s="1">
        <v>4158535.45</v>
      </c>
      <c r="AR426">
        <v>0</v>
      </c>
      <c r="AS426" s="1">
        <v>270000</v>
      </c>
      <c r="AT426" s="1">
        <v>3888535.45</v>
      </c>
    </row>
    <row r="427" spans="1:46" x14ac:dyDescent="0.25">
      <c r="A427" t="s">
        <v>521</v>
      </c>
      <c r="B427" t="s">
        <v>64</v>
      </c>
      <c r="C427">
        <v>1</v>
      </c>
      <c r="D427" t="s">
        <v>45</v>
      </c>
      <c r="E427">
        <v>1.3</v>
      </c>
      <c r="F427" t="s">
        <v>46</v>
      </c>
      <c r="G427" t="s">
        <v>47</v>
      </c>
      <c r="H427" t="s">
        <v>48</v>
      </c>
      <c r="I427" t="s">
        <v>49</v>
      </c>
      <c r="J427" t="s">
        <v>50</v>
      </c>
      <c r="K427" t="s">
        <v>51</v>
      </c>
      <c r="L427">
        <v>6</v>
      </c>
      <c r="M427">
        <v>19</v>
      </c>
      <c r="N427" t="s">
        <v>52</v>
      </c>
      <c r="O427" t="s">
        <v>53</v>
      </c>
      <c r="P427">
        <v>4200</v>
      </c>
      <c r="Q427" t="s">
        <v>152</v>
      </c>
      <c r="R427">
        <v>4250</v>
      </c>
      <c r="S427" t="s">
        <v>92</v>
      </c>
      <c r="T427">
        <v>4251</v>
      </c>
      <c r="U427" t="s">
        <v>154</v>
      </c>
      <c r="V427">
        <v>0</v>
      </c>
      <c r="W427" t="s">
        <v>57</v>
      </c>
      <c r="X427" s="15">
        <v>4000</v>
      </c>
      <c r="Y427" t="s">
        <v>95</v>
      </c>
      <c r="Z427" t="s">
        <v>527</v>
      </c>
      <c r="AA427" t="s">
        <v>59</v>
      </c>
      <c r="AB427" t="s">
        <v>60</v>
      </c>
      <c r="AC427" t="s">
        <v>61</v>
      </c>
      <c r="AD427" t="s">
        <v>62</v>
      </c>
      <c r="AE427" s="1">
        <v>7000000</v>
      </c>
      <c r="AF427">
        <v>0</v>
      </c>
      <c r="AG427" s="1">
        <v>8709576.9900000002</v>
      </c>
      <c r="AH427" s="1">
        <v>8709576.9900000002</v>
      </c>
      <c r="AI427" s="1">
        <v>8709576.9900000002</v>
      </c>
      <c r="AJ427" s="1">
        <v>8709576.9900000002</v>
      </c>
      <c r="AK427" s="1">
        <v>8709576.9900000002</v>
      </c>
      <c r="AL427" s="1">
        <f t="shared" si="33"/>
        <v>-1709576.9900000002</v>
      </c>
      <c r="AM427" s="11">
        <v>9000000</v>
      </c>
      <c r="AN427" s="1">
        <f t="shared" si="34"/>
        <v>16000000</v>
      </c>
      <c r="AO427" s="1">
        <f t="shared" si="35"/>
        <v>7290423.0099999998</v>
      </c>
      <c r="AP427">
        <v>0</v>
      </c>
      <c r="AQ427" s="1">
        <v>7000000</v>
      </c>
      <c r="AR427">
        <v>0</v>
      </c>
      <c r="AS427">
        <v>0</v>
      </c>
      <c r="AT427" s="1">
        <v>7000000</v>
      </c>
    </row>
    <row r="428" spans="1:46" hidden="1" x14ac:dyDescent="0.25">
      <c r="A428" t="s">
        <v>550</v>
      </c>
      <c r="B428" t="s">
        <v>64</v>
      </c>
      <c r="C428">
        <v>1</v>
      </c>
      <c r="D428" t="s">
        <v>45</v>
      </c>
      <c r="E428">
        <v>1.3</v>
      </c>
      <c r="F428" t="s">
        <v>46</v>
      </c>
      <c r="G428" t="s">
        <v>47</v>
      </c>
      <c r="H428" t="s">
        <v>48</v>
      </c>
      <c r="I428" t="s">
        <v>49</v>
      </c>
      <c r="J428" t="s">
        <v>50</v>
      </c>
      <c r="K428" t="s">
        <v>51</v>
      </c>
      <c r="L428">
        <v>6</v>
      </c>
      <c r="M428">
        <v>19</v>
      </c>
      <c r="N428" t="s">
        <v>52</v>
      </c>
      <c r="O428" t="s">
        <v>53</v>
      </c>
      <c r="P428">
        <v>4200</v>
      </c>
      <c r="Q428" t="s">
        <v>152</v>
      </c>
      <c r="R428">
        <v>4250</v>
      </c>
      <c r="S428" t="s">
        <v>92</v>
      </c>
      <c r="T428">
        <v>4251</v>
      </c>
      <c r="U428" t="s">
        <v>154</v>
      </c>
      <c r="V428">
        <v>0</v>
      </c>
      <c r="W428" t="s">
        <v>57</v>
      </c>
      <c r="X428">
        <v>4000</v>
      </c>
      <c r="Y428" t="s">
        <v>95</v>
      </c>
      <c r="Z428" t="s">
        <v>551</v>
      </c>
      <c r="AA428" t="s">
        <v>59</v>
      </c>
      <c r="AB428" t="s">
        <v>60</v>
      </c>
      <c r="AC428" t="s">
        <v>61</v>
      </c>
      <c r="AD428" t="s">
        <v>62</v>
      </c>
      <c r="AE428" s="1">
        <v>5000000</v>
      </c>
      <c r="AF428">
        <v>0</v>
      </c>
      <c r="AG428" s="1">
        <v>4836413.6900000004</v>
      </c>
      <c r="AH428" s="1">
        <v>4836413.6900000004</v>
      </c>
      <c r="AI428" s="1">
        <v>4836413.6900000004</v>
      </c>
      <c r="AJ428" s="1">
        <v>4836413.6900000004</v>
      </c>
      <c r="AK428" s="1">
        <v>4836413.6900000004</v>
      </c>
      <c r="AL428" s="1">
        <f t="shared" si="33"/>
        <v>163586.30999999959</v>
      </c>
      <c r="AM428" s="1">
        <v>0</v>
      </c>
      <c r="AN428" s="1">
        <f t="shared" si="34"/>
        <v>5000000</v>
      </c>
      <c r="AO428" s="1">
        <f t="shared" si="35"/>
        <v>163586.30999999959</v>
      </c>
      <c r="AP428" s="1">
        <v>5000000</v>
      </c>
      <c r="AQ428">
        <v>0</v>
      </c>
      <c r="AR428">
        <v>0</v>
      </c>
      <c r="AS428">
        <v>0</v>
      </c>
      <c r="AT428" s="1">
        <v>5000000</v>
      </c>
    </row>
    <row r="429" spans="1:46" hidden="1" x14ac:dyDescent="0.25">
      <c r="A429" t="s">
        <v>63</v>
      </c>
      <c r="B429" t="s">
        <v>64</v>
      </c>
      <c r="C429">
        <v>3</v>
      </c>
      <c r="D429" t="s">
        <v>472</v>
      </c>
      <c r="E429">
        <v>3.1</v>
      </c>
      <c r="F429" t="s">
        <v>473</v>
      </c>
      <c r="G429" t="s">
        <v>474</v>
      </c>
      <c r="H429" t="s">
        <v>475</v>
      </c>
      <c r="I429" t="s">
        <v>161</v>
      </c>
      <c r="J429" t="s">
        <v>162</v>
      </c>
      <c r="K429" t="s">
        <v>293</v>
      </c>
      <c r="L429">
        <v>8</v>
      </c>
      <c r="M429">
        <v>45</v>
      </c>
      <c r="N429" t="s">
        <v>476</v>
      </c>
      <c r="O429" t="s">
        <v>53</v>
      </c>
      <c r="P429">
        <v>4300</v>
      </c>
      <c r="Q429" t="s">
        <v>477</v>
      </c>
      <c r="R429">
        <v>4310</v>
      </c>
      <c r="S429" t="s">
        <v>92</v>
      </c>
      <c r="T429">
        <v>4311</v>
      </c>
      <c r="U429" t="s">
        <v>478</v>
      </c>
      <c r="V429">
        <v>0</v>
      </c>
      <c r="W429" t="s">
        <v>57</v>
      </c>
      <c r="X429">
        <v>4000</v>
      </c>
      <c r="Y429" t="s">
        <v>95</v>
      </c>
      <c r="Z429" t="s">
        <v>74</v>
      </c>
      <c r="AA429" t="s">
        <v>296</v>
      </c>
      <c r="AB429" t="s">
        <v>479</v>
      </c>
      <c r="AC429" t="s">
        <v>480</v>
      </c>
      <c r="AD429" t="s">
        <v>481</v>
      </c>
      <c r="AE429" s="1">
        <v>3000000</v>
      </c>
      <c r="AF429" s="1">
        <v>3000000</v>
      </c>
      <c r="AG429" s="1">
        <v>2978400</v>
      </c>
      <c r="AH429" s="1">
        <v>2978400</v>
      </c>
      <c r="AI429" s="1">
        <v>2978400</v>
      </c>
      <c r="AJ429" s="1">
        <v>2978400</v>
      </c>
      <c r="AK429" s="1">
        <v>2978400</v>
      </c>
      <c r="AL429" s="1">
        <f t="shared" si="33"/>
        <v>21600</v>
      </c>
      <c r="AM429" s="1">
        <v>0</v>
      </c>
      <c r="AN429" s="1">
        <f t="shared" si="34"/>
        <v>3000000</v>
      </c>
      <c r="AO429" s="1">
        <f t="shared" si="35"/>
        <v>21600</v>
      </c>
      <c r="AP429">
        <v>0</v>
      </c>
      <c r="AQ429">
        <v>0</v>
      </c>
      <c r="AR429">
        <v>0</v>
      </c>
      <c r="AS429">
        <v>0</v>
      </c>
      <c r="AT429">
        <v>0</v>
      </c>
    </row>
    <row r="430" spans="1:46" hidden="1" x14ac:dyDescent="0.25">
      <c r="A430" t="s">
        <v>63</v>
      </c>
      <c r="B430" t="s">
        <v>64</v>
      </c>
      <c r="C430">
        <v>3</v>
      </c>
      <c r="D430" t="s">
        <v>472</v>
      </c>
      <c r="E430">
        <v>3.1</v>
      </c>
      <c r="F430" t="s">
        <v>473</v>
      </c>
      <c r="G430" t="s">
        <v>474</v>
      </c>
      <c r="H430" t="s">
        <v>475</v>
      </c>
      <c r="I430" t="s">
        <v>161</v>
      </c>
      <c r="J430" t="s">
        <v>162</v>
      </c>
      <c r="K430" t="s">
        <v>293</v>
      </c>
      <c r="L430">
        <v>8</v>
      </c>
      <c r="M430">
        <v>46</v>
      </c>
      <c r="N430" t="s">
        <v>476</v>
      </c>
      <c r="O430" t="s">
        <v>53</v>
      </c>
      <c r="P430">
        <v>4300</v>
      </c>
      <c r="Q430" t="s">
        <v>477</v>
      </c>
      <c r="R430">
        <v>4310</v>
      </c>
      <c r="S430" t="s">
        <v>92</v>
      </c>
      <c r="T430">
        <v>4311</v>
      </c>
      <c r="U430" t="s">
        <v>478</v>
      </c>
      <c r="V430">
        <v>0</v>
      </c>
      <c r="W430" t="s">
        <v>57</v>
      </c>
      <c r="X430">
        <v>4000</v>
      </c>
      <c r="Y430" t="s">
        <v>95</v>
      </c>
      <c r="Z430" t="s">
        <v>74</v>
      </c>
      <c r="AA430" t="s">
        <v>296</v>
      </c>
      <c r="AB430" t="s">
        <v>479</v>
      </c>
      <c r="AC430" t="s">
        <v>482</v>
      </c>
      <c r="AD430" t="s">
        <v>481</v>
      </c>
      <c r="AE430" s="1">
        <v>400000</v>
      </c>
      <c r="AF430" s="1">
        <v>400000</v>
      </c>
      <c r="AG430" s="1">
        <v>381000</v>
      </c>
      <c r="AH430" s="1">
        <v>381000</v>
      </c>
      <c r="AI430" s="1">
        <v>381000</v>
      </c>
      <c r="AJ430" s="1">
        <v>381000</v>
      </c>
      <c r="AK430" s="1">
        <v>345000</v>
      </c>
      <c r="AL430" s="1">
        <f t="shared" si="33"/>
        <v>19000</v>
      </c>
      <c r="AM430" s="1">
        <v>0</v>
      </c>
      <c r="AN430" s="1">
        <f t="shared" si="34"/>
        <v>400000</v>
      </c>
      <c r="AO430" s="1">
        <f t="shared" si="35"/>
        <v>19000</v>
      </c>
      <c r="AP430">
        <v>0</v>
      </c>
      <c r="AQ430">
        <v>0</v>
      </c>
      <c r="AR430">
        <v>0</v>
      </c>
      <c r="AS430">
        <v>0</v>
      </c>
      <c r="AT430">
        <v>0</v>
      </c>
    </row>
    <row r="431" spans="1:46" hidden="1" x14ac:dyDescent="0.25">
      <c r="A431" t="s">
        <v>63</v>
      </c>
      <c r="B431" t="s">
        <v>64</v>
      </c>
      <c r="C431">
        <v>3</v>
      </c>
      <c r="D431" t="s">
        <v>472</v>
      </c>
      <c r="E431">
        <v>3.1</v>
      </c>
      <c r="F431" t="s">
        <v>473</v>
      </c>
      <c r="G431" t="s">
        <v>474</v>
      </c>
      <c r="H431" t="s">
        <v>475</v>
      </c>
      <c r="I431" t="s">
        <v>187</v>
      </c>
      <c r="J431" t="s">
        <v>188</v>
      </c>
      <c r="K431" t="s">
        <v>293</v>
      </c>
      <c r="L431">
        <v>8</v>
      </c>
      <c r="M431">
        <v>44</v>
      </c>
      <c r="N431" t="s">
        <v>476</v>
      </c>
      <c r="O431" t="s">
        <v>53</v>
      </c>
      <c r="P431">
        <v>4300</v>
      </c>
      <c r="Q431" t="s">
        <v>477</v>
      </c>
      <c r="R431">
        <v>4310</v>
      </c>
      <c r="S431" t="s">
        <v>92</v>
      </c>
      <c r="T431">
        <v>4311</v>
      </c>
      <c r="U431" t="s">
        <v>478</v>
      </c>
      <c r="V431">
        <v>0</v>
      </c>
      <c r="W431" t="s">
        <v>57</v>
      </c>
      <c r="X431">
        <v>4000</v>
      </c>
      <c r="Y431" t="s">
        <v>95</v>
      </c>
      <c r="Z431" t="s">
        <v>74</v>
      </c>
      <c r="AA431" t="s">
        <v>296</v>
      </c>
      <c r="AB431" t="s">
        <v>479</v>
      </c>
      <c r="AC431" t="s">
        <v>498</v>
      </c>
      <c r="AD431" t="s">
        <v>481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 s="1">
        <f t="shared" si="33"/>
        <v>0</v>
      </c>
      <c r="AM431" s="1">
        <v>0</v>
      </c>
      <c r="AN431" s="1">
        <f t="shared" si="34"/>
        <v>0</v>
      </c>
      <c r="AO431" s="1">
        <f t="shared" si="35"/>
        <v>0</v>
      </c>
      <c r="AP431">
        <v>0</v>
      </c>
      <c r="AQ431" s="1">
        <v>500000</v>
      </c>
      <c r="AR431">
        <v>0</v>
      </c>
      <c r="AS431" s="1">
        <v>500000</v>
      </c>
      <c r="AT431">
        <v>0</v>
      </c>
    </row>
    <row r="432" spans="1:46" hidden="1" x14ac:dyDescent="0.25">
      <c r="A432" t="s">
        <v>63</v>
      </c>
      <c r="B432" t="s">
        <v>64</v>
      </c>
      <c r="C432">
        <v>1</v>
      </c>
      <c r="D432" t="s">
        <v>45</v>
      </c>
      <c r="E432">
        <v>1.3</v>
      </c>
      <c r="F432" t="s">
        <v>46</v>
      </c>
      <c r="G432" t="s">
        <v>47</v>
      </c>
      <c r="H432" t="s">
        <v>48</v>
      </c>
      <c r="I432" t="s">
        <v>187</v>
      </c>
      <c r="J432" t="s">
        <v>188</v>
      </c>
      <c r="K432" t="s">
        <v>189</v>
      </c>
      <c r="L432">
        <v>1</v>
      </c>
      <c r="M432">
        <v>1</v>
      </c>
      <c r="N432" t="s">
        <v>190</v>
      </c>
      <c r="O432" t="s">
        <v>53</v>
      </c>
      <c r="P432">
        <v>4400</v>
      </c>
      <c r="Q432" t="s">
        <v>91</v>
      </c>
      <c r="R432">
        <v>4410</v>
      </c>
      <c r="S432" t="s">
        <v>92</v>
      </c>
      <c r="T432">
        <v>4411</v>
      </c>
      <c r="U432" t="s">
        <v>191</v>
      </c>
      <c r="V432">
        <v>0</v>
      </c>
      <c r="W432" t="s">
        <v>57</v>
      </c>
      <c r="X432">
        <v>4000</v>
      </c>
      <c r="Y432" t="s">
        <v>95</v>
      </c>
      <c r="Z432" t="s">
        <v>74</v>
      </c>
      <c r="AA432" t="s">
        <v>192</v>
      </c>
      <c r="AB432" t="s">
        <v>76</v>
      </c>
      <c r="AC432" t="s">
        <v>193</v>
      </c>
      <c r="AD432" t="s">
        <v>194</v>
      </c>
      <c r="AE432" s="1">
        <v>2686185</v>
      </c>
      <c r="AF432" s="1">
        <v>2163246</v>
      </c>
      <c r="AG432" s="1">
        <v>2307239.2999999998</v>
      </c>
      <c r="AH432" s="1">
        <v>2307239.2999999998</v>
      </c>
      <c r="AI432" s="1">
        <v>2307239.2999999998</v>
      </c>
      <c r="AJ432" s="1">
        <v>2204963.2999999998</v>
      </c>
      <c r="AK432" s="1">
        <v>2184963.2999999998</v>
      </c>
      <c r="AL432" s="1">
        <f t="shared" si="33"/>
        <v>378945.70000000019</v>
      </c>
      <c r="AM432" s="1">
        <v>0</v>
      </c>
      <c r="AN432" s="1">
        <f t="shared" si="34"/>
        <v>2686185</v>
      </c>
      <c r="AO432" s="1">
        <f t="shared" si="35"/>
        <v>378945.70000000019</v>
      </c>
      <c r="AP432">
        <v>0</v>
      </c>
      <c r="AQ432" s="1">
        <v>522939</v>
      </c>
      <c r="AR432">
        <v>0</v>
      </c>
      <c r="AS432">
        <v>0</v>
      </c>
      <c r="AT432" s="1">
        <v>522939</v>
      </c>
    </row>
    <row r="433" spans="1:46" hidden="1" x14ac:dyDescent="0.25">
      <c r="A433" t="s">
        <v>63</v>
      </c>
      <c r="B433" t="s">
        <v>64</v>
      </c>
      <c r="C433">
        <v>1</v>
      </c>
      <c r="D433" t="s">
        <v>45</v>
      </c>
      <c r="E433">
        <v>1.3</v>
      </c>
      <c r="F433" t="s">
        <v>46</v>
      </c>
      <c r="G433" t="s">
        <v>47</v>
      </c>
      <c r="H433" t="s">
        <v>48</v>
      </c>
      <c r="I433" t="s">
        <v>187</v>
      </c>
      <c r="J433" t="s">
        <v>188</v>
      </c>
      <c r="K433" t="s">
        <v>189</v>
      </c>
      <c r="L433">
        <v>1</v>
      </c>
      <c r="M433">
        <v>1</v>
      </c>
      <c r="N433" t="s">
        <v>190</v>
      </c>
      <c r="O433" t="s">
        <v>53</v>
      </c>
      <c r="P433">
        <v>4400</v>
      </c>
      <c r="Q433" t="s">
        <v>91</v>
      </c>
      <c r="R433">
        <v>4410</v>
      </c>
      <c r="S433" t="s">
        <v>92</v>
      </c>
      <c r="T433">
        <v>4411</v>
      </c>
      <c r="U433" t="s">
        <v>191</v>
      </c>
      <c r="V433">
        <v>2</v>
      </c>
      <c r="W433" t="s">
        <v>195</v>
      </c>
      <c r="X433">
        <v>4000</v>
      </c>
      <c r="Y433" t="s">
        <v>95</v>
      </c>
      <c r="Z433" t="s">
        <v>74</v>
      </c>
      <c r="AA433" t="s">
        <v>192</v>
      </c>
      <c r="AB433" t="s">
        <v>76</v>
      </c>
      <c r="AC433" t="s">
        <v>193</v>
      </c>
      <c r="AD433" t="s">
        <v>194</v>
      </c>
      <c r="AE433" s="1">
        <v>324000</v>
      </c>
      <c r="AF433" s="1">
        <v>324000</v>
      </c>
      <c r="AG433" s="1">
        <v>165000</v>
      </c>
      <c r="AH433" s="1">
        <v>165000</v>
      </c>
      <c r="AI433" s="1">
        <v>165000</v>
      </c>
      <c r="AJ433" s="1">
        <v>160500</v>
      </c>
      <c r="AK433" s="1">
        <v>160500</v>
      </c>
      <c r="AL433" s="1">
        <f t="shared" si="33"/>
        <v>159000</v>
      </c>
      <c r="AM433" s="1">
        <v>0</v>
      </c>
      <c r="AN433" s="1">
        <f t="shared" si="34"/>
        <v>324000</v>
      </c>
      <c r="AO433" s="1">
        <f t="shared" si="35"/>
        <v>159000</v>
      </c>
      <c r="AP433">
        <v>0</v>
      </c>
      <c r="AQ433">
        <v>0</v>
      </c>
      <c r="AR433">
        <v>0</v>
      </c>
      <c r="AS433">
        <v>0</v>
      </c>
      <c r="AT433">
        <v>0</v>
      </c>
    </row>
    <row r="434" spans="1:46" hidden="1" x14ac:dyDescent="0.25">
      <c r="A434" t="s">
        <v>63</v>
      </c>
      <c r="B434" t="s">
        <v>64</v>
      </c>
      <c r="C434">
        <v>1</v>
      </c>
      <c r="D434" t="s">
        <v>45</v>
      </c>
      <c r="E434">
        <v>1.3</v>
      </c>
      <c r="F434" t="s">
        <v>46</v>
      </c>
      <c r="G434" t="s">
        <v>47</v>
      </c>
      <c r="H434" t="s">
        <v>48</v>
      </c>
      <c r="I434" t="s">
        <v>187</v>
      </c>
      <c r="J434" t="s">
        <v>188</v>
      </c>
      <c r="K434" t="s">
        <v>189</v>
      </c>
      <c r="L434">
        <v>1</v>
      </c>
      <c r="M434">
        <v>1</v>
      </c>
      <c r="N434" t="s">
        <v>190</v>
      </c>
      <c r="O434" t="s">
        <v>53</v>
      </c>
      <c r="P434">
        <v>4400</v>
      </c>
      <c r="Q434" t="s">
        <v>91</v>
      </c>
      <c r="R434">
        <v>4410</v>
      </c>
      <c r="S434" t="s">
        <v>92</v>
      </c>
      <c r="T434">
        <v>4411</v>
      </c>
      <c r="U434" t="s">
        <v>191</v>
      </c>
      <c r="V434">
        <v>37</v>
      </c>
      <c r="W434" t="s">
        <v>196</v>
      </c>
      <c r="X434">
        <v>4000</v>
      </c>
      <c r="Y434" t="s">
        <v>95</v>
      </c>
      <c r="Z434" t="s">
        <v>74</v>
      </c>
      <c r="AA434" t="s">
        <v>192</v>
      </c>
      <c r="AB434" t="s">
        <v>76</v>
      </c>
      <c r="AC434" t="s">
        <v>193</v>
      </c>
      <c r="AD434" t="s">
        <v>194</v>
      </c>
      <c r="AE434" s="1">
        <v>205000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 s="1">
        <f t="shared" si="33"/>
        <v>205000</v>
      </c>
      <c r="AM434" s="1">
        <v>0</v>
      </c>
      <c r="AN434" s="1">
        <f t="shared" si="34"/>
        <v>205000</v>
      </c>
      <c r="AO434" s="1">
        <f t="shared" si="35"/>
        <v>205000</v>
      </c>
      <c r="AP434" s="1">
        <v>205000</v>
      </c>
      <c r="AQ434">
        <v>0</v>
      </c>
      <c r="AR434">
        <v>0</v>
      </c>
      <c r="AS434">
        <v>0</v>
      </c>
      <c r="AT434" s="1">
        <v>205000</v>
      </c>
    </row>
    <row r="435" spans="1:46" hidden="1" x14ac:dyDescent="0.25">
      <c r="A435" t="s">
        <v>63</v>
      </c>
      <c r="B435" t="s">
        <v>64</v>
      </c>
      <c r="C435">
        <v>2</v>
      </c>
      <c r="D435" t="s">
        <v>351</v>
      </c>
      <c r="E435">
        <v>2.2000000000000002</v>
      </c>
      <c r="F435" t="s">
        <v>370</v>
      </c>
      <c r="G435" t="s">
        <v>371</v>
      </c>
      <c r="H435" t="s">
        <v>372</v>
      </c>
      <c r="I435" t="s">
        <v>161</v>
      </c>
      <c r="J435" t="s">
        <v>162</v>
      </c>
      <c r="K435" t="s">
        <v>89</v>
      </c>
      <c r="L435">
        <v>1</v>
      </c>
      <c r="M435">
        <v>10</v>
      </c>
      <c r="N435" t="s">
        <v>373</v>
      </c>
      <c r="O435" t="s">
        <v>53</v>
      </c>
      <c r="P435">
        <v>4400</v>
      </c>
      <c r="Q435" t="s">
        <v>91</v>
      </c>
      <c r="R435">
        <v>4410</v>
      </c>
      <c r="S435" t="s">
        <v>92</v>
      </c>
      <c r="T435">
        <v>4411</v>
      </c>
      <c r="U435" t="s">
        <v>191</v>
      </c>
      <c r="V435">
        <v>7</v>
      </c>
      <c r="W435" t="s">
        <v>376</v>
      </c>
      <c r="X435">
        <v>4000</v>
      </c>
      <c r="Y435" t="s">
        <v>95</v>
      </c>
      <c r="Z435" t="s">
        <v>74</v>
      </c>
      <c r="AA435" t="s">
        <v>96</v>
      </c>
      <c r="AB435" t="s">
        <v>76</v>
      </c>
      <c r="AC435" t="s">
        <v>374</v>
      </c>
      <c r="AD435" t="s">
        <v>375</v>
      </c>
      <c r="AE435" s="1">
        <v>3500000</v>
      </c>
      <c r="AF435" s="1">
        <v>3500000</v>
      </c>
      <c r="AG435" s="1">
        <v>1110651.25</v>
      </c>
      <c r="AH435" s="1">
        <v>1110651.25</v>
      </c>
      <c r="AI435" s="1">
        <v>1007449.76</v>
      </c>
      <c r="AJ435" s="1">
        <v>968449.76</v>
      </c>
      <c r="AK435" s="1">
        <v>968449.76</v>
      </c>
      <c r="AL435" s="1">
        <f t="shared" si="33"/>
        <v>2389348.75</v>
      </c>
      <c r="AM435" s="1">
        <v>0</v>
      </c>
      <c r="AN435" s="1">
        <f t="shared" si="34"/>
        <v>3500000</v>
      </c>
      <c r="AO435" s="1">
        <f t="shared" si="35"/>
        <v>2389348.75</v>
      </c>
      <c r="AP435">
        <v>0</v>
      </c>
      <c r="AQ435">
        <v>0</v>
      </c>
      <c r="AR435">
        <v>0</v>
      </c>
      <c r="AS435">
        <v>0</v>
      </c>
      <c r="AT435">
        <v>0</v>
      </c>
    </row>
    <row r="436" spans="1:46" hidden="1" x14ac:dyDescent="0.25">
      <c r="A436" t="s">
        <v>63</v>
      </c>
      <c r="B436" t="s">
        <v>64</v>
      </c>
      <c r="C436">
        <v>2</v>
      </c>
      <c r="D436" t="s">
        <v>351</v>
      </c>
      <c r="E436">
        <v>2.2000000000000002</v>
      </c>
      <c r="F436" t="s">
        <v>370</v>
      </c>
      <c r="G436" t="s">
        <v>371</v>
      </c>
      <c r="H436" t="s">
        <v>372</v>
      </c>
      <c r="I436" t="s">
        <v>161</v>
      </c>
      <c r="J436" t="s">
        <v>162</v>
      </c>
      <c r="K436" t="s">
        <v>89</v>
      </c>
      <c r="L436">
        <v>1</v>
      </c>
      <c r="M436">
        <v>10</v>
      </c>
      <c r="N436" t="s">
        <v>373</v>
      </c>
      <c r="O436" t="s">
        <v>53</v>
      </c>
      <c r="P436">
        <v>4400</v>
      </c>
      <c r="Q436" t="s">
        <v>91</v>
      </c>
      <c r="R436">
        <v>4410</v>
      </c>
      <c r="S436" t="s">
        <v>92</v>
      </c>
      <c r="T436">
        <v>4411</v>
      </c>
      <c r="U436" t="s">
        <v>191</v>
      </c>
      <c r="V436">
        <v>8</v>
      </c>
      <c r="W436" t="s">
        <v>377</v>
      </c>
      <c r="X436">
        <v>4000</v>
      </c>
      <c r="Y436" t="s">
        <v>95</v>
      </c>
      <c r="Z436" t="s">
        <v>74</v>
      </c>
      <c r="AA436" t="s">
        <v>96</v>
      </c>
      <c r="AB436" t="s">
        <v>76</v>
      </c>
      <c r="AC436" t="s">
        <v>374</v>
      </c>
      <c r="AD436" t="s">
        <v>375</v>
      </c>
      <c r="AE436" s="1">
        <v>1000000</v>
      </c>
      <c r="AF436" s="1">
        <v>1000000</v>
      </c>
      <c r="AG436" s="1">
        <v>225649</v>
      </c>
      <c r="AH436" s="1">
        <v>225649</v>
      </c>
      <c r="AI436" s="1">
        <v>187640.09</v>
      </c>
      <c r="AJ436" s="1">
        <v>187640.09</v>
      </c>
      <c r="AK436" s="1">
        <v>187640.09</v>
      </c>
      <c r="AL436" s="1">
        <f t="shared" si="33"/>
        <v>774351</v>
      </c>
      <c r="AM436" s="1">
        <v>0</v>
      </c>
      <c r="AN436" s="1">
        <f t="shared" si="34"/>
        <v>1000000</v>
      </c>
      <c r="AO436" s="1">
        <f t="shared" si="35"/>
        <v>774351</v>
      </c>
      <c r="AP436">
        <v>0</v>
      </c>
      <c r="AQ436">
        <v>0</v>
      </c>
      <c r="AR436">
        <v>0</v>
      </c>
      <c r="AS436">
        <v>0</v>
      </c>
      <c r="AT436">
        <v>0</v>
      </c>
    </row>
    <row r="437" spans="1:46" hidden="1" x14ac:dyDescent="0.25">
      <c r="A437" t="s">
        <v>63</v>
      </c>
      <c r="B437" t="s">
        <v>64</v>
      </c>
      <c r="C437">
        <v>2</v>
      </c>
      <c r="D437" t="s">
        <v>351</v>
      </c>
      <c r="E437">
        <v>2.2000000000000002</v>
      </c>
      <c r="F437" t="s">
        <v>370</v>
      </c>
      <c r="G437" t="s">
        <v>371</v>
      </c>
      <c r="H437" t="s">
        <v>372</v>
      </c>
      <c r="I437" t="s">
        <v>161</v>
      </c>
      <c r="J437" t="s">
        <v>162</v>
      </c>
      <c r="K437" t="s">
        <v>89</v>
      </c>
      <c r="L437">
        <v>1</v>
      </c>
      <c r="M437">
        <v>16</v>
      </c>
      <c r="N437" t="s">
        <v>163</v>
      </c>
      <c r="O437" t="s">
        <v>53</v>
      </c>
      <c r="P437">
        <v>4400</v>
      </c>
      <c r="Q437" t="s">
        <v>91</v>
      </c>
      <c r="R437">
        <v>4410</v>
      </c>
      <c r="S437" t="s">
        <v>92</v>
      </c>
      <c r="T437">
        <v>4411</v>
      </c>
      <c r="U437" t="s">
        <v>191</v>
      </c>
      <c r="V437">
        <v>0</v>
      </c>
      <c r="W437" t="s">
        <v>57</v>
      </c>
      <c r="X437">
        <v>4000</v>
      </c>
      <c r="Y437" t="s">
        <v>95</v>
      </c>
      <c r="Z437" t="s">
        <v>74</v>
      </c>
      <c r="AA437" t="s">
        <v>96</v>
      </c>
      <c r="AB437" t="s">
        <v>76</v>
      </c>
      <c r="AC437" t="s">
        <v>378</v>
      </c>
      <c r="AD437" t="s">
        <v>166</v>
      </c>
      <c r="AE437" s="1">
        <v>5600000</v>
      </c>
      <c r="AF437" s="1">
        <v>5600000</v>
      </c>
      <c r="AG437" s="1">
        <v>5600000</v>
      </c>
      <c r="AH437" s="1">
        <v>5600000</v>
      </c>
      <c r="AI437" s="1">
        <v>5600000</v>
      </c>
      <c r="AJ437" s="1">
        <v>5600000</v>
      </c>
      <c r="AK437" s="1">
        <v>5600000</v>
      </c>
      <c r="AL437" s="1">
        <f t="shared" si="33"/>
        <v>0</v>
      </c>
      <c r="AM437" s="1">
        <v>0</v>
      </c>
      <c r="AN437" s="1">
        <f t="shared" si="34"/>
        <v>5600000</v>
      </c>
      <c r="AO437" s="1">
        <f t="shared" si="35"/>
        <v>0</v>
      </c>
      <c r="AP437">
        <v>0</v>
      </c>
      <c r="AQ437">
        <v>0</v>
      </c>
      <c r="AR437">
        <v>0</v>
      </c>
      <c r="AS437">
        <v>0</v>
      </c>
      <c r="AT437">
        <v>0</v>
      </c>
    </row>
    <row r="438" spans="1:46" hidden="1" x14ac:dyDescent="0.25">
      <c r="A438" t="s">
        <v>63</v>
      </c>
      <c r="B438" t="s">
        <v>64</v>
      </c>
      <c r="C438">
        <v>2</v>
      </c>
      <c r="D438" t="s">
        <v>351</v>
      </c>
      <c r="E438">
        <v>2.2000000000000002</v>
      </c>
      <c r="F438" t="s">
        <v>370</v>
      </c>
      <c r="G438" t="s">
        <v>371</v>
      </c>
      <c r="H438" t="s">
        <v>372</v>
      </c>
      <c r="I438" t="s">
        <v>161</v>
      </c>
      <c r="J438" t="s">
        <v>162</v>
      </c>
      <c r="K438" t="s">
        <v>89</v>
      </c>
      <c r="L438">
        <v>1</v>
      </c>
      <c r="M438">
        <v>57</v>
      </c>
      <c r="N438" t="s">
        <v>163</v>
      </c>
      <c r="O438" t="s">
        <v>53</v>
      </c>
      <c r="P438">
        <v>4400</v>
      </c>
      <c r="Q438" t="s">
        <v>91</v>
      </c>
      <c r="R438">
        <v>4410</v>
      </c>
      <c r="S438" t="s">
        <v>92</v>
      </c>
      <c r="T438">
        <v>4411</v>
      </c>
      <c r="U438" t="s">
        <v>191</v>
      </c>
      <c r="V438">
        <v>0</v>
      </c>
      <c r="W438" t="s">
        <v>57</v>
      </c>
      <c r="X438">
        <v>4000</v>
      </c>
      <c r="Y438" t="s">
        <v>95</v>
      </c>
      <c r="Z438" t="s">
        <v>74</v>
      </c>
      <c r="AA438" t="s">
        <v>96</v>
      </c>
      <c r="AB438" t="s">
        <v>76</v>
      </c>
      <c r="AC438" t="s">
        <v>379</v>
      </c>
      <c r="AD438" t="s">
        <v>166</v>
      </c>
      <c r="AE438" s="1">
        <v>1200000</v>
      </c>
      <c r="AF438" s="1">
        <v>1200000</v>
      </c>
      <c r="AG438" s="1">
        <v>1200000</v>
      </c>
      <c r="AH438" s="1">
        <v>1200000</v>
      </c>
      <c r="AI438" s="1">
        <v>1200000</v>
      </c>
      <c r="AJ438" s="1">
        <v>1200000</v>
      </c>
      <c r="AK438" s="1">
        <v>1200000</v>
      </c>
      <c r="AL438" s="1">
        <f t="shared" si="33"/>
        <v>0</v>
      </c>
      <c r="AM438" s="1">
        <v>0</v>
      </c>
      <c r="AN438" s="1">
        <f t="shared" si="34"/>
        <v>1200000</v>
      </c>
      <c r="AO438" s="1">
        <f t="shared" si="35"/>
        <v>0</v>
      </c>
      <c r="AP438">
        <v>0</v>
      </c>
      <c r="AQ438">
        <v>0</v>
      </c>
      <c r="AR438">
        <v>0</v>
      </c>
      <c r="AS438">
        <v>0</v>
      </c>
      <c r="AT438">
        <v>0</v>
      </c>
    </row>
    <row r="439" spans="1:46" hidden="1" x14ac:dyDescent="0.25">
      <c r="A439" t="s">
        <v>63</v>
      </c>
      <c r="B439" t="s">
        <v>64</v>
      </c>
      <c r="C439">
        <v>2</v>
      </c>
      <c r="D439" t="s">
        <v>351</v>
      </c>
      <c r="E439">
        <v>2.5</v>
      </c>
      <c r="F439" t="s">
        <v>417</v>
      </c>
      <c r="G439" t="s">
        <v>418</v>
      </c>
      <c r="H439" t="s">
        <v>419</v>
      </c>
      <c r="I439" t="s">
        <v>161</v>
      </c>
      <c r="J439" t="s">
        <v>162</v>
      </c>
      <c r="K439" t="s">
        <v>404</v>
      </c>
      <c r="L439">
        <v>5</v>
      </c>
      <c r="M439">
        <v>25</v>
      </c>
      <c r="N439" t="s">
        <v>420</v>
      </c>
      <c r="O439" t="s">
        <v>53</v>
      </c>
      <c r="P439">
        <v>4400</v>
      </c>
      <c r="Q439" t="s">
        <v>91</v>
      </c>
      <c r="R439">
        <v>4410</v>
      </c>
      <c r="S439" t="s">
        <v>92</v>
      </c>
      <c r="T439">
        <v>4411</v>
      </c>
      <c r="U439" t="s">
        <v>191</v>
      </c>
      <c r="V439">
        <v>0</v>
      </c>
      <c r="W439" t="s">
        <v>57</v>
      </c>
      <c r="X439">
        <v>4000</v>
      </c>
      <c r="Y439" t="s">
        <v>95</v>
      </c>
      <c r="Z439" t="s">
        <v>74</v>
      </c>
      <c r="AA439" t="s">
        <v>406</v>
      </c>
      <c r="AB439" t="s">
        <v>202</v>
      </c>
      <c r="AC439" t="s">
        <v>421</v>
      </c>
      <c r="AD439" t="s">
        <v>422</v>
      </c>
      <c r="AE439" s="1">
        <v>100000</v>
      </c>
      <c r="AF439" s="1">
        <v>100000</v>
      </c>
      <c r="AG439" s="1">
        <v>100000</v>
      </c>
      <c r="AH439" s="1">
        <v>100000</v>
      </c>
      <c r="AI439" s="1">
        <v>100000</v>
      </c>
      <c r="AJ439" s="1">
        <v>100000</v>
      </c>
      <c r="AK439" s="1">
        <v>100000</v>
      </c>
      <c r="AL439" s="1">
        <f t="shared" si="33"/>
        <v>0</v>
      </c>
      <c r="AM439" s="1">
        <v>0</v>
      </c>
      <c r="AN439" s="1">
        <f t="shared" si="34"/>
        <v>100000</v>
      </c>
      <c r="AO439" s="1">
        <f t="shared" si="35"/>
        <v>0</v>
      </c>
      <c r="AP439">
        <v>0</v>
      </c>
      <c r="AQ439">
        <v>0</v>
      </c>
      <c r="AR439">
        <v>0</v>
      </c>
      <c r="AS439">
        <v>0</v>
      </c>
      <c r="AT439">
        <v>0</v>
      </c>
    </row>
    <row r="440" spans="1:46" hidden="1" x14ac:dyDescent="0.25">
      <c r="A440" t="s">
        <v>63</v>
      </c>
      <c r="B440" t="s">
        <v>64</v>
      </c>
      <c r="C440">
        <v>2</v>
      </c>
      <c r="D440" t="s">
        <v>351</v>
      </c>
      <c r="E440">
        <v>2.7</v>
      </c>
      <c r="F440" t="s">
        <v>447</v>
      </c>
      <c r="G440" t="s">
        <v>448</v>
      </c>
      <c r="H440" t="s">
        <v>447</v>
      </c>
      <c r="I440" t="s">
        <v>161</v>
      </c>
      <c r="J440" t="s">
        <v>162</v>
      </c>
      <c r="K440" t="s">
        <v>404</v>
      </c>
      <c r="L440">
        <v>5</v>
      </c>
      <c r="M440">
        <v>27</v>
      </c>
      <c r="N440" t="s">
        <v>420</v>
      </c>
      <c r="O440" t="s">
        <v>53</v>
      </c>
      <c r="P440">
        <v>4400</v>
      </c>
      <c r="Q440" t="s">
        <v>91</v>
      </c>
      <c r="R440">
        <v>4410</v>
      </c>
      <c r="S440" t="s">
        <v>92</v>
      </c>
      <c r="T440">
        <v>4411</v>
      </c>
      <c r="U440" t="s">
        <v>191</v>
      </c>
      <c r="V440">
        <v>0</v>
      </c>
      <c r="W440" t="s">
        <v>57</v>
      </c>
      <c r="X440">
        <v>4000</v>
      </c>
      <c r="Y440" t="s">
        <v>95</v>
      </c>
      <c r="Z440" t="s">
        <v>74</v>
      </c>
      <c r="AA440" t="s">
        <v>406</v>
      </c>
      <c r="AB440" t="s">
        <v>202</v>
      </c>
      <c r="AC440" t="s">
        <v>456</v>
      </c>
      <c r="AD440" t="s">
        <v>422</v>
      </c>
      <c r="AE440" s="1">
        <v>1000000</v>
      </c>
      <c r="AF440" s="1">
        <v>1000000</v>
      </c>
      <c r="AG440" s="1">
        <v>921341.03</v>
      </c>
      <c r="AH440" s="1">
        <v>921341.03</v>
      </c>
      <c r="AI440" s="1">
        <v>921341.03</v>
      </c>
      <c r="AJ440" s="1">
        <v>517466.42</v>
      </c>
      <c r="AK440" s="1">
        <v>517466.42</v>
      </c>
      <c r="AL440" s="1">
        <f t="shared" si="33"/>
        <v>78658.969999999972</v>
      </c>
      <c r="AM440" s="1">
        <v>0</v>
      </c>
      <c r="AN440" s="1">
        <f t="shared" si="34"/>
        <v>1000000</v>
      </c>
      <c r="AO440" s="1">
        <f t="shared" si="35"/>
        <v>78658.969999999972</v>
      </c>
      <c r="AP440">
        <v>0</v>
      </c>
      <c r="AQ440">
        <v>0</v>
      </c>
      <c r="AR440">
        <v>0</v>
      </c>
      <c r="AS440">
        <v>0</v>
      </c>
      <c r="AT440">
        <v>0</v>
      </c>
    </row>
    <row r="441" spans="1:46" hidden="1" x14ac:dyDescent="0.25">
      <c r="A441" t="s">
        <v>63</v>
      </c>
      <c r="B441" t="s">
        <v>64</v>
      </c>
      <c r="C441">
        <v>2</v>
      </c>
      <c r="D441" t="s">
        <v>351</v>
      </c>
      <c r="E441">
        <v>2.7</v>
      </c>
      <c r="F441" t="s">
        <v>447</v>
      </c>
      <c r="G441" t="s">
        <v>448</v>
      </c>
      <c r="H441" t="s">
        <v>447</v>
      </c>
      <c r="I441" t="s">
        <v>161</v>
      </c>
      <c r="J441" t="s">
        <v>162</v>
      </c>
      <c r="K441" t="s">
        <v>404</v>
      </c>
      <c r="L441">
        <v>5</v>
      </c>
      <c r="M441">
        <v>30</v>
      </c>
      <c r="N441" t="s">
        <v>457</v>
      </c>
      <c r="O441" t="s">
        <v>53</v>
      </c>
      <c r="P441">
        <v>4400</v>
      </c>
      <c r="Q441" t="s">
        <v>91</v>
      </c>
      <c r="R441">
        <v>4410</v>
      </c>
      <c r="S441" t="s">
        <v>92</v>
      </c>
      <c r="T441">
        <v>4411</v>
      </c>
      <c r="U441" t="s">
        <v>191</v>
      </c>
      <c r="V441">
        <v>0</v>
      </c>
      <c r="W441" t="s">
        <v>57</v>
      </c>
      <c r="X441">
        <v>4000</v>
      </c>
      <c r="Y441" t="s">
        <v>95</v>
      </c>
      <c r="Z441" t="s">
        <v>74</v>
      </c>
      <c r="AA441" t="s">
        <v>406</v>
      </c>
      <c r="AB441" t="s">
        <v>202</v>
      </c>
      <c r="AC441" t="s">
        <v>459</v>
      </c>
      <c r="AD441" t="s">
        <v>460</v>
      </c>
      <c r="AE441" s="1">
        <v>12000000</v>
      </c>
      <c r="AF441" s="1">
        <v>12000000</v>
      </c>
      <c r="AG441" s="1">
        <v>11964000</v>
      </c>
      <c r="AH441" s="1">
        <v>11964000</v>
      </c>
      <c r="AI441" s="1">
        <v>11964000</v>
      </c>
      <c r="AJ441" s="1">
        <v>11964000</v>
      </c>
      <c r="AK441" s="1">
        <v>11964000</v>
      </c>
      <c r="AL441" s="1">
        <f t="shared" si="33"/>
        <v>36000</v>
      </c>
      <c r="AM441" s="1">
        <v>0</v>
      </c>
      <c r="AN441" s="1">
        <f t="shared" si="34"/>
        <v>12000000</v>
      </c>
      <c r="AO441" s="1">
        <f t="shared" si="35"/>
        <v>36000</v>
      </c>
      <c r="AP441">
        <v>0</v>
      </c>
      <c r="AQ441">
        <v>0</v>
      </c>
      <c r="AR441">
        <v>0</v>
      </c>
      <c r="AS441">
        <v>0</v>
      </c>
      <c r="AT441">
        <v>0</v>
      </c>
    </row>
    <row r="442" spans="1:46" hidden="1" x14ac:dyDescent="0.25">
      <c r="A442" t="s">
        <v>63</v>
      </c>
      <c r="B442" t="s">
        <v>64</v>
      </c>
      <c r="C442">
        <v>2</v>
      </c>
      <c r="D442" t="s">
        <v>351</v>
      </c>
      <c r="E442">
        <v>2.7</v>
      </c>
      <c r="F442" t="s">
        <v>447</v>
      </c>
      <c r="G442" t="s">
        <v>448</v>
      </c>
      <c r="H442" t="s">
        <v>447</v>
      </c>
      <c r="I442" t="s">
        <v>161</v>
      </c>
      <c r="J442" t="s">
        <v>162</v>
      </c>
      <c r="K442" t="s">
        <v>404</v>
      </c>
      <c r="L442">
        <v>5</v>
      </c>
      <c r="M442">
        <v>31</v>
      </c>
      <c r="N442" t="s">
        <v>457</v>
      </c>
      <c r="O442" t="s">
        <v>53</v>
      </c>
      <c r="P442">
        <v>4400</v>
      </c>
      <c r="Q442" t="s">
        <v>91</v>
      </c>
      <c r="R442">
        <v>4410</v>
      </c>
      <c r="S442" t="s">
        <v>92</v>
      </c>
      <c r="T442">
        <v>4411</v>
      </c>
      <c r="U442" t="s">
        <v>191</v>
      </c>
      <c r="V442">
        <v>0</v>
      </c>
      <c r="W442" t="s">
        <v>57</v>
      </c>
      <c r="X442">
        <v>4000</v>
      </c>
      <c r="Y442" t="s">
        <v>95</v>
      </c>
      <c r="Z442" t="s">
        <v>74</v>
      </c>
      <c r="AA442" t="s">
        <v>406</v>
      </c>
      <c r="AB442" t="s">
        <v>202</v>
      </c>
      <c r="AC442" t="s">
        <v>461</v>
      </c>
      <c r="AD442" t="s">
        <v>460</v>
      </c>
      <c r="AE442" s="1">
        <v>72216447.640000001</v>
      </c>
      <c r="AF442" s="1">
        <v>54793475.799999997</v>
      </c>
      <c r="AG442" s="1">
        <v>72203457.650000006</v>
      </c>
      <c r="AH442" s="1">
        <v>72203457.650000006</v>
      </c>
      <c r="AI442" s="1">
        <v>52216447.640000001</v>
      </c>
      <c r="AJ442" s="1">
        <v>52216447.640000001</v>
      </c>
      <c r="AK442" s="1">
        <v>52216447.640000001</v>
      </c>
      <c r="AL442" s="1">
        <f t="shared" si="33"/>
        <v>12989.989999994636</v>
      </c>
      <c r="AM442" s="1">
        <v>0</v>
      </c>
      <c r="AN442" s="1">
        <f t="shared" si="34"/>
        <v>72216447.640000001</v>
      </c>
      <c r="AO442" s="1">
        <f t="shared" si="35"/>
        <v>12989.989999994636</v>
      </c>
      <c r="AP442" s="1">
        <v>20000000</v>
      </c>
      <c r="AQ442">
        <v>0.04</v>
      </c>
      <c r="AR442">
        <v>0</v>
      </c>
      <c r="AS442" s="1">
        <v>2577028.2000000002</v>
      </c>
      <c r="AT442" s="1">
        <v>17422971.84</v>
      </c>
    </row>
    <row r="443" spans="1:46" hidden="1" x14ac:dyDescent="0.25">
      <c r="A443" t="s">
        <v>63</v>
      </c>
      <c r="B443" t="s">
        <v>64</v>
      </c>
      <c r="C443">
        <v>2</v>
      </c>
      <c r="D443" t="s">
        <v>351</v>
      </c>
      <c r="E443">
        <v>2.7</v>
      </c>
      <c r="F443" t="s">
        <v>447</v>
      </c>
      <c r="G443" t="s">
        <v>448</v>
      </c>
      <c r="H443" t="s">
        <v>447</v>
      </c>
      <c r="I443" t="s">
        <v>161</v>
      </c>
      <c r="J443" t="s">
        <v>162</v>
      </c>
      <c r="K443" t="s">
        <v>404</v>
      </c>
      <c r="L443">
        <v>5</v>
      </c>
      <c r="M443">
        <v>32</v>
      </c>
      <c r="N443" t="s">
        <v>457</v>
      </c>
      <c r="O443" t="s">
        <v>53</v>
      </c>
      <c r="P443">
        <v>4400</v>
      </c>
      <c r="Q443" t="s">
        <v>91</v>
      </c>
      <c r="R443">
        <v>4410</v>
      </c>
      <c r="S443" t="s">
        <v>92</v>
      </c>
      <c r="T443">
        <v>4411</v>
      </c>
      <c r="U443" t="s">
        <v>191</v>
      </c>
      <c r="V443">
        <v>0</v>
      </c>
      <c r="W443" t="s">
        <v>57</v>
      </c>
      <c r="X443">
        <v>4000</v>
      </c>
      <c r="Y443" t="s">
        <v>95</v>
      </c>
      <c r="Z443" t="s">
        <v>74</v>
      </c>
      <c r="AA443" t="s">
        <v>406</v>
      </c>
      <c r="AB443" t="s">
        <v>202</v>
      </c>
      <c r="AC443" t="s">
        <v>462</v>
      </c>
      <c r="AD443" t="s">
        <v>460</v>
      </c>
      <c r="AE443" s="1">
        <v>17662452.359999999</v>
      </c>
      <c r="AF443" s="1">
        <v>15085424.199999999</v>
      </c>
      <c r="AG443" s="1">
        <v>17603613.140000001</v>
      </c>
      <c r="AH443" s="1">
        <v>17603613.140000001</v>
      </c>
      <c r="AI443" s="1">
        <v>17603613.140000001</v>
      </c>
      <c r="AJ443" s="1">
        <v>17603613.140000001</v>
      </c>
      <c r="AK443" s="1">
        <v>17603613.140000001</v>
      </c>
      <c r="AL443" s="1">
        <f t="shared" si="33"/>
        <v>58839.219999998808</v>
      </c>
      <c r="AM443" s="1">
        <v>0</v>
      </c>
      <c r="AN443" s="1">
        <f t="shared" si="34"/>
        <v>17662452.359999999</v>
      </c>
      <c r="AO443" s="1">
        <f t="shared" si="35"/>
        <v>58839.219999998808</v>
      </c>
      <c r="AP443">
        <v>0</v>
      </c>
      <c r="AQ443" s="1">
        <v>2577028.2000000002</v>
      </c>
      <c r="AR443">
        <v>0</v>
      </c>
      <c r="AS443">
        <v>0.04</v>
      </c>
      <c r="AT443" s="1">
        <v>2577028.16</v>
      </c>
    </row>
    <row r="444" spans="1:46" hidden="1" x14ac:dyDescent="0.25">
      <c r="A444" t="s">
        <v>63</v>
      </c>
      <c r="B444" t="s">
        <v>64</v>
      </c>
      <c r="C444">
        <v>2</v>
      </c>
      <c r="D444" t="s">
        <v>351</v>
      </c>
      <c r="E444">
        <v>2.7</v>
      </c>
      <c r="F444" t="s">
        <v>447</v>
      </c>
      <c r="G444" t="s">
        <v>448</v>
      </c>
      <c r="H444" t="s">
        <v>447</v>
      </c>
      <c r="I444" t="s">
        <v>187</v>
      </c>
      <c r="J444" t="s">
        <v>188</v>
      </c>
      <c r="K444" t="s">
        <v>463</v>
      </c>
      <c r="L444">
        <v>4</v>
      </c>
      <c r="M444">
        <v>48</v>
      </c>
      <c r="N444" t="s">
        <v>464</v>
      </c>
      <c r="O444" t="s">
        <v>53</v>
      </c>
      <c r="P444">
        <v>4400</v>
      </c>
      <c r="Q444" t="s">
        <v>91</v>
      </c>
      <c r="R444">
        <v>4410</v>
      </c>
      <c r="S444" t="s">
        <v>92</v>
      </c>
      <c r="T444">
        <v>4411</v>
      </c>
      <c r="U444" t="s">
        <v>191</v>
      </c>
      <c r="V444">
        <v>30</v>
      </c>
      <c r="W444" t="s">
        <v>471</v>
      </c>
      <c r="X444">
        <v>4000</v>
      </c>
      <c r="Y444" t="s">
        <v>95</v>
      </c>
      <c r="Z444" t="s">
        <v>74</v>
      </c>
      <c r="AA444" t="s">
        <v>465</v>
      </c>
      <c r="AB444" t="s">
        <v>358</v>
      </c>
      <c r="AC444" t="s">
        <v>466</v>
      </c>
      <c r="AD444" t="s">
        <v>467</v>
      </c>
      <c r="AE444" s="1">
        <v>450000</v>
      </c>
      <c r="AF444" s="1">
        <v>450000</v>
      </c>
      <c r="AG444" s="1">
        <v>287797.15999999997</v>
      </c>
      <c r="AH444" s="1">
        <v>287797.15999999997</v>
      </c>
      <c r="AI444" s="1">
        <v>287797.15999999997</v>
      </c>
      <c r="AJ444" s="1">
        <v>287797.15999999997</v>
      </c>
      <c r="AK444" s="1">
        <v>287797.15999999997</v>
      </c>
      <c r="AL444" s="1">
        <f t="shared" si="33"/>
        <v>162202.84000000003</v>
      </c>
      <c r="AM444" s="1">
        <v>0</v>
      </c>
      <c r="AN444" s="1">
        <f t="shared" si="34"/>
        <v>450000</v>
      </c>
      <c r="AO444" s="1">
        <f t="shared" si="35"/>
        <v>162202.84000000003</v>
      </c>
      <c r="AP444">
        <v>0</v>
      </c>
      <c r="AQ444">
        <v>0</v>
      </c>
      <c r="AR444">
        <v>0</v>
      </c>
      <c r="AS444">
        <v>0</v>
      </c>
      <c r="AT444">
        <v>0</v>
      </c>
    </row>
    <row r="445" spans="1:46" hidden="1" x14ac:dyDescent="0.25">
      <c r="A445" t="s">
        <v>63</v>
      </c>
      <c r="B445" t="s">
        <v>64</v>
      </c>
      <c r="C445">
        <v>3</v>
      </c>
      <c r="D445" t="s">
        <v>472</v>
      </c>
      <c r="E445">
        <v>3.7</v>
      </c>
      <c r="F445" t="s">
        <v>499</v>
      </c>
      <c r="G445" t="s">
        <v>500</v>
      </c>
      <c r="H445" t="s">
        <v>499</v>
      </c>
      <c r="I445" t="s">
        <v>187</v>
      </c>
      <c r="J445" t="s">
        <v>188</v>
      </c>
      <c r="K445" t="s">
        <v>293</v>
      </c>
      <c r="L445">
        <v>8</v>
      </c>
      <c r="M445">
        <v>47</v>
      </c>
      <c r="N445" t="s">
        <v>501</v>
      </c>
      <c r="O445" t="s">
        <v>53</v>
      </c>
      <c r="P445">
        <v>4400</v>
      </c>
      <c r="Q445" t="s">
        <v>91</v>
      </c>
      <c r="R445">
        <v>4410</v>
      </c>
      <c r="S445" t="s">
        <v>92</v>
      </c>
      <c r="T445">
        <v>4411</v>
      </c>
      <c r="U445" t="s">
        <v>191</v>
      </c>
      <c r="V445">
        <v>29</v>
      </c>
      <c r="W445" t="s">
        <v>505</v>
      </c>
      <c r="X445">
        <v>4000</v>
      </c>
      <c r="Y445" t="s">
        <v>95</v>
      </c>
      <c r="Z445" t="s">
        <v>74</v>
      </c>
      <c r="AA445" t="s">
        <v>296</v>
      </c>
      <c r="AB445" t="s">
        <v>479</v>
      </c>
      <c r="AC445" t="s">
        <v>502</v>
      </c>
      <c r="AD445" t="s">
        <v>503</v>
      </c>
      <c r="AE445" s="1">
        <v>100000</v>
      </c>
      <c r="AF445" s="1">
        <v>100000</v>
      </c>
      <c r="AG445" s="1">
        <v>100000</v>
      </c>
      <c r="AH445" s="1">
        <v>100000</v>
      </c>
      <c r="AI445" s="1">
        <v>100000</v>
      </c>
      <c r="AJ445" s="1">
        <v>100000</v>
      </c>
      <c r="AK445" s="1">
        <v>100000</v>
      </c>
      <c r="AL445" s="1">
        <f t="shared" si="33"/>
        <v>0</v>
      </c>
      <c r="AM445" s="1">
        <v>0</v>
      </c>
      <c r="AN445" s="1">
        <f t="shared" si="34"/>
        <v>100000</v>
      </c>
      <c r="AO445" s="1">
        <f t="shared" si="35"/>
        <v>0</v>
      </c>
      <c r="AP445">
        <v>0</v>
      </c>
      <c r="AQ445">
        <v>0</v>
      </c>
      <c r="AR445">
        <v>0</v>
      </c>
      <c r="AS445">
        <v>0</v>
      </c>
      <c r="AT445">
        <v>0</v>
      </c>
    </row>
    <row r="446" spans="1:46" hidden="1" x14ac:dyDescent="0.25">
      <c r="A446" t="s">
        <v>63</v>
      </c>
      <c r="B446" t="s">
        <v>64</v>
      </c>
      <c r="C446">
        <v>2</v>
      </c>
      <c r="D446" t="s">
        <v>351</v>
      </c>
      <c r="E446">
        <v>2.5</v>
      </c>
      <c r="F446" t="s">
        <v>417</v>
      </c>
      <c r="G446" t="s">
        <v>418</v>
      </c>
      <c r="H446" t="s">
        <v>419</v>
      </c>
      <c r="I446" t="s">
        <v>161</v>
      </c>
      <c r="J446" t="s">
        <v>162</v>
      </c>
      <c r="K446" t="s">
        <v>404</v>
      </c>
      <c r="L446">
        <v>5</v>
      </c>
      <c r="M446">
        <v>28</v>
      </c>
      <c r="N446" t="s">
        <v>420</v>
      </c>
      <c r="O446" t="s">
        <v>53</v>
      </c>
      <c r="P446">
        <v>4400</v>
      </c>
      <c r="Q446" t="s">
        <v>91</v>
      </c>
      <c r="R446">
        <v>4420</v>
      </c>
      <c r="S446" t="s">
        <v>92</v>
      </c>
      <c r="T446">
        <v>4421</v>
      </c>
      <c r="U446" t="s">
        <v>425</v>
      </c>
      <c r="V446">
        <v>0</v>
      </c>
      <c r="W446" t="s">
        <v>57</v>
      </c>
      <c r="X446">
        <v>4000</v>
      </c>
      <c r="Y446" t="s">
        <v>95</v>
      </c>
      <c r="Z446" t="s">
        <v>74</v>
      </c>
      <c r="AA446" t="s">
        <v>406</v>
      </c>
      <c r="AB446" t="s">
        <v>202</v>
      </c>
      <c r="AC446" t="s">
        <v>426</v>
      </c>
      <c r="AD446" t="s">
        <v>422</v>
      </c>
      <c r="AE446" s="1">
        <v>200000</v>
      </c>
      <c r="AF446" s="1">
        <v>200000</v>
      </c>
      <c r="AG446" s="1">
        <v>199400</v>
      </c>
      <c r="AH446" s="1">
        <v>199400</v>
      </c>
      <c r="AI446" s="1">
        <v>199400</v>
      </c>
      <c r="AJ446" s="1">
        <v>199400</v>
      </c>
      <c r="AK446" s="1">
        <v>124000</v>
      </c>
      <c r="AL446" s="1">
        <f t="shared" si="33"/>
        <v>600</v>
      </c>
      <c r="AM446" s="1">
        <v>0</v>
      </c>
      <c r="AN446" s="1">
        <f t="shared" si="34"/>
        <v>200000</v>
      </c>
      <c r="AO446" s="1">
        <f t="shared" si="35"/>
        <v>600</v>
      </c>
      <c r="AP446">
        <v>0</v>
      </c>
      <c r="AQ446">
        <v>0</v>
      </c>
      <c r="AR446">
        <v>0</v>
      </c>
      <c r="AS446">
        <v>0</v>
      </c>
      <c r="AT446">
        <v>0</v>
      </c>
    </row>
    <row r="447" spans="1:46" hidden="1" x14ac:dyDescent="0.25">
      <c r="A447" t="s">
        <v>63</v>
      </c>
      <c r="B447" t="s">
        <v>64</v>
      </c>
      <c r="C447">
        <v>2</v>
      </c>
      <c r="D447" t="s">
        <v>351</v>
      </c>
      <c r="E447">
        <v>2.5</v>
      </c>
      <c r="F447" t="s">
        <v>417</v>
      </c>
      <c r="G447" t="s">
        <v>418</v>
      </c>
      <c r="H447" t="s">
        <v>419</v>
      </c>
      <c r="I447" t="s">
        <v>161</v>
      </c>
      <c r="J447" t="s">
        <v>162</v>
      </c>
      <c r="K447" t="s">
        <v>404</v>
      </c>
      <c r="L447">
        <v>5</v>
      </c>
      <c r="M447">
        <v>25</v>
      </c>
      <c r="N447" t="s">
        <v>420</v>
      </c>
      <c r="O447" t="s">
        <v>53</v>
      </c>
      <c r="P447">
        <v>4400</v>
      </c>
      <c r="Q447" t="s">
        <v>91</v>
      </c>
      <c r="R447">
        <v>4430</v>
      </c>
      <c r="S447" t="s">
        <v>92</v>
      </c>
      <c r="T447">
        <v>4431</v>
      </c>
      <c r="U447" t="s">
        <v>423</v>
      </c>
      <c r="V447">
        <v>0</v>
      </c>
      <c r="W447" t="s">
        <v>57</v>
      </c>
      <c r="X447">
        <v>4000</v>
      </c>
      <c r="Y447" t="s">
        <v>95</v>
      </c>
      <c r="Z447" t="s">
        <v>74</v>
      </c>
      <c r="AA447" t="s">
        <v>406</v>
      </c>
      <c r="AB447" t="s">
        <v>202</v>
      </c>
      <c r="AC447" t="s">
        <v>421</v>
      </c>
      <c r="AD447" t="s">
        <v>422</v>
      </c>
      <c r="AE447" s="1">
        <v>3900000</v>
      </c>
      <c r="AF447" s="1">
        <v>3900000</v>
      </c>
      <c r="AG447" s="1">
        <v>3877827</v>
      </c>
      <c r="AH447" s="1">
        <v>3877827</v>
      </c>
      <c r="AI447" s="1">
        <v>3877827</v>
      </c>
      <c r="AJ447" s="1">
        <v>3875827</v>
      </c>
      <c r="AK447" s="1">
        <v>3145517</v>
      </c>
      <c r="AL447" s="1">
        <f t="shared" si="33"/>
        <v>22173</v>
      </c>
      <c r="AM447" s="1">
        <v>0</v>
      </c>
      <c r="AN447" s="1">
        <f t="shared" si="34"/>
        <v>3900000</v>
      </c>
      <c r="AO447" s="1">
        <f t="shared" si="35"/>
        <v>22173</v>
      </c>
      <c r="AP447">
        <v>0</v>
      </c>
      <c r="AQ447">
        <v>0</v>
      </c>
      <c r="AR447">
        <v>0</v>
      </c>
      <c r="AS447">
        <v>0</v>
      </c>
      <c r="AT447">
        <v>0</v>
      </c>
    </row>
    <row r="448" spans="1:46" hidden="1" x14ac:dyDescent="0.25">
      <c r="A448" t="s">
        <v>63</v>
      </c>
      <c r="B448" t="s">
        <v>64</v>
      </c>
      <c r="C448">
        <v>2</v>
      </c>
      <c r="D448" t="s">
        <v>351</v>
      </c>
      <c r="E448">
        <v>2.5</v>
      </c>
      <c r="F448" t="s">
        <v>417</v>
      </c>
      <c r="G448" t="s">
        <v>418</v>
      </c>
      <c r="H448" t="s">
        <v>419</v>
      </c>
      <c r="I448" t="s">
        <v>161</v>
      </c>
      <c r="J448" t="s">
        <v>162</v>
      </c>
      <c r="K448" t="s">
        <v>404</v>
      </c>
      <c r="L448">
        <v>5</v>
      </c>
      <c r="M448">
        <v>25</v>
      </c>
      <c r="N448" t="s">
        <v>420</v>
      </c>
      <c r="O448" t="s">
        <v>53</v>
      </c>
      <c r="P448">
        <v>4400</v>
      </c>
      <c r="Q448" t="s">
        <v>91</v>
      </c>
      <c r="R448">
        <v>4430</v>
      </c>
      <c r="S448" t="s">
        <v>92</v>
      </c>
      <c r="T448">
        <v>4431</v>
      </c>
      <c r="U448" t="s">
        <v>423</v>
      </c>
      <c r="V448">
        <v>17</v>
      </c>
      <c r="W448" t="s">
        <v>424</v>
      </c>
      <c r="X448">
        <v>4000</v>
      </c>
      <c r="Y448" t="s">
        <v>95</v>
      </c>
      <c r="Z448" t="s">
        <v>74</v>
      </c>
      <c r="AA448" t="s">
        <v>406</v>
      </c>
      <c r="AB448" t="s">
        <v>202</v>
      </c>
      <c r="AC448" t="s">
        <v>421</v>
      </c>
      <c r="AD448" t="s">
        <v>422</v>
      </c>
      <c r="AE448" s="1">
        <v>400000</v>
      </c>
      <c r="AF448" s="1">
        <v>400000</v>
      </c>
      <c r="AG448" s="1">
        <v>160064</v>
      </c>
      <c r="AH448" s="1">
        <v>160064</v>
      </c>
      <c r="AI448" s="1">
        <v>160064</v>
      </c>
      <c r="AJ448" s="1">
        <v>160064</v>
      </c>
      <c r="AK448" s="1">
        <v>160064</v>
      </c>
      <c r="AL448" s="1">
        <f t="shared" si="33"/>
        <v>239936</v>
      </c>
      <c r="AM448" s="1">
        <v>0</v>
      </c>
      <c r="AN448" s="1">
        <f t="shared" si="34"/>
        <v>400000</v>
      </c>
      <c r="AO448" s="1">
        <f t="shared" si="35"/>
        <v>239936</v>
      </c>
      <c r="AP448">
        <v>0</v>
      </c>
      <c r="AQ448">
        <v>0</v>
      </c>
      <c r="AR448">
        <v>0</v>
      </c>
      <c r="AS448">
        <v>0</v>
      </c>
      <c r="AT448">
        <v>0</v>
      </c>
    </row>
    <row r="449" spans="1:46" hidden="1" x14ac:dyDescent="0.25">
      <c r="A449" t="s">
        <v>63</v>
      </c>
      <c r="B449" t="s">
        <v>64</v>
      </c>
      <c r="C449">
        <v>1</v>
      </c>
      <c r="D449" t="s">
        <v>45</v>
      </c>
      <c r="E449">
        <v>1.3</v>
      </c>
      <c r="F449" t="s">
        <v>46</v>
      </c>
      <c r="G449" t="s">
        <v>47</v>
      </c>
      <c r="H449" t="s">
        <v>48</v>
      </c>
      <c r="I449" t="s">
        <v>87</v>
      </c>
      <c r="J449" t="s">
        <v>88</v>
      </c>
      <c r="K449" t="s">
        <v>89</v>
      </c>
      <c r="L449">
        <v>1</v>
      </c>
      <c r="M449">
        <v>8</v>
      </c>
      <c r="N449" t="s">
        <v>90</v>
      </c>
      <c r="O449" t="s">
        <v>53</v>
      </c>
      <c r="P449">
        <v>4400</v>
      </c>
      <c r="Q449" t="s">
        <v>91</v>
      </c>
      <c r="R449">
        <v>4450</v>
      </c>
      <c r="S449" t="s">
        <v>92</v>
      </c>
      <c r="T449">
        <v>4451</v>
      </c>
      <c r="U449" t="s">
        <v>93</v>
      </c>
      <c r="V449">
        <v>9</v>
      </c>
      <c r="W449" t="s">
        <v>94</v>
      </c>
      <c r="X449">
        <v>4000</v>
      </c>
      <c r="Y449" t="s">
        <v>95</v>
      </c>
      <c r="Z449" t="s">
        <v>74</v>
      </c>
      <c r="AA449" t="s">
        <v>96</v>
      </c>
      <c r="AB449" t="s">
        <v>76</v>
      </c>
      <c r="AC449" t="s">
        <v>97</v>
      </c>
      <c r="AD449" t="s">
        <v>98</v>
      </c>
      <c r="AE449" s="1">
        <v>750000</v>
      </c>
      <c r="AF449" s="1">
        <v>760500</v>
      </c>
      <c r="AG449" s="1">
        <v>500000</v>
      </c>
      <c r="AH449" s="1">
        <v>500000</v>
      </c>
      <c r="AI449" s="1">
        <v>500000</v>
      </c>
      <c r="AJ449" s="1">
        <v>500000</v>
      </c>
      <c r="AK449" s="1">
        <v>500000</v>
      </c>
      <c r="AL449" s="1">
        <f t="shared" si="33"/>
        <v>250000</v>
      </c>
      <c r="AM449" s="1">
        <v>0</v>
      </c>
      <c r="AN449" s="1">
        <f t="shared" si="34"/>
        <v>750000</v>
      </c>
      <c r="AO449" s="1">
        <f t="shared" si="35"/>
        <v>250000</v>
      </c>
      <c r="AP449">
        <v>0</v>
      </c>
      <c r="AQ449">
        <v>0</v>
      </c>
      <c r="AR449">
        <v>0</v>
      </c>
      <c r="AS449" s="1">
        <v>10500</v>
      </c>
      <c r="AT449" s="1">
        <v>-10500</v>
      </c>
    </row>
    <row r="450" spans="1:46" hidden="1" x14ac:dyDescent="0.25">
      <c r="A450" t="s">
        <v>63</v>
      </c>
      <c r="B450" t="s">
        <v>64</v>
      </c>
      <c r="C450">
        <v>1</v>
      </c>
      <c r="D450" t="s">
        <v>45</v>
      </c>
      <c r="E450">
        <v>1.3</v>
      </c>
      <c r="F450" t="s">
        <v>46</v>
      </c>
      <c r="G450" t="s">
        <v>47</v>
      </c>
      <c r="H450" t="s">
        <v>48</v>
      </c>
      <c r="I450" t="s">
        <v>87</v>
      </c>
      <c r="J450" t="s">
        <v>88</v>
      </c>
      <c r="K450" t="s">
        <v>89</v>
      </c>
      <c r="L450">
        <v>1</v>
      </c>
      <c r="M450">
        <v>8</v>
      </c>
      <c r="N450" t="s">
        <v>90</v>
      </c>
      <c r="O450" t="s">
        <v>53</v>
      </c>
      <c r="P450">
        <v>4400</v>
      </c>
      <c r="Q450" t="s">
        <v>91</v>
      </c>
      <c r="R450">
        <v>4450</v>
      </c>
      <c r="S450" t="s">
        <v>92</v>
      </c>
      <c r="T450">
        <v>4451</v>
      </c>
      <c r="U450" t="s">
        <v>93</v>
      </c>
      <c r="V450">
        <v>10</v>
      </c>
      <c r="W450" t="s">
        <v>99</v>
      </c>
      <c r="X450">
        <v>4000</v>
      </c>
      <c r="Y450" t="s">
        <v>95</v>
      </c>
      <c r="Z450" t="s">
        <v>74</v>
      </c>
      <c r="AA450" t="s">
        <v>96</v>
      </c>
      <c r="AB450" t="s">
        <v>76</v>
      </c>
      <c r="AC450" t="s">
        <v>97</v>
      </c>
      <c r="AD450" t="s">
        <v>98</v>
      </c>
      <c r="AE450" s="1">
        <v>210000</v>
      </c>
      <c r="AF450" s="1">
        <v>199500</v>
      </c>
      <c r="AG450">
        <v>0</v>
      </c>
      <c r="AH450">
        <v>0</v>
      </c>
      <c r="AI450">
        <v>0</v>
      </c>
      <c r="AJ450">
        <v>0</v>
      </c>
      <c r="AK450">
        <v>0</v>
      </c>
      <c r="AL450" s="1">
        <f t="shared" si="33"/>
        <v>210000</v>
      </c>
      <c r="AM450" s="1">
        <v>0</v>
      </c>
      <c r="AN450" s="1">
        <f t="shared" si="34"/>
        <v>210000</v>
      </c>
      <c r="AO450" s="1">
        <f t="shared" si="35"/>
        <v>210000</v>
      </c>
      <c r="AP450">
        <v>0</v>
      </c>
      <c r="AQ450" s="1">
        <v>10500</v>
      </c>
      <c r="AR450">
        <v>0</v>
      </c>
      <c r="AS450">
        <v>0</v>
      </c>
      <c r="AT450" s="1">
        <v>10500</v>
      </c>
    </row>
    <row r="451" spans="1:46" hidden="1" x14ac:dyDescent="0.25">
      <c r="A451" t="s">
        <v>63</v>
      </c>
      <c r="B451" t="s">
        <v>64</v>
      </c>
      <c r="C451">
        <v>1</v>
      </c>
      <c r="D451" t="s">
        <v>45</v>
      </c>
      <c r="E451">
        <v>1.3</v>
      </c>
      <c r="F451" t="s">
        <v>46</v>
      </c>
      <c r="G451" t="s">
        <v>47</v>
      </c>
      <c r="H451" t="s">
        <v>48</v>
      </c>
      <c r="I451" t="s">
        <v>187</v>
      </c>
      <c r="J451" t="s">
        <v>188</v>
      </c>
      <c r="K451" t="s">
        <v>189</v>
      </c>
      <c r="L451">
        <v>1</v>
      </c>
      <c r="M451">
        <v>1</v>
      </c>
      <c r="N451" t="s">
        <v>190</v>
      </c>
      <c r="O451" t="s">
        <v>53</v>
      </c>
      <c r="P451">
        <v>4400</v>
      </c>
      <c r="Q451" t="s">
        <v>91</v>
      </c>
      <c r="R451">
        <v>4450</v>
      </c>
      <c r="S451" t="s">
        <v>92</v>
      </c>
      <c r="T451">
        <v>4451</v>
      </c>
      <c r="U451" t="s">
        <v>93</v>
      </c>
      <c r="V451">
        <v>0</v>
      </c>
      <c r="W451" t="s">
        <v>57</v>
      </c>
      <c r="X451">
        <v>4000</v>
      </c>
      <c r="Y451" t="s">
        <v>95</v>
      </c>
      <c r="Z451" t="s">
        <v>74</v>
      </c>
      <c r="AA451" t="s">
        <v>192</v>
      </c>
      <c r="AB451" t="s">
        <v>76</v>
      </c>
      <c r="AC451" t="s">
        <v>193</v>
      </c>
      <c r="AD451" t="s">
        <v>194</v>
      </c>
      <c r="AE451" s="1">
        <v>387061</v>
      </c>
      <c r="AF451" s="1">
        <v>640000</v>
      </c>
      <c r="AG451" s="1">
        <v>387061</v>
      </c>
      <c r="AH451" s="1">
        <v>387061</v>
      </c>
      <c r="AI451" s="1">
        <v>387061</v>
      </c>
      <c r="AJ451" s="1">
        <v>298530.5</v>
      </c>
      <c r="AK451" s="1">
        <v>298530.5</v>
      </c>
      <c r="AL451" s="1">
        <f t="shared" si="33"/>
        <v>0</v>
      </c>
      <c r="AM451" s="1">
        <v>0</v>
      </c>
      <c r="AN451" s="1">
        <f t="shared" si="34"/>
        <v>387061</v>
      </c>
      <c r="AO451" s="1">
        <f t="shared" si="35"/>
        <v>0</v>
      </c>
      <c r="AP451">
        <v>0</v>
      </c>
      <c r="AQ451" s="1">
        <v>270000</v>
      </c>
      <c r="AR451">
        <v>0</v>
      </c>
      <c r="AS451" s="1">
        <v>522939</v>
      </c>
      <c r="AT451" s="1">
        <v>-252939</v>
      </c>
    </row>
    <row r="452" spans="1:46" hidden="1" x14ac:dyDescent="0.25">
      <c r="A452" t="s">
        <v>63</v>
      </c>
      <c r="B452" t="s">
        <v>64</v>
      </c>
      <c r="C452">
        <v>1</v>
      </c>
      <c r="D452" t="s">
        <v>45</v>
      </c>
      <c r="E452">
        <v>1.3</v>
      </c>
      <c r="F452" t="s">
        <v>46</v>
      </c>
      <c r="G452" t="s">
        <v>47</v>
      </c>
      <c r="H452" t="s">
        <v>48</v>
      </c>
      <c r="I452" t="s">
        <v>187</v>
      </c>
      <c r="J452" t="s">
        <v>188</v>
      </c>
      <c r="K452" t="s">
        <v>189</v>
      </c>
      <c r="L452">
        <v>1</v>
      </c>
      <c r="M452">
        <v>1</v>
      </c>
      <c r="N452" t="s">
        <v>190</v>
      </c>
      <c r="O452" t="s">
        <v>53</v>
      </c>
      <c r="P452">
        <v>4400</v>
      </c>
      <c r="Q452" t="s">
        <v>91</v>
      </c>
      <c r="R452">
        <v>4450</v>
      </c>
      <c r="S452" t="s">
        <v>92</v>
      </c>
      <c r="T452">
        <v>4451</v>
      </c>
      <c r="U452" t="s">
        <v>93</v>
      </c>
      <c r="V452">
        <v>3</v>
      </c>
      <c r="W452" t="s">
        <v>197</v>
      </c>
      <c r="X452">
        <v>4000</v>
      </c>
      <c r="Y452" t="s">
        <v>95</v>
      </c>
      <c r="Z452" t="s">
        <v>74</v>
      </c>
      <c r="AA452" t="s">
        <v>192</v>
      </c>
      <c r="AB452" t="s">
        <v>76</v>
      </c>
      <c r="AC452" t="s">
        <v>193</v>
      </c>
      <c r="AD452" t="s">
        <v>194</v>
      </c>
      <c r="AE452" s="1">
        <v>180000</v>
      </c>
      <c r="AF452" s="1">
        <v>180000</v>
      </c>
      <c r="AG452" s="1">
        <v>180000</v>
      </c>
      <c r="AH452" s="1">
        <v>180000</v>
      </c>
      <c r="AI452" s="1">
        <v>180000</v>
      </c>
      <c r="AJ452" s="1">
        <v>135000</v>
      </c>
      <c r="AK452" s="1">
        <v>135000</v>
      </c>
      <c r="AL452" s="1">
        <f t="shared" si="33"/>
        <v>0</v>
      </c>
      <c r="AM452" s="1">
        <v>0</v>
      </c>
      <c r="AN452" s="1">
        <f t="shared" si="34"/>
        <v>180000</v>
      </c>
      <c r="AO452" s="1">
        <f t="shared" si="35"/>
        <v>0</v>
      </c>
      <c r="AP452">
        <v>0</v>
      </c>
      <c r="AQ452">
        <v>0</v>
      </c>
      <c r="AR452">
        <v>0</v>
      </c>
      <c r="AS452">
        <v>0</v>
      </c>
      <c r="AT452">
        <v>0</v>
      </c>
    </row>
    <row r="453" spans="1:46" hidden="1" x14ac:dyDescent="0.25">
      <c r="A453" t="s">
        <v>63</v>
      </c>
      <c r="B453" t="s">
        <v>64</v>
      </c>
      <c r="C453">
        <v>1</v>
      </c>
      <c r="D453" t="s">
        <v>45</v>
      </c>
      <c r="E453">
        <v>1.3</v>
      </c>
      <c r="F453" t="s">
        <v>46</v>
      </c>
      <c r="G453" t="s">
        <v>47</v>
      </c>
      <c r="H453" t="s">
        <v>48</v>
      </c>
      <c r="I453" t="s">
        <v>187</v>
      </c>
      <c r="J453" t="s">
        <v>188</v>
      </c>
      <c r="K453" t="s">
        <v>189</v>
      </c>
      <c r="L453">
        <v>1</v>
      </c>
      <c r="M453">
        <v>1</v>
      </c>
      <c r="N453" t="s">
        <v>190</v>
      </c>
      <c r="O453" t="s">
        <v>53</v>
      </c>
      <c r="P453">
        <v>4400</v>
      </c>
      <c r="Q453" t="s">
        <v>91</v>
      </c>
      <c r="R453">
        <v>4450</v>
      </c>
      <c r="S453" t="s">
        <v>92</v>
      </c>
      <c r="T453">
        <v>4451</v>
      </c>
      <c r="U453" t="s">
        <v>93</v>
      </c>
      <c r="V453">
        <v>4</v>
      </c>
      <c r="W453" t="s">
        <v>198</v>
      </c>
      <c r="X453">
        <v>4000</v>
      </c>
      <c r="Y453" t="s">
        <v>95</v>
      </c>
      <c r="Z453" t="s">
        <v>74</v>
      </c>
      <c r="AA453" t="s">
        <v>192</v>
      </c>
      <c r="AB453" t="s">
        <v>76</v>
      </c>
      <c r="AC453" t="s">
        <v>193</v>
      </c>
      <c r="AD453" t="s">
        <v>194</v>
      </c>
      <c r="AE453" s="1">
        <v>300000</v>
      </c>
      <c r="AF453" s="1">
        <v>300000</v>
      </c>
      <c r="AG453">
        <v>0</v>
      </c>
      <c r="AH453">
        <v>0</v>
      </c>
      <c r="AI453">
        <v>0</v>
      </c>
      <c r="AJ453">
        <v>0</v>
      </c>
      <c r="AK453">
        <v>0</v>
      </c>
      <c r="AL453" s="1">
        <f t="shared" si="33"/>
        <v>300000</v>
      </c>
      <c r="AM453" s="1">
        <v>0</v>
      </c>
      <c r="AN453" s="1">
        <f t="shared" si="34"/>
        <v>300000</v>
      </c>
      <c r="AO453" s="1">
        <f t="shared" si="35"/>
        <v>300000</v>
      </c>
      <c r="AP453">
        <v>0</v>
      </c>
      <c r="AQ453">
        <v>0</v>
      </c>
      <c r="AR453">
        <v>0</v>
      </c>
      <c r="AS453">
        <v>0</v>
      </c>
      <c r="AT453">
        <v>0</v>
      </c>
    </row>
    <row r="454" spans="1:46" hidden="1" x14ac:dyDescent="0.25">
      <c r="A454" t="s">
        <v>63</v>
      </c>
      <c r="B454" t="s">
        <v>64</v>
      </c>
      <c r="C454">
        <v>1</v>
      </c>
      <c r="D454" t="s">
        <v>45</v>
      </c>
      <c r="E454">
        <v>1.3</v>
      </c>
      <c r="F454" t="s">
        <v>46</v>
      </c>
      <c r="G454" t="s">
        <v>47</v>
      </c>
      <c r="H454" t="s">
        <v>48</v>
      </c>
      <c r="I454" t="s">
        <v>187</v>
      </c>
      <c r="J454" t="s">
        <v>188</v>
      </c>
      <c r="K454" t="s">
        <v>189</v>
      </c>
      <c r="L454">
        <v>1</v>
      </c>
      <c r="M454">
        <v>1</v>
      </c>
      <c r="N454" t="s">
        <v>190</v>
      </c>
      <c r="O454" t="s">
        <v>53</v>
      </c>
      <c r="P454">
        <v>4400</v>
      </c>
      <c r="Q454" t="s">
        <v>91</v>
      </c>
      <c r="R454">
        <v>4450</v>
      </c>
      <c r="S454" t="s">
        <v>92</v>
      </c>
      <c r="T454">
        <v>4451</v>
      </c>
      <c r="U454" t="s">
        <v>93</v>
      </c>
      <c r="V454">
        <v>5</v>
      </c>
      <c r="W454" t="s">
        <v>199</v>
      </c>
      <c r="X454">
        <v>4000</v>
      </c>
      <c r="Y454" t="s">
        <v>95</v>
      </c>
      <c r="Z454" t="s">
        <v>74</v>
      </c>
      <c r="AA454" t="s">
        <v>192</v>
      </c>
      <c r="AB454" t="s">
        <v>76</v>
      </c>
      <c r="AC454" t="s">
        <v>193</v>
      </c>
      <c r="AD454" t="s">
        <v>194</v>
      </c>
      <c r="AE454" s="1">
        <v>1000000</v>
      </c>
      <c r="AF454" s="1">
        <v>1000000</v>
      </c>
      <c r="AG454">
        <v>0</v>
      </c>
      <c r="AH454">
        <v>0</v>
      </c>
      <c r="AI454">
        <v>0</v>
      </c>
      <c r="AJ454">
        <v>0</v>
      </c>
      <c r="AK454">
        <v>0</v>
      </c>
      <c r="AL454" s="1">
        <f t="shared" si="33"/>
        <v>1000000</v>
      </c>
      <c r="AM454" s="1">
        <v>0</v>
      </c>
      <c r="AN454" s="1">
        <f t="shared" si="34"/>
        <v>1000000</v>
      </c>
      <c r="AO454" s="1">
        <f t="shared" si="35"/>
        <v>1000000</v>
      </c>
      <c r="AP454">
        <v>0</v>
      </c>
      <c r="AQ454">
        <v>0</v>
      </c>
      <c r="AR454">
        <v>0</v>
      </c>
      <c r="AS454">
        <v>0</v>
      </c>
      <c r="AT454">
        <v>0</v>
      </c>
    </row>
    <row r="455" spans="1:46" hidden="1" x14ac:dyDescent="0.25">
      <c r="A455" t="s">
        <v>63</v>
      </c>
      <c r="B455" t="s">
        <v>64</v>
      </c>
      <c r="C455">
        <v>1</v>
      </c>
      <c r="D455" t="s">
        <v>45</v>
      </c>
      <c r="E455">
        <v>1.3</v>
      </c>
      <c r="F455" t="s">
        <v>46</v>
      </c>
      <c r="G455" t="s">
        <v>47</v>
      </c>
      <c r="H455" t="s">
        <v>48</v>
      </c>
      <c r="I455" t="s">
        <v>187</v>
      </c>
      <c r="J455" t="s">
        <v>188</v>
      </c>
      <c r="K455" t="s">
        <v>189</v>
      </c>
      <c r="L455">
        <v>1</v>
      </c>
      <c r="M455">
        <v>1</v>
      </c>
      <c r="N455" t="s">
        <v>190</v>
      </c>
      <c r="O455" t="s">
        <v>53</v>
      </c>
      <c r="P455">
        <v>4400</v>
      </c>
      <c r="Q455" t="s">
        <v>91</v>
      </c>
      <c r="R455">
        <v>4450</v>
      </c>
      <c r="S455" t="s">
        <v>92</v>
      </c>
      <c r="T455">
        <v>4451</v>
      </c>
      <c r="U455" t="s">
        <v>93</v>
      </c>
      <c r="V455">
        <v>6</v>
      </c>
      <c r="W455" t="s">
        <v>200</v>
      </c>
      <c r="X455">
        <v>4000</v>
      </c>
      <c r="Y455" t="s">
        <v>95</v>
      </c>
      <c r="Z455" t="s">
        <v>74</v>
      </c>
      <c r="AA455" t="s">
        <v>192</v>
      </c>
      <c r="AB455" t="s">
        <v>76</v>
      </c>
      <c r="AC455" t="s">
        <v>193</v>
      </c>
      <c r="AD455" t="s">
        <v>194</v>
      </c>
      <c r="AE455" s="1">
        <v>70000</v>
      </c>
      <c r="AF455" s="1">
        <v>70000</v>
      </c>
      <c r="AG455" s="1">
        <v>70000</v>
      </c>
      <c r="AH455" s="1">
        <v>70000</v>
      </c>
      <c r="AI455" s="1">
        <v>70000</v>
      </c>
      <c r="AJ455" s="1">
        <v>70000</v>
      </c>
      <c r="AK455" s="1">
        <v>70000</v>
      </c>
      <c r="AL455" s="1">
        <f t="shared" si="33"/>
        <v>0</v>
      </c>
      <c r="AM455" s="1">
        <v>0</v>
      </c>
      <c r="AN455" s="1">
        <f t="shared" si="34"/>
        <v>70000</v>
      </c>
      <c r="AO455" s="1">
        <f t="shared" si="35"/>
        <v>0</v>
      </c>
      <c r="AP455">
        <v>0</v>
      </c>
      <c r="AQ455">
        <v>0</v>
      </c>
      <c r="AR455">
        <v>0</v>
      </c>
      <c r="AS455">
        <v>0</v>
      </c>
      <c r="AT455">
        <v>0</v>
      </c>
    </row>
    <row r="456" spans="1:46" hidden="1" x14ac:dyDescent="0.25">
      <c r="A456" t="s">
        <v>63</v>
      </c>
      <c r="B456" t="s">
        <v>64</v>
      </c>
      <c r="C456">
        <v>2</v>
      </c>
      <c r="D456" t="s">
        <v>351</v>
      </c>
      <c r="E456">
        <v>2.7</v>
      </c>
      <c r="F456" t="s">
        <v>447</v>
      </c>
      <c r="G456" t="s">
        <v>448</v>
      </c>
      <c r="H456" t="s">
        <v>447</v>
      </c>
      <c r="I456" t="s">
        <v>161</v>
      </c>
      <c r="J456" t="s">
        <v>162</v>
      </c>
      <c r="K456" t="s">
        <v>404</v>
      </c>
      <c r="L456">
        <v>5</v>
      </c>
      <c r="M456">
        <v>26</v>
      </c>
      <c r="N456" t="s">
        <v>420</v>
      </c>
      <c r="O456" t="s">
        <v>53</v>
      </c>
      <c r="P456">
        <v>4400</v>
      </c>
      <c r="Q456" t="s">
        <v>91</v>
      </c>
      <c r="R456">
        <v>4450</v>
      </c>
      <c r="S456" t="s">
        <v>92</v>
      </c>
      <c r="T456">
        <v>4451</v>
      </c>
      <c r="U456" t="s">
        <v>93</v>
      </c>
      <c r="V456">
        <v>18</v>
      </c>
      <c r="W456" t="s">
        <v>455</v>
      </c>
      <c r="X456">
        <v>4000</v>
      </c>
      <c r="Y456" t="s">
        <v>95</v>
      </c>
      <c r="Z456" t="s">
        <v>74</v>
      </c>
      <c r="AA456" t="s">
        <v>406</v>
      </c>
      <c r="AB456" t="s">
        <v>202</v>
      </c>
      <c r="AC456" t="s">
        <v>454</v>
      </c>
      <c r="AD456" t="s">
        <v>422</v>
      </c>
      <c r="AE456">
        <v>0</v>
      </c>
      <c r="AF456" s="1">
        <v>10000000</v>
      </c>
      <c r="AG456">
        <v>0</v>
      </c>
      <c r="AH456">
        <v>0</v>
      </c>
      <c r="AI456">
        <v>0</v>
      </c>
      <c r="AJ456">
        <v>0</v>
      </c>
      <c r="AK456">
        <v>0</v>
      </c>
      <c r="AL456" s="1">
        <f t="shared" si="33"/>
        <v>0</v>
      </c>
      <c r="AM456" s="1">
        <v>0</v>
      </c>
      <c r="AN456" s="1">
        <f t="shared" si="34"/>
        <v>0</v>
      </c>
      <c r="AO456" s="1">
        <f t="shared" si="35"/>
        <v>0</v>
      </c>
      <c r="AP456">
        <v>0</v>
      </c>
      <c r="AQ456" s="1">
        <v>20000000</v>
      </c>
      <c r="AR456">
        <v>0</v>
      </c>
      <c r="AS456" s="1">
        <v>30000000</v>
      </c>
      <c r="AT456" s="1">
        <v>-10000000</v>
      </c>
    </row>
    <row r="457" spans="1:46" hidden="1" x14ac:dyDescent="0.25">
      <c r="A457" t="s">
        <v>63</v>
      </c>
      <c r="B457" t="s">
        <v>64</v>
      </c>
      <c r="C457">
        <v>1</v>
      </c>
      <c r="D457" t="s">
        <v>45</v>
      </c>
      <c r="E457">
        <v>1.3</v>
      </c>
      <c r="F457" t="s">
        <v>46</v>
      </c>
      <c r="G457" t="s">
        <v>47</v>
      </c>
      <c r="H457" t="s">
        <v>48</v>
      </c>
      <c r="I457" t="s">
        <v>317</v>
      </c>
      <c r="J457" t="s">
        <v>318</v>
      </c>
      <c r="K457" t="s">
        <v>89</v>
      </c>
      <c r="L457">
        <v>1</v>
      </c>
      <c r="M457">
        <v>9</v>
      </c>
      <c r="N457" t="s">
        <v>90</v>
      </c>
      <c r="O457" t="s">
        <v>53</v>
      </c>
      <c r="P457">
        <v>4400</v>
      </c>
      <c r="Q457" t="s">
        <v>91</v>
      </c>
      <c r="R457">
        <v>4480</v>
      </c>
      <c r="S457" t="s">
        <v>92</v>
      </c>
      <c r="T457">
        <v>4481</v>
      </c>
      <c r="U457" t="s">
        <v>319</v>
      </c>
      <c r="V457">
        <v>0</v>
      </c>
      <c r="W457" t="s">
        <v>57</v>
      </c>
      <c r="X457">
        <v>4000</v>
      </c>
      <c r="Y457" t="s">
        <v>95</v>
      </c>
      <c r="Z457" t="s">
        <v>74</v>
      </c>
      <c r="AA457" t="s">
        <v>96</v>
      </c>
      <c r="AB457" t="s">
        <v>76</v>
      </c>
      <c r="AC457" t="s">
        <v>320</v>
      </c>
      <c r="AD457" t="s">
        <v>98</v>
      </c>
      <c r="AE457" s="1">
        <v>1000000</v>
      </c>
      <c r="AF457" s="1">
        <v>1000000</v>
      </c>
      <c r="AG457">
        <v>0</v>
      </c>
      <c r="AH457">
        <v>0</v>
      </c>
      <c r="AI457">
        <v>0</v>
      </c>
      <c r="AJ457">
        <v>0</v>
      </c>
      <c r="AK457">
        <v>0</v>
      </c>
      <c r="AL457" s="1">
        <f t="shared" si="33"/>
        <v>1000000</v>
      </c>
      <c r="AM457" s="1">
        <v>0</v>
      </c>
      <c r="AN457" s="1">
        <f t="shared" si="34"/>
        <v>1000000</v>
      </c>
      <c r="AO457" s="1">
        <f t="shared" si="35"/>
        <v>1000000</v>
      </c>
      <c r="AP457">
        <v>0</v>
      </c>
      <c r="AQ457">
        <v>0</v>
      </c>
      <c r="AR457">
        <v>0</v>
      </c>
      <c r="AS457">
        <v>0</v>
      </c>
      <c r="AT457">
        <v>0</v>
      </c>
    </row>
    <row r="458" spans="1:46" hidden="1" x14ac:dyDescent="0.25">
      <c r="A458" t="s">
        <v>63</v>
      </c>
      <c r="B458" t="s">
        <v>64</v>
      </c>
      <c r="C458">
        <v>1</v>
      </c>
      <c r="D458" t="s">
        <v>45</v>
      </c>
      <c r="E458">
        <v>1.3</v>
      </c>
      <c r="F458" t="s">
        <v>46</v>
      </c>
      <c r="G458" t="s">
        <v>47</v>
      </c>
      <c r="H458" t="s">
        <v>48</v>
      </c>
      <c r="I458" t="s">
        <v>49</v>
      </c>
      <c r="J458" t="s">
        <v>50</v>
      </c>
      <c r="K458" t="s">
        <v>51</v>
      </c>
      <c r="L458">
        <v>6</v>
      </c>
      <c r="M458">
        <v>18</v>
      </c>
      <c r="N458" t="s">
        <v>100</v>
      </c>
      <c r="O458" t="s">
        <v>101</v>
      </c>
      <c r="P458">
        <v>5100</v>
      </c>
      <c r="Q458" t="s">
        <v>102</v>
      </c>
      <c r="R458">
        <v>5110</v>
      </c>
      <c r="S458" t="s">
        <v>103</v>
      </c>
      <c r="T458">
        <v>5111</v>
      </c>
      <c r="U458" t="s">
        <v>104</v>
      </c>
      <c r="V458">
        <v>0</v>
      </c>
      <c r="W458" t="s">
        <v>57</v>
      </c>
      <c r="X458">
        <v>5000</v>
      </c>
      <c r="Y458" t="s">
        <v>103</v>
      </c>
      <c r="Z458" t="s">
        <v>74</v>
      </c>
      <c r="AA458" t="s">
        <v>59</v>
      </c>
      <c r="AB458" t="s">
        <v>60</v>
      </c>
      <c r="AC458" t="s">
        <v>105</v>
      </c>
      <c r="AD458" t="s">
        <v>106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 s="1">
        <f t="shared" si="33"/>
        <v>0</v>
      </c>
      <c r="AM458" s="1">
        <v>0</v>
      </c>
      <c r="AN458" s="1">
        <f t="shared" si="34"/>
        <v>0</v>
      </c>
      <c r="AO458" s="1">
        <f t="shared" si="35"/>
        <v>0</v>
      </c>
      <c r="AP458">
        <v>0</v>
      </c>
      <c r="AQ458" s="1">
        <v>204581</v>
      </c>
      <c r="AR458">
        <v>0</v>
      </c>
      <c r="AS458" s="1">
        <v>204581</v>
      </c>
      <c r="AT458">
        <v>0</v>
      </c>
    </row>
    <row r="459" spans="1:46" hidden="1" x14ac:dyDescent="0.25">
      <c r="A459" t="s">
        <v>63</v>
      </c>
      <c r="B459" t="s">
        <v>64</v>
      </c>
      <c r="C459">
        <v>1</v>
      </c>
      <c r="D459" t="s">
        <v>45</v>
      </c>
      <c r="E459">
        <v>1.3</v>
      </c>
      <c r="F459" t="s">
        <v>46</v>
      </c>
      <c r="G459" t="s">
        <v>47</v>
      </c>
      <c r="H459" t="s">
        <v>48</v>
      </c>
      <c r="I459" t="s">
        <v>187</v>
      </c>
      <c r="J459" t="s">
        <v>188</v>
      </c>
      <c r="K459" t="s">
        <v>226</v>
      </c>
      <c r="L459">
        <v>6</v>
      </c>
      <c r="M459">
        <v>21</v>
      </c>
      <c r="N459" t="s">
        <v>227</v>
      </c>
      <c r="O459" t="s">
        <v>101</v>
      </c>
      <c r="P459">
        <v>5100</v>
      </c>
      <c r="Q459" t="s">
        <v>102</v>
      </c>
      <c r="R459">
        <v>5110</v>
      </c>
      <c r="S459" t="s">
        <v>103</v>
      </c>
      <c r="T459">
        <v>5111</v>
      </c>
      <c r="U459" t="s">
        <v>104</v>
      </c>
      <c r="V459">
        <v>0</v>
      </c>
      <c r="W459" t="s">
        <v>57</v>
      </c>
      <c r="X459">
        <v>5000</v>
      </c>
      <c r="Y459" t="s">
        <v>103</v>
      </c>
      <c r="Z459" t="s">
        <v>74</v>
      </c>
      <c r="AA459" t="s">
        <v>228</v>
      </c>
      <c r="AB459" t="s">
        <v>60</v>
      </c>
      <c r="AC459" t="s">
        <v>229</v>
      </c>
      <c r="AD459" t="s">
        <v>230</v>
      </c>
      <c r="AE459" s="1">
        <v>567187.25</v>
      </c>
      <c r="AF459" s="1">
        <v>1185000</v>
      </c>
      <c r="AG459" s="1">
        <v>565298.51</v>
      </c>
      <c r="AH459" s="1">
        <v>432826.51</v>
      </c>
      <c r="AI459" s="1">
        <v>432826.51</v>
      </c>
      <c r="AJ459" s="1">
        <v>432826.51</v>
      </c>
      <c r="AK459" s="1">
        <v>103405.07</v>
      </c>
      <c r="AL459" s="1">
        <f t="shared" si="33"/>
        <v>1888.7399999999907</v>
      </c>
      <c r="AM459" s="1">
        <v>0</v>
      </c>
      <c r="AN459" s="1">
        <f t="shared" si="34"/>
        <v>567187.25</v>
      </c>
      <c r="AO459" s="1">
        <f t="shared" si="35"/>
        <v>1888.7399999999907</v>
      </c>
      <c r="AP459">
        <v>0</v>
      </c>
      <c r="AQ459" s="1">
        <v>503394.25</v>
      </c>
      <c r="AR459">
        <v>0</v>
      </c>
      <c r="AS459" s="1">
        <v>1121207</v>
      </c>
      <c r="AT459" s="1">
        <v>-617812.75</v>
      </c>
    </row>
    <row r="460" spans="1:46" hidden="1" x14ac:dyDescent="0.25">
      <c r="A460" t="s">
        <v>63</v>
      </c>
      <c r="B460" t="s">
        <v>64</v>
      </c>
      <c r="C460">
        <v>1</v>
      </c>
      <c r="D460" t="s">
        <v>45</v>
      </c>
      <c r="E460">
        <v>1.3</v>
      </c>
      <c r="F460" t="s">
        <v>46</v>
      </c>
      <c r="G460" t="s">
        <v>47</v>
      </c>
      <c r="H460" t="s">
        <v>48</v>
      </c>
      <c r="I460" t="s">
        <v>187</v>
      </c>
      <c r="J460" t="s">
        <v>188</v>
      </c>
      <c r="K460" t="s">
        <v>226</v>
      </c>
      <c r="L460">
        <v>6</v>
      </c>
      <c r="M460">
        <v>21</v>
      </c>
      <c r="N460" t="s">
        <v>227</v>
      </c>
      <c r="O460" t="s">
        <v>101</v>
      </c>
      <c r="P460">
        <v>5100</v>
      </c>
      <c r="Q460" t="s">
        <v>102</v>
      </c>
      <c r="R460">
        <v>5120</v>
      </c>
      <c r="S460" t="s">
        <v>103</v>
      </c>
      <c r="T460">
        <v>5121</v>
      </c>
      <c r="U460" t="s">
        <v>231</v>
      </c>
      <c r="V460">
        <v>0</v>
      </c>
      <c r="W460" t="s">
        <v>57</v>
      </c>
      <c r="X460">
        <v>5000</v>
      </c>
      <c r="Y460" t="s">
        <v>103</v>
      </c>
      <c r="Z460" t="s">
        <v>74</v>
      </c>
      <c r="AA460" t="s">
        <v>228</v>
      </c>
      <c r="AB460" t="s">
        <v>60</v>
      </c>
      <c r="AC460" t="s">
        <v>229</v>
      </c>
      <c r="AD460" t="s">
        <v>230</v>
      </c>
      <c r="AE460" s="1">
        <v>264480</v>
      </c>
      <c r="AF460">
        <v>0</v>
      </c>
      <c r="AG460" s="1">
        <v>264480</v>
      </c>
      <c r="AH460" s="1">
        <v>264480</v>
      </c>
      <c r="AI460" s="1">
        <v>264480</v>
      </c>
      <c r="AJ460" s="1">
        <v>264480</v>
      </c>
      <c r="AK460" s="1">
        <v>128982.72</v>
      </c>
      <c r="AL460" s="1">
        <f t="shared" si="33"/>
        <v>0</v>
      </c>
      <c r="AM460" s="1">
        <v>0</v>
      </c>
      <c r="AN460" s="1">
        <f t="shared" si="34"/>
        <v>264480</v>
      </c>
      <c r="AO460" s="1">
        <f t="shared" si="35"/>
        <v>0</v>
      </c>
      <c r="AP460">
        <v>0</v>
      </c>
      <c r="AQ460" s="1">
        <v>264480</v>
      </c>
      <c r="AR460">
        <v>0</v>
      </c>
      <c r="AS460">
        <v>0</v>
      </c>
      <c r="AT460" s="1">
        <v>264480</v>
      </c>
    </row>
    <row r="461" spans="1:46" hidden="1" x14ac:dyDescent="0.25">
      <c r="A461" t="s">
        <v>63</v>
      </c>
      <c r="B461" t="s">
        <v>64</v>
      </c>
      <c r="C461">
        <v>3</v>
      </c>
      <c r="D461" t="s">
        <v>472</v>
      </c>
      <c r="E461">
        <v>3.1</v>
      </c>
      <c r="F461" t="s">
        <v>473</v>
      </c>
      <c r="G461" t="s">
        <v>474</v>
      </c>
      <c r="H461" t="s">
        <v>475</v>
      </c>
      <c r="I461" t="s">
        <v>187</v>
      </c>
      <c r="J461" t="s">
        <v>188</v>
      </c>
      <c r="K461" t="s">
        <v>293</v>
      </c>
      <c r="L461">
        <v>8</v>
      </c>
      <c r="M461">
        <v>42</v>
      </c>
      <c r="N461" t="s">
        <v>483</v>
      </c>
      <c r="O461" t="s">
        <v>101</v>
      </c>
      <c r="P461">
        <v>5100</v>
      </c>
      <c r="Q461" t="s">
        <v>102</v>
      </c>
      <c r="R461">
        <v>5120</v>
      </c>
      <c r="S461" t="s">
        <v>103</v>
      </c>
      <c r="T461">
        <v>5121</v>
      </c>
      <c r="U461" t="s">
        <v>231</v>
      </c>
      <c r="V461">
        <v>0</v>
      </c>
      <c r="W461" t="s">
        <v>57</v>
      </c>
      <c r="X461">
        <v>5000</v>
      </c>
      <c r="Y461" t="s">
        <v>103</v>
      </c>
      <c r="Z461" t="s">
        <v>74</v>
      </c>
      <c r="AA461" t="s">
        <v>296</v>
      </c>
      <c r="AB461" t="s">
        <v>479</v>
      </c>
      <c r="AC461" t="s">
        <v>484</v>
      </c>
      <c r="AD461" t="s">
        <v>485</v>
      </c>
      <c r="AE461">
        <v>0</v>
      </c>
      <c r="AF461" s="1">
        <v>100000</v>
      </c>
      <c r="AG461">
        <v>0</v>
      </c>
      <c r="AH461">
        <v>0</v>
      </c>
      <c r="AI461">
        <v>0</v>
      </c>
      <c r="AJ461">
        <v>0</v>
      </c>
      <c r="AK461">
        <v>0</v>
      </c>
      <c r="AL461" s="1">
        <f t="shared" si="33"/>
        <v>0</v>
      </c>
      <c r="AM461" s="1">
        <v>0</v>
      </c>
      <c r="AN461" s="1">
        <f t="shared" si="34"/>
        <v>0</v>
      </c>
      <c r="AO461" s="1">
        <f t="shared" si="35"/>
        <v>0</v>
      </c>
      <c r="AP461">
        <v>0</v>
      </c>
      <c r="AQ461">
        <v>0</v>
      </c>
      <c r="AR461">
        <v>0</v>
      </c>
      <c r="AS461" s="1">
        <v>100000</v>
      </c>
      <c r="AT461" s="1">
        <v>-100000</v>
      </c>
    </row>
    <row r="462" spans="1:46" hidden="1" x14ac:dyDescent="0.25">
      <c r="A462" t="s">
        <v>63</v>
      </c>
      <c r="B462" t="s">
        <v>64</v>
      </c>
      <c r="C462">
        <v>1</v>
      </c>
      <c r="D462" t="s">
        <v>45</v>
      </c>
      <c r="E462">
        <v>1.3</v>
      </c>
      <c r="F462" t="s">
        <v>46</v>
      </c>
      <c r="G462" t="s">
        <v>47</v>
      </c>
      <c r="H462" t="s">
        <v>48</v>
      </c>
      <c r="I462" t="s">
        <v>49</v>
      </c>
      <c r="J462" t="s">
        <v>50</v>
      </c>
      <c r="K462" t="s">
        <v>51</v>
      </c>
      <c r="L462">
        <v>6</v>
      </c>
      <c r="M462">
        <v>18</v>
      </c>
      <c r="N462" t="s">
        <v>100</v>
      </c>
      <c r="O462" t="s">
        <v>53</v>
      </c>
      <c r="P462">
        <v>5100</v>
      </c>
      <c r="Q462" t="s">
        <v>102</v>
      </c>
      <c r="R462">
        <v>5150</v>
      </c>
      <c r="S462" t="s">
        <v>103</v>
      </c>
      <c r="T462">
        <v>5151</v>
      </c>
      <c r="U462" t="s">
        <v>146</v>
      </c>
      <c r="V462">
        <v>0</v>
      </c>
      <c r="W462" t="s">
        <v>57</v>
      </c>
      <c r="X462">
        <v>5000</v>
      </c>
      <c r="Y462" t="s">
        <v>103</v>
      </c>
      <c r="Z462" t="s">
        <v>74</v>
      </c>
      <c r="AA462" t="s">
        <v>59</v>
      </c>
      <c r="AB462" t="s">
        <v>60</v>
      </c>
      <c r="AC462" t="s">
        <v>105</v>
      </c>
      <c r="AD462" t="s">
        <v>106</v>
      </c>
      <c r="AE462" s="1">
        <v>114344.75</v>
      </c>
      <c r="AF462">
        <v>0</v>
      </c>
      <c r="AG462" s="1">
        <v>112236.96</v>
      </c>
      <c r="AH462">
        <v>0</v>
      </c>
      <c r="AI462">
        <v>0</v>
      </c>
      <c r="AJ462">
        <v>0</v>
      </c>
      <c r="AK462">
        <v>0</v>
      </c>
      <c r="AL462" s="1">
        <f t="shared" si="33"/>
        <v>2107.7899999999936</v>
      </c>
      <c r="AM462" s="1">
        <v>0</v>
      </c>
      <c r="AN462" s="1">
        <f t="shared" si="34"/>
        <v>114344.75</v>
      </c>
      <c r="AO462" s="1">
        <f t="shared" si="35"/>
        <v>2107.7899999999936</v>
      </c>
      <c r="AP462" s="1">
        <v>30000</v>
      </c>
      <c r="AQ462" s="1">
        <v>84344.75</v>
      </c>
      <c r="AR462">
        <v>0</v>
      </c>
      <c r="AS462">
        <v>0</v>
      </c>
      <c r="AT462" s="1">
        <v>114344.75</v>
      </c>
    </row>
    <row r="463" spans="1:46" hidden="1" x14ac:dyDescent="0.25">
      <c r="A463" t="s">
        <v>63</v>
      </c>
      <c r="B463" t="s">
        <v>64</v>
      </c>
      <c r="C463">
        <v>3</v>
      </c>
      <c r="D463" t="s">
        <v>472</v>
      </c>
      <c r="E463">
        <v>3.8</v>
      </c>
      <c r="F463" t="s">
        <v>506</v>
      </c>
      <c r="G463" t="s">
        <v>507</v>
      </c>
      <c r="H463" t="s">
        <v>508</v>
      </c>
      <c r="I463" t="s">
        <v>187</v>
      </c>
      <c r="J463" t="s">
        <v>188</v>
      </c>
      <c r="K463" t="s">
        <v>509</v>
      </c>
      <c r="L463">
        <v>6</v>
      </c>
      <c r="M463">
        <v>49</v>
      </c>
      <c r="N463" t="s">
        <v>510</v>
      </c>
      <c r="O463" t="s">
        <v>53</v>
      </c>
      <c r="P463">
        <v>5100</v>
      </c>
      <c r="Q463" t="s">
        <v>102</v>
      </c>
      <c r="R463">
        <v>5150</v>
      </c>
      <c r="S463" t="s">
        <v>103</v>
      </c>
      <c r="T463">
        <v>5151</v>
      </c>
      <c r="U463" t="s">
        <v>146</v>
      </c>
      <c r="V463">
        <v>0</v>
      </c>
      <c r="W463" t="s">
        <v>57</v>
      </c>
      <c r="X463">
        <v>5000</v>
      </c>
      <c r="Y463" t="s">
        <v>103</v>
      </c>
      <c r="Z463" t="s">
        <v>74</v>
      </c>
      <c r="AA463" t="s">
        <v>512</v>
      </c>
      <c r="AB463" t="s">
        <v>60</v>
      </c>
      <c r="AC463" t="s">
        <v>513</v>
      </c>
      <c r="AD463" t="s">
        <v>514</v>
      </c>
      <c r="AE463" s="1">
        <v>869388.94</v>
      </c>
      <c r="AF463" s="1">
        <v>645000</v>
      </c>
      <c r="AG463" s="1">
        <v>869388.94</v>
      </c>
      <c r="AH463" s="1">
        <v>869388.94</v>
      </c>
      <c r="AI463" s="1">
        <v>869388.94</v>
      </c>
      <c r="AJ463" s="1">
        <v>869388.94</v>
      </c>
      <c r="AK463" s="1">
        <v>869388.94</v>
      </c>
      <c r="AL463" s="1">
        <f t="shared" si="33"/>
        <v>0</v>
      </c>
      <c r="AM463" s="1">
        <v>0</v>
      </c>
      <c r="AN463" s="1">
        <f t="shared" si="34"/>
        <v>869388.94</v>
      </c>
      <c r="AO463" s="1">
        <f t="shared" si="35"/>
        <v>0</v>
      </c>
      <c r="AP463">
        <v>0</v>
      </c>
      <c r="AQ463" s="1">
        <v>323700</v>
      </c>
      <c r="AR463">
        <v>0</v>
      </c>
      <c r="AS463" s="1">
        <v>99311.06</v>
      </c>
      <c r="AT463" s="1">
        <v>224388.94</v>
      </c>
    </row>
    <row r="464" spans="1:46" hidden="1" x14ac:dyDescent="0.25">
      <c r="A464" t="s">
        <v>63</v>
      </c>
      <c r="B464" t="s">
        <v>64</v>
      </c>
      <c r="C464">
        <v>1</v>
      </c>
      <c r="D464" t="s">
        <v>45</v>
      </c>
      <c r="E464">
        <v>1.3</v>
      </c>
      <c r="F464" t="s">
        <v>46</v>
      </c>
      <c r="G464" t="s">
        <v>47</v>
      </c>
      <c r="H464" t="s">
        <v>48</v>
      </c>
      <c r="I464" t="s">
        <v>161</v>
      </c>
      <c r="J464" t="s">
        <v>162</v>
      </c>
      <c r="K464" t="s">
        <v>89</v>
      </c>
      <c r="L464">
        <v>1</v>
      </c>
      <c r="M464">
        <v>14</v>
      </c>
      <c r="N464" t="s">
        <v>163</v>
      </c>
      <c r="O464" t="s">
        <v>101</v>
      </c>
      <c r="P464">
        <v>5100</v>
      </c>
      <c r="Q464" t="s">
        <v>102</v>
      </c>
      <c r="R464">
        <v>5190</v>
      </c>
      <c r="S464" t="s">
        <v>103</v>
      </c>
      <c r="T464">
        <v>5191</v>
      </c>
      <c r="U464" t="s">
        <v>164</v>
      </c>
      <c r="V464">
        <v>0</v>
      </c>
      <c r="W464" t="s">
        <v>57</v>
      </c>
      <c r="X464">
        <v>5000</v>
      </c>
      <c r="Y464" t="s">
        <v>103</v>
      </c>
      <c r="Z464" t="s">
        <v>74</v>
      </c>
      <c r="AA464" t="s">
        <v>96</v>
      </c>
      <c r="AB464" t="s">
        <v>76</v>
      </c>
      <c r="AC464" t="s">
        <v>165</v>
      </c>
      <c r="AD464" t="s">
        <v>166</v>
      </c>
      <c r="AE464" s="1">
        <v>25000</v>
      </c>
      <c r="AF464">
        <v>0</v>
      </c>
      <c r="AG464" s="1">
        <v>24821.68</v>
      </c>
      <c r="AH464" s="1">
        <v>24821.68</v>
      </c>
      <c r="AI464" s="1">
        <v>24821.68</v>
      </c>
      <c r="AJ464" s="1">
        <v>24821.68</v>
      </c>
      <c r="AK464" s="1">
        <v>24821.68</v>
      </c>
      <c r="AL464" s="1">
        <f t="shared" si="33"/>
        <v>178.31999999999971</v>
      </c>
      <c r="AM464" s="1">
        <v>0</v>
      </c>
      <c r="AN464" s="1">
        <f t="shared" si="34"/>
        <v>25000</v>
      </c>
      <c r="AO464" s="1">
        <f t="shared" si="35"/>
        <v>178.31999999999971</v>
      </c>
      <c r="AP464">
        <v>0</v>
      </c>
      <c r="AQ464" s="1">
        <v>57000</v>
      </c>
      <c r="AR464">
        <v>0</v>
      </c>
      <c r="AS464" s="1">
        <v>32000</v>
      </c>
      <c r="AT464" s="1">
        <v>25000</v>
      </c>
    </row>
    <row r="465" spans="1:46" hidden="1" x14ac:dyDescent="0.25">
      <c r="A465" t="s">
        <v>63</v>
      </c>
      <c r="B465" t="s">
        <v>64</v>
      </c>
      <c r="C465">
        <v>1</v>
      </c>
      <c r="D465" t="s">
        <v>45</v>
      </c>
      <c r="E465">
        <v>1.3</v>
      </c>
      <c r="F465" t="s">
        <v>46</v>
      </c>
      <c r="G465" t="s">
        <v>47</v>
      </c>
      <c r="H465" t="s">
        <v>48</v>
      </c>
      <c r="I465" t="s">
        <v>187</v>
      </c>
      <c r="J465" t="s">
        <v>188</v>
      </c>
      <c r="K465" t="s">
        <v>226</v>
      </c>
      <c r="L465">
        <v>6</v>
      </c>
      <c r="M465">
        <v>21</v>
      </c>
      <c r="N465" t="s">
        <v>227</v>
      </c>
      <c r="O465" t="s">
        <v>101</v>
      </c>
      <c r="P465">
        <v>5100</v>
      </c>
      <c r="Q465" t="s">
        <v>102</v>
      </c>
      <c r="R465">
        <v>5190</v>
      </c>
      <c r="S465" t="s">
        <v>103</v>
      </c>
      <c r="T465">
        <v>5191</v>
      </c>
      <c r="U465" t="s">
        <v>164</v>
      </c>
      <c r="V465">
        <v>0</v>
      </c>
      <c r="W465" t="s">
        <v>57</v>
      </c>
      <c r="X465">
        <v>5000</v>
      </c>
      <c r="Y465" t="s">
        <v>103</v>
      </c>
      <c r="Z465" t="s">
        <v>74</v>
      </c>
      <c r="AA465" t="s">
        <v>228</v>
      </c>
      <c r="AB465" t="s">
        <v>60</v>
      </c>
      <c r="AC465" t="s">
        <v>229</v>
      </c>
      <c r="AD465" t="s">
        <v>230</v>
      </c>
      <c r="AE465" s="1">
        <v>56991</v>
      </c>
      <c r="AF465" s="1">
        <v>68041</v>
      </c>
      <c r="AG465" s="1">
        <v>41085.79</v>
      </c>
      <c r="AH465" s="1">
        <v>35517.79</v>
      </c>
      <c r="AI465" s="1">
        <v>35517.79</v>
      </c>
      <c r="AJ465" s="1">
        <v>35517.79</v>
      </c>
      <c r="AK465" s="1">
        <v>35517.79</v>
      </c>
      <c r="AL465" s="1">
        <f t="shared" si="33"/>
        <v>15905.21</v>
      </c>
      <c r="AM465" s="1">
        <v>0</v>
      </c>
      <c r="AN465" s="1">
        <f t="shared" si="34"/>
        <v>56991</v>
      </c>
      <c r="AO465" s="1">
        <f t="shared" si="35"/>
        <v>15905.21</v>
      </c>
      <c r="AP465">
        <v>0</v>
      </c>
      <c r="AQ465">
        <v>0</v>
      </c>
      <c r="AR465">
        <v>0</v>
      </c>
      <c r="AS465" s="1">
        <v>11050</v>
      </c>
      <c r="AT465" s="1">
        <v>-11050</v>
      </c>
    </row>
    <row r="466" spans="1:46" hidden="1" x14ac:dyDescent="0.25">
      <c r="A466" t="s">
        <v>63</v>
      </c>
      <c r="B466" t="s">
        <v>64</v>
      </c>
      <c r="C466">
        <v>2</v>
      </c>
      <c r="D466" t="s">
        <v>351</v>
      </c>
      <c r="E466">
        <v>2.1</v>
      </c>
      <c r="F466" t="s">
        <v>352</v>
      </c>
      <c r="G466" t="s">
        <v>353</v>
      </c>
      <c r="H466" t="s">
        <v>354</v>
      </c>
      <c r="I466" t="s">
        <v>87</v>
      </c>
      <c r="J466" t="s">
        <v>88</v>
      </c>
      <c r="K466" t="s">
        <v>355</v>
      </c>
      <c r="L466">
        <v>4</v>
      </c>
      <c r="M466">
        <v>56</v>
      </c>
      <c r="N466" t="s">
        <v>356</v>
      </c>
      <c r="O466" t="s">
        <v>101</v>
      </c>
      <c r="P466">
        <v>5100</v>
      </c>
      <c r="Q466" t="s">
        <v>102</v>
      </c>
      <c r="R466">
        <v>5190</v>
      </c>
      <c r="S466" t="s">
        <v>103</v>
      </c>
      <c r="T466">
        <v>5191</v>
      </c>
      <c r="U466" t="s">
        <v>164</v>
      </c>
      <c r="V466">
        <v>0</v>
      </c>
      <c r="W466" t="s">
        <v>57</v>
      </c>
      <c r="X466">
        <v>5000</v>
      </c>
      <c r="Y466" t="s">
        <v>103</v>
      </c>
      <c r="Z466" t="s">
        <v>74</v>
      </c>
      <c r="AA466" t="s">
        <v>357</v>
      </c>
      <c r="AB466" t="s">
        <v>358</v>
      </c>
      <c r="AC466" t="s">
        <v>359</v>
      </c>
      <c r="AD466" t="s">
        <v>360</v>
      </c>
      <c r="AE466" s="1">
        <v>32000</v>
      </c>
      <c r="AF466">
        <v>0</v>
      </c>
      <c r="AG466" s="1">
        <v>29889.72</v>
      </c>
      <c r="AH466" s="1">
        <v>29889.72</v>
      </c>
      <c r="AI466" s="1">
        <v>29889.72</v>
      </c>
      <c r="AJ466" s="1">
        <v>29889.72</v>
      </c>
      <c r="AK466" s="1">
        <v>29889.72</v>
      </c>
      <c r="AL466" s="1">
        <f t="shared" si="33"/>
        <v>2110.2799999999988</v>
      </c>
      <c r="AM466" s="1">
        <v>0</v>
      </c>
      <c r="AN466" s="1">
        <f t="shared" si="34"/>
        <v>32000</v>
      </c>
      <c r="AO466" s="1">
        <f t="shared" si="35"/>
        <v>2110.2799999999988</v>
      </c>
      <c r="AP466">
        <v>0</v>
      </c>
      <c r="AQ466" s="1">
        <v>32000</v>
      </c>
      <c r="AR466">
        <v>0</v>
      </c>
      <c r="AS466">
        <v>0</v>
      </c>
      <c r="AT466" s="1">
        <v>32000</v>
      </c>
    </row>
    <row r="467" spans="1:46" hidden="1" x14ac:dyDescent="0.25">
      <c r="A467" t="s">
        <v>63</v>
      </c>
      <c r="B467" t="s">
        <v>64</v>
      </c>
      <c r="C467">
        <v>3</v>
      </c>
      <c r="D467" t="s">
        <v>472</v>
      </c>
      <c r="E467">
        <v>3.8</v>
      </c>
      <c r="F467" t="s">
        <v>506</v>
      </c>
      <c r="G467" t="s">
        <v>507</v>
      </c>
      <c r="H467" t="s">
        <v>508</v>
      </c>
      <c r="I467" t="s">
        <v>187</v>
      </c>
      <c r="J467" t="s">
        <v>188</v>
      </c>
      <c r="K467" t="s">
        <v>509</v>
      </c>
      <c r="L467">
        <v>6</v>
      </c>
      <c r="M467">
        <v>49</v>
      </c>
      <c r="N467" t="s">
        <v>510</v>
      </c>
      <c r="O467" t="s">
        <v>101</v>
      </c>
      <c r="P467">
        <v>5100</v>
      </c>
      <c r="Q467" t="s">
        <v>102</v>
      </c>
      <c r="R467">
        <v>5190</v>
      </c>
      <c r="S467" t="s">
        <v>103</v>
      </c>
      <c r="T467">
        <v>5191</v>
      </c>
      <c r="U467" t="s">
        <v>164</v>
      </c>
      <c r="V467">
        <v>31</v>
      </c>
      <c r="W467" t="s">
        <v>511</v>
      </c>
      <c r="X467">
        <v>5000</v>
      </c>
      <c r="Y467" t="s">
        <v>103</v>
      </c>
      <c r="Z467" t="s">
        <v>74</v>
      </c>
      <c r="AA467" t="s">
        <v>512</v>
      </c>
      <c r="AB467" t="s">
        <v>60</v>
      </c>
      <c r="AC467" t="s">
        <v>513</v>
      </c>
      <c r="AD467" t="s">
        <v>514</v>
      </c>
      <c r="AE467" s="1">
        <v>249342</v>
      </c>
      <c r="AF467" s="1">
        <v>1135081</v>
      </c>
      <c r="AG467" s="1">
        <v>240584</v>
      </c>
      <c r="AH467" s="1">
        <v>240584</v>
      </c>
      <c r="AI467" s="1">
        <v>240584</v>
      </c>
      <c r="AJ467" s="1">
        <v>240584</v>
      </c>
      <c r="AK467" s="1">
        <v>173420</v>
      </c>
      <c r="AL467" s="1">
        <f t="shared" si="33"/>
        <v>8758</v>
      </c>
      <c r="AM467" s="1">
        <v>0</v>
      </c>
      <c r="AN467" s="1">
        <f t="shared" si="34"/>
        <v>249342</v>
      </c>
      <c r="AO467" s="1">
        <f t="shared" si="35"/>
        <v>8758</v>
      </c>
      <c r="AP467">
        <v>0</v>
      </c>
      <c r="AQ467" s="1">
        <v>118842</v>
      </c>
      <c r="AR467">
        <v>0</v>
      </c>
      <c r="AS467" s="1">
        <v>1004581</v>
      </c>
      <c r="AT467" s="1">
        <v>-885739</v>
      </c>
    </row>
    <row r="468" spans="1:46" hidden="1" x14ac:dyDescent="0.25">
      <c r="A468" t="s">
        <v>63</v>
      </c>
      <c r="B468" t="s">
        <v>64</v>
      </c>
      <c r="C468">
        <v>1</v>
      </c>
      <c r="D468" t="s">
        <v>45</v>
      </c>
      <c r="E468">
        <v>1.3</v>
      </c>
      <c r="F468" t="s">
        <v>46</v>
      </c>
      <c r="G468" t="s">
        <v>47</v>
      </c>
      <c r="H468" t="s">
        <v>48</v>
      </c>
      <c r="I468" t="s">
        <v>187</v>
      </c>
      <c r="J468" t="s">
        <v>188</v>
      </c>
      <c r="K468" t="s">
        <v>226</v>
      </c>
      <c r="L468">
        <v>6</v>
      </c>
      <c r="M468">
        <v>21</v>
      </c>
      <c r="N468" t="s">
        <v>227</v>
      </c>
      <c r="O468" t="s">
        <v>101</v>
      </c>
      <c r="P468">
        <v>5200</v>
      </c>
      <c r="Q468" t="s">
        <v>167</v>
      </c>
      <c r="R468">
        <v>5210</v>
      </c>
      <c r="S468" t="s">
        <v>103</v>
      </c>
      <c r="T468">
        <v>5211</v>
      </c>
      <c r="U468" t="s">
        <v>232</v>
      </c>
      <c r="V468">
        <v>0</v>
      </c>
      <c r="W468" t="s">
        <v>57</v>
      </c>
      <c r="X468">
        <v>5000</v>
      </c>
      <c r="Y468" t="s">
        <v>103</v>
      </c>
      <c r="Z468" t="s">
        <v>74</v>
      </c>
      <c r="AA468" t="s">
        <v>228</v>
      </c>
      <c r="AB468" t="s">
        <v>60</v>
      </c>
      <c r="AC468" t="s">
        <v>229</v>
      </c>
      <c r="AD468" t="s">
        <v>230</v>
      </c>
      <c r="AE468" s="1">
        <v>150000</v>
      </c>
      <c r="AF468">
        <v>0</v>
      </c>
      <c r="AG468" s="1">
        <v>29232</v>
      </c>
      <c r="AH468">
        <v>0</v>
      </c>
      <c r="AI468">
        <v>0</v>
      </c>
      <c r="AJ468">
        <v>0</v>
      </c>
      <c r="AK468">
        <v>0</v>
      </c>
      <c r="AL468" s="1">
        <f t="shared" si="33"/>
        <v>120768</v>
      </c>
      <c r="AM468" s="1">
        <v>0</v>
      </c>
      <c r="AN468" s="1">
        <f t="shared" si="34"/>
        <v>150000</v>
      </c>
      <c r="AO468" s="1">
        <f t="shared" si="35"/>
        <v>120768</v>
      </c>
      <c r="AP468">
        <v>0</v>
      </c>
      <c r="AQ468" s="1">
        <v>150000</v>
      </c>
      <c r="AR468">
        <v>0</v>
      </c>
      <c r="AS468">
        <v>0</v>
      </c>
      <c r="AT468" s="1">
        <v>150000</v>
      </c>
    </row>
    <row r="469" spans="1:46" hidden="1" x14ac:dyDescent="0.25">
      <c r="A469" t="s">
        <v>63</v>
      </c>
      <c r="B469" t="s">
        <v>64</v>
      </c>
      <c r="C469">
        <v>3</v>
      </c>
      <c r="D469" t="s">
        <v>472</v>
      </c>
      <c r="E469">
        <v>3.8</v>
      </c>
      <c r="F469" t="s">
        <v>506</v>
      </c>
      <c r="G469" t="s">
        <v>507</v>
      </c>
      <c r="H469" t="s">
        <v>508</v>
      </c>
      <c r="I469" t="s">
        <v>187</v>
      </c>
      <c r="J469" t="s">
        <v>188</v>
      </c>
      <c r="K469" t="s">
        <v>509</v>
      </c>
      <c r="L469">
        <v>6</v>
      </c>
      <c r="M469">
        <v>49</v>
      </c>
      <c r="N469" t="s">
        <v>510</v>
      </c>
      <c r="O469" t="s">
        <v>101</v>
      </c>
      <c r="P469">
        <v>5200</v>
      </c>
      <c r="Q469" t="s">
        <v>167</v>
      </c>
      <c r="R469">
        <v>5210</v>
      </c>
      <c r="S469" t="s">
        <v>103</v>
      </c>
      <c r="T469">
        <v>5211</v>
      </c>
      <c r="U469" t="s">
        <v>232</v>
      </c>
      <c r="V469">
        <v>0</v>
      </c>
      <c r="W469" t="s">
        <v>57</v>
      </c>
      <c r="X469">
        <v>5000</v>
      </c>
      <c r="Y469" t="s">
        <v>103</v>
      </c>
      <c r="Z469" t="s">
        <v>74</v>
      </c>
      <c r="AA469" t="s">
        <v>512</v>
      </c>
      <c r="AB469" t="s">
        <v>60</v>
      </c>
      <c r="AC469" t="s">
        <v>513</v>
      </c>
      <c r="AD469" t="s">
        <v>514</v>
      </c>
      <c r="AE469" s="1">
        <v>14704.71</v>
      </c>
      <c r="AF469">
        <v>0</v>
      </c>
      <c r="AG469" s="1">
        <v>14704.71</v>
      </c>
      <c r="AH469" s="1">
        <v>14704.71</v>
      </c>
      <c r="AI469" s="1">
        <v>14704.7</v>
      </c>
      <c r="AJ469" s="1">
        <v>14704.7</v>
      </c>
      <c r="AK469" s="1">
        <v>14704.7</v>
      </c>
      <c r="AL469" s="1">
        <f t="shared" si="33"/>
        <v>0</v>
      </c>
      <c r="AM469" s="1">
        <v>0</v>
      </c>
      <c r="AN469" s="1">
        <f t="shared" si="34"/>
        <v>14704.71</v>
      </c>
      <c r="AO469" s="1">
        <f t="shared" si="35"/>
        <v>0</v>
      </c>
      <c r="AP469" s="1">
        <v>14704.71</v>
      </c>
      <c r="AQ469">
        <v>0</v>
      </c>
      <c r="AR469">
        <v>0</v>
      </c>
      <c r="AS469">
        <v>0</v>
      </c>
      <c r="AT469" s="1">
        <v>14704.71</v>
      </c>
    </row>
    <row r="470" spans="1:46" hidden="1" x14ac:dyDescent="0.25">
      <c r="A470" t="s">
        <v>63</v>
      </c>
      <c r="B470" t="s">
        <v>64</v>
      </c>
      <c r="C470">
        <v>1</v>
      </c>
      <c r="D470" t="s">
        <v>45</v>
      </c>
      <c r="E470">
        <v>1.3</v>
      </c>
      <c r="F470" t="s">
        <v>46</v>
      </c>
      <c r="G470" t="s">
        <v>47</v>
      </c>
      <c r="H470" t="s">
        <v>48</v>
      </c>
      <c r="I470" t="s">
        <v>161</v>
      </c>
      <c r="J470" t="s">
        <v>162</v>
      </c>
      <c r="K470" t="s">
        <v>89</v>
      </c>
      <c r="L470">
        <v>1</v>
      </c>
      <c r="M470">
        <v>14</v>
      </c>
      <c r="N470" t="s">
        <v>163</v>
      </c>
      <c r="O470" t="s">
        <v>101</v>
      </c>
      <c r="P470">
        <v>5200</v>
      </c>
      <c r="Q470" t="s">
        <v>167</v>
      </c>
      <c r="R470">
        <v>5230</v>
      </c>
      <c r="S470" t="s">
        <v>103</v>
      </c>
      <c r="T470">
        <v>5231</v>
      </c>
      <c r="U470" t="s">
        <v>168</v>
      </c>
      <c r="V470">
        <v>0</v>
      </c>
      <c r="W470" t="s">
        <v>57</v>
      </c>
      <c r="X470">
        <v>5000</v>
      </c>
      <c r="Y470" t="s">
        <v>103</v>
      </c>
      <c r="Z470" t="s">
        <v>74</v>
      </c>
      <c r="AA470" t="s">
        <v>96</v>
      </c>
      <c r="AB470" t="s">
        <v>76</v>
      </c>
      <c r="AC470" t="s">
        <v>165</v>
      </c>
      <c r="AD470" t="s">
        <v>166</v>
      </c>
      <c r="AE470">
        <v>0</v>
      </c>
      <c r="AF470" s="1">
        <v>125000</v>
      </c>
      <c r="AG470">
        <v>0</v>
      </c>
      <c r="AH470">
        <v>0</v>
      </c>
      <c r="AI470">
        <v>0</v>
      </c>
      <c r="AJ470">
        <v>0</v>
      </c>
      <c r="AK470">
        <v>0</v>
      </c>
      <c r="AL470" s="1">
        <f t="shared" si="33"/>
        <v>0</v>
      </c>
      <c r="AM470" s="1">
        <v>0</v>
      </c>
      <c r="AN470" s="1">
        <f t="shared" si="34"/>
        <v>0</v>
      </c>
      <c r="AO470" s="1">
        <f t="shared" si="35"/>
        <v>0</v>
      </c>
      <c r="AP470">
        <v>0</v>
      </c>
      <c r="AQ470">
        <v>0</v>
      </c>
      <c r="AR470">
        <v>0</v>
      </c>
      <c r="AS470" s="1">
        <v>125000</v>
      </c>
      <c r="AT470" s="1">
        <v>-125000</v>
      </c>
    </row>
    <row r="471" spans="1:46" hidden="1" x14ac:dyDescent="0.25">
      <c r="A471" t="s">
        <v>63</v>
      </c>
      <c r="B471" t="s">
        <v>64</v>
      </c>
      <c r="C471">
        <v>3</v>
      </c>
      <c r="D471" t="s">
        <v>472</v>
      </c>
      <c r="E471">
        <v>3.8</v>
      </c>
      <c r="F471" t="s">
        <v>506</v>
      </c>
      <c r="G471" t="s">
        <v>507</v>
      </c>
      <c r="H471" t="s">
        <v>508</v>
      </c>
      <c r="I471" t="s">
        <v>187</v>
      </c>
      <c r="J471" t="s">
        <v>188</v>
      </c>
      <c r="K471" t="s">
        <v>509</v>
      </c>
      <c r="L471">
        <v>6</v>
      </c>
      <c r="M471">
        <v>49</v>
      </c>
      <c r="N471" t="s">
        <v>510</v>
      </c>
      <c r="O471" t="s">
        <v>101</v>
      </c>
      <c r="P471">
        <v>5200</v>
      </c>
      <c r="Q471" t="s">
        <v>167</v>
      </c>
      <c r="R471">
        <v>5230</v>
      </c>
      <c r="S471" t="s">
        <v>103</v>
      </c>
      <c r="T471">
        <v>5231</v>
      </c>
      <c r="U471" t="s">
        <v>168</v>
      </c>
      <c r="V471">
        <v>0</v>
      </c>
      <c r="W471" t="s">
        <v>57</v>
      </c>
      <c r="X471">
        <v>5000</v>
      </c>
      <c r="Y471" t="s">
        <v>103</v>
      </c>
      <c r="Z471" t="s">
        <v>74</v>
      </c>
      <c r="AA471" t="s">
        <v>512</v>
      </c>
      <c r="AB471" t="s">
        <v>60</v>
      </c>
      <c r="AC471" t="s">
        <v>513</v>
      </c>
      <c r="AD471" t="s">
        <v>514</v>
      </c>
      <c r="AE471" s="1">
        <v>1269.28</v>
      </c>
      <c r="AF471" s="1">
        <v>147400</v>
      </c>
      <c r="AG471" s="1">
        <v>1269.28</v>
      </c>
      <c r="AH471" s="1">
        <v>1269.28</v>
      </c>
      <c r="AI471" s="1">
        <v>1269.28</v>
      </c>
      <c r="AJ471" s="1">
        <v>1269.28</v>
      </c>
      <c r="AK471" s="1">
        <v>1269.28</v>
      </c>
      <c r="AL471" s="1">
        <f t="shared" si="33"/>
        <v>0</v>
      </c>
      <c r="AM471" s="1">
        <v>0</v>
      </c>
      <c r="AN471" s="1">
        <f t="shared" si="34"/>
        <v>1269.28</v>
      </c>
      <c r="AO471" s="1">
        <f t="shared" si="35"/>
        <v>0</v>
      </c>
      <c r="AP471">
        <v>0</v>
      </c>
      <c r="AQ471" s="1">
        <v>200300</v>
      </c>
      <c r="AR471">
        <v>0</v>
      </c>
      <c r="AS471" s="1">
        <v>346430.71999999997</v>
      </c>
      <c r="AT471" s="1">
        <v>-146130.72</v>
      </c>
    </row>
    <row r="472" spans="1:46" hidden="1" x14ac:dyDescent="0.25">
      <c r="A472" t="s">
        <v>63</v>
      </c>
      <c r="B472" t="s">
        <v>64</v>
      </c>
      <c r="C472">
        <v>2</v>
      </c>
      <c r="D472" t="s">
        <v>351</v>
      </c>
      <c r="E472">
        <v>2.1</v>
      </c>
      <c r="F472" t="s">
        <v>352</v>
      </c>
      <c r="G472" t="s">
        <v>353</v>
      </c>
      <c r="H472" t="s">
        <v>354</v>
      </c>
      <c r="I472" t="s">
        <v>87</v>
      </c>
      <c r="J472" t="s">
        <v>88</v>
      </c>
      <c r="K472" t="s">
        <v>355</v>
      </c>
      <c r="L472">
        <v>4</v>
      </c>
      <c r="M472">
        <v>56</v>
      </c>
      <c r="N472" t="s">
        <v>356</v>
      </c>
      <c r="O472" t="s">
        <v>101</v>
      </c>
      <c r="P472">
        <v>5300</v>
      </c>
      <c r="Q472" t="s">
        <v>361</v>
      </c>
      <c r="R472">
        <v>5310</v>
      </c>
      <c r="S472" t="s">
        <v>103</v>
      </c>
      <c r="T472">
        <v>5311</v>
      </c>
      <c r="U472" t="s">
        <v>362</v>
      </c>
      <c r="V472">
        <v>0</v>
      </c>
      <c r="W472" t="s">
        <v>57</v>
      </c>
      <c r="X472">
        <v>5000</v>
      </c>
      <c r="Y472" t="s">
        <v>103</v>
      </c>
      <c r="Z472" t="s">
        <v>74</v>
      </c>
      <c r="AA472" t="s">
        <v>357</v>
      </c>
      <c r="AB472" t="s">
        <v>358</v>
      </c>
      <c r="AC472" t="s">
        <v>359</v>
      </c>
      <c r="AD472" t="s">
        <v>360</v>
      </c>
      <c r="AE472" s="1">
        <v>230000</v>
      </c>
      <c r="AF472" s="1">
        <v>200000</v>
      </c>
      <c r="AG472" s="1">
        <v>228317.7</v>
      </c>
      <c r="AH472" s="1">
        <v>224576</v>
      </c>
      <c r="AI472" s="1">
        <v>224576</v>
      </c>
      <c r="AJ472" s="1">
        <v>224576</v>
      </c>
      <c r="AK472" s="1">
        <v>224576</v>
      </c>
      <c r="AL472" s="1">
        <f t="shared" si="33"/>
        <v>1682.2999999999884</v>
      </c>
      <c r="AM472" s="1">
        <v>0</v>
      </c>
      <c r="AN472" s="1">
        <f t="shared" si="34"/>
        <v>230000</v>
      </c>
      <c r="AO472" s="1">
        <f t="shared" si="35"/>
        <v>1682.2999999999884</v>
      </c>
      <c r="AP472">
        <v>0</v>
      </c>
      <c r="AQ472" s="1">
        <v>30000</v>
      </c>
      <c r="AR472">
        <v>0</v>
      </c>
      <c r="AS472">
        <v>0</v>
      </c>
      <c r="AT472" s="1">
        <v>30000</v>
      </c>
    </row>
    <row r="473" spans="1:46" hidden="1" x14ac:dyDescent="0.25">
      <c r="A473" t="s">
        <v>63</v>
      </c>
      <c r="B473" t="s">
        <v>64</v>
      </c>
      <c r="C473">
        <v>2</v>
      </c>
      <c r="D473" t="s">
        <v>351</v>
      </c>
      <c r="E473">
        <v>2.2999999999999998</v>
      </c>
      <c r="F473" t="s">
        <v>391</v>
      </c>
      <c r="G473" t="s">
        <v>392</v>
      </c>
      <c r="H473" t="s">
        <v>393</v>
      </c>
      <c r="I473" t="s">
        <v>187</v>
      </c>
      <c r="J473" t="s">
        <v>188</v>
      </c>
      <c r="K473" t="s">
        <v>284</v>
      </c>
      <c r="L473">
        <v>3</v>
      </c>
      <c r="M473">
        <v>39</v>
      </c>
      <c r="N473" t="s">
        <v>394</v>
      </c>
      <c r="O473" t="s">
        <v>101</v>
      </c>
      <c r="P473">
        <v>5300</v>
      </c>
      <c r="Q473" t="s">
        <v>361</v>
      </c>
      <c r="R473">
        <v>5310</v>
      </c>
      <c r="S473" t="s">
        <v>103</v>
      </c>
      <c r="T473">
        <v>5311</v>
      </c>
      <c r="U473" t="s">
        <v>362</v>
      </c>
      <c r="V473">
        <v>0</v>
      </c>
      <c r="W473" t="s">
        <v>57</v>
      </c>
      <c r="X473">
        <v>5000</v>
      </c>
      <c r="Y473" t="s">
        <v>103</v>
      </c>
      <c r="Z473" t="s">
        <v>74</v>
      </c>
      <c r="AA473" t="s">
        <v>287</v>
      </c>
      <c r="AB473" t="s">
        <v>288</v>
      </c>
      <c r="AC473" t="s">
        <v>395</v>
      </c>
      <c r="AD473" t="s">
        <v>396</v>
      </c>
      <c r="AE473" s="1">
        <v>5578129</v>
      </c>
      <c r="AF473" s="1">
        <v>2000000</v>
      </c>
      <c r="AG473" s="1">
        <v>4786905.88</v>
      </c>
      <c r="AH473" s="1">
        <v>1886557.88</v>
      </c>
      <c r="AI473" s="1">
        <v>1886557.88</v>
      </c>
      <c r="AJ473" s="1">
        <v>1869164.84</v>
      </c>
      <c r="AK473" s="1">
        <v>1869164.84</v>
      </c>
      <c r="AL473" s="1">
        <f t="shared" si="33"/>
        <v>791223.12000000011</v>
      </c>
      <c r="AM473" s="1">
        <v>0</v>
      </c>
      <c r="AN473" s="1">
        <f t="shared" si="34"/>
        <v>5578129</v>
      </c>
      <c r="AO473" s="1">
        <f t="shared" si="35"/>
        <v>791223.12000000011</v>
      </c>
      <c r="AP473">
        <v>0</v>
      </c>
      <c r="AQ473" s="1">
        <v>3596039</v>
      </c>
      <c r="AR473">
        <v>0</v>
      </c>
      <c r="AS473" s="1">
        <v>17910</v>
      </c>
      <c r="AT473" s="1">
        <v>3578129</v>
      </c>
    </row>
    <row r="474" spans="1:46" hidden="1" x14ac:dyDescent="0.25">
      <c r="A474" t="s">
        <v>63</v>
      </c>
      <c r="B474" t="s">
        <v>64</v>
      </c>
      <c r="C474">
        <v>3</v>
      </c>
      <c r="D474" t="s">
        <v>472</v>
      </c>
      <c r="E474">
        <v>3.1</v>
      </c>
      <c r="F474" t="s">
        <v>473</v>
      </c>
      <c r="G474" t="s">
        <v>474</v>
      </c>
      <c r="H474" t="s">
        <v>475</v>
      </c>
      <c r="I474" t="s">
        <v>187</v>
      </c>
      <c r="J474" t="s">
        <v>188</v>
      </c>
      <c r="K474" t="s">
        <v>293</v>
      </c>
      <c r="L474">
        <v>8</v>
      </c>
      <c r="M474">
        <v>42</v>
      </c>
      <c r="N474" t="s">
        <v>483</v>
      </c>
      <c r="O474" t="s">
        <v>101</v>
      </c>
      <c r="P474">
        <v>5300</v>
      </c>
      <c r="Q474" t="s">
        <v>361</v>
      </c>
      <c r="R474">
        <v>5310</v>
      </c>
      <c r="S474" t="s">
        <v>103</v>
      </c>
      <c r="T474">
        <v>5311</v>
      </c>
      <c r="U474" t="s">
        <v>362</v>
      </c>
      <c r="V474">
        <v>0</v>
      </c>
      <c r="W474" t="s">
        <v>57</v>
      </c>
      <c r="X474">
        <v>5000</v>
      </c>
      <c r="Y474" t="s">
        <v>103</v>
      </c>
      <c r="Z474" t="s">
        <v>74</v>
      </c>
      <c r="AA474" t="s">
        <v>296</v>
      </c>
      <c r="AB474" t="s">
        <v>479</v>
      </c>
      <c r="AC474" t="s">
        <v>484</v>
      </c>
      <c r="AD474" t="s">
        <v>485</v>
      </c>
      <c r="AE474" s="1">
        <v>250000</v>
      </c>
      <c r="AF474" s="1">
        <v>250000</v>
      </c>
      <c r="AG474" s="1">
        <v>170094.8</v>
      </c>
      <c r="AH474" s="1">
        <v>143414.79999999999</v>
      </c>
      <c r="AI474" s="1">
        <v>143414.79999999999</v>
      </c>
      <c r="AJ474" s="1">
        <v>143414.79999999999</v>
      </c>
      <c r="AK474" s="1">
        <v>143414.79999999999</v>
      </c>
      <c r="AL474" s="1">
        <f t="shared" si="33"/>
        <v>79905.200000000012</v>
      </c>
      <c r="AM474" s="1">
        <v>0</v>
      </c>
      <c r="AN474" s="1">
        <f t="shared" si="34"/>
        <v>250000</v>
      </c>
      <c r="AO474" s="1">
        <f t="shared" si="35"/>
        <v>79905.200000000012</v>
      </c>
      <c r="AP474">
        <v>0</v>
      </c>
      <c r="AQ474">
        <v>0</v>
      </c>
      <c r="AR474">
        <v>0</v>
      </c>
      <c r="AS474">
        <v>0</v>
      </c>
      <c r="AT474">
        <v>0</v>
      </c>
    </row>
    <row r="475" spans="1:46" hidden="1" x14ac:dyDescent="0.25">
      <c r="A475" t="s">
        <v>63</v>
      </c>
      <c r="B475" t="s">
        <v>64</v>
      </c>
      <c r="C475">
        <v>2</v>
      </c>
      <c r="D475" t="s">
        <v>351</v>
      </c>
      <c r="E475">
        <v>2.1</v>
      </c>
      <c r="F475" t="s">
        <v>352</v>
      </c>
      <c r="G475" t="s">
        <v>353</v>
      </c>
      <c r="H475" t="s">
        <v>354</v>
      </c>
      <c r="I475" t="s">
        <v>87</v>
      </c>
      <c r="J475" t="s">
        <v>88</v>
      </c>
      <c r="K475" t="s">
        <v>355</v>
      </c>
      <c r="L475">
        <v>4</v>
      </c>
      <c r="M475">
        <v>56</v>
      </c>
      <c r="N475" t="s">
        <v>356</v>
      </c>
      <c r="O475" t="s">
        <v>101</v>
      </c>
      <c r="P475">
        <v>5300</v>
      </c>
      <c r="Q475" t="s">
        <v>361</v>
      </c>
      <c r="R475">
        <v>5320</v>
      </c>
      <c r="S475" t="s">
        <v>103</v>
      </c>
      <c r="T475">
        <v>5321</v>
      </c>
      <c r="U475" t="s">
        <v>363</v>
      </c>
      <c r="V475">
        <v>0</v>
      </c>
      <c r="W475" t="s">
        <v>57</v>
      </c>
      <c r="X475">
        <v>5000</v>
      </c>
      <c r="Y475" t="s">
        <v>103</v>
      </c>
      <c r="Z475" t="s">
        <v>74</v>
      </c>
      <c r="AA475" t="s">
        <v>357</v>
      </c>
      <c r="AB475" t="s">
        <v>358</v>
      </c>
      <c r="AC475" t="s">
        <v>359</v>
      </c>
      <c r="AD475" t="s">
        <v>360</v>
      </c>
      <c r="AE475" s="1">
        <v>55000</v>
      </c>
      <c r="AF475" s="1">
        <v>100000</v>
      </c>
      <c r="AG475" s="1">
        <v>45578.37</v>
      </c>
      <c r="AH475" s="1">
        <v>16262.85</v>
      </c>
      <c r="AI475" s="1">
        <v>7492.01</v>
      </c>
      <c r="AJ475" s="1">
        <v>7492.01</v>
      </c>
      <c r="AK475" s="1">
        <v>7492.01</v>
      </c>
      <c r="AL475" s="1">
        <f t="shared" si="33"/>
        <v>9421.6299999999974</v>
      </c>
      <c r="AM475" s="1">
        <v>0</v>
      </c>
      <c r="AN475" s="1">
        <f t="shared" si="34"/>
        <v>55000</v>
      </c>
      <c r="AO475" s="1">
        <f t="shared" si="35"/>
        <v>9421.6299999999974</v>
      </c>
      <c r="AP475">
        <v>0</v>
      </c>
      <c r="AQ475">
        <v>0</v>
      </c>
      <c r="AR475">
        <v>0</v>
      </c>
      <c r="AS475" s="1">
        <v>45000</v>
      </c>
      <c r="AT475" s="1">
        <v>-45000</v>
      </c>
    </row>
    <row r="476" spans="1:46" hidden="1" x14ac:dyDescent="0.25">
      <c r="A476" t="s">
        <v>63</v>
      </c>
      <c r="B476" t="s">
        <v>64</v>
      </c>
      <c r="C476">
        <v>2</v>
      </c>
      <c r="D476" t="s">
        <v>351</v>
      </c>
      <c r="E476">
        <v>2.2999999999999998</v>
      </c>
      <c r="F476" t="s">
        <v>391</v>
      </c>
      <c r="G476" t="s">
        <v>392</v>
      </c>
      <c r="H476" t="s">
        <v>393</v>
      </c>
      <c r="I476" t="s">
        <v>187</v>
      </c>
      <c r="J476" t="s">
        <v>188</v>
      </c>
      <c r="K476" t="s">
        <v>284</v>
      </c>
      <c r="L476">
        <v>3</v>
      </c>
      <c r="M476">
        <v>39</v>
      </c>
      <c r="N476" t="s">
        <v>394</v>
      </c>
      <c r="O476" t="s">
        <v>101</v>
      </c>
      <c r="P476">
        <v>5300</v>
      </c>
      <c r="Q476" t="s">
        <v>361</v>
      </c>
      <c r="R476">
        <v>5320</v>
      </c>
      <c r="S476" t="s">
        <v>103</v>
      </c>
      <c r="T476">
        <v>5321</v>
      </c>
      <c r="U476" t="s">
        <v>363</v>
      </c>
      <c r="V476">
        <v>0</v>
      </c>
      <c r="W476" t="s">
        <v>57</v>
      </c>
      <c r="X476">
        <v>5000</v>
      </c>
      <c r="Y476" t="s">
        <v>103</v>
      </c>
      <c r="Z476" t="s">
        <v>74</v>
      </c>
      <c r="AA476" t="s">
        <v>287</v>
      </c>
      <c r="AB476" t="s">
        <v>288</v>
      </c>
      <c r="AC476" t="s">
        <v>395</v>
      </c>
      <c r="AD476" t="s">
        <v>396</v>
      </c>
      <c r="AE476" s="1">
        <v>975112</v>
      </c>
      <c r="AF476" s="1">
        <v>1005112</v>
      </c>
      <c r="AG476" s="1">
        <v>962569.16</v>
      </c>
      <c r="AH476" s="1">
        <v>865651.16</v>
      </c>
      <c r="AI476" s="1">
        <v>830851.16</v>
      </c>
      <c r="AJ476" s="1">
        <v>830851.16</v>
      </c>
      <c r="AK476" s="1">
        <v>830851.16</v>
      </c>
      <c r="AL476" s="1">
        <f t="shared" si="33"/>
        <v>12542.839999999967</v>
      </c>
      <c r="AM476" s="1">
        <v>0</v>
      </c>
      <c r="AN476" s="1">
        <f t="shared" si="34"/>
        <v>975112</v>
      </c>
      <c r="AO476" s="1">
        <f t="shared" si="35"/>
        <v>12542.839999999967</v>
      </c>
      <c r="AP476">
        <v>0</v>
      </c>
      <c r="AQ476">
        <v>0</v>
      </c>
      <c r="AR476">
        <v>0</v>
      </c>
      <c r="AS476" s="1">
        <v>30000</v>
      </c>
      <c r="AT476" s="1">
        <v>-30000</v>
      </c>
    </row>
    <row r="477" spans="1:46" hidden="1" x14ac:dyDescent="0.25">
      <c r="A477" t="s">
        <v>63</v>
      </c>
      <c r="B477" t="s">
        <v>64</v>
      </c>
      <c r="C477">
        <v>1</v>
      </c>
      <c r="D477" t="s">
        <v>45</v>
      </c>
      <c r="E477">
        <v>1.3</v>
      </c>
      <c r="F477" t="s">
        <v>46</v>
      </c>
      <c r="G477" t="s">
        <v>47</v>
      </c>
      <c r="H477" t="s">
        <v>48</v>
      </c>
      <c r="I477" t="s">
        <v>187</v>
      </c>
      <c r="J477" t="s">
        <v>188</v>
      </c>
      <c r="K477" t="s">
        <v>226</v>
      </c>
      <c r="L477">
        <v>6</v>
      </c>
      <c r="M477">
        <v>21</v>
      </c>
      <c r="N477" t="s">
        <v>227</v>
      </c>
      <c r="O477" t="s">
        <v>101</v>
      </c>
      <c r="P477">
        <v>5400</v>
      </c>
      <c r="Q477" t="s">
        <v>233</v>
      </c>
      <c r="R477">
        <v>5410</v>
      </c>
      <c r="S477" t="s">
        <v>103</v>
      </c>
      <c r="T477">
        <v>5411</v>
      </c>
      <c r="U477" t="s">
        <v>233</v>
      </c>
      <c r="V477">
        <v>0</v>
      </c>
      <c r="W477" t="s">
        <v>57</v>
      </c>
      <c r="X477">
        <v>5000</v>
      </c>
      <c r="Y477" t="s">
        <v>103</v>
      </c>
      <c r="Z477" t="s">
        <v>74</v>
      </c>
      <c r="AA477" t="s">
        <v>228</v>
      </c>
      <c r="AB477" t="s">
        <v>60</v>
      </c>
      <c r="AC477" t="s">
        <v>229</v>
      </c>
      <c r="AD477" t="s">
        <v>230</v>
      </c>
      <c r="AE477" s="1">
        <v>1670012</v>
      </c>
      <c r="AF477">
        <v>0</v>
      </c>
      <c r="AG477" s="1">
        <v>1665000</v>
      </c>
      <c r="AH477" s="1">
        <v>1665000</v>
      </c>
      <c r="AI477" s="1">
        <v>1665000</v>
      </c>
      <c r="AJ477" s="1">
        <v>1665000</v>
      </c>
      <c r="AK477">
        <v>0</v>
      </c>
      <c r="AL477" s="1">
        <f t="shared" si="33"/>
        <v>5012</v>
      </c>
      <c r="AM477" s="1">
        <v>0</v>
      </c>
      <c r="AN477" s="1">
        <f t="shared" si="34"/>
        <v>1670012</v>
      </c>
      <c r="AO477" s="1">
        <f t="shared" si="35"/>
        <v>5012</v>
      </c>
      <c r="AP477">
        <v>0</v>
      </c>
      <c r="AQ477" s="1">
        <v>1670012</v>
      </c>
      <c r="AR477">
        <v>0</v>
      </c>
      <c r="AS477">
        <v>0</v>
      </c>
      <c r="AT477" s="1">
        <v>1670012</v>
      </c>
    </row>
    <row r="478" spans="1:46" hidden="1" x14ac:dyDescent="0.25">
      <c r="A478" t="s">
        <v>538</v>
      </c>
      <c r="B478" t="s">
        <v>44</v>
      </c>
      <c r="C478">
        <v>1</v>
      </c>
      <c r="D478" t="s">
        <v>45</v>
      </c>
      <c r="E478">
        <v>1.3</v>
      </c>
      <c r="F478" t="s">
        <v>46</v>
      </c>
      <c r="G478" t="s">
        <v>47</v>
      </c>
      <c r="H478" t="s">
        <v>48</v>
      </c>
      <c r="I478" t="s">
        <v>187</v>
      </c>
      <c r="J478" t="s">
        <v>188</v>
      </c>
      <c r="K478" t="s">
        <v>226</v>
      </c>
      <c r="L478">
        <v>6</v>
      </c>
      <c r="M478">
        <v>21</v>
      </c>
      <c r="N478" t="s">
        <v>227</v>
      </c>
      <c r="O478" t="s">
        <v>101</v>
      </c>
      <c r="P478">
        <v>5400</v>
      </c>
      <c r="Q478" t="s">
        <v>233</v>
      </c>
      <c r="R478">
        <v>5410</v>
      </c>
      <c r="S478" t="s">
        <v>103</v>
      </c>
      <c r="T478">
        <v>5411</v>
      </c>
      <c r="U478" t="s">
        <v>233</v>
      </c>
      <c r="V478">
        <v>0</v>
      </c>
      <c r="W478" t="s">
        <v>57</v>
      </c>
      <c r="X478">
        <v>5000</v>
      </c>
      <c r="Y478" t="s">
        <v>103</v>
      </c>
      <c r="Z478" t="s">
        <v>539</v>
      </c>
      <c r="AA478" t="s">
        <v>228</v>
      </c>
      <c r="AB478" t="s">
        <v>60</v>
      </c>
      <c r="AC478" t="s">
        <v>229</v>
      </c>
      <c r="AD478" t="s">
        <v>230</v>
      </c>
      <c r="AE478" s="1">
        <v>460000</v>
      </c>
      <c r="AF478">
        <v>0</v>
      </c>
      <c r="AG478" s="1">
        <v>459900</v>
      </c>
      <c r="AH478" s="1">
        <v>459900</v>
      </c>
      <c r="AI478" s="1">
        <v>459900</v>
      </c>
      <c r="AJ478" s="1">
        <v>459900</v>
      </c>
      <c r="AK478" s="1">
        <v>459900</v>
      </c>
      <c r="AL478" s="1">
        <f t="shared" si="33"/>
        <v>100</v>
      </c>
      <c r="AM478" s="1">
        <v>0</v>
      </c>
      <c r="AN478" s="1">
        <f t="shared" si="34"/>
        <v>460000</v>
      </c>
      <c r="AO478" s="1">
        <f t="shared" si="35"/>
        <v>100</v>
      </c>
      <c r="AP478" s="1">
        <v>550000</v>
      </c>
      <c r="AQ478" s="1">
        <v>1600000</v>
      </c>
      <c r="AR478">
        <v>0</v>
      </c>
      <c r="AS478" s="1">
        <v>1690000</v>
      </c>
      <c r="AT478" s="1">
        <v>460000</v>
      </c>
    </row>
    <row r="479" spans="1:46" hidden="1" x14ac:dyDescent="0.25">
      <c r="A479" t="s">
        <v>63</v>
      </c>
      <c r="B479" t="s">
        <v>64</v>
      </c>
      <c r="C479">
        <v>3</v>
      </c>
      <c r="D479" t="s">
        <v>472</v>
      </c>
      <c r="E479">
        <v>3.1</v>
      </c>
      <c r="F479" t="s">
        <v>473</v>
      </c>
      <c r="G479" t="s">
        <v>474</v>
      </c>
      <c r="H479" t="s">
        <v>475</v>
      </c>
      <c r="I479" t="s">
        <v>187</v>
      </c>
      <c r="J479" t="s">
        <v>188</v>
      </c>
      <c r="K479" t="s">
        <v>293</v>
      </c>
      <c r="L479">
        <v>8</v>
      </c>
      <c r="M479">
        <v>42</v>
      </c>
      <c r="N479" t="s">
        <v>483</v>
      </c>
      <c r="O479" t="s">
        <v>101</v>
      </c>
      <c r="P479">
        <v>5400</v>
      </c>
      <c r="Q479" t="s">
        <v>233</v>
      </c>
      <c r="R479">
        <v>5450</v>
      </c>
      <c r="S479" t="s">
        <v>103</v>
      </c>
      <c r="T479">
        <v>5451</v>
      </c>
      <c r="U479" t="s">
        <v>486</v>
      </c>
      <c r="V479">
        <v>0</v>
      </c>
      <c r="W479" t="s">
        <v>57</v>
      </c>
      <c r="X479">
        <v>5000</v>
      </c>
      <c r="Y479" t="s">
        <v>103</v>
      </c>
      <c r="Z479" t="s">
        <v>74</v>
      </c>
      <c r="AA479" t="s">
        <v>296</v>
      </c>
      <c r="AB479" t="s">
        <v>479</v>
      </c>
      <c r="AC479" t="s">
        <v>484</v>
      </c>
      <c r="AD479" t="s">
        <v>485</v>
      </c>
      <c r="AE479">
        <v>0</v>
      </c>
      <c r="AF479" s="1">
        <v>120000</v>
      </c>
      <c r="AG479">
        <v>0</v>
      </c>
      <c r="AH479">
        <v>0</v>
      </c>
      <c r="AI479">
        <v>0</v>
      </c>
      <c r="AJ479">
        <v>0</v>
      </c>
      <c r="AK479">
        <v>0</v>
      </c>
      <c r="AL479" s="1">
        <f t="shared" si="33"/>
        <v>0</v>
      </c>
      <c r="AM479" s="1">
        <v>0</v>
      </c>
      <c r="AN479" s="1">
        <f t="shared" si="34"/>
        <v>0</v>
      </c>
      <c r="AO479" s="1">
        <f t="shared" si="35"/>
        <v>0</v>
      </c>
      <c r="AP479">
        <v>0</v>
      </c>
      <c r="AQ479">
        <v>0</v>
      </c>
      <c r="AR479">
        <v>0</v>
      </c>
      <c r="AS479" s="1">
        <v>120000</v>
      </c>
      <c r="AT479" s="1">
        <v>-120000</v>
      </c>
    </row>
    <row r="480" spans="1:46" hidden="1" x14ac:dyDescent="0.25">
      <c r="A480" t="s">
        <v>63</v>
      </c>
      <c r="B480" t="s">
        <v>64</v>
      </c>
      <c r="C480">
        <v>1</v>
      </c>
      <c r="D480" t="s">
        <v>45</v>
      </c>
      <c r="E480">
        <v>1.3</v>
      </c>
      <c r="F480" t="s">
        <v>46</v>
      </c>
      <c r="G480" t="s">
        <v>47</v>
      </c>
      <c r="H480" t="s">
        <v>48</v>
      </c>
      <c r="I480" t="s">
        <v>187</v>
      </c>
      <c r="J480" t="s">
        <v>188</v>
      </c>
      <c r="K480" t="s">
        <v>284</v>
      </c>
      <c r="L480">
        <v>3</v>
      </c>
      <c r="M480">
        <v>33</v>
      </c>
      <c r="N480" t="s">
        <v>285</v>
      </c>
      <c r="O480" t="s">
        <v>101</v>
      </c>
      <c r="P480">
        <v>5600</v>
      </c>
      <c r="Q480" t="s">
        <v>169</v>
      </c>
      <c r="R480">
        <v>5610</v>
      </c>
      <c r="S480" t="s">
        <v>103</v>
      </c>
      <c r="T480">
        <v>5611</v>
      </c>
      <c r="U480" t="s">
        <v>286</v>
      </c>
      <c r="V480">
        <v>0</v>
      </c>
      <c r="W480" t="s">
        <v>57</v>
      </c>
      <c r="X480">
        <v>5000</v>
      </c>
      <c r="Y480" t="s">
        <v>103</v>
      </c>
      <c r="Z480" t="s">
        <v>74</v>
      </c>
      <c r="AA480" t="s">
        <v>287</v>
      </c>
      <c r="AB480" t="s">
        <v>288</v>
      </c>
      <c r="AC480" t="s">
        <v>289</v>
      </c>
      <c r="AD480" t="s">
        <v>290</v>
      </c>
      <c r="AE480" s="1">
        <v>34442.42</v>
      </c>
      <c r="AF480" s="1">
        <v>70064.399999999994</v>
      </c>
      <c r="AG480" s="1">
        <v>34442.42</v>
      </c>
      <c r="AH480" s="1">
        <v>34442.42</v>
      </c>
      <c r="AI480" s="1">
        <v>34442.42</v>
      </c>
      <c r="AJ480" s="1">
        <v>34442.42</v>
      </c>
      <c r="AK480" s="1">
        <v>34442.42</v>
      </c>
      <c r="AL480" s="1">
        <f t="shared" si="33"/>
        <v>0</v>
      </c>
      <c r="AM480" s="1">
        <v>0</v>
      </c>
      <c r="AN480" s="1">
        <f t="shared" si="34"/>
        <v>34442.42</v>
      </c>
      <c r="AO480" s="1">
        <f t="shared" si="35"/>
        <v>0</v>
      </c>
      <c r="AP480">
        <v>0</v>
      </c>
      <c r="AQ480" s="1">
        <v>34260.28</v>
      </c>
      <c r="AR480">
        <v>0</v>
      </c>
      <c r="AS480" s="1">
        <v>69882.259999999995</v>
      </c>
      <c r="AT480" s="1">
        <v>-35621.980000000003</v>
      </c>
    </row>
    <row r="481" spans="1:46" hidden="1" x14ac:dyDescent="0.25">
      <c r="A481" t="s">
        <v>63</v>
      </c>
      <c r="B481" t="s">
        <v>64</v>
      </c>
      <c r="C481">
        <v>2</v>
      </c>
      <c r="D481" t="s">
        <v>351</v>
      </c>
      <c r="E481">
        <v>2.1</v>
      </c>
      <c r="F481" t="s">
        <v>352</v>
      </c>
      <c r="G481" t="s">
        <v>353</v>
      </c>
      <c r="H481" t="s">
        <v>354</v>
      </c>
      <c r="I481" t="s">
        <v>87</v>
      </c>
      <c r="J481" t="s">
        <v>88</v>
      </c>
      <c r="K481" t="s">
        <v>355</v>
      </c>
      <c r="L481">
        <v>4</v>
      </c>
      <c r="M481">
        <v>56</v>
      </c>
      <c r="N481" t="s">
        <v>356</v>
      </c>
      <c r="O481" t="s">
        <v>101</v>
      </c>
      <c r="P481">
        <v>5600</v>
      </c>
      <c r="Q481" t="s">
        <v>169</v>
      </c>
      <c r="R481">
        <v>5610</v>
      </c>
      <c r="S481" t="s">
        <v>103</v>
      </c>
      <c r="T481">
        <v>5611</v>
      </c>
      <c r="U481" t="s">
        <v>286</v>
      </c>
      <c r="V481">
        <v>0</v>
      </c>
      <c r="W481" t="s">
        <v>57</v>
      </c>
      <c r="X481">
        <v>5000</v>
      </c>
      <c r="Y481" t="s">
        <v>103</v>
      </c>
      <c r="Z481" t="s">
        <v>74</v>
      </c>
      <c r="AA481" t="s">
        <v>357</v>
      </c>
      <c r="AB481" t="s">
        <v>358</v>
      </c>
      <c r="AC481" t="s">
        <v>359</v>
      </c>
      <c r="AD481" t="s">
        <v>360</v>
      </c>
      <c r="AE481" s="1">
        <v>13000</v>
      </c>
      <c r="AF481">
        <v>0</v>
      </c>
      <c r="AG481" s="1">
        <v>12191.6</v>
      </c>
      <c r="AH481" s="1">
        <v>12191.6</v>
      </c>
      <c r="AI481" s="1">
        <v>12191.6</v>
      </c>
      <c r="AJ481" s="1">
        <v>12191.6</v>
      </c>
      <c r="AK481" s="1">
        <v>12191.6</v>
      </c>
      <c r="AL481" s="1">
        <f t="shared" si="33"/>
        <v>808.39999999999964</v>
      </c>
      <c r="AM481" s="1">
        <v>0</v>
      </c>
      <c r="AN481" s="1">
        <f t="shared" si="34"/>
        <v>13000</v>
      </c>
      <c r="AO481" s="1">
        <f t="shared" si="35"/>
        <v>808.39999999999964</v>
      </c>
      <c r="AP481">
        <v>0</v>
      </c>
      <c r="AQ481" s="1">
        <v>13000</v>
      </c>
      <c r="AR481">
        <v>0</v>
      </c>
      <c r="AS481">
        <v>0</v>
      </c>
      <c r="AT481" s="1">
        <v>13000</v>
      </c>
    </row>
    <row r="482" spans="1:46" hidden="1" x14ac:dyDescent="0.25">
      <c r="A482" t="s">
        <v>63</v>
      </c>
      <c r="B482" t="s">
        <v>64</v>
      </c>
      <c r="C482">
        <v>2</v>
      </c>
      <c r="D482" t="s">
        <v>351</v>
      </c>
      <c r="E482">
        <v>2.2000000000000002</v>
      </c>
      <c r="F482" t="s">
        <v>370</v>
      </c>
      <c r="G482" t="s">
        <v>371</v>
      </c>
      <c r="H482" t="s">
        <v>372</v>
      </c>
      <c r="I482" t="s">
        <v>187</v>
      </c>
      <c r="J482" t="s">
        <v>188</v>
      </c>
      <c r="K482" t="s">
        <v>284</v>
      </c>
      <c r="L482">
        <v>2</v>
      </c>
      <c r="M482">
        <v>36</v>
      </c>
      <c r="N482" t="s">
        <v>380</v>
      </c>
      <c r="O482" t="s">
        <v>101</v>
      </c>
      <c r="P482">
        <v>5600</v>
      </c>
      <c r="Q482" t="s">
        <v>169</v>
      </c>
      <c r="R482">
        <v>5610</v>
      </c>
      <c r="S482" t="s">
        <v>103</v>
      </c>
      <c r="T482">
        <v>5611</v>
      </c>
      <c r="U482" t="s">
        <v>286</v>
      </c>
      <c r="V482">
        <v>0</v>
      </c>
      <c r="W482" t="s">
        <v>57</v>
      </c>
      <c r="X482">
        <v>5000</v>
      </c>
      <c r="Y482" t="s">
        <v>103</v>
      </c>
      <c r="Z482" t="s">
        <v>74</v>
      </c>
      <c r="AA482" t="s">
        <v>287</v>
      </c>
      <c r="AB482" t="s">
        <v>381</v>
      </c>
      <c r="AC482" t="s">
        <v>382</v>
      </c>
      <c r="AD482" t="s">
        <v>383</v>
      </c>
      <c r="AE482" s="1">
        <v>128500</v>
      </c>
      <c r="AF482" s="1">
        <v>128500</v>
      </c>
      <c r="AG482">
        <v>0</v>
      </c>
      <c r="AH482">
        <v>0</v>
      </c>
      <c r="AI482">
        <v>0</v>
      </c>
      <c r="AJ482">
        <v>0</v>
      </c>
      <c r="AK482">
        <v>0</v>
      </c>
      <c r="AL482" s="1">
        <f t="shared" si="33"/>
        <v>128500</v>
      </c>
      <c r="AM482" s="1">
        <v>0</v>
      </c>
      <c r="AN482" s="1">
        <f t="shared" si="34"/>
        <v>128500</v>
      </c>
      <c r="AO482" s="1">
        <f t="shared" si="35"/>
        <v>128500</v>
      </c>
      <c r="AP482">
        <v>0</v>
      </c>
      <c r="AQ482">
        <v>0</v>
      </c>
      <c r="AR482">
        <v>0</v>
      </c>
      <c r="AS482">
        <v>0</v>
      </c>
      <c r="AT482">
        <v>0</v>
      </c>
    </row>
    <row r="483" spans="1:46" hidden="1" x14ac:dyDescent="0.25">
      <c r="A483" t="s">
        <v>63</v>
      </c>
      <c r="B483" t="s">
        <v>64</v>
      </c>
      <c r="C483">
        <v>2</v>
      </c>
      <c r="D483" t="s">
        <v>351</v>
      </c>
      <c r="E483">
        <v>2.1</v>
      </c>
      <c r="F483" t="s">
        <v>352</v>
      </c>
      <c r="G483" t="s">
        <v>353</v>
      </c>
      <c r="H483" t="s">
        <v>354</v>
      </c>
      <c r="I483" t="s">
        <v>87</v>
      </c>
      <c r="J483" t="s">
        <v>88</v>
      </c>
      <c r="K483" t="s">
        <v>355</v>
      </c>
      <c r="L483">
        <v>4</v>
      </c>
      <c r="M483">
        <v>56</v>
      </c>
      <c r="N483" t="s">
        <v>356</v>
      </c>
      <c r="O483" t="s">
        <v>101</v>
      </c>
      <c r="P483">
        <v>5600</v>
      </c>
      <c r="Q483" t="s">
        <v>169</v>
      </c>
      <c r="R483">
        <v>5620</v>
      </c>
      <c r="S483" t="s">
        <v>103</v>
      </c>
      <c r="T483">
        <v>5621</v>
      </c>
      <c r="U483" t="s">
        <v>364</v>
      </c>
      <c r="V483">
        <v>0</v>
      </c>
      <c r="W483" t="s">
        <v>57</v>
      </c>
      <c r="X483">
        <v>5000</v>
      </c>
      <c r="Y483" t="s">
        <v>103</v>
      </c>
      <c r="Z483" t="s">
        <v>74</v>
      </c>
      <c r="AA483" t="s">
        <v>357</v>
      </c>
      <c r="AB483" t="s">
        <v>358</v>
      </c>
      <c r="AC483" t="s">
        <v>359</v>
      </c>
      <c r="AD483" t="s">
        <v>360</v>
      </c>
      <c r="AE483" s="1">
        <v>26000</v>
      </c>
      <c r="AF483">
        <v>0</v>
      </c>
      <c r="AG483" s="1">
        <v>25254</v>
      </c>
      <c r="AH483" s="1">
        <v>25254</v>
      </c>
      <c r="AI483" s="1">
        <v>25254</v>
      </c>
      <c r="AJ483" s="1">
        <v>25254</v>
      </c>
      <c r="AK483" s="1">
        <v>25254</v>
      </c>
      <c r="AL483" s="1">
        <f t="shared" si="33"/>
        <v>746</v>
      </c>
      <c r="AM483" s="1">
        <v>0</v>
      </c>
      <c r="AN483" s="1">
        <f t="shared" si="34"/>
        <v>26000</v>
      </c>
      <c r="AO483" s="1">
        <f t="shared" si="35"/>
        <v>746</v>
      </c>
      <c r="AP483">
        <v>0</v>
      </c>
      <c r="AQ483" s="1">
        <v>29000</v>
      </c>
      <c r="AR483">
        <v>0</v>
      </c>
      <c r="AS483" s="1">
        <v>3000</v>
      </c>
      <c r="AT483" s="1">
        <v>26000</v>
      </c>
    </row>
    <row r="484" spans="1:46" hidden="1" x14ac:dyDescent="0.25">
      <c r="A484" t="s">
        <v>63</v>
      </c>
      <c r="B484" t="s">
        <v>64</v>
      </c>
      <c r="C484">
        <v>2</v>
      </c>
      <c r="D484" t="s">
        <v>351</v>
      </c>
      <c r="E484">
        <v>2.2999999999999998</v>
      </c>
      <c r="F484" t="s">
        <v>391</v>
      </c>
      <c r="G484" t="s">
        <v>392</v>
      </c>
      <c r="H484" t="s">
        <v>393</v>
      </c>
      <c r="I484" t="s">
        <v>187</v>
      </c>
      <c r="J484" t="s">
        <v>188</v>
      </c>
      <c r="K484" t="s">
        <v>284</v>
      </c>
      <c r="L484">
        <v>3</v>
      </c>
      <c r="M484">
        <v>39</v>
      </c>
      <c r="N484" t="s">
        <v>394</v>
      </c>
      <c r="O484" t="s">
        <v>101</v>
      </c>
      <c r="P484">
        <v>5600</v>
      </c>
      <c r="Q484" t="s">
        <v>169</v>
      </c>
      <c r="R484">
        <v>5620</v>
      </c>
      <c r="S484" t="s">
        <v>103</v>
      </c>
      <c r="T484">
        <v>5621</v>
      </c>
      <c r="U484" t="s">
        <v>364</v>
      </c>
      <c r="V484">
        <v>0</v>
      </c>
      <c r="W484" t="s">
        <v>57</v>
      </c>
      <c r="X484">
        <v>5000</v>
      </c>
      <c r="Y484" t="s">
        <v>103</v>
      </c>
      <c r="Z484" t="s">
        <v>74</v>
      </c>
      <c r="AA484" t="s">
        <v>287</v>
      </c>
      <c r="AB484" t="s">
        <v>288</v>
      </c>
      <c r="AC484" t="s">
        <v>395</v>
      </c>
      <c r="AD484" t="s">
        <v>396</v>
      </c>
      <c r="AE484" s="1">
        <v>40000</v>
      </c>
      <c r="AF484" s="1">
        <v>90000</v>
      </c>
      <c r="AG484">
        <v>0</v>
      </c>
      <c r="AH484">
        <v>0</v>
      </c>
      <c r="AI484">
        <v>0</v>
      </c>
      <c r="AJ484">
        <v>0</v>
      </c>
      <c r="AK484">
        <v>0</v>
      </c>
      <c r="AL484" s="1">
        <f t="shared" si="33"/>
        <v>40000</v>
      </c>
      <c r="AM484" s="1">
        <v>0</v>
      </c>
      <c r="AN484" s="1">
        <f t="shared" si="34"/>
        <v>40000</v>
      </c>
      <c r="AO484" s="1">
        <f t="shared" si="35"/>
        <v>40000</v>
      </c>
      <c r="AP484">
        <v>0</v>
      </c>
      <c r="AQ484">
        <v>0</v>
      </c>
      <c r="AR484">
        <v>0</v>
      </c>
      <c r="AS484" s="1">
        <v>50000</v>
      </c>
      <c r="AT484" s="1">
        <v>-50000</v>
      </c>
    </row>
    <row r="485" spans="1:46" hidden="1" x14ac:dyDescent="0.25">
      <c r="A485" t="s">
        <v>63</v>
      </c>
      <c r="B485" t="s">
        <v>64</v>
      </c>
      <c r="C485">
        <v>1</v>
      </c>
      <c r="D485" t="s">
        <v>45</v>
      </c>
      <c r="E485">
        <v>1.3</v>
      </c>
      <c r="F485" t="s">
        <v>46</v>
      </c>
      <c r="G485" t="s">
        <v>47</v>
      </c>
      <c r="H485" t="s">
        <v>48</v>
      </c>
      <c r="I485" t="s">
        <v>187</v>
      </c>
      <c r="J485" t="s">
        <v>188</v>
      </c>
      <c r="K485" t="s">
        <v>284</v>
      </c>
      <c r="L485">
        <v>3</v>
      </c>
      <c r="M485">
        <v>33</v>
      </c>
      <c r="N485" t="s">
        <v>285</v>
      </c>
      <c r="O485" t="s">
        <v>101</v>
      </c>
      <c r="P485">
        <v>5600</v>
      </c>
      <c r="Q485" t="s">
        <v>169</v>
      </c>
      <c r="R485">
        <v>5630</v>
      </c>
      <c r="S485" t="s">
        <v>103</v>
      </c>
      <c r="T485">
        <v>5631</v>
      </c>
      <c r="U485" t="s">
        <v>291</v>
      </c>
      <c r="V485">
        <v>0</v>
      </c>
      <c r="W485" t="s">
        <v>57</v>
      </c>
      <c r="X485">
        <v>5000</v>
      </c>
      <c r="Y485" t="s">
        <v>103</v>
      </c>
      <c r="Z485" t="s">
        <v>74</v>
      </c>
      <c r="AA485" t="s">
        <v>287</v>
      </c>
      <c r="AB485" t="s">
        <v>288</v>
      </c>
      <c r="AC485" t="s">
        <v>289</v>
      </c>
      <c r="AD485" t="s">
        <v>290</v>
      </c>
      <c r="AE485">
        <v>0</v>
      </c>
      <c r="AF485" s="1">
        <v>45765</v>
      </c>
      <c r="AG485">
        <v>0</v>
      </c>
      <c r="AH485">
        <v>0</v>
      </c>
      <c r="AI485">
        <v>0</v>
      </c>
      <c r="AJ485">
        <v>0</v>
      </c>
      <c r="AK485">
        <v>0</v>
      </c>
      <c r="AL485" s="1">
        <f t="shared" si="33"/>
        <v>0</v>
      </c>
      <c r="AM485" s="1">
        <v>0</v>
      </c>
      <c r="AN485" s="1">
        <f t="shared" si="34"/>
        <v>0</v>
      </c>
      <c r="AO485" s="1">
        <f t="shared" si="35"/>
        <v>0</v>
      </c>
      <c r="AP485">
        <v>0</v>
      </c>
      <c r="AQ485">
        <v>0</v>
      </c>
      <c r="AR485">
        <v>0</v>
      </c>
      <c r="AS485" s="1">
        <v>45765</v>
      </c>
      <c r="AT485" s="1">
        <v>-45765</v>
      </c>
    </row>
    <row r="486" spans="1:46" hidden="1" x14ac:dyDescent="0.25">
      <c r="A486" t="s">
        <v>63</v>
      </c>
      <c r="B486" t="s">
        <v>64</v>
      </c>
      <c r="C486">
        <v>1</v>
      </c>
      <c r="D486" t="s">
        <v>45</v>
      </c>
      <c r="E486">
        <v>1.3</v>
      </c>
      <c r="F486" t="s">
        <v>46</v>
      </c>
      <c r="G486" t="s">
        <v>47</v>
      </c>
      <c r="H486" t="s">
        <v>48</v>
      </c>
      <c r="I486" t="s">
        <v>187</v>
      </c>
      <c r="J486" t="s">
        <v>188</v>
      </c>
      <c r="K486" t="s">
        <v>226</v>
      </c>
      <c r="L486">
        <v>6</v>
      </c>
      <c r="M486">
        <v>21</v>
      </c>
      <c r="N486" t="s">
        <v>227</v>
      </c>
      <c r="O486" t="s">
        <v>101</v>
      </c>
      <c r="P486">
        <v>5600</v>
      </c>
      <c r="Q486" t="s">
        <v>169</v>
      </c>
      <c r="R486">
        <v>5640</v>
      </c>
      <c r="S486" t="s">
        <v>103</v>
      </c>
      <c r="T486">
        <v>5641</v>
      </c>
      <c r="U486" t="s">
        <v>234</v>
      </c>
      <c r="V486">
        <v>0</v>
      </c>
      <c r="W486" t="s">
        <v>57</v>
      </c>
      <c r="X486">
        <v>5000</v>
      </c>
      <c r="Y486" t="s">
        <v>103</v>
      </c>
      <c r="Z486" t="s">
        <v>74</v>
      </c>
      <c r="AA486" t="s">
        <v>228</v>
      </c>
      <c r="AB486" t="s">
        <v>60</v>
      </c>
      <c r="AC486" t="s">
        <v>229</v>
      </c>
      <c r="AD486" t="s">
        <v>230</v>
      </c>
      <c r="AE486" s="1">
        <v>133632.64000000001</v>
      </c>
      <c r="AF486" s="1">
        <v>61745.64</v>
      </c>
      <c r="AG486" s="1">
        <v>123839.98</v>
      </c>
      <c r="AH486" s="1">
        <v>123839.98</v>
      </c>
      <c r="AI486" s="1">
        <v>123839.98</v>
      </c>
      <c r="AJ486" s="1">
        <v>123839.98</v>
      </c>
      <c r="AK486" s="1">
        <v>123839.98</v>
      </c>
      <c r="AL486" s="1">
        <f t="shared" ref="AL486:AL542" si="36">AE486-AG486</f>
        <v>9792.660000000018</v>
      </c>
      <c r="AM486" s="1">
        <v>0</v>
      </c>
      <c r="AN486" s="1">
        <f t="shared" ref="AN486:AN542" si="37">AE486+AM486</f>
        <v>133632.64000000001</v>
      </c>
      <c r="AO486" s="1">
        <f t="shared" ref="AO486:AO542" si="38">AN486-AG486</f>
        <v>9792.660000000018</v>
      </c>
      <c r="AP486">
        <v>0</v>
      </c>
      <c r="AQ486" s="1">
        <v>71887</v>
      </c>
      <c r="AR486">
        <v>0</v>
      </c>
      <c r="AS486">
        <v>0</v>
      </c>
      <c r="AT486" s="1">
        <v>71887</v>
      </c>
    </row>
    <row r="487" spans="1:46" hidden="1" x14ac:dyDescent="0.25">
      <c r="A487" t="s">
        <v>63</v>
      </c>
      <c r="B487" t="s">
        <v>64</v>
      </c>
      <c r="C487">
        <v>2</v>
      </c>
      <c r="D487" t="s">
        <v>351</v>
      </c>
      <c r="E487">
        <v>2.2999999999999998</v>
      </c>
      <c r="F487" t="s">
        <v>391</v>
      </c>
      <c r="G487" t="s">
        <v>392</v>
      </c>
      <c r="H487" t="s">
        <v>393</v>
      </c>
      <c r="I487" t="s">
        <v>187</v>
      </c>
      <c r="J487" t="s">
        <v>188</v>
      </c>
      <c r="K487" t="s">
        <v>284</v>
      </c>
      <c r="L487">
        <v>3</v>
      </c>
      <c r="M487">
        <v>39</v>
      </c>
      <c r="N487" t="s">
        <v>394</v>
      </c>
      <c r="O487" t="s">
        <v>101</v>
      </c>
      <c r="P487">
        <v>5600</v>
      </c>
      <c r="Q487" t="s">
        <v>169</v>
      </c>
      <c r="R487">
        <v>5640</v>
      </c>
      <c r="S487" t="s">
        <v>103</v>
      </c>
      <c r="T487">
        <v>5641</v>
      </c>
      <c r="U487" t="s">
        <v>234</v>
      </c>
      <c r="V487">
        <v>0</v>
      </c>
      <c r="W487" t="s">
        <v>57</v>
      </c>
      <c r="X487">
        <v>5000</v>
      </c>
      <c r="Y487" t="s">
        <v>103</v>
      </c>
      <c r="Z487" t="s">
        <v>74</v>
      </c>
      <c r="AA487" t="s">
        <v>287</v>
      </c>
      <c r="AB487" t="s">
        <v>288</v>
      </c>
      <c r="AC487" t="s">
        <v>395</v>
      </c>
      <c r="AD487" t="s">
        <v>396</v>
      </c>
      <c r="AE487" s="1">
        <v>30000</v>
      </c>
      <c r="AF487" s="1">
        <v>400000</v>
      </c>
      <c r="AG487" s="1">
        <v>26448</v>
      </c>
      <c r="AH487" s="1">
        <v>26448</v>
      </c>
      <c r="AI487" s="1">
        <v>26448</v>
      </c>
      <c r="AJ487" s="1">
        <v>26448</v>
      </c>
      <c r="AK487" s="1">
        <v>26448</v>
      </c>
      <c r="AL487" s="1">
        <f t="shared" si="36"/>
        <v>3552</v>
      </c>
      <c r="AM487" s="1">
        <v>0</v>
      </c>
      <c r="AN487" s="1">
        <f t="shared" si="37"/>
        <v>30000</v>
      </c>
      <c r="AO487" s="1">
        <f t="shared" si="38"/>
        <v>3552</v>
      </c>
      <c r="AP487">
        <v>0</v>
      </c>
      <c r="AQ487">
        <v>0</v>
      </c>
      <c r="AR487">
        <v>0</v>
      </c>
      <c r="AS487" s="1">
        <v>370000</v>
      </c>
      <c r="AT487" s="1">
        <v>-370000</v>
      </c>
    </row>
    <row r="488" spans="1:46" hidden="1" x14ac:dyDescent="0.25">
      <c r="A488" t="s">
        <v>63</v>
      </c>
      <c r="B488" t="s">
        <v>64</v>
      </c>
      <c r="C488">
        <v>1</v>
      </c>
      <c r="D488" t="s">
        <v>45</v>
      </c>
      <c r="E488">
        <v>1.3</v>
      </c>
      <c r="F488" t="s">
        <v>46</v>
      </c>
      <c r="G488" t="s">
        <v>47</v>
      </c>
      <c r="H488" t="s">
        <v>48</v>
      </c>
      <c r="I488" t="s">
        <v>161</v>
      </c>
      <c r="J488" t="s">
        <v>162</v>
      </c>
      <c r="K488" t="s">
        <v>89</v>
      </c>
      <c r="L488">
        <v>1</v>
      </c>
      <c r="M488">
        <v>14</v>
      </c>
      <c r="N488" t="s">
        <v>163</v>
      </c>
      <c r="O488" t="s">
        <v>101</v>
      </c>
      <c r="P488">
        <v>5600</v>
      </c>
      <c r="Q488" t="s">
        <v>169</v>
      </c>
      <c r="R488">
        <v>5650</v>
      </c>
      <c r="S488" t="s">
        <v>103</v>
      </c>
      <c r="T488">
        <v>5651</v>
      </c>
      <c r="U488" t="s">
        <v>170</v>
      </c>
      <c r="V488">
        <v>0</v>
      </c>
      <c r="W488" t="s">
        <v>57</v>
      </c>
      <c r="X488">
        <v>5000</v>
      </c>
      <c r="Y488" t="s">
        <v>103</v>
      </c>
      <c r="Z488" t="s">
        <v>74</v>
      </c>
      <c r="AA488" t="s">
        <v>96</v>
      </c>
      <c r="AB488" t="s">
        <v>76</v>
      </c>
      <c r="AC488" t="s">
        <v>165</v>
      </c>
      <c r="AD488" t="s">
        <v>166</v>
      </c>
      <c r="AE488">
        <v>0</v>
      </c>
      <c r="AF488" s="1">
        <v>10000</v>
      </c>
      <c r="AG488">
        <v>0</v>
      </c>
      <c r="AH488">
        <v>0</v>
      </c>
      <c r="AI488">
        <v>0</v>
      </c>
      <c r="AJ488">
        <v>0</v>
      </c>
      <c r="AK488">
        <v>0</v>
      </c>
      <c r="AL488" s="1">
        <f t="shared" si="36"/>
        <v>0</v>
      </c>
      <c r="AM488" s="1">
        <v>0</v>
      </c>
      <c r="AN488" s="1">
        <f t="shared" si="37"/>
        <v>0</v>
      </c>
      <c r="AO488" s="1">
        <f t="shared" si="38"/>
        <v>0</v>
      </c>
      <c r="AP488">
        <v>0</v>
      </c>
      <c r="AQ488">
        <v>0</v>
      </c>
      <c r="AR488">
        <v>0</v>
      </c>
      <c r="AS488" s="1">
        <v>10000</v>
      </c>
      <c r="AT488" s="1">
        <v>-10000</v>
      </c>
    </row>
    <row r="489" spans="1:46" hidden="1" x14ac:dyDescent="0.25">
      <c r="A489" t="s">
        <v>63</v>
      </c>
      <c r="B489" t="s">
        <v>64</v>
      </c>
      <c r="C489">
        <v>1</v>
      </c>
      <c r="D489" t="s">
        <v>45</v>
      </c>
      <c r="E489">
        <v>1.7</v>
      </c>
      <c r="F489" t="s">
        <v>321</v>
      </c>
      <c r="G489" t="s">
        <v>322</v>
      </c>
      <c r="H489" t="s">
        <v>323</v>
      </c>
      <c r="I489" t="s">
        <v>187</v>
      </c>
      <c r="J489" t="s">
        <v>188</v>
      </c>
      <c r="K489" t="s">
        <v>89</v>
      </c>
      <c r="L489">
        <v>3</v>
      </c>
      <c r="M489">
        <v>12</v>
      </c>
      <c r="N489" t="s">
        <v>324</v>
      </c>
      <c r="O489" t="s">
        <v>101</v>
      </c>
      <c r="P489">
        <v>5600</v>
      </c>
      <c r="Q489" t="s">
        <v>169</v>
      </c>
      <c r="R489">
        <v>5650</v>
      </c>
      <c r="S489" t="s">
        <v>103</v>
      </c>
      <c r="T489">
        <v>5651</v>
      </c>
      <c r="U489" t="s">
        <v>170</v>
      </c>
      <c r="V489">
        <v>0</v>
      </c>
      <c r="W489" t="s">
        <v>57</v>
      </c>
      <c r="X489">
        <v>5000</v>
      </c>
      <c r="Y489" t="s">
        <v>103</v>
      </c>
      <c r="Z489" t="s">
        <v>74</v>
      </c>
      <c r="AA489" t="s">
        <v>96</v>
      </c>
      <c r="AB489" t="s">
        <v>288</v>
      </c>
      <c r="AC489" t="s">
        <v>329</v>
      </c>
      <c r="AD489" t="s">
        <v>327</v>
      </c>
      <c r="AE489" s="1">
        <v>100000</v>
      </c>
      <c r="AF489" s="1">
        <v>100000</v>
      </c>
      <c r="AG489" s="1">
        <v>86721.600000000006</v>
      </c>
      <c r="AH489" s="1">
        <v>86721.600000000006</v>
      </c>
      <c r="AI489" s="1">
        <v>86721.600000000006</v>
      </c>
      <c r="AJ489" s="1">
        <v>86721.600000000006</v>
      </c>
      <c r="AK489" s="1">
        <v>86721.600000000006</v>
      </c>
      <c r="AL489" s="1">
        <f t="shared" si="36"/>
        <v>13278.399999999994</v>
      </c>
      <c r="AM489" s="1">
        <v>0</v>
      </c>
      <c r="AN489" s="1">
        <f t="shared" si="37"/>
        <v>100000</v>
      </c>
      <c r="AO489" s="1">
        <f t="shared" si="38"/>
        <v>13278.399999999994</v>
      </c>
      <c r="AP489">
        <v>0</v>
      </c>
      <c r="AQ489">
        <v>0</v>
      </c>
      <c r="AR489">
        <v>0</v>
      </c>
      <c r="AS489">
        <v>0</v>
      </c>
      <c r="AT489">
        <v>0</v>
      </c>
    </row>
    <row r="490" spans="1:46" hidden="1" x14ac:dyDescent="0.25">
      <c r="A490" t="s">
        <v>63</v>
      </c>
      <c r="B490" t="s">
        <v>64</v>
      </c>
      <c r="C490">
        <v>2</v>
      </c>
      <c r="D490" t="s">
        <v>351</v>
      </c>
      <c r="E490">
        <v>2.2000000000000002</v>
      </c>
      <c r="F490" t="s">
        <v>370</v>
      </c>
      <c r="G490" t="s">
        <v>371</v>
      </c>
      <c r="H490" t="s">
        <v>372</v>
      </c>
      <c r="I490" t="s">
        <v>161</v>
      </c>
      <c r="J490" t="s">
        <v>162</v>
      </c>
      <c r="K490" t="s">
        <v>89</v>
      </c>
      <c r="L490">
        <v>1</v>
      </c>
      <c r="M490">
        <v>16</v>
      </c>
      <c r="N490" t="s">
        <v>163</v>
      </c>
      <c r="O490" t="s">
        <v>101</v>
      </c>
      <c r="P490">
        <v>5600</v>
      </c>
      <c r="Q490" t="s">
        <v>169</v>
      </c>
      <c r="R490">
        <v>5650</v>
      </c>
      <c r="S490" t="s">
        <v>103</v>
      </c>
      <c r="T490">
        <v>5651</v>
      </c>
      <c r="U490" t="s">
        <v>170</v>
      </c>
      <c r="V490">
        <v>0</v>
      </c>
      <c r="W490" t="s">
        <v>57</v>
      </c>
      <c r="X490">
        <v>5000</v>
      </c>
      <c r="Y490" t="s">
        <v>103</v>
      </c>
      <c r="Z490" t="s">
        <v>74</v>
      </c>
      <c r="AA490" t="s">
        <v>96</v>
      </c>
      <c r="AB490" t="s">
        <v>76</v>
      </c>
      <c r="AC490" t="s">
        <v>378</v>
      </c>
      <c r="AD490" t="s">
        <v>166</v>
      </c>
      <c r="AE490" s="1">
        <v>10000</v>
      </c>
      <c r="AF490" s="1">
        <v>10000</v>
      </c>
      <c r="AG490" s="1">
        <v>6960</v>
      </c>
      <c r="AH490" s="1">
        <v>6960</v>
      </c>
      <c r="AI490" s="1">
        <v>6960</v>
      </c>
      <c r="AJ490" s="1">
        <v>6960</v>
      </c>
      <c r="AK490" s="1">
        <v>6960</v>
      </c>
      <c r="AL490" s="1">
        <f t="shared" si="36"/>
        <v>3040</v>
      </c>
      <c r="AM490" s="1">
        <v>0</v>
      </c>
      <c r="AN490" s="1">
        <f t="shared" si="37"/>
        <v>10000</v>
      </c>
      <c r="AO490" s="1">
        <f t="shared" si="38"/>
        <v>3040</v>
      </c>
      <c r="AP490">
        <v>0</v>
      </c>
      <c r="AQ490">
        <v>0</v>
      </c>
      <c r="AR490">
        <v>0</v>
      </c>
      <c r="AS490">
        <v>0</v>
      </c>
      <c r="AT490">
        <v>0</v>
      </c>
    </row>
    <row r="491" spans="1:46" hidden="1" x14ac:dyDescent="0.25">
      <c r="A491" t="s">
        <v>63</v>
      </c>
      <c r="B491" t="s">
        <v>64</v>
      </c>
      <c r="C491">
        <v>3</v>
      </c>
      <c r="D491" t="s">
        <v>472</v>
      </c>
      <c r="E491">
        <v>3.8</v>
      </c>
      <c r="F491" t="s">
        <v>506</v>
      </c>
      <c r="G491" t="s">
        <v>507</v>
      </c>
      <c r="H491" t="s">
        <v>508</v>
      </c>
      <c r="I491" t="s">
        <v>187</v>
      </c>
      <c r="J491" t="s">
        <v>188</v>
      </c>
      <c r="K491" t="s">
        <v>509</v>
      </c>
      <c r="L491">
        <v>6</v>
      </c>
      <c r="M491">
        <v>49</v>
      </c>
      <c r="N491" t="s">
        <v>510</v>
      </c>
      <c r="O491" t="s">
        <v>101</v>
      </c>
      <c r="P491">
        <v>5600</v>
      </c>
      <c r="Q491" t="s">
        <v>169</v>
      </c>
      <c r="R491">
        <v>5650</v>
      </c>
      <c r="S491" t="s">
        <v>103</v>
      </c>
      <c r="T491">
        <v>5651</v>
      </c>
      <c r="U491" t="s">
        <v>170</v>
      </c>
      <c r="V491">
        <v>0</v>
      </c>
      <c r="W491" t="s">
        <v>57</v>
      </c>
      <c r="X491">
        <v>5000</v>
      </c>
      <c r="Y491" t="s">
        <v>103</v>
      </c>
      <c r="Z491" t="s">
        <v>74</v>
      </c>
      <c r="AA491" t="s">
        <v>512</v>
      </c>
      <c r="AB491" t="s">
        <v>60</v>
      </c>
      <c r="AC491" t="s">
        <v>513</v>
      </c>
      <c r="AD491" t="s">
        <v>514</v>
      </c>
      <c r="AE491" s="1">
        <v>171000</v>
      </c>
      <c r="AF491">
        <v>0</v>
      </c>
      <c r="AG491" s="1">
        <v>160729.99</v>
      </c>
      <c r="AH491" s="1">
        <v>160729.99</v>
      </c>
      <c r="AI491" s="1">
        <v>160729.99</v>
      </c>
      <c r="AJ491">
        <v>0</v>
      </c>
      <c r="AK491">
        <v>0</v>
      </c>
      <c r="AL491" s="1">
        <f t="shared" si="36"/>
        <v>10270.010000000009</v>
      </c>
      <c r="AM491" s="1">
        <v>0</v>
      </c>
      <c r="AN491" s="1">
        <f t="shared" si="37"/>
        <v>171000</v>
      </c>
      <c r="AO491" s="1">
        <f t="shared" si="38"/>
        <v>10270.010000000009</v>
      </c>
      <c r="AP491">
        <v>0</v>
      </c>
      <c r="AQ491" s="1">
        <v>171000</v>
      </c>
      <c r="AR491">
        <v>0</v>
      </c>
      <c r="AS491">
        <v>0</v>
      </c>
      <c r="AT491" s="1">
        <v>171000</v>
      </c>
    </row>
    <row r="492" spans="1:46" hidden="1" x14ac:dyDescent="0.25">
      <c r="A492" t="s">
        <v>63</v>
      </c>
      <c r="B492" t="s">
        <v>64</v>
      </c>
      <c r="C492">
        <v>3</v>
      </c>
      <c r="D492" t="s">
        <v>472</v>
      </c>
      <c r="E492">
        <v>3.8</v>
      </c>
      <c r="F492" t="s">
        <v>506</v>
      </c>
      <c r="G492" t="s">
        <v>507</v>
      </c>
      <c r="H492" t="s">
        <v>508</v>
      </c>
      <c r="I492" t="s">
        <v>187</v>
      </c>
      <c r="J492" t="s">
        <v>188</v>
      </c>
      <c r="K492" t="s">
        <v>509</v>
      </c>
      <c r="L492">
        <v>6</v>
      </c>
      <c r="M492">
        <v>50</v>
      </c>
      <c r="N492" t="s">
        <v>510</v>
      </c>
      <c r="O492" t="s">
        <v>101</v>
      </c>
      <c r="P492">
        <v>5600</v>
      </c>
      <c r="Q492" t="s">
        <v>169</v>
      </c>
      <c r="R492">
        <v>5650</v>
      </c>
      <c r="S492" t="s">
        <v>103</v>
      </c>
      <c r="T492">
        <v>5651</v>
      </c>
      <c r="U492" t="s">
        <v>170</v>
      </c>
      <c r="V492">
        <v>0</v>
      </c>
      <c r="W492" t="s">
        <v>57</v>
      </c>
      <c r="X492">
        <v>5000</v>
      </c>
      <c r="Y492" t="s">
        <v>103</v>
      </c>
      <c r="Z492" t="s">
        <v>74</v>
      </c>
      <c r="AA492" t="s">
        <v>512</v>
      </c>
      <c r="AB492" t="s">
        <v>60</v>
      </c>
      <c r="AC492" t="s">
        <v>519</v>
      </c>
      <c r="AD492" t="s">
        <v>514</v>
      </c>
      <c r="AE492" s="1">
        <v>3350680.95</v>
      </c>
      <c r="AF492" s="1">
        <v>1500000</v>
      </c>
      <c r="AG492" s="1">
        <v>3350680.95</v>
      </c>
      <c r="AH492" s="1">
        <v>3350680.95</v>
      </c>
      <c r="AI492" s="1">
        <v>3350680.95</v>
      </c>
      <c r="AJ492" s="1">
        <v>3350680.95</v>
      </c>
      <c r="AK492" s="1">
        <v>3350680.95</v>
      </c>
      <c r="AL492" s="1">
        <f t="shared" si="36"/>
        <v>0</v>
      </c>
      <c r="AM492" s="1">
        <v>0</v>
      </c>
      <c r="AN492" s="1">
        <f t="shared" si="37"/>
        <v>3350680.95</v>
      </c>
      <c r="AO492" s="1">
        <f t="shared" si="38"/>
        <v>0</v>
      </c>
      <c r="AP492" s="1">
        <v>2236280.9500000002</v>
      </c>
      <c r="AQ492" s="1">
        <v>130000</v>
      </c>
      <c r="AR492">
        <v>0</v>
      </c>
      <c r="AS492" s="1">
        <v>515600</v>
      </c>
      <c r="AT492" s="1">
        <v>1850680.95</v>
      </c>
    </row>
    <row r="493" spans="1:46" hidden="1" x14ac:dyDescent="0.25">
      <c r="A493" t="s">
        <v>538</v>
      </c>
      <c r="B493" t="s">
        <v>44</v>
      </c>
      <c r="C493">
        <v>3</v>
      </c>
      <c r="D493" t="s">
        <v>472</v>
      </c>
      <c r="E493">
        <v>3.8</v>
      </c>
      <c r="F493" t="s">
        <v>506</v>
      </c>
      <c r="G493" t="s">
        <v>507</v>
      </c>
      <c r="H493" t="s">
        <v>508</v>
      </c>
      <c r="I493" t="s">
        <v>187</v>
      </c>
      <c r="J493" t="s">
        <v>188</v>
      </c>
      <c r="K493" t="s">
        <v>509</v>
      </c>
      <c r="L493">
        <v>6</v>
      </c>
      <c r="M493">
        <v>49</v>
      </c>
      <c r="N493" t="s">
        <v>510</v>
      </c>
      <c r="O493" t="s">
        <v>101</v>
      </c>
      <c r="P493">
        <v>5600</v>
      </c>
      <c r="Q493" t="s">
        <v>169</v>
      </c>
      <c r="R493">
        <v>5650</v>
      </c>
      <c r="S493" t="s">
        <v>103</v>
      </c>
      <c r="T493">
        <v>5651</v>
      </c>
      <c r="U493" t="s">
        <v>170</v>
      </c>
      <c r="V493">
        <v>0</v>
      </c>
      <c r="W493" t="s">
        <v>57</v>
      </c>
      <c r="X493">
        <v>5000</v>
      </c>
      <c r="Y493" t="s">
        <v>103</v>
      </c>
      <c r="Z493" t="s">
        <v>539</v>
      </c>
      <c r="AA493" t="s">
        <v>512</v>
      </c>
      <c r="AB493" t="s">
        <v>60</v>
      </c>
      <c r="AC493" t="s">
        <v>513</v>
      </c>
      <c r="AD493" t="s">
        <v>514</v>
      </c>
      <c r="AE493" s="1">
        <v>50000</v>
      </c>
      <c r="AF493">
        <v>0</v>
      </c>
      <c r="AG493" s="1">
        <v>46479.23</v>
      </c>
      <c r="AH493" s="1">
        <v>46479.23</v>
      </c>
      <c r="AI493" s="1">
        <v>46479.23</v>
      </c>
      <c r="AJ493" s="1">
        <v>46479.23</v>
      </c>
      <c r="AK493" s="1">
        <v>46479.23</v>
      </c>
      <c r="AL493" s="1">
        <f t="shared" si="36"/>
        <v>3520.7699999999968</v>
      </c>
      <c r="AM493" s="1">
        <v>0</v>
      </c>
      <c r="AN493" s="1">
        <f t="shared" si="37"/>
        <v>50000</v>
      </c>
      <c r="AO493" s="1">
        <f t="shared" si="38"/>
        <v>3520.7699999999968</v>
      </c>
      <c r="AP493" s="1">
        <v>50000</v>
      </c>
      <c r="AQ493">
        <v>0</v>
      </c>
      <c r="AR493">
        <v>0</v>
      </c>
      <c r="AS493">
        <v>0</v>
      </c>
      <c r="AT493" s="1">
        <v>50000</v>
      </c>
    </row>
    <row r="494" spans="1:46" hidden="1" x14ac:dyDescent="0.25">
      <c r="A494" t="s">
        <v>63</v>
      </c>
      <c r="B494" t="s">
        <v>64</v>
      </c>
      <c r="C494">
        <v>2</v>
      </c>
      <c r="D494" t="s">
        <v>351</v>
      </c>
      <c r="E494">
        <v>2.2999999999999998</v>
      </c>
      <c r="F494" t="s">
        <v>391</v>
      </c>
      <c r="G494" t="s">
        <v>392</v>
      </c>
      <c r="H494" t="s">
        <v>393</v>
      </c>
      <c r="I494" t="s">
        <v>187</v>
      </c>
      <c r="J494" t="s">
        <v>188</v>
      </c>
      <c r="K494" t="s">
        <v>284</v>
      </c>
      <c r="L494">
        <v>3</v>
      </c>
      <c r="M494">
        <v>39</v>
      </c>
      <c r="N494" t="s">
        <v>394</v>
      </c>
      <c r="O494" t="s">
        <v>101</v>
      </c>
      <c r="P494">
        <v>5600</v>
      </c>
      <c r="Q494" t="s">
        <v>169</v>
      </c>
      <c r="R494">
        <v>5660</v>
      </c>
      <c r="S494" t="s">
        <v>103</v>
      </c>
      <c r="T494">
        <v>5661</v>
      </c>
      <c r="U494" t="s">
        <v>397</v>
      </c>
      <c r="V494">
        <v>0</v>
      </c>
      <c r="W494" t="s">
        <v>57</v>
      </c>
      <c r="X494">
        <v>5000</v>
      </c>
      <c r="Y494" t="s">
        <v>103</v>
      </c>
      <c r="Z494" t="s">
        <v>74</v>
      </c>
      <c r="AA494" t="s">
        <v>287</v>
      </c>
      <c r="AB494" t="s">
        <v>288</v>
      </c>
      <c r="AC494" t="s">
        <v>395</v>
      </c>
      <c r="AD494" t="s">
        <v>396</v>
      </c>
      <c r="AE494" s="1">
        <v>111805</v>
      </c>
      <c r="AF494" s="1">
        <v>81805</v>
      </c>
      <c r="AG494" s="1">
        <v>100630</v>
      </c>
      <c r="AH494" s="1">
        <v>100630</v>
      </c>
      <c r="AI494" s="1">
        <v>100630</v>
      </c>
      <c r="AJ494" s="1">
        <v>100630</v>
      </c>
      <c r="AK494" s="1">
        <v>100630</v>
      </c>
      <c r="AL494" s="1">
        <f t="shared" si="36"/>
        <v>11175</v>
      </c>
      <c r="AM494" s="1">
        <v>0</v>
      </c>
      <c r="AN494" s="1">
        <f t="shared" si="37"/>
        <v>111805</v>
      </c>
      <c r="AO494" s="1">
        <f t="shared" si="38"/>
        <v>11175</v>
      </c>
      <c r="AP494">
        <v>0</v>
      </c>
      <c r="AQ494" s="1">
        <v>30000</v>
      </c>
      <c r="AR494">
        <v>0</v>
      </c>
      <c r="AS494">
        <v>0</v>
      </c>
      <c r="AT494" s="1">
        <v>30000</v>
      </c>
    </row>
    <row r="495" spans="1:46" hidden="1" x14ac:dyDescent="0.25">
      <c r="A495" t="s">
        <v>63</v>
      </c>
      <c r="B495" t="s">
        <v>64</v>
      </c>
      <c r="C495">
        <v>1</v>
      </c>
      <c r="D495" t="s">
        <v>45</v>
      </c>
      <c r="E495">
        <v>1.3</v>
      </c>
      <c r="F495" t="s">
        <v>46</v>
      </c>
      <c r="G495" t="s">
        <v>47</v>
      </c>
      <c r="H495" t="s">
        <v>48</v>
      </c>
      <c r="I495" t="s">
        <v>161</v>
      </c>
      <c r="J495" t="s">
        <v>162</v>
      </c>
      <c r="K495" t="s">
        <v>89</v>
      </c>
      <c r="L495">
        <v>1</v>
      </c>
      <c r="M495">
        <v>14</v>
      </c>
      <c r="N495" t="s">
        <v>163</v>
      </c>
      <c r="O495" t="s">
        <v>101</v>
      </c>
      <c r="P495">
        <v>5600</v>
      </c>
      <c r="Q495" t="s">
        <v>169</v>
      </c>
      <c r="R495">
        <v>5670</v>
      </c>
      <c r="S495" t="s">
        <v>103</v>
      </c>
      <c r="T495">
        <v>5671</v>
      </c>
      <c r="U495" t="s">
        <v>171</v>
      </c>
      <c r="V495">
        <v>0</v>
      </c>
      <c r="W495" t="s">
        <v>57</v>
      </c>
      <c r="X495">
        <v>5000</v>
      </c>
      <c r="Y495" t="s">
        <v>103</v>
      </c>
      <c r="Z495" t="s">
        <v>74</v>
      </c>
      <c r="AA495" t="s">
        <v>96</v>
      </c>
      <c r="AB495" t="s">
        <v>76</v>
      </c>
      <c r="AC495" t="s">
        <v>165</v>
      </c>
      <c r="AD495" t="s">
        <v>166</v>
      </c>
      <c r="AE495" s="1">
        <v>78000</v>
      </c>
      <c r="AF495">
        <v>0</v>
      </c>
      <c r="AG495" s="1">
        <v>63892.800000000003</v>
      </c>
      <c r="AH495" s="1">
        <v>63892.800000000003</v>
      </c>
      <c r="AI495" s="1">
        <v>63892.800000000003</v>
      </c>
      <c r="AJ495" s="1">
        <v>63892.800000000003</v>
      </c>
      <c r="AK495" s="1">
        <v>63892.800000000003</v>
      </c>
      <c r="AL495" s="1">
        <f t="shared" si="36"/>
        <v>14107.199999999997</v>
      </c>
      <c r="AM495" s="1">
        <v>0</v>
      </c>
      <c r="AN495" s="1">
        <f t="shared" si="37"/>
        <v>78000</v>
      </c>
      <c r="AO495" s="1">
        <f t="shared" si="38"/>
        <v>14107.199999999997</v>
      </c>
      <c r="AP495">
        <v>0</v>
      </c>
      <c r="AQ495" s="1">
        <v>78000</v>
      </c>
      <c r="AR495">
        <v>0</v>
      </c>
      <c r="AS495">
        <v>0</v>
      </c>
      <c r="AT495" s="1">
        <v>78000</v>
      </c>
    </row>
    <row r="496" spans="1:46" hidden="1" x14ac:dyDescent="0.25">
      <c r="A496" t="s">
        <v>63</v>
      </c>
      <c r="B496" t="s">
        <v>64</v>
      </c>
      <c r="C496">
        <v>1</v>
      </c>
      <c r="D496" t="s">
        <v>45</v>
      </c>
      <c r="E496">
        <v>1.3</v>
      </c>
      <c r="F496" t="s">
        <v>46</v>
      </c>
      <c r="G496" t="s">
        <v>47</v>
      </c>
      <c r="H496" t="s">
        <v>48</v>
      </c>
      <c r="I496" t="s">
        <v>187</v>
      </c>
      <c r="J496" t="s">
        <v>188</v>
      </c>
      <c r="K496" t="s">
        <v>284</v>
      </c>
      <c r="L496">
        <v>3</v>
      </c>
      <c r="M496">
        <v>33</v>
      </c>
      <c r="N496" t="s">
        <v>285</v>
      </c>
      <c r="O496" t="s">
        <v>101</v>
      </c>
      <c r="P496">
        <v>5600</v>
      </c>
      <c r="Q496" t="s">
        <v>169</v>
      </c>
      <c r="R496">
        <v>5670</v>
      </c>
      <c r="S496" t="s">
        <v>103</v>
      </c>
      <c r="T496">
        <v>5671</v>
      </c>
      <c r="U496" t="s">
        <v>171</v>
      </c>
      <c r="V496">
        <v>0</v>
      </c>
      <c r="W496" t="s">
        <v>57</v>
      </c>
      <c r="X496">
        <v>5000</v>
      </c>
      <c r="Y496" t="s">
        <v>103</v>
      </c>
      <c r="Z496" t="s">
        <v>74</v>
      </c>
      <c r="AA496" t="s">
        <v>287</v>
      </c>
      <c r="AB496" t="s">
        <v>288</v>
      </c>
      <c r="AC496" t="s">
        <v>289</v>
      </c>
      <c r="AD496" t="s">
        <v>290</v>
      </c>
      <c r="AE496" s="1">
        <v>883586.88</v>
      </c>
      <c r="AF496" s="1">
        <v>1000000</v>
      </c>
      <c r="AG496" s="1">
        <v>883586.88</v>
      </c>
      <c r="AH496" s="1">
        <v>883586.88</v>
      </c>
      <c r="AI496" s="1">
        <v>883586.88</v>
      </c>
      <c r="AJ496" s="1">
        <v>883586.88</v>
      </c>
      <c r="AK496" s="1">
        <v>883586.88</v>
      </c>
      <c r="AL496" s="1">
        <f t="shared" si="36"/>
        <v>0</v>
      </c>
      <c r="AM496" s="1">
        <v>0</v>
      </c>
      <c r="AN496" s="1">
        <f t="shared" si="37"/>
        <v>883586.88</v>
      </c>
      <c r="AO496" s="1">
        <f t="shared" si="38"/>
        <v>0</v>
      </c>
      <c r="AP496">
        <v>0</v>
      </c>
      <c r="AQ496" s="1">
        <v>24739.72</v>
      </c>
      <c r="AR496">
        <v>0</v>
      </c>
      <c r="AS496" s="1">
        <v>141152.84</v>
      </c>
      <c r="AT496" s="1">
        <v>-116413.12</v>
      </c>
    </row>
    <row r="497" spans="1:46" hidden="1" x14ac:dyDescent="0.25">
      <c r="A497" t="s">
        <v>63</v>
      </c>
      <c r="B497" t="s">
        <v>64</v>
      </c>
      <c r="C497">
        <v>2</v>
      </c>
      <c r="D497" t="s">
        <v>351</v>
      </c>
      <c r="E497">
        <v>2.2000000000000002</v>
      </c>
      <c r="F497" t="s">
        <v>370</v>
      </c>
      <c r="G497" t="s">
        <v>371</v>
      </c>
      <c r="H497" t="s">
        <v>372</v>
      </c>
      <c r="I497" t="s">
        <v>161</v>
      </c>
      <c r="J497" t="s">
        <v>162</v>
      </c>
      <c r="K497" t="s">
        <v>89</v>
      </c>
      <c r="L497">
        <v>1</v>
      </c>
      <c r="M497">
        <v>16</v>
      </c>
      <c r="N497" t="s">
        <v>163</v>
      </c>
      <c r="O497" t="s">
        <v>101</v>
      </c>
      <c r="P497">
        <v>5600</v>
      </c>
      <c r="Q497" t="s">
        <v>169</v>
      </c>
      <c r="R497">
        <v>5670</v>
      </c>
      <c r="S497" t="s">
        <v>103</v>
      </c>
      <c r="T497">
        <v>5671</v>
      </c>
      <c r="U497" t="s">
        <v>171</v>
      </c>
      <c r="V497">
        <v>0</v>
      </c>
      <c r="W497" t="s">
        <v>57</v>
      </c>
      <c r="X497">
        <v>5000</v>
      </c>
      <c r="Y497" t="s">
        <v>103</v>
      </c>
      <c r="Z497" t="s">
        <v>74</v>
      </c>
      <c r="AA497" t="s">
        <v>96</v>
      </c>
      <c r="AB497" t="s">
        <v>76</v>
      </c>
      <c r="AC497" t="s">
        <v>378</v>
      </c>
      <c r="AD497" t="s">
        <v>166</v>
      </c>
      <c r="AE497" s="1">
        <v>40000</v>
      </c>
      <c r="AF497" s="1">
        <v>70000</v>
      </c>
      <c r="AG497" s="1">
        <v>34985.599999999999</v>
      </c>
      <c r="AH497" s="1">
        <v>34985.599999999999</v>
      </c>
      <c r="AI497" s="1">
        <v>34985.599999999999</v>
      </c>
      <c r="AJ497" s="1">
        <v>34985.599999999999</v>
      </c>
      <c r="AK497" s="1">
        <v>34985.599999999999</v>
      </c>
      <c r="AL497" s="1">
        <f t="shared" si="36"/>
        <v>5014.4000000000015</v>
      </c>
      <c r="AM497" s="1">
        <v>0</v>
      </c>
      <c r="AN497" s="1">
        <f t="shared" si="37"/>
        <v>40000</v>
      </c>
      <c r="AO497" s="1">
        <f t="shared" si="38"/>
        <v>5014.4000000000015</v>
      </c>
      <c r="AP497">
        <v>0</v>
      </c>
      <c r="AQ497" s="1">
        <v>3000</v>
      </c>
      <c r="AR497">
        <v>0</v>
      </c>
      <c r="AS497" s="1">
        <v>33000</v>
      </c>
      <c r="AT497" s="1">
        <v>-30000</v>
      </c>
    </row>
    <row r="498" spans="1:46" hidden="1" x14ac:dyDescent="0.25">
      <c r="A498" t="s">
        <v>63</v>
      </c>
      <c r="B498" t="s">
        <v>64</v>
      </c>
      <c r="C498">
        <v>2</v>
      </c>
      <c r="D498" t="s">
        <v>351</v>
      </c>
      <c r="E498">
        <v>2.5</v>
      </c>
      <c r="F498" t="s">
        <v>417</v>
      </c>
      <c r="G498" t="s">
        <v>418</v>
      </c>
      <c r="H498" t="s">
        <v>419</v>
      </c>
      <c r="I498" t="s">
        <v>161</v>
      </c>
      <c r="J498" t="s">
        <v>162</v>
      </c>
      <c r="K498" t="s">
        <v>404</v>
      </c>
      <c r="L498">
        <v>5</v>
      </c>
      <c r="M498">
        <v>25</v>
      </c>
      <c r="N498" t="s">
        <v>420</v>
      </c>
      <c r="O498" t="s">
        <v>101</v>
      </c>
      <c r="P498">
        <v>5600</v>
      </c>
      <c r="Q498" t="s">
        <v>169</v>
      </c>
      <c r="R498">
        <v>5670</v>
      </c>
      <c r="S498" t="s">
        <v>103</v>
      </c>
      <c r="T498">
        <v>5671</v>
      </c>
      <c r="U498" t="s">
        <v>171</v>
      </c>
      <c r="V498">
        <v>0</v>
      </c>
      <c r="W498" t="s">
        <v>57</v>
      </c>
      <c r="X498">
        <v>5000</v>
      </c>
      <c r="Y498" t="s">
        <v>103</v>
      </c>
      <c r="Z498" t="s">
        <v>74</v>
      </c>
      <c r="AA498" t="s">
        <v>406</v>
      </c>
      <c r="AB498" t="s">
        <v>202</v>
      </c>
      <c r="AC498" t="s">
        <v>421</v>
      </c>
      <c r="AD498" t="s">
        <v>422</v>
      </c>
      <c r="AE498" s="1">
        <v>250000</v>
      </c>
      <c r="AF498" s="1">
        <v>250000</v>
      </c>
      <c r="AG498" s="1">
        <v>218111.11</v>
      </c>
      <c r="AH498" s="1">
        <v>62081.2</v>
      </c>
      <c r="AI498" s="1">
        <v>58777.55</v>
      </c>
      <c r="AJ498" s="1">
        <v>58777.55</v>
      </c>
      <c r="AK498" s="1">
        <v>58777.55</v>
      </c>
      <c r="AL498" s="1">
        <f t="shared" si="36"/>
        <v>31888.890000000014</v>
      </c>
      <c r="AM498" s="1">
        <v>0</v>
      </c>
      <c r="AN498" s="1">
        <f t="shared" si="37"/>
        <v>250000</v>
      </c>
      <c r="AO498" s="1">
        <f t="shared" si="38"/>
        <v>31888.890000000014</v>
      </c>
      <c r="AP498">
        <v>0</v>
      </c>
      <c r="AQ498">
        <v>0</v>
      </c>
      <c r="AR498">
        <v>0</v>
      </c>
      <c r="AS498">
        <v>0</v>
      </c>
      <c r="AT498">
        <v>0</v>
      </c>
    </row>
    <row r="499" spans="1:46" hidden="1" x14ac:dyDescent="0.25">
      <c r="A499" t="s">
        <v>63</v>
      </c>
      <c r="B499" t="s">
        <v>64</v>
      </c>
      <c r="C499">
        <v>2</v>
      </c>
      <c r="D499" t="s">
        <v>351</v>
      </c>
      <c r="E499">
        <v>2.7</v>
      </c>
      <c r="F499" t="s">
        <v>447</v>
      </c>
      <c r="G499" t="s">
        <v>448</v>
      </c>
      <c r="H499" t="s">
        <v>447</v>
      </c>
      <c r="I499" t="s">
        <v>187</v>
      </c>
      <c r="J499" t="s">
        <v>188</v>
      </c>
      <c r="K499" t="s">
        <v>463</v>
      </c>
      <c r="L499">
        <v>4</v>
      </c>
      <c r="M499">
        <v>48</v>
      </c>
      <c r="N499" t="s">
        <v>464</v>
      </c>
      <c r="O499" t="s">
        <v>101</v>
      </c>
      <c r="P499">
        <v>5600</v>
      </c>
      <c r="Q499" t="s">
        <v>169</v>
      </c>
      <c r="R499">
        <v>5670</v>
      </c>
      <c r="S499" t="s">
        <v>103</v>
      </c>
      <c r="T499">
        <v>5671</v>
      </c>
      <c r="U499" t="s">
        <v>171</v>
      </c>
      <c r="V499">
        <v>0</v>
      </c>
      <c r="W499" t="s">
        <v>57</v>
      </c>
      <c r="X499">
        <v>5000</v>
      </c>
      <c r="Y499" t="s">
        <v>103</v>
      </c>
      <c r="Z499" t="s">
        <v>74</v>
      </c>
      <c r="AA499" t="s">
        <v>465</v>
      </c>
      <c r="AB499" t="s">
        <v>358</v>
      </c>
      <c r="AC499" t="s">
        <v>466</v>
      </c>
      <c r="AD499" t="s">
        <v>467</v>
      </c>
      <c r="AE499" s="1">
        <v>100000</v>
      </c>
      <c r="AF499" s="1">
        <v>100000</v>
      </c>
      <c r="AG499">
        <v>0</v>
      </c>
      <c r="AH499">
        <v>0</v>
      </c>
      <c r="AI499">
        <v>0</v>
      </c>
      <c r="AJ499">
        <v>0</v>
      </c>
      <c r="AK499">
        <v>0</v>
      </c>
      <c r="AL499" s="1">
        <f t="shared" si="36"/>
        <v>100000</v>
      </c>
      <c r="AM499" s="1">
        <v>0</v>
      </c>
      <c r="AN499" s="1">
        <f t="shared" si="37"/>
        <v>100000</v>
      </c>
      <c r="AO499" s="1">
        <f t="shared" si="38"/>
        <v>100000</v>
      </c>
      <c r="AP499">
        <v>0</v>
      </c>
      <c r="AQ499">
        <v>0</v>
      </c>
      <c r="AR499">
        <v>0</v>
      </c>
      <c r="AS499">
        <v>0</v>
      </c>
      <c r="AT499">
        <v>0</v>
      </c>
    </row>
    <row r="500" spans="1:46" hidden="1" x14ac:dyDescent="0.25">
      <c r="A500" t="s">
        <v>63</v>
      </c>
      <c r="B500" t="s">
        <v>64</v>
      </c>
      <c r="C500">
        <v>3</v>
      </c>
      <c r="D500" t="s">
        <v>472</v>
      </c>
      <c r="E500">
        <v>3.1</v>
      </c>
      <c r="F500" t="s">
        <v>473</v>
      </c>
      <c r="G500" t="s">
        <v>474</v>
      </c>
      <c r="H500" t="s">
        <v>475</v>
      </c>
      <c r="I500" t="s">
        <v>187</v>
      </c>
      <c r="J500" t="s">
        <v>188</v>
      </c>
      <c r="K500" t="s">
        <v>293</v>
      </c>
      <c r="L500">
        <v>8</v>
      </c>
      <c r="M500">
        <v>42</v>
      </c>
      <c r="N500" t="s">
        <v>483</v>
      </c>
      <c r="O500" t="s">
        <v>101</v>
      </c>
      <c r="P500">
        <v>5600</v>
      </c>
      <c r="Q500" t="s">
        <v>169</v>
      </c>
      <c r="R500">
        <v>5670</v>
      </c>
      <c r="S500" t="s">
        <v>103</v>
      </c>
      <c r="T500">
        <v>5671</v>
      </c>
      <c r="U500" t="s">
        <v>171</v>
      </c>
      <c r="V500">
        <v>0</v>
      </c>
      <c r="W500" t="s">
        <v>57</v>
      </c>
      <c r="X500">
        <v>5000</v>
      </c>
      <c r="Y500" t="s">
        <v>103</v>
      </c>
      <c r="Z500" t="s">
        <v>74</v>
      </c>
      <c r="AA500" t="s">
        <v>296</v>
      </c>
      <c r="AB500" t="s">
        <v>479</v>
      </c>
      <c r="AC500" t="s">
        <v>484</v>
      </c>
      <c r="AD500" t="s">
        <v>485</v>
      </c>
      <c r="AE500" s="1">
        <v>170000</v>
      </c>
      <c r="AF500" s="1">
        <v>150000</v>
      </c>
      <c r="AG500" s="1">
        <v>167040</v>
      </c>
      <c r="AH500" s="1">
        <v>167040</v>
      </c>
      <c r="AI500" s="1">
        <v>167040</v>
      </c>
      <c r="AJ500" s="1">
        <v>167040</v>
      </c>
      <c r="AK500" s="1">
        <v>167040</v>
      </c>
      <c r="AL500" s="1">
        <f t="shared" si="36"/>
        <v>2960</v>
      </c>
      <c r="AM500" s="1">
        <v>0</v>
      </c>
      <c r="AN500" s="1">
        <f t="shared" si="37"/>
        <v>170000</v>
      </c>
      <c r="AO500" s="1">
        <f t="shared" si="38"/>
        <v>2960</v>
      </c>
      <c r="AP500">
        <v>0</v>
      </c>
      <c r="AQ500" s="1">
        <v>20000</v>
      </c>
      <c r="AR500">
        <v>0</v>
      </c>
      <c r="AS500">
        <v>0</v>
      </c>
      <c r="AT500" s="1">
        <v>20000</v>
      </c>
    </row>
    <row r="501" spans="1:46" hidden="1" x14ac:dyDescent="0.25">
      <c r="A501" t="s">
        <v>63</v>
      </c>
      <c r="B501" t="s">
        <v>64</v>
      </c>
      <c r="C501">
        <v>3</v>
      </c>
      <c r="D501" t="s">
        <v>472</v>
      </c>
      <c r="E501">
        <v>3.8</v>
      </c>
      <c r="F501" t="s">
        <v>506</v>
      </c>
      <c r="G501" t="s">
        <v>507</v>
      </c>
      <c r="H501" t="s">
        <v>508</v>
      </c>
      <c r="I501" t="s">
        <v>187</v>
      </c>
      <c r="J501" t="s">
        <v>188</v>
      </c>
      <c r="K501" t="s">
        <v>509</v>
      </c>
      <c r="L501">
        <v>6</v>
      </c>
      <c r="M501">
        <v>49</v>
      </c>
      <c r="N501" t="s">
        <v>510</v>
      </c>
      <c r="O501" t="s">
        <v>101</v>
      </c>
      <c r="P501">
        <v>5600</v>
      </c>
      <c r="Q501" t="s">
        <v>169</v>
      </c>
      <c r="R501">
        <v>5670</v>
      </c>
      <c r="S501" t="s">
        <v>103</v>
      </c>
      <c r="T501">
        <v>5671</v>
      </c>
      <c r="U501" t="s">
        <v>171</v>
      </c>
      <c r="V501">
        <v>0</v>
      </c>
      <c r="W501" t="s">
        <v>57</v>
      </c>
      <c r="X501">
        <v>5000</v>
      </c>
      <c r="Y501" t="s">
        <v>103</v>
      </c>
      <c r="Z501" t="s">
        <v>74</v>
      </c>
      <c r="AA501" t="s">
        <v>512</v>
      </c>
      <c r="AB501" t="s">
        <v>60</v>
      </c>
      <c r="AC501" t="s">
        <v>513</v>
      </c>
      <c r="AD501" t="s">
        <v>514</v>
      </c>
      <c r="AE501">
        <v>0</v>
      </c>
      <c r="AF501" s="1">
        <v>600000</v>
      </c>
      <c r="AG501">
        <v>0</v>
      </c>
      <c r="AH501">
        <v>0</v>
      </c>
      <c r="AI501">
        <v>0</v>
      </c>
      <c r="AJ501">
        <v>0</v>
      </c>
      <c r="AK501">
        <v>0</v>
      </c>
      <c r="AL501" s="1">
        <f t="shared" si="36"/>
        <v>0</v>
      </c>
      <c r="AM501" s="1">
        <v>0</v>
      </c>
      <c r="AN501" s="1">
        <f t="shared" si="37"/>
        <v>0</v>
      </c>
      <c r="AO501" s="1">
        <f t="shared" si="38"/>
        <v>0</v>
      </c>
      <c r="AP501">
        <v>0</v>
      </c>
      <c r="AQ501">
        <v>0</v>
      </c>
      <c r="AR501">
        <v>0</v>
      </c>
      <c r="AS501" s="1">
        <v>600000</v>
      </c>
      <c r="AT501" s="1">
        <v>-600000</v>
      </c>
    </row>
    <row r="502" spans="1:46" hidden="1" x14ac:dyDescent="0.25">
      <c r="A502" t="s">
        <v>63</v>
      </c>
      <c r="B502" t="s">
        <v>64</v>
      </c>
      <c r="C502">
        <v>1</v>
      </c>
      <c r="D502" t="s">
        <v>45</v>
      </c>
      <c r="E502">
        <v>1.7</v>
      </c>
      <c r="F502" t="s">
        <v>321</v>
      </c>
      <c r="G502" t="s">
        <v>322</v>
      </c>
      <c r="H502" t="s">
        <v>323</v>
      </c>
      <c r="I502" t="s">
        <v>187</v>
      </c>
      <c r="J502" t="s">
        <v>188</v>
      </c>
      <c r="K502" t="s">
        <v>89</v>
      </c>
      <c r="L502">
        <v>3</v>
      </c>
      <c r="M502">
        <v>12</v>
      </c>
      <c r="N502" t="s">
        <v>324</v>
      </c>
      <c r="O502" t="s">
        <v>101</v>
      </c>
      <c r="P502">
        <v>5600</v>
      </c>
      <c r="Q502" t="s">
        <v>169</v>
      </c>
      <c r="R502">
        <v>5690</v>
      </c>
      <c r="S502" t="s">
        <v>103</v>
      </c>
      <c r="T502">
        <v>5691</v>
      </c>
      <c r="U502" t="s">
        <v>330</v>
      </c>
      <c r="V502">
        <v>0</v>
      </c>
      <c r="W502" t="s">
        <v>57</v>
      </c>
      <c r="X502">
        <v>5000</v>
      </c>
      <c r="Y502" t="s">
        <v>103</v>
      </c>
      <c r="Z502" t="s">
        <v>74</v>
      </c>
      <c r="AA502" t="s">
        <v>96</v>
      </c>
      <c r="AB502" t="s">
        <v>288</v>
      </c>
      <c r="AC502" t="s">
        <v>329</v>
      </c>
      <c r="AD502" t="s">
        <v>327</v>
      </c>
      <c r="AE502" s="1">
        <v>2000000</v>
      </c>
      <c r="AF502" s="1">
        <v>1000000</v>
      </c>
      <c r="AG502" s="1">
        <v>739807.05</v>
      </c>
      <c r="AH502" s="1">
        <v>739807.05</v>
      </c>
      <c r="AI502" s="1">
        <v>739807.05</v>
      </c>
      <c r="AJ502" s="1">
        <v>739807.05</v>
      </c>
      <c r="AK502" s="1">
        <v>739807.05</v>
      </c>
      <c r="AL502" s="1">
        <f t="shared" si="36"/>
        <v>1260192.95</v>
      </c>
      <c r="AM502" s="1">
        <v>0</v>
      </c>
      <c r="AN502" s="1">
        <f t="shared" si="37"/>
        <v>2000000</v>
      </c>
      <c r="AO502" s="1">
        <f t="shared" si="38"/>
        <v>1260192.95</v>
      </c>
      <c r="AP502">
        <v>0</v>
      </c>
      <c r="AQ502" s="1">
        <v>1000000</v>
      </c>
      <c r="AR502">
        <v>0</v>
      </c>
      <c r="AS502">
        <v>0</v>
      </c>
      <c r="AT502" s="1">
        <v>1000000</v>
      </c>
    </row>
    <row r="503" spans="1:46" hidden="1" x14ac:dyDescent="0.25">
      <c r="A503" t="s">
        <v>63</v>
      </c>
      <c r="B503" t="s">
        <v>64</v>
      </c>
      <c r="C503">
        <v>2</v>
      </c>
      <c r="D503" t="s">
        <v>351</v>
      </c>
      <c r="E503">
        <v>2.1</v>
      </c>
      <c r="F503" t="s">
        <v>352</v>
      </c>
      <c r="G503" t="s">
        <v>353</v>
      </c>
      <c r="H503" t="s">
        <v>354</v>
      </c>
      <c r="I503" t="s">
        <v>87</v>
      </c>
      <c r="J503" t="s">
        <v>88</v>
      </c>
      <c r="K503" t="s">
        <v>355</v>
      </c>
      <c r="L503">
        <v>4</v>
      </c>
      <c r="M503">
        <v>56</v>
      </c>
      <c r="N503" t="s">
        <v>356</v>
      </c>
      <c r="O503" t="s">
        <v>101</v>
      </c>
      <c r="P503">
        <v>5600</v>
      </c>
      <c r="Q503" t="s">
        <v>169</v>
      </c>
      <c r="R503">
        <v>5690</v>
      </c>
      <c r="S503" t="s">
        <v>103</v>
      </c>
      <c r="T503">
        <v>5691</v>
      </c>
      <c r="U503" t="s">
        <v>330</v>
      </c>
      <c r="V503">
        <v>0</v>
      </c>
      <c r="W503" t="s">
        <v>57</v>
      </c>
      <c r="X503">
        <v>5000</v>
      </c>
      <c r="Y503" t="s">
        <v>103</v>
      </c>
      <c r="Z503" t="s">
        <v>74</v>
      </c>
      <c r="AA503" t="s">
        <v>357</v>
      </c>
      <c r="AB503" t="s">
        <v>358</v>
      </c>
      <c r="AC503" t="s">
        <v>359</v>
      </c>
      <c r="AD503" t="s">
        <v>360</v>
      </c>
      <c r="AE503" s="1">
        <v>1149000</v>
      </c>
      <c r="AF503" s="1">
        <v>1500000</v>
      </c>
      <c r="AG503" s="1">
        <v>1148400</v>
      </c>
      <c r="AH503" s="1">
        <v>1148400</v>
      </c>
      <c r="AI503" s="1">
        <v>1148400</v>
      </c>
      <c r="AJ503">
        <v>0</v>
      </c>
      <c r="AK503">
        <v>0</v>
      </c>
      <c r="AL503" s="1">
        <f t="shared" si="36"/>
        <v>600</v>
      </c>
      <c r="AM503" s="1">
        <v>0</v>
      </c>
      <c r="AN503" s="1">
        <f t="shared" si="37"/>
        <v>1149000</v>
      </c>
      <c r="AO503" s="1">
        <f t="shared" si="38"/>
        <v>600</v>
      </c>
      <c r="AP503">
        <v>0</v>
      </c>
      <c r="AQ503">
        <v>0</v>
      </c>
      <c r="AR503">
        <v>0</v>
      </c>
      <c r="AS503" s="1">
        <v>351000</v>
      </c>
      <c r="AT503" s="1">
        <v>-351000</v>
      </c>
    </row>
    <row r="504" spans="1:46" hidden="1" x14ac:dyDescent="0.25">
      <c r="A504" t="s">
        <v>63</v>
      </c>
      <c r="B504" t="s">
        <v>64</v>
      </c>
      <c r="C504">
        <v>2</v>
      </c>
      <c r="D504" t="s">
        <v>351</v>
      </c>
      <c r="E504">
        <v>2.2999999999999998</v>
      </c>
      <c r="F504" t="s">
        <v>391</v>
      </c>
      <c r="G504" t="s">
        <v>392</v>
      </c>
      <c r="H504" t="s">
        <v>393</v>
      </c>
      <c r="I504" t="s">
        <v>187</v>
      </c>
      <c r="J504" t="s">
        <v>188</v>
      </c>
      <c r="K504" t="s">
        <v>284</v>
      </c>
      <c r="L504">
        <v>3</v>
      </c>
      <c r="M504">
        <v>39</v>
      </c>
      <c r="N504" t="s">
        <v>394</v>
      </c>
      <c r="O504" t="s">
        <v>101</v>
      </c>
      <c r="P504">
        <v>5600</v>
      </c>
      <c r="Q504" t="s">
        <v>169</v>
      </c>
      <c r="R504">
        <v>5690</v>
      </c>
      <c r="S504" t="s">
        <v>103</v>
      </c>
      <c r="T504">
        <v>5691</v>
      </c>
      <c r="U504" t="s">
        <v>330</v>
      </c>
      <c r="V504">
        <v>0</v>
      </c>
      <c r="W504" t="s">
        <v>57</v>
      </c>
      <c r="X504">
        <v>5000</v>
      </c>
      <c r="Y504" t="s">
        <v>103</v>
      </c>
      <c r="Z504" t="s">
        <v>74</v>
      </c>
      <c r="AA504" t="s">
        <v>287</v>
      </c>
      <c r="AB504" t="s">
        <v>288</v>
      </c>
      <c r="AC504" t="s">
        <v>395</v>
      </c>
      <c r="AD504" t="s">
        <v>396</v>
      </c>
      <c r="AE504" s="1">
        <v>42000</v>
      </c>
      <c r="AF504" s="1">
        <v>92000</v>
      </c>
      <c r="AG504" s="1">
        <v>31320</v>
      </c>
      <c r="AH504" s="1">
        <v>31320</v>
      </c>
      <c r="AI504" s="1">
        <v>31320</v>
      </c>
      <c r="AJ504" s="1">
        <v>31320</v>
      </c>
      <c r="AK504" s="1">
        <v>31320</v>
      </c>
      <c r="AL504" s="1">
        <f t="shared" si="36"/>
        <v>10680</v>
      </c>
      <c r="AM504" s="1">
        <v>0</v>
      </c>
      <c r="AN504" s="1">
        <f t="shared" si="37"/>
        <v>42000</v>
      </c>
      <c r="AO504" s="1">
        <f t="shared" si="38"/>
        <v>10680</v>
      </c>
      <c r="AP504">
        <v>0</v>
      </c>
      <c r="AQ504">
        <v>0</v>
      </c>
      <c r="AR504">
        <v>0</v>
      </c>
      <c r="AS504" s="1">
        <v>50000</v>
      </c>
      <c r="AT504" s="1">
        <v>-50000</v>
      </c>
    </row>
    <row r="505" spans="1:46" hidden="1" x14ac:dyDescent="0.25">
      <c r="A505" t="s">
        <v>63</v>
      </c>
      <c r="B505" t="s">
        <v>64</v>
      </c>
      <c r="C505">
        <v>3</v>
      </c>
      <c r="D505" t="s">
        <v>472</v>
      </c>
      <c r="E505">
        <v>3.8</v>
      </c>
      <c r="F505" t="s">
        <v>506</v>
      </c>
      <c r="G505" t="s">
        <v>507</v>
      </c>
      <c r="H505" t="s">
        <v>508</v>
      </c>
      <c r="I505" t="s">
        <v>187</v>
      </c>
      <c r="J505" t="s">
        <v>188</v>
      </c>
      <c r="K505" t="s">
        <v>509</v>
      </c>
      <c r="L505">
        <v>6</v>
      </c>
      <c r="M505">
        <v>50</v>
      </c>
      <c r="N505" t="s">
        <v>510</v>
      </c>
      <c r="O505" t="s">
        <v>101</v>
      </c>
      <c r="P505">
        <v>5600</v>
      </c>
      <c r="Q505" t="s">
        <v>169</v>
      </c>
      <c r="R505">
        <v>5690</v>
      </c>
      <c r="S505" t="s">
        <v>103</v>
      </c>
      <c r="T505">
        <v>5691</v>
      </c>
      <c r="U505" t="s">
        <v>330</v>
      </c>
      <c r="V505">
        <v>0</v>
      </c>
      <c r="W505" t="s">
        <v>57</v>
      </c>
      <c r="X505">
        <v>5000</v>
      </c>
      <c r="Y505" t="s">
        <v>103</v>
      </c>
      <c r="Z505" t="s">
        <v>74</v>
      </c>
      <c r="AA505" t="s">
        <v>512</v>
      </c>
      <c r="AB505" t="s">
        <v>60</v>
      </c>
      <c r="AC505" t="s">
        <v>519</v>
      </c>
      <c r="AD505" t="s">
        <v>514</v>
      </c>
      <c r="AE505" s="1">
        <v>4378873.0999999996</v>
      </c>
      <c r="AF505">
        <v>0</v>
      </c>
      <c r="AG505" s="1">
        <v>4378873.0999999996</v>
      </c>
      <c r="AH505" s="1">
        <v>4378860.8</v>
      </c>
      <c r="AI505" s="1">
        <v>4378860.8</v>
      </c>
      <c r="AJ505">
        <v>0</v>
      </c>
      <c r="AK505">
        <v>0</v>
      </c>
      <c r="AL505" s="1">
        <f t="shared" si="36"/>
        <v>0</v>
      </c>
      <c r="AM505" s="1">
        <v>0</v>
      </c>
      <c r="AN505" s="1">
        <f t="shared" si="37"/>
        <v>4378873.0999999996</v>
      </c>
      <c r="AO505" s="1">
        <f t="shared" si="38"/>
        <v>0</v>
      </c>
      <c r="AP505" s="1">
        <v>4378873.0999999996</v>
      </c>
      <c r="AQ505">
        <v>0</v>
      </c>
      <c r="AR505">
        <v>0</v>
      </c>
      <c r="AS505">
        <v>0</v>
      </c>
      <c r="AT505" s="1">
        <v>4378873.0999999996</v>
      </c>
    </row>
    <row r="506" spans="1:46" hidden="1" x14ac:dyDescent="0.25">
      <c r="A506" t="s">
        <v>534</v>
      </c>
      <c r="B506" t="s">
        <v>44</v>
      </c>
      <c r="C506">
        <v>3</v>
      </c>
      <c r="D506" t="s">
        <v>472</v>
      </c>
      <c r="E506">
        <v>3.8</v>
      </c>
      <c r="F506" t="s">
        <v>506</v>
      </c>
      <c r="G506" t="s">
        <v>507</v>
      </c>
      <c r="H506" t="s">
        <v>508</v>
      </c>
      <c r="I506" t="s">
        <v>187</v>
      </c>
      <c r="J506" t="s">
        <v>188</v>
      </c>
      <c r="K506" t="s">
        <v>509</v>
      </c>
      <c r="L506">
        <v>6</v>
      </c>
      <c r="M506">
        <v>50</v>
      </c>
      <c r="N506" t="s">
        <v>510</v>
      </c>
      <c r="O506" t="s">
        <v>101</v>
      </c>
      <c r="P506">
        <v>5600</v>
      </c>
      <c r="Q506" t="s">
        <v>169</v>
      </c>
      <c r="R506">
        <v>5690</v>
      </c>
      <c r="S506" t="s">
        <v>103</v>
      </c>
      <c r="T506">
        <v>5691</v>
      </c>
      <c r="U506" t="s">
        <v>330</v>
      </c>
      <c r="V506">
        <v>0</v>
      </c>
      <c r="W506" t="s">
        <v>57</v>
      </c>
      <c r="X506">
        <v>5000</v>
      </c>
      <c r="Y506" t="s">
        <v>103</v>
      </c>
      <c r="Z506" s="14" t="s">
        <v>535</v>
      </c>
      <c r="AA506" t="s">
        <v>512</v>
      </c>
      <c r="AB506" t="s">
        <v>60</v>
      </c>
      <c r="AC506" t="s">
        <v>519</v>
      </c>
      <c r="AD506" t="s">
        <v>514</v>
      </c>
      <c r="AE506" s="1">
        <v>70724000</v>
      </c>
      <c r="AF506" s="1">
        <v>70724000</v>
      </c>
      <c r="AG506" s="1">
        <v>70723059.019999996</v>
      </c>
      <c r="AH506" s="1">
        <v>70723059.019999996</v>
      </c>
      <c r="AI506" s="1">
        <v>70723059.019999996</v>
      </c>
      <c r="AJ506" s="1">
        <v>70723059.019999996</v>
      </c>
      <c r="AK506">
        <v>0</v>
      </c>
      <c r="AL506" s="1">
        <f t="shared" si="36"/>
        <v>940.98000000417233</v>
      </c>
      <c r="AM506" s="11">
        <v>-940.98</v>
      </c>
      <c r="AN506" s="13">
        <f t="shared" si="37"/>
        <v>70723059.019999996</v>
      </c>
      <c r="AO506" s="1">
        <f t="shared" si="38"/>
        <v>0</v>
      </c>
      <c r="AP506">
        <v>0</v>
      </c>
      <c r="AQ506">
        <v>0</v>
      </c>
      <c r="AR506">
        <v>0</v>
      </c>
      <c r="AS506">
        <v>0</v>
      </c>
      <c r="AT506">
        <v>0</v>
      </c>
    </row>
    <row r="507" spans="1:46" hidden="1" x14ac:dyDescent="0.25">
      <c r="A507" t="s">
        <v>63</v>
      </c>
      <c r="B507" t="s">
        <v>64</v>
      </c>
      <c r="C507">
        <v>2</v>
      </c>
      <c r="D507" t="s">
        <v>351</v>
      </c>
      <c r="E507">
        <v>2.7</v>
      </c>
      <c r="F507" t="s">
        <v>447</v>
      </c>
      <c r="G507" t="s">
        <v>448</v>
      </c>
      <c r="H507" t="s">
        <v>447</v>
      </c>
      <c r="I507" t="s">
        <v>187</v>
      </c>
      <c r="J507" t="s">
        <v>188</v>
      </c>
      <c r="K507" t="s">
        <v>463</v>
      </c>
      <c r="L507">
        <v>4</v>
      </c>
      <c r="M507">
        <v>48</v>
      </c>
      <c r="N507" t="s">
        <v>464</v>
      </c>
      <c r="O507" t="s">
        <v>101</v>
      </c>
      <c r="P507">
        <v>5700</v>
      </c>
      <c r="Q507" t="s">
        <v>468</v>
      </c>
      <c r="R507">
        <v>5780</v>
      </c>
      <c r="S507" t="s">
        <v>103</v>
      </c>
      <c r="T507">
        <v>5781</v>
      </c>
      <c r="U507" t="s">
        <v>469</v>
      </c>
      <c r="V507">
        <v>0</v>
      </c>
      <c r="W507" t="s">
        <v>57</v>
      </c>
      <c r="X507">
        <v>5000</v>
      </c>
      <c r="Y507" t="s">
        <v>103</v>
      </c>
      <c r="Z507" t="s">
        <v>74</v>
      </c>
      <c r="AA507" t="s">
        <v>465</v>
      </c>
      <c r="AB507" t="s">
        <v>358</v>
      </c>
      <c r="AC507" t="s">
        <v>466</v>
      </c>
      <c r="AD507" t="s">
        <v>467</v>
      </c>
      <c r="AE507" s="1">
        <v>50000</v>
      </c>
      <c r="AF507" s="1">
        <v>50000</v>
      </c>
      <c r="AG507">
        <v>0</v>
      </c>
      <c r="AH507">
        <v>0</v>
      </c>
      <c r="AI507">
        <v>0</v>
      </c>
      <c r="AJ507">
        <v>0</v>
      </c>
      <c r="AK507">
        <v>0</v>
      </c>
      <c r="AL507" s="1">
        <f t="shared" si="36"/>
        <v>50000</v>
      </c>
      <c r="AM507" s="1">
        <v>0</v>
      </c>
      <c r="AN507" s="1">
        <f t="shared" si="37"/>
        <v>50000</v>
      </c>
      <c r="AO507" s="1">
        <f t="shared" si="38"/>
        <v>50000</v>
      </c>
      <c r="AP507">
        <v>0</v>
      </c>
      <c r="AQ507">
        <v>0</v>
      </c>
      <c r="AR507">
        <v>0</v>
      </c>
      <c r="AS507">
        <v>0</v>
      </c>
      <c r="AT507">
        <v>0</v>
      </c>
    </row>
    <row r="508" spans="1:46" hidden="1" x14ac:dyDescent="0.25">
      <c r="A508" t="s">
        <v>63</v>
      </c>
      <c r="B508" t="s">
        <v>64</v>
      </c>
      <c r="C508">
        <v>1</v>
      </c>
      <c r="D508" t="s">
        <v>45</v>
      </c>
      <c r="E508">
        <v>1.3</v>
      </c>
      <c r="F508" t="s">
        <v>46</v>
      </c>
      <c r="G508" t="s">
        <v>47</v>
      </c>
      <c r="H508" t="s">
        <v>48</v>
      </c>
      <c r="I508" t="s">
        <v>49</v>
      </c>
      <c r="J508" t="s">
        <v>50</v>
      </c>
      <c r="K508" t="s">
        <v>51</v>
      </c>
      <c r="L508">
        <v>6</v>
      </c>
      <c r="M508">
        <v>19</v>
      </c>
      <c r="N508" t="s">
        <v>52</v>
      </c>
      <c r="O508" t="s">
        <v>101</v>
      </c>
      <c r="P508">
        <v>5800</v>
      </c>
      <c r="Q508" t="s">
        <v>147</v>
      </c>
      <c r="R508">
        <v>5810</v>
      </c>
      <c r="S508" t="s">
        <v>103</v>
      </c>
      <c r="T508">
        <v>5811</v>
      </c>
      <c r="U508" t="s">
        <v>148</v>
      </c>
      <c r="V508">
        <v>38</v>
      </c>
      <c r="W508" t="s">
        <v>149</v>
      </c>
      <c r="X508">
        <v>5000</v>
      </c>
      <c r="Y508" t="s">
        <v>103</v>
      </c>
      <c r="Z508" t="s">
        <v>74</v>
      </c>
      <c r="AA508" t="s">
        <v>59</v>
      </c>
      <c r="AB508" t="s">
        <v>60</v>
      </c>
      <c r="AC508" t="s">
        <v>61</v>
      </c>
      <c r="AD508" t="s">
        <v>62</v>
      </c>
      <c r="AE508" s="1">
        <v>10676213.33</v>
      </c>
      <c r="AF508">
        <v>0</v>
      </c>
      <c r="AG508" s="1">
        <v>10429104.27</v>
      </c>
      <c r="AH508" s="1">
        <v>10429104.27</v>
      </c>
      <c r="AI508" s="1">
        <v>10429104.27</v>
      </c>
      <c r="AJ508" s="1">
        <v>10429104.27</v>
      </c>
      <c r="AK508" s="1">
        <v>10429104.27</v>
      </c>
      <c r="AL508" s="1">
        <f t="shared" si="36"/>
        <v>247109.06000000052</v>
      </c>
      <c r="AM508" s="1">
        <v>0</v>
      </c>
      <c r="AN508" s="1">
        <f t="shared" si="37"/>
        <v>10676213.33</v>
      </c>
      <c r="AO508" s="1">
        <f t="shared" si="38"/>
        <v>247109.06000000052</v>
      </c>
      <c r="AP508" s="1">
        <v>9346225.3300000001</v>
      </c>
      <c r="AQ508" s="1">
        <v>1329988</v>
      </c>
      <c r="AR508">
        <v>0</v>
      </c>
      <c r="AS508">
        <v>0</v>
      </c>
      <c r="AT508" s="1">
        <v>10676213.33</v>
      </c>
    </row>
    <row r="509" spans="1:46" hidden="1" x14ac:dyDescent="0.25">
      <c r="A509" t="s">
        <v>63</v>
      </c>
      <c r="B509" t="s">
        <v>64</v>
      </c>
      <c r="C509">
        <v>1</v>
      </c>
      <c r="D509" t="s">
        <v>45</v>
      </c>
      <c r="E509">
        <v>1.3</v>
      </c>
      <c r="F509" t="s">
        <v>46</v>
      </c>
      <c r="G509" t="s">
        <v>47</v>
      </c>
      <c r="H509" t="s">
        <v>48</v>
      </c>
      <c r="I509" t="s">
        <v>67</v>
      </c>
      <c r="J509" t="s">
        <v>68</v>
      </c>
      <c r="K509" t="s">
        <v>89</v>
      </c>
      <c r="L509">
        <v>1</v>
      </c>
      <c r="M509">
        <v>7</v>
      </c>
      <c r="N509" t="s">
        <v>90</v>
      </c>
      <c r="O509" t="s">
        <v>101</v>
      </c>
      <c r="P509">
        <v>5800</v>
      </c>
      <c r="Q509" t="s">
        <v>147</v>
      </c>
      <c r="R509">
        <v>5810</v>
      </c>
      <c r="S509" t="s">
        <v>103</v>
      </c>
      <c r="T509">
        <v>5811</v>
      </c>
      <c r="U509" t="s">
        <v>148</v>
      </c>
      <c r="V509">
        <v>0</v>
      </c>
      <c r="W509" t="s">
        <v>57</v>
      </c>
      <c r="X509">
        <v>5000</v>
      </c>
      <c r="Y509" t="s">
        <v>103</v>
      </c>
      <c r="Z509" t="s">
        <v>74</v>
      </c>
      <c r="AA509" t="s">
        <v>96</v>
      </c>
      <c r="AB509" t="s">
        <v>76</v>
      </c>
      <c r="AC509" t="s">
        <v>299</v>
      </c>
      <c r="AD509" t="s">
        <v>98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 s="1">
        <f t="shared" si="36"/>
        <v>0</v>
      </c>
      <c r="AM509" s="1">
        <v>0</v>
      </c>
      <c r="AN509" s="1">
        <f t="shared" si="37"/>
        <v>0</v>
      </c>
      <c r="AO509" s="1">
        <f t="shared" si="38"/>
        <v>0</v>
      </c>
      <c r="AP509">
        <v>0</v>
      </c>
      <c r="AQ509" s="1">
        <v>3000000</v>
      </c>
      <c r="AR509">
        <v>0</v>
      </c>
      <c r="AS509" s="1">
        <v>3000000</v>
      </c>
      <c r="AT509">
        <v>0</v>
      </c>
    </row>
    <row r="510" spans="1:46" hidden="1" x14ac:dyDescent="0.25">
      <c r="A510" t="s">
        <v>562</v>
      </c>
      <c r="B510" t="s">
        <v>44</v>
      </c>
      <c r="C510">
        <v>1</v>
      </c>
      <c r="D510" t="s">
        <v>45</v>
      </c>
      <c r="E510">
        <v>1.3</v>
      </c>
      <c r="F510" t="s">
        <v>46</v>
      </c>
      <c r="G510" t="s">
        <v>47</v>
      </c>
      <c r="H510" t="s">
        <v>48</v>
      </c>
      <c r="I510" t="s">
        <v>67</v>
      </c>
      <c r="J510" t="s">
        <v>68</v>
      </c>
      <c r="K510" t="s">
        <v>89</v>
      </c>
      <c r="L510">
        <v>1</v>
      </c>
      <c r="M510">
        <v>7</v>
      </c>
      <c r="N510" t="s">
        <v>90</v>
      </c>
      <c r="O510" t="s">
        <v>101</v>
      </c>
      <c r="P510">
        <v>5800</v>
      </c>
      <c r="Q510" t="s">
        <v>147</v>
      </c>
      <c r="R510">
        <v>5810</v>
      </c>
      <c r="S510" t="s">
        <v>103</v>
      </c>
      <c r="T510">
        <v>5811</v>
      </c>
      <c r="U510" t="s">
        <v>148</v>
      </c>
      <c r="V510">
        <v>0</v>
      </c>
      <c r="W510" t="s">
        <v>57</v>
      </c>
      <c r="X510">
        <v>5000</v>
      </c>
      <c r="Y510" t="s">
        <v>103</v>
      </c>
      <c r="Z510" t="s">
        <v>563</v>
      </c>
      <c r="AA510" t="s">
        <v>96</v>
      </c>
      <c r="AB510" t="s">
        <v>76</v>
      </c>
      <c r="AC510" t="s">
        <v>299</v>
      </c>
      <c r="AD510" t="s">
        <v>98</v>
      </c>
      <c r="AE510" s="1">
        <v>53832695.100000001</v>
      </c>
      <c r="AF510">
        <v>0</v>
      </c>
      <c r="AG510" s="1">
        <v>50860130.490000002</v>
      </c>
      <c r="AH510" s="1">
        <v>50860130.490000002</v>
      </c>
      <c r="AI510" s="1">
        <v>50860130.490000002</v>
      </c>
      <c r="AJ510" s="1">
        <v>50860130.490000002</v>
      </c>
      <c r="AK510" s="1">
        <v>49458695.090000004</v>
      </c>
      <c r="AL510" s="1">
        <f t="shared" si="36"/>
        <v>2972564.6099999994</v>
      </c>
      <c r="AM510" s="1">
        <v>0</v>
      </c>
      <c r="AN510" s="1">
        <f t="shared" si="37"/>
        <v>53832695.100000001</v>
      </c>
      <c r="AO510" s="1">
        <f t="shared" si="38"/>
        <v>2972564.6099999994</v>
      </c>
      <c r="AP510" s="1">
        <v>66032695.100000001</v>
      </c>
      <c r="AQ510">
        <v>0</v>
      </c>
      <c r="AR510">
        <v>0</v>
      </c>
      <c r="AS510" s="1">
        <v>12200000</v>
      </c>
      <c r="AT510" s="1">
        <v>53832695.100000001</v>
      </c>
    </row>
    <row r="511" spans="1:46" hidden="1" x14ac:dyDescent="0.25">
      <c r="A511" t="s">
        <v>63</v>
      </c>
      <c r="B511" t="s">
        <v>64</v>
      </c>
      <c r="C511">
        <v>1</v>
      </c>
      <c r="D511" t="s">
        <v>45</v>
      </c>
      <c r="E511">
        <v>1.3</v>
      </c>
      <c r="F511" t="s">
        <v>46</v>
      </c>
      <c r="G511" t="s">
        <v>47</v>
      </c>
      <c r="H511" t="s">
        <v>48</v>
      </c>
      <c r="I511" t="s">
        <v>187</v>
      </c>
      <c r="J511" t="s">
        <v>188</v>
      </c>
      <c r="K511" t="s">
        <v>226</v>
      </c>
      <c r="L511">
        <v>6</v>
      </c>
      <c r="M511">
        <v>21</v>
      </c>
      <c r="N511" t="s">
        <v>227</v>
      </c>
      <c r="O511" t="s">
        <v>101</v>
      </c>
      <c r="P511">
        <v>5900</v>
      </c>
      <c r="Q511" t="s">
        <v>235</v>
      </c>
      <c r="R511">
        <v>5910</v>
      </c>
      <c r="S511" t="s">
        <v>103</v>
      </c>
      <c r="T511">
        <v>5911</v>
      </c>
      <c r="U511" t="s">
        <v>236</v>
      </c>
      <c r="V511">
        <v>0</v>
      </c>
      <c r="W511" t="s">
        <v>57</v>
      </c>
      <c r="X511">
        <v>5000</v>
      </c>
      <c r="Y511" t="s">
        <v>103</v>
      </c>
      <c r="Z511" t="s">
        <v>74</v>
      </c>
      <c r="AA511" t="s">
        <v>228</v>
      </c>
      <c r="AB511" t="s">
        <v>60</v>
      </c>
      <c r="AC511" t="s">
        <v>229</v>
      </c>
      <c r="AD511" t="s">
        <v>230</v>
      </c>
      <c r="AE511" s="1">
        <v>1800</v>
      </c>
      <c r="AF511">
        <v>0</v>
      </c>
      <c r="AG511" s="1">
        <v>1670</v>
      </c>
      <c r="AH511" s="1">
        <v>1670</v>
      </c>
      <c r="AI511" s="1">
        <v>1670</v>
      </c>
      <c r="AJ511" s="1">
        <v>1670</v>
      </c>
      <c r="AK511" s="1">
        <v>1670</v>
      </c>
      <c r="AL511" s="1">
        <f t="shared" si="36"/>
        <v>130</v>
      </c>
      <c r="AM511" s="1">
        <v>0</v>
      </c>
      <c r="AN511" s="1">
        <f t="shared" si="37"/>
        <v>1800</v>
      </c>
      <c r="AO511" s="1">
        <f t="shared" si="38"/>
        <v>130</v>
      </c>
      <c r="AP511">
        <v>0</v>
      </c>
      <c r="AQ511" s="1">
        <v>1800</v>
      </c>
      <c r="AR511">
        <v>0</v>
      </c>
      <c r="AS511">
        <v>0</v>
      </c>
      <c r="AT511" s="1">
        <v>1800</v>
      </c>
    </row>
    <row r="512" spans="1:46" hidden="1" x14ac:dyDescent="0.25">
      <c r="A512" t="s">
        <v>63</v>
      </c>
      <c r="B512" t="s">
        <v>64</v>
      </c>
      <c r="C512">
        <v>3</v>
      </c>
      <c r="D512" t="s">
        <v>472</v>
      </c>
      <c r="E512">
        <v>3.8</v>
      </c>
      <c r="F512" t="s">
        <v>506</v>
      </c>
      <c r="G512" t="s">
        <v>507</v>
      </c>
      <c r="H512" t="s">
        <v>508</v>
      </c>
      <c r="I512" t="s">
        <v>187</v>
      </c>
      <c r="J512" t="s">
        <v>188</v>
      </c>
      <c r="K512" t="s">
        <v>509</v>
      </c>
      <c r="L512">
        <v>6</v>
      </c>
      <c r="M512">
        <v>50</v>
      </c>
      <c r="N512" t="s">
        <v>510</v>
      </c>
      <c r="O512" t="s">
        <v>101</v>
      </c>
      <c r="P512">
        <v>5900</v>
      </c>
      <c r="Q512" t="s">
        <v>235</v>
      </c>
      <c r="R512">
        <v>5910</v>
      </c>
      <c r="S512" t="s">
        <v>103</v>
      </c>
      <c r="T512">
        <v>5911</v>
      </c>
      <c r="U512" t="s">
        <v>236</v>
      </c>
      <c r="V512">
        <v>0</v>
      </c>
      <c r="W512" t="s">
        <v>57</v>
      </c>
      <c r="X512">
        <v>5000</v>
      </c>
      <c r="Y512" t="s">
        <v>103</v>
      </c>
      <c r="Z512" t="s">
        <v>74</v>
      </c>
      <c r="AA512" t="s">
        <v>512</v>
      </c>
      <c r="AB512" t="s">
        <v>60</v>
      </c>
      <c r="AC512" t="s">
        <v>519</v>
      </c>
      <c r="AD512" t="s">
        <v>514</v>
      </c>
      <c r="AE512" s="1">
        <v>8866264.6999999993</v>
      </c>
      <c r="AF512" s="1">
        <v>4000000</v>
      </c>
      <c r="AG512" s="1">
        <v>8845168.6999999993</v>
      </c>
      <c r="AH512" s="1">
        <v>8515264.6999999993</v>
      </c>
      <c r="AI512" s="1">
        <v>8515264.6699999999</v>
      </c>
      <c r="AJ512" s="1">
        <v>8515264.6699999999</v>
      </c>
      <c r="AK512" s="1">
        <v>6813629.04</v>
      </c>
      <c r="AL512" s="1">
        <f t="shared" si="36"/>
        <v>21096</v>
      </c>
      <c r="AM512" s="1">
        <v>0</v>
      </c>
      <c r="AN512" s="1">
        <f t="shared" si="37"/>
        <v>8866264.6999999993</v>
      </c>
      <c r="AO512" s="1">
        <f t="shared" si="38"/>
        <v>21096</v>
      </c>
      <c r="AP512" s="1">
        <v>2494264.7000000002</v>
      </c>
      <c r="AQ512" s="1">
        <v>2372000</v>
      </c>
      <c r="AR512">
        <v>0</v>
      </c>
      <c r="AS512">
        <v>0</v>
      </c>
      <c r="AT512" s="1">
        <v>4866264.7</v>
      </c>
    </row>
    <row r="513" spans="1:46" hidden="1" x14ac:dyDescent="0.25">
      <c r="A513" t="s">
        <v>63</v>
      </c>
      <c r="B513" t="s">
        <v>64</v>
      </c>
      <c r="C513">
        <v>3</v>
      </c>
      <c r="D513" t="s">
        <v>472</v>
      </c>
      <c r="E513">
        <v>3.8</v>
      </c>
      <c r="F513" t="s">
        <v>506</v>
      </c>
      <c r="G513" t="s">
        <v>507</v>
      </c>
      <c r="H513" t="s">
        <v>508</v>
      </c>
      <c r="I513" t="s">
        <v>187</v>
      </c>
      <c r="J513" t="s">
        <v>188</v>
      </c>
      <c r="K513" t="s">
        <v>509</v>
      </c>
      <c r="L513">
        <v>6</v>
      </c>
      <c r="M513">
        <v>50</v>
      </c>
      <c r="N513" t="s">
        <v>510</v>
      </c>
      <c r="O513" t="s">
        <v>101</v>
      </c>
      <c r="P513">
        <v>5900</v>
      </c>
      <c r="Q513" t="s">
        <v>235</v>
      </c>
      <c r="R513">
        <v>5970</v>
      </c>
      <c r="S513" t="s">
        <v>103</v>
      </c>
      <c r="T513">
        <v>5971</v>
      </c>
      <c r="U513" t="s">
        <v>520</v>
      </c>
      <c r="V513">
        <v>0</v>
      </c>
      <c r="W513" t="s">
        <v>57</v>
      </c>
      <c r="X513">
        <v>5000</v>
      </c>
      <c r="Y513" t="s">
        <v>103</v>
      </c>
      <c r="Z513" t="s">
        <v>74</v>
      </c>
      <c r="AA513" t="s">
        <v>512</v>
      </c>
      <c r="AB513" t="s">
        <v>60</v>
      </c>
      <c r="AC513" t="s">
        <v>519</v>
      </c>
      <c r="AD513" t="s">
        <v>514</v>
      </c>
      <c r="AE513" s="1">
        <v>13212168.699999999</v>
      </c>
      <c r="AF513" s="1">
        <v>3000000</v>
      </c>
      <c r="AG513" s="1">
        <v>13191808.92</v>
      </c>
      <c r="AH513" s="1">
        <v>13191808.92</v>
      </c>
      <c r="AI513" s="1">
        <v>13147786.93</v>
      </c>
      <c r="AJ513" s="1">
        <v>13147786.93</v>
      </c>
      <c r="AK513" s="1">
        <v>11751042.99</v>
      </c>
      <c r="AL513" s="1">
        <f t="shared" si="36"/>
        <v>20359.779999999329</v>
      </c>
      <c r="AM513" s="1">
        <v>0</v>
      </c>
      <c r="AN513" s="1">
        <f t="shared" si="37"/>
        <v>13212168.699999999</v>
      </c>
      <c r="AO513" s="1">
        <f t="shared" si="38"/>
        <v>20359.779999999329</v>
      </c>
      <c r="AP513" s="1">
        <v>8654665.9199999999</v>
      </c>
      <c r="AQ513" s="1">
        <v>1557502.78</v>
      </c>
      <c r="AR513">
        <v>0</v>
      </c>
      <c r="AS513">
        <v>0</v>
      </c>
      <c r="AT513" s="1">
        <v>10212168.699999999</v>
      </c>
    </row>
    <row r="514" spans="1:46" hidden="1" x14ac:dyDescent="0.25">
      <c r="A514" t="s">
        <v>63</v>
      </c>
      <c r="B514" t="s">
        <v>64</v>
      </c>
      <c r="C514">
        <v>1</v>
      </c>
      <c r="D514" t="s">
        <v>45</v>
      </c>
      <c r="E514">
        <v>1.3</v>
      </c>
      <c r="F514" t="s">
        <v>46</v>
      </c>
      <c r="G514" t="s">
        <v>47</v>
      </c>
      <c r="H514" t="s">
        <v>48</v>
      </c>
      <c r="I514" t="s">
        <v>305</v>
      </c>
      <c r="J514" t="s">
        <v>306</v>
      </c>
      <c r="K514" t="s">
        <v>284</v>
      </c>
      <c r="L514">
        <v>3</v>
      </c>
      <c r="M514">
        <v>37</v>
      </c>
      <c r="N514" t="s">
        <v>307</v>
      </c>
      <c r="O514" t="s">
        <v>101</v>
      </c>
      <c r="P514">
        <v>6100</v>
      </c>
      <c r="Q514" t="s">
        <v>308</v>
      </c>
      <c r="R514">
        <v>6120</v>
      </c>
      <c r="S514" t="s">
        <v>108</v>
      </c>
      <c r="T514">
        <v>6121</v>
      </c>
      <c r="U514" t="s">
        <v>309</v>
      </c>
      <c r="V514">
        <v>0</v>
      </c>
      <c r="W514" t="s">
        <v>57</v>
      </c>
      <c r="X514">
        <v>6000</v>
      </c>
      <c r="Y514" t="s">
        <v>111</v>
      </c>
      <c r="Z514" t="s">
        <v>74</v>
      </c>
      <c r="AA514" t="s">
        <v>287</v>
      </c>
      <c r="AB514" t="s">
        <v>288</v>
      </c>
      <c r="AC514" t="s">
        <v>310</v>
      </c>
      <c r="AD514" t="s">
        <v>311</v>
      </c>
      <c r="AE514" s="1">
        <v>115868770.33</v>
      </c>
      <c r="AF514">
        <v>0</v>
      </c>
      <c r="AG514" s="1">
        <v>21455308.579999998</v>
      </c>
      <c r="AH514" s="1">
        <v>21455308.579999998</v>
      </c>
      <c r="AI514" s="1">
        <v>21059746.52</v>
      </c>
      <c r="AJ514" s="1">
        <v>21059746.52</v>
      </c>
      <c r="AK514" s="1">
        <v>18854983.010000002</v>
      </c>
      <c r="AL514" s="1">
        <f t="shared" si="36"/>
        <v>94413461.75</v>
      </c>
      <c r="AM514" s="1">
        <v>0</v>
      </c>
      <c r="AN514" s="1">
        <f t="shared" si="37"/>
        <v>115868770.33</v>
      </c>
      <c r="AO514" s="1">
        <f t="shared" si="38"/>
        <v>94413461.75</v>
      </c>
      <c r="AP514" s="1">
        <v>103000000</v>
      </c>
      <c r="AQ514" s="1">
        <v>12868770.33</v>
      </c>
      <c r="AR514">
        <v>0</v>
      </c>
      <c r="AS514">
        <v>0</v>
      </c>
      <c r="AT514" s="1">
        <v>115868770.33</v>
      </c>
    </row>
    <row r="515" spans="1:46" hidden="1" x14ac:dyDescent="0.25">
      <c r="A515" t="s">
        <v>63</v>
      </c>
      <c r="B515" t="s">
        <v>64</v>
      </c>
      <c r="C515">
        <v>1</v>
      </c>
      <c r="D515" t="s">
        <v>45</v>
      </c>
      <c r="E515">
        <v>1.3</v>
      </c>
      <c r="F515" t="s">
        <v>46</v>
      </c>
      <c r="G515" t="s">
        <v>47</v>
      </c>
      <c r="H515" t="s">
        <v>48</v>
      </c>
      <c r="I515" t="s">
        <v>305</v>
      </c>
      <c r="J515" t="s">
        <v>306</v>
      </c>
      <c r="K515" t="s">
        <v>284</v>
      </c>
      <c r="L515">
        <v>3</v>
      </c>
      <c r="M515">
        <v>38</v>
      </c>
      <c r="N515" t="s">
        <v>307</v>
      </c>
      <c r="O515" t="s">
        <v>101</v>
      </c>
      <c r="P515">
        <v>6100</v>
      </c>
      <c r="Q515" t="s">
        <v>308</v>
      </c>
      <c r="R515">
        <v>6120</v>
      </c>
      <c r="S515" t="s">
        <v>108</v>
      </c>
      <c r="T515">
        <v>6121</v>
      </c>
      <c r="U515" t="s">
        <v>309</v>
      </c>
      <c r="V515">
        <v>0</v>
      </c>
      <c r="W515" t="s">
        <v>57</v>
      </c>
      <c r="X515">
        <v>6000</v>
      </c>
      <c r="Y515" t="s">
        <v>111</v>
      </c>
      <c r="Z515" t="s">
        <v>74</v>
      </c>
      <c r="AA515" t="s">
        <v>287</v>
      </c>
      <c r="AB515" t="s">
        <v>288</v>
      </c>
      <c r="AC515" t="s">
        <v>316</v>
      </c>
      <c r="AD515" t="s">
        <v>311</v>
      </c>
      <c r="AE515" s="1">
        <v>7800000</v>
      </c>
      <c r="AF515">
        <v>0</v>
      </c>
      <c r="AG515" s="1">
        <v>4743995.82</v>
      </c>
      <c r="AH515" s="1">
        <v>4743995.82</v>
      </c>
      <c r="AI515" s="1">
        <v>4743995.82</v>
      </c>
      <c r="AJ515" s="1">
        <v>4743995.82</v>
      </c>
      <c r="AK515" s="1">
        <v>4743995.82</v>
      </c>
      <c r="AL515" s="1">
        <f t="shared" si="36"/>
        <v>3056004.1799999997</v>
      </c>
      <c r="AM515" s="1">
        <v>0</v>
      </c>
      <c r="AN515" s="1">
        <f t="shared" si="37"/>
        <v>7800000</v>
      </c>
      <c r="AO515" s="1">
        <f t="shared" si="38"/>
        <v>3056004.1799999997</v>
      </c>
      <c r="AP515">
        <v>0</v>
      </c>
      <c r="AQ515" s="1">
        <v>7800000</v>
      </c>
      <c r="AR515">
        <v>0</v>
      </c>
      <c r="AS515">
        <v>0</v>
      </c>
      <c r="AT515" s="1">
        <v>7800000</v>
      </c>
    </row>
    <row r="516" spans="1:46" hidden="1" x14ac:dyDescent="0.25">
      <c r="A516" t="s">
        <v>534</v>
      </c>
      <c r="B516" t="s">
        <v>44</v>
      </c>
      <c r="C516">
        <v>1</v>
      </c>
      <c r="D516" t="s">
        <v>45</v>
      </c>
      <c r="E516">
        <v>1.3</v>
      </c>
      <c r="F516" t="s">
        <v>46</v>
      </c>
      <c r="G516" t="s">
        <v>47</v>
      </c>
      <c r="H516" t="s">
        <v>48</v>
      </c>
      <c r="I516" t="s">
        <v>305</v>
      </c>
      <c r="J516" t="s">
        <v>306</v>
      </c>
      <c r="K516" t="s">
        <v>284</v>
      </c>
      <c r="L516">
        <v>3</v>
      </c>
      <c r="M516">
        <v>37</v>
      </c>
      <c r="N516" t="s">
        <v>307</v>
      </c>
      <c r="O516" t="s">
        <v>101</v>
      </c>
      <c r="P516">
        <v>6100</v>
      </c>
      <c r="Q516" t="s">
        <v>308</v>
      </c>
      <c r="R516">
        <v>6120</v>
      </c>
      <c r="S516" t="s">
        <v>108</v>
      </c>
      <c r="T516">
        <v>6121</v>
      </c>
      <c r="U516" t="s">
        <v>309</v>
      </c>
      <c r="V516">
        <v>0</v>
      </c>
      <c r="W516" t="s">
        <v>57</v>
      </c>
      <c r="X516">
        <v>6000</v>
      </c>
      <c r="Y516" t="s">
        <v>111</v>
      </c>
      <c r="Z516" s="14" t="s">
        <v>535</v>
      </c>
      <c r="AA516" t="s">
        <v>287</v>
      </c>
      <c r="AB516" t="s">
        <v>288</v>
      </c>
      <c r="AC516" t="s">
        <v>310</v>
      </c>
      <c r="AD516" t="s">
        <v>311</v>
      </c>
      <c r="AE516" s="1">
        <v>36222388.590000004</v>
      </c>
      <c r="AF516" s="1">
        <v>10000000</v>
      </c>
      <c r="AG516" s="1">
        <v>36222388.590000004</v>
      </c>
      <c r="AH516" s="1">
        <v>36222388.590000004</v>
      </c>
      <c r="AI516" s="1">
        <v>35603165.5</v>
      </c>
      <c r="AJ516" s="1">
        <v>35603165.5</v>
      </c>
      <c r="AK516" s="1">
        <v>31470266.32</v>
      </c>
      <c r="AL516" s="1">
        <f t="shared" si="36"/>
        <v>0</v>
      </c>
      <c r="AM516" s="1">
        <v>0</v>
      </c>
      <c r="AN516" s="1">
        <f t="shared" si="37"/>
        <v>36222388.590000004</v>
      </c>
      <c r="AO516" s="1">
        <f t="shared" si="38"/>
        <v>0</v>
      </c>
      <c r="AP516" s="1">
        <v>30000000</v>
      </c>
      <c r="AQ516" s="1">
        <v>2554338.36</v>
      </c>
      <c r="AR516">
        <v>0</v>
      </c>
      <c r="AS516" s="1">
        <v>6331949.7699999996</v>
      </c>
      <c r="AT516" s="1">
        <v>26222388.59</v>
      </c>
    </row>
    <row r="517" spans="1:46" hidden="1" x14ac:dyDescent="0.25">
      <c r="A517" t="s">
        <v>534</v>
      </c>
      <c r="B517" t="s">
        <v>44</v>
      </c>
      <c r="C517">
        <v>1</v>
      </c>
      <c r="D517" t="s">
        <v>45</v>
      </c>
      <c r="E517">
        <v>1.3</v>
      </c>
      <c r="F517" t="s">
        <v>46</v>
      </c>
      <c r="G517" t="s">
        <v>47</v>
      </c>
      <c r="H517" t="s">
        <v>48</v>
      </c>
      <c r="I517" t="s">
        <v>305</v>
      </c>
      <c r="J517" t="s">
        <v>306</v>
      </c>
      <c r="K517" t="s">
        <v>284</v>
      </c>
      <c r="L517">
        <v>3</v>
      </c>
      <c r="M517">
        <v>37</v>
      </c>
      <c r="N517" t="s">
        <v>307</v>
      </c>
      <c r="O517" t="s">
        <v>101</v>
      </c>
      <c r="P517">
        <v>6100</v>
      </c>
      <c r="Q517" t="s">
        <v>308</v>
      </c>
      <c r="R517">
        <v>6120</v>
      </c>
      <c r="S517" t="s">
        <v>108</v>
      </c>
      <c r="T517">
        <v>6121</v>
      </c>
      <c r="U517" t="s">
        <v>309</v>
      </c>
      <c r="V517">
        <v>19</v>
      </c>
      <c r="W517" t="s">
        <v>536</v>
      </c>
      <c r="X517">
        <v>6000</v>
      </c>
      <c r="Y517" t="s">
        <v>111</v>
      </c>
      <c r="Z517" s="14" t="s">
        <v>535</v>
      </c>
      <c r="AA517" t="s">
        <v>287</v>
      </c>
      <c r="AB517" t="s">
        <v>288</v>
      </c>
      <c r="AC517" t="s">
        <v>310</v>
      </c>
      <c r="AD517" t="s">
        <v>311</v>
      </c>
      <c r="AE517" s="1">
        <v>73000000</v>
      </c>
      <c r="AF517" s="1">
        <v>73000000</v>
      </c>
      <c r="AG517" s="1">
        <v>72999256.519999996</v>
      </c>
      <c r="AH517" s="1">
        <v>72999256.519999996</v>
      </c>
      <c r="AI517" s="1">
        <v>56974145.119999997</v>
      </c>
      <c r="AJ517" s="1">
        <v>56974145.119999997</v>
      </c>
      <c r="AK517" s="1">
        <v>56974145.119999997</v>
      </c>
      <c r="AL517" s="1">
        <f t="shared" si="36"/>
        <v>743.48000000417233</v>
      </c>
      <c r="AM517" s="11">
        <v>-743.48</v>
      </c>
      <c r="AN517" s="1">
        <f t="shared" si="37"/>
        <v>72999256.519999996</v>
      </c>
      <c r="AO517" s="1">
        <f t="shared" si="38"/>
        <v>0</v>
      </c>
      <c r="AP517">
        <v>0</v>
      </c>
      <c r="AQ517">
        <v>0</v>
      </c>
      <c r="AR517">
        <v>0</v>
      </c>
      <c r="AS517">
        <v>0</v>
      </c>
      <c r="AT517">
        <v>0</v>
      </c>
    </row>
    <row r="518" spans="1:46" hidden="1" x14ac:dyDescent="0.25">
      <c r="A518" t="s">
        <v>564</v>
      </c>
      <c r="B518" t="s">
        <v>44</v>
      </c>
      <c r="C518">
        <v>1</v>
      </c>
      <c r="D518" t="s">
        <v>45</v>
      </c>
      <c r="E518">
        <v>1.3</v>
      </c>
      <c r="F518" t="s">
        <v>46</v>
      </c>
      <c r="G518" t="s">
        <v>47</v>
      </c>
      <c r="H518" t="s">
        <v>48</v>
      </c>
      <c r="I518" t="s">
        <v>305</v>
      </c>
      <c r="J518" t="s">
        <v>306</v>
      </c>
      <c r="K518" t="s">
        <v>284</v>
      </c>
      <c r="L518">
        <v>3</v>
      </c>
      <c r="M518">
        <v>37</v>
      </c>
      <c r="N518" t="s">
        <v>307</v>
      </c>
      <c r="O518" t="s">
        <v>101</v>
      </c>
      <c r="P518">
        <v>6100</v>
      </c>
      <c r="Q518" t="s">
        <v>308</v>
      </c>
      <c r="R518">
        <v>6120</v>
      </c>
      <c r="S518" t="s">
        <v>108</v>
      </c>
      <c r="T518">
        <v>6121</v>
      </c>
      <c r="U518" t="s">
        <v>309</v>
      </c>
      <c r="V518">
        <v>0</v>
      </c>
      <c r="W518" t="s">
        <v>57</v>
      </c>
      <c r="X518">
        <v>6000</v>
      </c>
      <c r="Y518" t="s">
        <v>111</v>
      </c>
      <c r="Z518" t="s">
        <v>565</v>
      </c>
      <c r="AA518" t="s">
        <v>287</v>
      </c>
      <c r="AB518" t="s">
        <v>288</v>
      </c>
      <c r="AC518" t="s">
        <v>310</v>
      </c>
      <c r="AD518" t="s">
        <v>311</v>
      </c>
      <c r="AE518">
        <v>0</v>
      </c>
      <c r="AF518" s="1">
        <v>3200000</v>
      </c>
      <c r="AG518">
        <v>0</v>
      </c>
      <c r="AH518">
        <v>0</v>
      </c>
      <c r="AI518">
        <v>0</v>
      </c>
      <c r="AJ518">
        <v>0</v>
      </c>
      <c r="AK518">
        <v>0</v>
      </c>
      <c r="AL518" s="1">
        <f t="shared" si="36"/>
        <v>0</v>
      </c>
      <c r="AM518" s="1">
        <v>0</v>
      </c>
      <c r="AN518" s="1">
        <f t="shared" si="37"/>
        <v>0</v>
      </c>
      <c r="AO518" s="1">
        <f t="shared" si="38"/>
        <v>0</v>
      </c>
      <c r="AP518">
        <v>0</v>
      </c>
      <c r="AQ518">
        <v>0</v>
      </c>
      <c r="AR518">
        <v>0</v>
      </c>
      <c r="AS518" s="1">
        <v>3200000</v>
      </c>
      <c r="AT518" s="1">
        <v>-3200000</v>
      </c>
    </row>
    <row r="519" spans="1:46" hidden="1" x14ac:dyDescent="0.25">
      <c r="A519" t="s">
        <v>567</v>
      </c>
      <c r="B519" t="s">
        <v>44</v>
      </c>
      <c r="C519">
        <v>1</v>
      </c>
      <c r="D519" t="s">
        <v>45</v>
      </c>
      <c r="E519">
        <v>1.3</v>
      </c>
      <c r="F519" t="s">
        <v>46</v>
      </c>
      <c r="G519" t="s">
        <v>47</v>
      </c>
      <c r="H519" t="s">
        <v>48</v>
      </c>
      <c r="I519" t="s">
        <v>305</v>
      </c>
      <c r="J519" t="s">
        <v>306</v>
      </c>
      <c r="K519" t="s">
        <v>284</v>
      </c>
      <c r="L519">
        <v>3</v>
      </c>
      <c r="M519">
        <v>37</v>
      </c>
      <c r="N519" t="s">
        <v>307</v>
      </c>
      <c r="O519" t="s">
        <v>101</v>
      </c>
      <c r="P519">
        <v>6100</v>
      </c>
      <c r="Q519" t="s">
        <v>308</v>
      </c>
      <c r="R519">
        <v>6120</v>
      </c>
      <c r="S519" t="s">
        <v>108</v>
      </c>
      <c r="T519">
        <v>6121</v>
      </c>
      <c r="U519" t="s">
        <v>309</v>
      </c>
      <c r="V519">
        <v>0</v>
      </c>
      <c r="W519" t="s">
        <v>57</v>
      </c>
      <c r="X519">
        <v>6000</v>
      </c>
      <c r="Y519" t="s">
        <v>111</v>
      </c>
      <c r="Z519" t="s">
        <v>568</v>
      </c>
      <c r="AA519" t="s">
        <v>287</v>
      </c>
      <c r="AB519" t="s">
        <v>288</v>
      </c>
      <c r="AC519" t="s">
        <v>310</v>
      </c>
      <c r="AD519" t="s">
        <v>311</v>
      </c>
      <c r="AE519" s="1">
        <v>21000000</v>
      </c>
      <c r="AF519">
        <v>0</v>
      </c>
      <c r="AG519" s="1">
        <v>2495367.37</v>
      </c>
      <c r="AH519" s="1">
        <v>2495367.37</v>
      </c>
      <c r="AI519" s="1">
        <v>2495226.69</v>
      </c>
      <c r="AJ519" s="1">
        <v>2495226.69</v>
      </c>
      <c r="AK519" s="1">
        <v>2495226.69</v>
      </c>
      <c r="AL519" s="1">
        <f t="shared" si="36"/>
        <v>18504632.629999999</v>
      </c>
      <c r="AM519" s="1">
        <v>0</v>
      </c>
      <c r="AN519" s="1">
        <f t="shared" si="37"/>
        <v>21000000</v>
      </c>
      <c r="AO519" s="1">
        <f t="shared" si="38"/>
        <v>18504632.629999999</v>
      </c>
      <c r="AP519" s="1">
        <v>10000000</v>
      </c>
      <c r="AQ519" s="1">
        <v>11000000</v>
      </c>
      <c r="AR519">
        <v>0</v>
      </c>
      <c r="AS519">
        <v>0</v>
      </c>
      <c r="AT519" s="1">
        <v>21000000</v>
      </c>
    </row>
    <row r="520" spans="1:46" hidden="1" x14ac:dyDescent="0.25">
      <c r="A520" t="s">
        <v>63</v>
      </c>
      <c r="B520" t="s">
        <v>64</v>
      </c>
      <c r="C520">
        <v>1</v>
      </c>
      <c r="D520" t="s">
        <v>45</v>
      </c>
      <c r="E520">
        <v>1.3</v>
      </c>
      <c r="F520" t="s">
        <v>46</v>
      </c>
      <c r="G520" t="s">
        <v>47</v>
      </c>
      <c r="H520" t="s">
        <v>48</v>
      </c>
      <c r="I520" t="s">
        <v>305</v>
      </c>
      <c r="J520" t="s">
        <v>306</v>
      </c>
      <c r="K520" t="s">
        <v>284</v>
      </c>
      <c r="L520">
        <v>3</v>
      </c>
      <c r="M520">
        <v>37</v>
      </c>
      <c r="N520" t="s">
        <v>307</v>
      </c>
      <c r="O520" t="s">
        <v>101</v>
      </c>
      <c r="P520">
        <v>6100</v>
      </c>
      <c r="Q520" t="s">
        <v>308</v>
      </c>
      <c r="R520">
        <v>6130</v>
      </c>
      <c r="S520" t="s">
        <v>108</v>
      </c>
      <c r="T520">
        <v>6131</v>
      </c>
      <c r="U520" t="s">
        <v>312</v>
      </c>
      <c r="V520">
        <v>0</v>
      </c>
      <c r="W520" t="s">
        <v>57</v>
      </c>
      <c r="X520">
        <v>6000</v>
      </c>
      <c r="Y520" t="s">
        <v>111</v>
      </c>
      <c r="Z520" t="s">
        <v>74</v>
      </c>
      <c r="AA520" t="s">
        <v>287</v>
      </c>
      <c r="AB520" t="s">
        <v>288</v>
      </c>
      <c r="AC520" t="s">
        <v>310</v>
      </c>
      <c r="AD520" t="s">
        <v>311</v>
      </c>
      <c r="AE520" s="1">
        <v>76627251.540000007</v>
      </c>
      <c r="AF520">
        <v>0</v>
      </c>
      <c r="AG520" s="1">
        <v>66377187.07</v>
      </c>
      <c r="AH520" s="1">
        <v>66377187.07</v>
      </c>
      <c r="AI520" s="1">
        <v>47060693.25</v>
      </c>
      <c r="AJ520" s="1">
        <v>36773486.579999998</v>
      </c>
      <c r="AK520" s="1">
        <v>23663419.859999999</v>
      </c>
      <c r="AL520" s="1">
        <f t="shared" si="36"/>
        <v>10250064.470000006</v>
      </c>
      <c r="AM520" s="1">
        <v>0</v>
      </c>
      <c r="AN520" s="1">
        <f t="shared" si="37"/>
        <v>76627251.540000007</v>
      </c>
      <c r="AO520" s="1">
        <f t="shared" si="38"/>
        <v>10250064.470000006</v>
      </c>
      <c r="AP520" s="1">
        <v>74496021.870000005</v>
      </c>
      <c r="AQ520" s="1">
        <v>5000000</v>
      </c>
      <c r="AR520">
        <v>0</v>
      </c>
      <c r="AS520" s="1">
        <v>2868770.33</v>
      </c>
      <c r="AT520" s="1">
        <v>76627251.540000007</v>
      </c>
    </row>
    <row r="521" spans="1:46" hidden="1" x14ac:dyDescent="0.25">
      <c r="A521" t="s">
        <v>63</v>
      </c>
      <c r="B521" t="s">
        <v>64</v>
      </c>
      <c r="C521">
        <v>1</v>
      </c>
      <c r="D521" t="s">
        <v>45</v>
      </c>
      <c r="E521">
        <v>1.3</v>
      </c>
      <c r="F521" t="s">
        <v>46</v>
      </c>
      <c r="G521" t="s">
        <v>47</v>
      </c>
      <c r="H521" t="s">
        <v>48</v>
      </c>
      <c r="I521" t="s">
        <v>305</v>
      </c>
      <c r="J521" t="s">
        <v>306</v>
      </c>
      <c r="K521" t="s">
        <v>284</v>
      </c>
      <c r="L521">
        <v>3</v>
      </c>
      <c r="M521">
        <v>37</v>
      </c>
      <c r="N521" t="s">
        <v>307</v>
      </c>
      <c r="O521" t="s">
        <v>101</v>
      </c>
      <c r="P521">
        <v>6100</v>
      </c>
      <c r="Q521" t="s">
        <v>308</v>
      </c>
      <c r="R521">
        <v>6130</v>
      </c>
      <c r="S521" t="s">
        <v>108</v>
      </c>
      <c r="T521">
        <v>6131</v>
      </c>
      <c r="U521" t="s">
        <v>312</v>
      </c>
      <c r="V521">
        <v>20</v>
      </c>
      <c r="W521" t="s">
        <v>313</v>
      </c>
      <c r="X521">
        <v>6000</v>
      </c>
      <c r="Y521" t="s">
        <v>111</v>
      </c>
      <c r="Z521" t="s">
        <v>74</v>
      </c>
      <c r="AA521" t="s">
        <v>287</v>
      </c>
      <c r="AB521" t="s">
        <v>288</v>
      </c>
      <c r="AC521" t="s">
        <v>310</v>
      </c>
      <c r="AD521" t="s">
        <v>311</v>
      </c>
      <c r="AE521" s="1">
        <v>56816248.5</v>
      </c>
      <c r="AF521" s="1">
        <v>28408125.199999999</v>
      </c>
      <c r="AG521" s="1">
        <v>56816248.5</v>
      </c>
      <c r="AH521" s="1">
        <v>56816248.5</v>
      </c>
      <c r="AI521" s="1">
        <v>45452998.799999997</v>
      </c>
      <c r="AJ521" s="1">
        <v>45452998.799999997</v>
      </c>
      <c r="AK521" s="1">
        <v>39771373.950000003</v>
      </c>
      <c r="AL521" s="1">
        <f t="shared" si="36"/>
        <v>0</v>
      </c>
      <c r="AM521" s="1">
        <v>0</v>
      </c>
      <c r="AN521" s="1">
        <f t="shared" si="37"/>
        <v>56816248.5</v>
      </c>
      <c r="AO521" s="1">
        <f t="shared" si="38"/>
        <v>0</v>
      </c>
      <c r="AP521">
        <v>0</v>
      </c>
      <c r="AQ521" s="1">
        <v>28408124.25</v>
      </c>
      <c r="AR521">
        <v>0</v>
      </c>
      <c r="AS521">
        <v>0.95</v>
      </c>
      <c r="AT521" s="1">
        <v>28408123.300000001</v>
      </c>
    </row>
    <row r="522" spans="1:46" hidden="1" x14ac:dyDescent="0.25">
      <c r="A522" t="s">
        <v>63</v>
      </c>
      <c r="B522" t="s">
        <v>64</v>
      </c>
      <c r="C522">
        <v>1</v>
      </c>
      <c r="D522" t="s">
        <v>45</v>
      </c>
      <c r="E522">
        <v>1.3</v>
      </c>
      <c r="F522" t="s">
        <v>46</v>
      </c>
      <c r="G522" t="s">
        <v>47</v>
      </c>
      <c r="H522" t="s">
        <v>48</v>
      </c>
      <c r="I522" t="s">
        <v>305</v>
      </c>
      <c r="J522" t="s">
        <v>306</v>
      </c>
      <c r="K522" t="s">
        <v>284</v>
      </c>
      <c r="L522">
        <v>3</v>
      </c>
      <c r="M522">
        <v>37</v>
      </c>
      <c r="N522" t="s">
        <v>307</v>
      </c>
      <c r="O522" t="s">
        <v>101</v>
      </c>
      <c r="P522">
        <v>6100</v>
      </c>
      <c r="Q522" t="s">
        <v>308</v>
      </c>
      <c r="R522">
        <v>6130</v>
      </c>
      <c r="S522" t="s">
        <v>108</v>
      </c>
      <c r="T522">
        <v>6131</v>
      </c>
      <c r="U522" t="s">
        <v>312</v>
      </c>
      <c r="V522">
        <v>33</v>
      </c>
      <c r="W522" t="s">
        <v>314</v>
      </c>
      <c r="X522">
        <v>6000</v>
      </c>
      <c r="Y522" t="s">
        <v>111</v>
      </c>
      <c r="Z522" t="s">
        <v>74</v>
      </c>
      <c r="AA522" t="s">
        <v>287</v>
      </c>
      <c r="AB522" t="s">
        <v>288</v>
      </c>
      <c r="AC522" t="s">
        <v>310</v>
      </c>
      <c r="AD522" t="s">
        <v>311</v>
      </c>
      <c r="AE522" s="1">
        <v>60734400</v>
      </c>
      <c r="AF522">
        <v>0</v>
      </c>
      <c r="AG522" s="1">
        <v>20783234.690000001</v>
      </c>
      <c r="AH522" s="1">
        <v>20783234.690000001</v>
      </c>
      <c r="AI522" s="1">
        <v>23306702.079999998</v>
      </c>
      <c r="AJ522" s="1">
        <v>14895144.1</v>
      </c>
      <c r="AK522" s="1">
        <v>14895144.1</v>
      </c>
      <c r="AL522" s="1">
        <f t="shared" si="36"/>
        <v>39951165.310000002</v>
      </c>
      <c r="AM522" s="1">
        <v>0</v>
      </c>
      <c r="AN522" s="1">
        <f t="shared" si="37"/>
        <v>60734400</v>
      </c>
      <c r="AO522" s="1">
        <f t="shared" si="38"/>
        <v>39951165.310000002</v>
      </c>
      <c r="AP522" s="1">
        <v>40000000</v>
      </c>
      <c r="AQ522" s="1">
        <v>55000000</v>
      </c>
      <c r="AR522">
        <v>0</v>
      </c>
      <c r="AS522" s="1">
        <v>34265600</v>
      </c>
      <c r="AT522" s="1">
        <v>60734400</v>
      </c>
    </row>
    <row r="523" spans="1:46" hidden="1" x14ac:dyDescent="0.25">
      <c r="A523" t="s">
        <v>63</v>
      </c>
      <c r="B523" t="s">
        <v>64</v>
      </c>
      <c r="C523">
        <v>1</v>
      </c>
      <c r="D523" t="s">
        <v>45</v>
      </c>
      <c r="E523">
        <v>1.3</v>
      </c>
      <c r="F523" t="s">
        <v>46</v>
      </c>
      <c r="G523" t="s">
        <v>47</v>
      </c>
      <c r="H523" t="s">
        <v>48</v>
      </c>
      <c r="I523" t="s">
        <v>305</v>
      </c>
      <c r="J523" t="s">
        <v>306</v>
      </c>
      <c r="K523" t="s">
        <v>284</v>
      </c>
      <c r="L523">
        <v>3</v>
      </c>
      <c r="M523">
        <v>38</v>
      </c>
      <c r="N523" t="s">
        <v>307</v>
      </c>
      <c r="O523" t="s">
        <v>101</v>
      </c>
      <c r="P523">
        <v>6100</v>
      </c>
      <c r="Q523" t="s">
        <v>308</v>
      </c>
      <c r="R523">
        <v>6130</v>
      </c>
      <c r="S523" t="s">
        <v>108</v>
      </c>
      <c r="T523">
        <v>6131</v>
      </c>
      <c r="U523" t="s">
        <v>312</v>
      </c>
      <c r="V523">
        <v>0</v>
      </c>
      <c r="W523" t="s">
        <v>57</v>
      </c>
      <c r="X523">
        <v>6000</v>
      </c>
      <c r="Y523" t="s">
        <v>111</v>
      </c>
      <c r="Z523" t="s">
        <v>74</v>
      </c>
      <c r="AA523" t="s">
        <v>287</v>
      </c>
      <c r="AB523" t="s">
        <v>288</v>
      </c>
      <c r="AC523" t="s">
        <v>316</v>
      </c>
      <c r="AD523" t="s">
        <v>311</v>
      </c>
      <c r="AE523" s="1">
        <v>3500000</v>
      </c>
      <c r="AF523">
        <v>0</v>
      </c>
      <c r="AG523" s="1">
        <v>3244639.19</v>
      </c>
      <c r="AH523" s="1">
        <v>3244639.19</v>
      </c>
      <c r="AI523" s="1">
        <v>3308760.47</v>
      </c>
      <c r="AJ523" s="1">
        <v>3089669.74</v>
      </c>
      <c r="AK523" s="1">
        <v>3089669.74</v>
      </c>
      <c r="AL523" s="1">
        <f t="shared" si="36"/>
        <v>255360.81000000006</v>
      </c>
      <c r="AM523" s="1">
        <v>0</v>
      </c>
      <c r="AN523" s="1">
        <f t="shared" si="37"/>
        <v>3500000</v>
      </c>
      <c r="AO523" s="1">
        <f t="shared" si="38"/>
        <v>255360.81000000006</v>
      </c>
      <c r="AP523">
        <v>0</v>
      </c>
      <c r="AQ523" s="1">
        <v>3500000</v>
      </c>
      <c r="AR523">
        <v>0</v>
      </c>
      <c r="AS523">
        <v>0</v>
      </c>
      <c r="AT523" s="1">
        <v>3500000</v>
      </c>
    </row>
    <row r="524" spans="1:46" hidden="1" x14ac:dyDescent="0.25">
      <c r="A524" t="s">
        <v>534</v>
      </c>
      <c r="B524" t="s">
        <v>44</v>
      </c>
      <c r="C524">
        <v>1</v>
      </c>
      <c r="D524" t="s">
        <v>45</v>
      </c>
      <c r="E524">
        <v>1.3</v>
      </c>
      <c r="F524" t="s">
        <v>46</v>
      </c>
      <c r="G524" t="s">
        <v>47</v>
      </c>
      <c r="H524" t="s">
        <v>48</v>
      </c>
      <c r="I524" t="s">
        <v>305</v>
      </c>
      <c r="J524" t="s">
        <v>306</v>
      </c>
      <c r="K524" t="s">
        <v>284</v>
      </c>
      <c r="L524">
        <v>3</v>
      </c>
      <c r="M524">
        <v>37</v>
      </c>
      <c r="N524" t="s">
        <v>307</v>
      </c>
      <c r="O524" t="s">
        <v>101</v>
      </c>
      <c r="P524">
        <v>6100</v>
      </c>
      <c r="Q524" t="s">
        <v>308</v>
      </c>
      <c r="R524">
        <v>6130</v>
      </c>
      <c r="S524" t="s">
        <v>108</v>
      </c>
      <c r="T524">
        <v>6131</v>
      </c>
      <c r="U524" t="s">
        <v>312</v>
      </c>
      <c r="V524">
        <v>0</v>
      </c>
      <c r="W524" t="s">
        <v>57</v>
      </c>
      <c r="X524">
        <v>6000</v>
      </c>
      <c r="Y524" t="s">
        <v>111</v>
      </c>
      <c r="Z524" s="14" t="s">
        <v>535</v>
      </c>
      <c r="AA524" t="s">
        <v>287</v>
      </c>
      <c r="AB524" t="s">
        <v>288</v>
      </c>
      <c r="AC524" t="s">
        <v>310</v>
      </c>
      <c r="AD524" t="s">
        <v>311</v>
      </c>
      <c r="AE524" s="1">
        <v>78856411.219999999</v>
      </c>
      <c r="AF524" s="1">
        <v>9999999.0500000007</v>
      </c>
      <c r="AG524" s="1">
        <v>78856369.670000002</v>
      </c>
      <c r="AH524" s="1">
        <v>78856369.670000002</v>
      </c>
      <c r="AI524" s="1">
        <v>77712220.659999996</v>
      </c>
      <c r="AJ524" s="1">
        <v>77712220.659999996</v>
      </c>
      <c r="AK524" s="1">
        <v>68239802.859999999</v>
      </c>
      <c r="AL524" s="1">
        <f t="shared" si="36"/>
        <v>41.549999997019768</v>
      </c>
      <c r="AM524" s="11">
        <v>-41.55</v>
      </c>
      <c r="AN524" s="1">
        <f t="shared" si="37"/>
        <v>78856369.670000002</v>
      </c>
      <c r="AO524" s="1">
        <f t="shared" si="38"/>
        <v>0</v>
      </c>
      <c r="AP524" s="1">
        <v>40000000</v>
      </c>
      <c r="AQ524" s="1">
        <v>28856412.170000002</v>
      </c>
      <c r="AR524">
        <v>0</v>
      </c>
      <c r="AS524">
        <v>0</v>
      </c>
      <c r="AT524" s="1">
        <v>68856412.170000002</v>
      </c>
    </row>
    <row r="525" spans="1:46" hidden="1" x14ac:dyDescent="0.25">
      <c r="A525" t="s">
        <v>564</v>
      </c>
      <c r="B525" t="s">
        <v>44</v>
      </c>
      <c r="C525">
        <v>1</v>
      </c>
      <c r="D525" t="s">
        <v>45</v>
      </c>
      <c r="E525">
        <v>1.3</v>
      </c>
      <c r="F525" t="s">
        <v>46</v>
      </c>
      <c r="G525" t="s">
        <v>47</v>
      </c>
      <c r="H525" t="s">
        <v>48</v>
      </c>
      <c r="I525" t="s">
        <v>305</v>
      </c>
      <c r="J525" t="s">
        <v>306</v>
      </c>
      <c r="K525" t="s">
        <v>284</v>
      </c>
      <c r="L525">
        <v>3</v>
      </c>
      <c r="M525">
        <v>37</v>
      </c>
      <c r="N525" t="s">
        <v>307</v>
      </c>
      <c r="O525" t="s">
        <v>101</v>
      </c>
      <c r="P525">
        <v>6100</v>
      </c>
      <c r="Q525" t="s">
        <v>308</v>
      </c>
      <c r="R525">
        <v>6130</v>
      </c>
      <c r="S525" t="s">
        <v>108</v>
      </c>
      <c r="T525">
        <v>6131</v>
      </c>
      <c r="U525" t="s">
        <v>312</v>
      </c>
      <c r="V525">
        <v>0</v>
      </c>
      <c r="W525" t="s">
        <v>57</v>
      </c>
      <c r="X525">
        <v>6000</v>
      </c>
      <c r="Y525" t="s">
        <v>111</v>
      </c>
      <c r="Z525" t="s">
        <v>565</v>
      </c>
      <c r="AA525" t="s">
        <v>287</v>
      </c>
      <c r="AB525" t="s">
        <v>288</v>
      </c>
      <c r="AC525" t="s">
        <v>310</v>
      </c>
      <c r="AD525" t="s">
        <v>311</v>
      </c>
      <c r="AE525" s="1">
        <v>111063039</v>
      </c>
      <c r="AF525" s="1">
        <v>31103392</v>
      </c>
      <c r="AG525" s="1">
        <v>99367926.829999998</v>
      </c>
      <c r="AH525" s="1">
        <v>99367926.829999998</v>
      </c>
      <c r="AI525" s="1">
        <v>95160822.370000005</v>
      </c>
      <c r="AJ525" s="1">
        <v>89882777.599999994</v>
      </c>
      <c r="AK525" s="1">
        <v>68537193.969999999</v>
      </c>
      <c r="AL525" s="1">
        <f t="shared" si="36"/>
        <v>11695112.170000002</v>
      </c>
      <c r="AM525" s="1">
        <v>0</v>
      </c>
      <c r="AN525" s="1">
        <f t="shared" si="37"/>
        <v>111063039</v>
      </c>
      <c r="AO525" s="1">
        <f t="shared" si="38"/>
        <v>11695112.170000002</v>
      </c>
      <c r="AP525" s="1">
        <v>27323435.5</v>
      </c>
      <c r="AQ525" s="1">
        <v>52636211.5</v>
      </c>
      <c r="AR525">
        <v>0</v>
      </c>
      <c r="AS525">
        <v>0</v>
      </c>
      <c r="AT525" s="1">
        <v>79959647</v>
      </c>
    </row>
    <row r="526" spans="1:46" hidden="1" x14ac:dyDescent="0.25">
      <c r="A526" t="s">
        <v>564</v>
      </c>
      <c r="B526" t="s">
        <v>44</v>
      </c>
      <c r="C526">
        <v>1</v>
      </c>
      <c r="D526" t="s">
        <v>45</v>
      </c>
      <c r="E526">
        <v>1.3</v>
      </c>
      <c r="F526" t="s">
        <v>46</v>
      </c>
      <c r="G526" t="s">
        <v>47</v>
      </c>
      <c r="H526" t="s">
        <v>48</v>
      </c>
      <c r="I526" t="s">
        <v>305</v>
      </c>
      <c r="J526" t="s">
        <v>306</v>
      </c>
      <c r="K526" t="s">
        <v>284</v>
      </c>
      <c r="L526">
        <v>3</v>
      </c>
      <c r="M526">
        <v>37</v>
      </c>
      <c r="N526" t="s">
        <v>307</v>
      </c>
      <c r="O526" t="s">
        <v>101</v>
      </c>
      <c r="P526">
        <v>6100</v>
      </c>
      <c r="Q526" t="s">
        <v>308</v>
      </c>
      <c r="R526">
        <v>6130</v>
      </c>
      <c r="S526" t="s">
        <v>108</v>
      </c>
      <c r="T526">
        <v>6131</v>
      </c>
      <c r="U526" t="s">
        <v>312</v>
      </c>
      <c r="V526">
        <v>39</v>
      </c>
      <c r="W526" t="s">
        <v>566</v>
      </c>
      <c r="X526">
        <v>6000</v>
      </c>
      <c r="Y526" t="s">
        <v>111</v>
      </c>
      <c r="Z526" t="s">
        <v>565</v>
      </c>
      <c r="AA526" t="s">
        <v>287</v>
      </c>
      <c r="AB526" t="s">
        <v>288</v>
      </c>
      <c r="AC526" t="s">
        <v>310</v>
      </c>
      <c r="AD526" t="s">
        <v>311</v>
      </c>
      <c r="AE526" s="1">
        <v>2248650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 s="1">
        <f t="shared" si="36"/>
        <v>2248650</v>
      </c>
      <c r="AM526" s="1">
        <v>0</v>
      </c>
      <c r="AN526" s="1">
        <f t="shared" si="37"/>
        <v>2248650</v>
      </c>
      <c r="AO526" s="1">
        <f t="shared" si="38"/>
        <v>2248650</v>
      </c>
      <c r="AP526" s="1">
        <v>2248650</v>
      </c>
      <c r="AQ526">
        <v>0</v>
      </c>
      <c r="AR526">
        <v>0</v>
      </c>
      <c r="AS526">
        <v>0</v>
      </c>
      <c r="AT526" s="1">
        <v>2248650</v>
      </c>
    </row>
    <row r="527" spans="1:46" hidden="1" x14ac:dyDescent="0.25">
      <c r="A527" t="s">
        <v>567</v>
      </c>
      <c r="B527" t="s">
        <v>44</v>
      </c>
      <c r="C527">
        <v>1</v>
      </c>
      <c r="D527" t="s">
        <v>45</v>
      </c>
      <c r="E527">
        <v>1.3</v>
      </c>
      <c r="F527" t="s">
        <v>46</v>
      </c>
      <c r="G527" t="s">
        <v>47</v>
      </c>
      <c r="H527" t="s">
        <v>48</v>
      </c>
      <c r="I527" t="s">
        <v>305</v>
      </c>
      <c r="J527" t="s">
        <v>306</v>
      </c>
      <c r="K527" t="s">
        <v>284</v>
      </c>
      <c r="L527">
        <v>3</v>
      </c>
      <c r="M527">
        <v>37</v>
      </c>
      <c r="N527" t="s">
        <v>307</v>
      </c>
      <c r="O527" t="s">
        <v>101</v>
      </c>
      <c r="P527">
        <v>6100</v>
      </c>
      <c r="Q527" t="s">
        <v>308</v>
      </c>
      <c r="R527">
        <v>6130</v>
      </c>
      <c r="S527" t="s">
        <v>108</v>
      </c>
      <c r="T527">
        <v>6131</v>
      </c>
      <c r="U527" t="s">
        <v>312</v>
      </c>
      <c r="V527">
        <v>0</v>
      </c>
      <c r="W527" t="s">
        <v>57</v>
      </c>
      <c r="X527">
        <v>6000</v>
      </c>
      <c r="Y527" t="s">
        <v>111</v>
      </c>
      <c r="Z527" t="s">
        <v>568</v>
      </c>
      <c r="AA527" t="s">
        <v>287</v>
      </c>
      <c r="AB527" t="s">
        <v>288</v>
      </c>
      <c r="AC527" t="s">
        <v>310</v>
      </c>
      <c r="AD527" t="s">
        <v>311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 s="1">
        <f t="shared" si="36"/>
        <v>0</v>
      </c>
      <c r="AM527" s="1">
        <v>0</v>
      </c>
      <c r="AN527" s="1">
        <f t="shared" si="37"/>
        <v>0</v>
      </c>
      <c r="AO527" s="1">
        <f t="shared" si="38"/>
        <v>0</v>
      </c>
      <c r="AP527" s="1">
        <v>11000000</v>
      </c>
      <c r="AQ527">
        <v>0</v>
      </c>
      <c r="AR527">
        <v>0</v>
      </c>
      <c r="AS527" s="1">
        <v>11000000</v>
      </c>
      <c r="AT527">
        <v>0</v>
      </c>
    </row>
    <row r="528" spans="1:46" hidden="1" x14ac:dyDescent="0.25">
      <c r="A528" t="s">
        <v>569</v>
      </c>
      <c r="B528" t="s">
        <v>44</v>
      </c>
      <c r="C528">
        <v>1</v>
      </c>
      <c r="D528" t="s">
        <v>45</v>
      </c>
      <c r="E528">
        <v>1.3</v>
      </c>
      <c r="F528" t="s">
        <v>46</v>
      </c>
      <c r="G528" t="s">
        <v>47</v>
      </c>
      <c r="H528" t="s">
        <v>48</v>
      </c>
      <c r="I528" t="s">
        <v>305</v>
      </c>
      <c r="J528" t="s">
        <v>306</v>
      </c>
      <c r="K528" t="s">
        <v>284</v>
      </c>
      <c r="L528">
        <v>3</v>
      </c>
      <c r="M528">
        <v>37</v>
      </c>
      <c r="N528" t="s">
        <v>307</v>
      </c>
      <c r="O528" t="s">
        <v>101</v>
      </c>
      <c r="P528">
        <v>6100</v>
      </c>
      <c r="Q528" t="s">
        <v>308</v>
      </c>
      <c r="R528">
        <v>6130</v>
      </c>
      <c r="S528" t="s">
        <v>108</v>
      </c>
      <c r="T528">
        <v>6131</v>
      </c>
      <c r="U528" t="s">
        <v>312</v>
      </c>
      <c r="V528">
        <v>0</v>
      </c>
      <c r="W528" t="s">
        <v>57</v>
      </c>
      <c r="X528">
        <v>6000</v>
      </c>
      <c r="Y528" t="s">
        <v>111</v>
      </c>
      <c r="Z528" t="s">
        <v>570</v>
      </c>
      <c r="AA528" t="s">
        <v>287</v>
      </c>
      <c r="AB528" t="s">
        <v>288</v>
      </c>
      <c r="AC528" t="s">
        <v>310</v>
      </c>
      <c r="AD528" t="s">
        <v>311</v>
      </c>
      <c r="AE528" s="1">
        <v>6997427.8099999996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 s="1">
        <f t="shared" si="36"/>
        <v>6997427.8099999996</v>
      </c>
      <c r="AM528" s="1">
        <v>0</v>
      </c>
      <c r="AN528" s="1">
        <f t="shared" si="37"/>
        <v>6997427.8099999996</v>
      </c>
      <c r="AO528" s="1">
        <f t="shared" si="38"/>
        <v>6997427.8099999996</v>
      </c>
      <c r="AP528" s="1">
        <v>6997427.8099999996</v>
      </c>
      <c r="AQ528">
        <v>0</v>
      </c>
      <c r="AR528">
        <v>0</v>
      </c>
      <c r="AS528">
        <v>0</v>
      </c>
      <c r="AT528" s="1">
        <v>6997427.8099999996</v>
      </c>
    </row>
    <row r="529" spans="1:46" hidden="1" x14ac:dyDescent="0.25">
      <c r="A529" t="s">
        <v>571</v>
      </c>
      <c r="B529" t="s">
        <v>44</v>
      </c>
      <c r="C529">
        <v>1</v>
      </c>
      <c r="D529" t="s">
        <v>45</v>
      </c>
      <c r="E529">
        <v>1.3</v>
      </c>
      <c r="F529" t="s">
        <v>46</v>
      </c>
      <c r="G529" t="s">
        <v>47</v>
      </c>
      <c r="H529" t="s">
        <v>48</v>
      </c>
      <c r="I529" t="s">
        <v>305</v>
      </c>
      <c r="J529" t="s">
        <v>306</v>
      </c>
      <c r="K529" t="s">
        <v>284</v>
      </c>
      <c r="L529">
        <v>3</v>
      </c>
      <c r="M529">
        <v>37</v>
      </c>
      <c r="N529" t="s">
        <v>307</v>
      </c>
      <c r="O529" t="s">
        <v>101</v>
      </c>
      <c r="P529">
        <v>6100</v>
      </c>
      <c r="Q529" t="s">
        <v>308</v>
      </c>
      <c r="R529">
        <v>6130</v>
      </c>
      <c r="S529" t="s">
        <v>108</v>
      </c>
      <c r="T529">
        <v>6131</v>
      </c>
      <c r="U529" t="s">
        <v>312</v>
      </c>
      <c r="V529">
        <v>0</v>
      </c>
      <c r="W529" t="s">
        <v>57</v>
      </c>
      <c r="X529">
        <v>6000</v>
      </c>
      <c r="Y529" t="s">
        <v>111</v>
      </c>
      <c r="Z529" t="s">
        <v>572</v>
      </c>
      <c r="AA529" t="s">
        <v>287</v>
      </c>
      <c r="AB529" t="s">
        <v>288</v>
      </c>
      <c r="AC529" t="s">
        <v>310</v>
      </c>
      <c r="AD529" t="s">
        <v>311</v>
      </c>
      <c r="AE529" s="1">
        <v>9100000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 s="1">
        <f t="shared" si="36"/>
        <v>9100000</v>
      </c>
      <c r="AM529" s="1">
        <v>0</v>
      </c>
      <c r="AN529" s="1">
        <f t="shared" si="37"/>
        <v>9100000</v>
      </c>
      <c r="AO529" s="1">
        <f t="shared" si="38"/>
        <v>9100000</v>
      </c>
      <c r="AP529" s="1">
        <v>9100000</v>
      </c>
      <c r="AQ529">
        <v>0</v>
      </c>
      <c r="AR529">
        <v>0</v>
      </c>
      <c r="AS529">
        <v>0</v>
      </c>
      <c r="AT529" s="1">
        <v>9100000</v>
      </c>
    </row>
    <row r="530" spans="1:46" hidden="1" x14ac:dyDescent="0.25">
      <c r="A530" t="s">
        <v>573</v>
      </c>
      <c r="B530" t="s">
        <v>44</v>
      </c>
      <c r="C530">
        <v>1</v>
      </c>
      <c r="D530" t="s">
        <v>45</v>
      </c>
      <c r="E530">
        <v>1.3</v>
      </c>
      <c r="F530" t="s">
        <v>46</v>
      </c>
      <c r="G530" t="s">
        <v>47</v>
      </c>
      <c r="H530" t="s">
        <v>48</v>
      </c>
      <c r="I530" t="s">
        <v>305</v>
      </c>
      <c r="J530" t="s">
        <v>306</v>
      </c>
      <c r="K530" t="s">
        <v>284</v>
      </c>
      <c r="L530">
        <v>3</v>
      </c>
      <c r="M530">
        <v>37</v>
      </c>
      <c r="N530" t="s">
        <v>307</v>
      </c>
      <c r="O530" t="s">
        <v>101</v>
      </c>
      <c r="P530">
        <v>6100</v>
      </c>
      <c r="Q530" t="s">
        <v>308</v>
      </c>
      <c r="R530">
        <v>6130</v>
      </c>
      <c r="S530" t="s">
        <v>108</v>
      </c>
      <c r="T530">
        <v>6131</v>
      </c>
      <c r="U530" t="s">
        <v>312</v>
      </c>
      <c r="V530">
        <v>0</v>
      </c>
      <c r="W530" t="s">
        <v>57</v>
      </c>
      <c r="X530">
        <v>6000</v>
      </c>
      <c r="Y530" t="s">
        <v>111</v>
      </c>
      <c r="Z530" t="s">
        <v>574</v>
      </c>
      <c r="AA530" t="s">
        <v>287</v>
      </c>
      <c r="AB530" t="s">
        <v>288</v>
      </c>
      <c r="AC530" t="s">
        <v>310</v>
      </c>
      <c r="AD530" t="s">
        <v>311</v>
      </c>
      <c r="AE530" s="1">
        <v>9100000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 s="1">
        <f t="shared" si="36"/>
        <v>9100000</v>
      </c>
      <c r="AM530" s="1">
        <v>0</v>
      </c>
      <c r="AN530" s="1">
        <f t="shared" si="37"/>
        <v>9100000</v>
      </c>
      <c r="AO530" s="1">
        <f t="shared" si="38"/>
        <v>9100000</v>
      </c>
      <c r="AP530" s="1">
        <v>9100000</v>
      </c>
      <c r="AQ530">
        <v>0</v>
      </c>
      <c r="AR530">
        <v>0</v>
      </c>
      <c r="AS530">
        <v>0</v>
      </c>
      <c r="AT530" s="1">
        <v>9100000</v>
      </c>
    </row>
    <row r="531" spans="1:46" hidden="1" x14ac:dyDescent="0.25">
      <c r="A531" t="s">
        <v>63</v>
      </c>
      <c r="B531" t="s">
        <v>64</v>
      </c>
      <c r="C531">
        <v>1</v>
      </c>
      <c r="D531" t="s">
        <v>45</v>
      </c>
      <c r="E531">
        <v>1.3</v>
      </c>
      <c r="F531" t="s">
        <v>46</v>
      </c>
      <c r="G531" t="s">
        <v>47</v>
      </c>
      <c r="H531" t="s">
        <v>48</v>
      </c>
      <c r="I531" t="s">
        <v>305</v>
      </c>
      <c r="J531" t="s">
        <v>306</v>
      </c>
      <c r="K531" t="s">
        <v>284</v>
      </c>
      <c r="L531">
        <v>3</v>
      </c>
      <c r="M531">
        <v>37</v>
      </c>
      <c r="N531" t="s">
        <v>307</v>
      </c>
      <c r="O531" t="s">
        <v>101</v>
      </c>
      <c r="P531">
        <v>6100</v>
      </c>
      <c r="Q531" t="s">
        <v>308</v>
      </c>
      <c r="R531">
        <v>6150</v>
      </c>
      <c r="S531" t="s">
        <v>108</v>
      </c>
      <c r="T531">
        <v>6151</v>
      </c>
      <c r="U531" t="s">
        <v>315</v>
      </c>
      <c r="V531">
        <v>0</v>
      </c>
      <c r="W531" t="s">
        <v>57</v>
      </c>
      <c r="X531">
        <v>6000</v>
      </c>
      <c r="Y531" t="s">
        <v>111</v>
      </c>
      <c r="Z531" t="s">
        <v>74</v>
      </c>
      <c r="AA531" t="s">
        <v>287</v>
      </c>
      <c r="AB531" t="s">
        <v>288</v>
      </c>
      <c r="AC531" t="s">
        <v>310</v>
      </c>
      <c r="AD531" t="s">
        <v>311</v>
      </c>
      <c r="AE531" s="1">
        <v>55932702.420000002</v>
      </c>
      <c r="AF531" s="1">
        <v>21369154.550000001</v>
      </c>
      <c r="AG531" s="1">
        <v>26036551.460000001</v>
      </c>
      <c r="AH531" s="1">
        <v>26036551.460000001</v>
      </c>
      <c r="AI531" s="1">
        <v>27543273.550000001</v>
      </c>
      <c r="AJ531" s="1">
        <v>27470737.23</v>
      </c>
      <c r="AK531" s="1">
        <v>21463698.41</v>
      </c>
      <c r="AL531" s="1">
        <f t="shared" si="36"/>
        <v>29896150.960000001</v>
      </c>
      <c r="AM531" s="1">
        <v>0</v>
      </c>
      <c r="AN531" s="1">
        <f t="shared" si="37"/>
        <v>55932702.420000002</v>
      </c>
      <c r="AO531" s="1">
        <f t="shared" si="38"/>
        <v>29896150.960000001</v>
      </c>
      <c r="AP531" s="1">
        <v>40932702.420000002</v>
      </c>
      <c r="AQ531" s="1">
        <v>88630845.450000003</v>
      </c>
      <c r="AR531">
        <v>0</v>
      </c>
      <c r="AS531" s="1">
        <v>95000000</v>
      </c>
      <c r="AT531" s="1">
        <v>34563547.869999997</v>
      </c>
    </row>
    <row r="532" spans="1:46" hidden="1" x14ac:dyDescent="0.25">
      <c r="A532" t="s">
        <v>63</v>
      </c>
      <c r="B532" t="s">
        <v>64</v>
      </c>
      <c r="C532">
        <v>1</v>
      </c>
      <c r="D532" t="s">
        <v>45</v>
      </c>
      <c r="E532">
        <v>1.3</v>
      </c>
      <c r="F532" t="s">
        <v>46</v>
      </c>
      <c r="G532" t="s">
        <v>47</v>
      </c>
      <c r="H532" t="s">
        <v>48</v>
      </c>
      <c r="I532" t="s">
        <v>305</v>
      </c>
      <c r="J532" t="s">
        <v>306</v>
      </c>
      <c r="K532" t="s">
        <v>284</v>
      </c>
      <c r="L532">
        <v>3</v>
      </c>
      <c r="M532">
        <v>37</v>
      </c>
      <c r="N532" t="s">
        <v>307</v>
      </c>
      <c r="O532" t="s">
        <v>101</v>
      </c>
      <c r="P532">
        <v>6100</v>
      </c>
      <c r="Q532" t="s">
        <v>308</v>
      </c>
      <c r="R532">
        <v>6150</v>
      </c>
      <c r="S532" t="s">
        <v>108</v>
      </c>
      <c r="T532">
        <v>6151</v>
      </c>
      <c r="U532" t="s">
        <v>315</v>
      </c>
      <c r="V532">
        <v>33</v>
      </c>
      <c r="W532" t="s">
        <v>314</v>
      </c>
      <c r="X532">
        <v>6000</v>
      </c>
      <c r="Y532" t="s">
        <v>111</v>
      </c>
      <c r="Z532" t="s">
        <v>74</v>
      </c>
      <c r="AA532" t="s">
        <v>287</v>
      </c>
      <c r="AB532" t="s">
        <v>288</v>
      </c>
      <c r="AC532" t="s">
        <v>310</v>
      </c>
      <c r="AD532" t="s">
        <v>311</v>
      </c>
      <c r="AE532" s="1">
        <v>34265600</v>
      </c>
      <c r="AF532">
        <v>0</v>
      </c>
      <c r="AG532" s="1">
        <v>34265599.469999999</v>
      </c>
      <c r="AH532" s="1">
        <v>34265599.469999999</v>
      </c>
      <c r="AI532" s="1">
        <v>27752753.399999999</v>
      </c>
      <c r="AJ532" s="1">
        <v>27598388.550000001</v>
      </c>
      <c r="AK532" s="1">
        <v>23167731.960000001</v>
      </c>
      <c r="AL532" s="1">
        <f t="shared" si="36"/>
        <v>0.5300000011920929</v>
      </c>
      <c r="AM532" s="1">
        <v>0</v>
      </c>
      <c r="AN532" s="1">
        <f t="shared" si="37"/>
        <v>34265600</v>
      </c>
      <c r="AO532" s="1">
        <f t="shared" si="38"/>
        <v>0.5300000011920929</v>
      </c>
      <c r="AP532">
        <v>0</v>
      </c>
      <c r="AQ532" s="1">
        <v>34265600</v>
      </c>
      <c r="AR532">
        <v>0</v>
      </c>
      <c r="AS532">
        <v>0</v>
      </c>
      <c r="AT532" s="1">
        <v>34265600</v>
      </c>
    </row>
    <row r="533" spans="1:46" hidden="1" x14ac:dyDescent="0.25">
      <c r="A533" t="s">
        <v>63</v>
      </c>
      <c r="B533" t="s">
        <v>64</v>
      </c>
      <c r="C533">
        <v>1</v>
      </c>
      <c r="D533" t="s">
        <v>45</v>
      </c>
      <c r="E533">
        <v>1.3</v>
      </c>
      <c r="F533" t="s">
        <v>46</v>
      </c>
      <c r="G533" t="s">
        <v>47</v>
      </c>
      <c r="H533" t="s">
        <v>48</v>
      </c>
      <c r="I533" t="s">
        <v>305</v>
      </c>
      <c r="J533" t="s">
        <v>306</v>
      </c>
      <c r="K533" t="s">
        <v>284</v>
      </c>
      <c r="L533">
        <v>3</v>
      </c>
      <c r="M533">
        <v>37</v>
      </c>
      <c r="N533" t="s">
        <v>307</v>
      </c>
      <c r="O533" t="s">
        <v>101</v>
      </c>
      <c r="P533">
        <v>6100</v>
      </c>
      <c r="Q533" t="s">
        <v>308</v>
      </c>
      <c r="R533">
        <v>6150</v>
      </c>
      <c r="S533" t="s">
        <v>108</v>
      </c>
      <c r="T533">
        <v>6151</v>
      </c>
      <c r="U533" t="s">
        <v>315</v>
      </c>
      <c r="V533">
        <v>41</v>
      </c>
      <c r="W533" t="s">
        <v>57</v>
      </c>
      <c r="X533">
        <v>6000</v>
      </c>
      <c r="Y533" t="s">
        <v>111</v>
      </c>
      <c r="Z533" t="s">
        <v>74</v>
      </c>
      <c r="AA533" t="s">
        <v>287</v>
      </c>
      <c r="AB533" t="s">
        <v>288</v>
      </c>
      <c r="AC533" t="s">
        <v>310</v>
      </c>
      <c r="AD533" t="s">
        <v>311</v>
      </c>
      <c r="AE533" s="1">
        <v>104800000</v>
      </c>
      <c r="AF533">
        <v>0</v>
      </c>
      <c r="AG533" s="1">
        <v>30301299.219999999</v>
      </c>
      <c r="AH533" s="1">
        <v>30301299.219999999</v>
      </c>
      <c r="AI533" s="1">
        <v>19037867.260000002</v>
      </c>
      <c r="AJ533" s="1">
        <v>5213919.22</v>
      </c>
      <c r="AK533" s="1">
        <v>5213919.22</v>
      </c>
      <c r="AL533" s="1">
        <f t="shared" si="36"/>
        <v>74498700.780000001</v>
      </c>
      <c r="AM533" s="1">
        <v>0</v>
      </c>
      <c r="AN533" s="1">
        <f t="shared" si="37"/>
        <v>104800000</v>
      </c>
      <c r="AO533" s="1">
        <f t="shared" si="38"/>
        <v>74498700.780000001</v>
      </c>
      <c r="AP533" s="1">
        <v>24800000</v>
      </c>
      <c r="AQ533" s="1">
        <v>80000000</v>
      </c>
      <c r="AR533">
        <v>0</v>
      </c>
      <c r="AS533">
        <v>0</v>
      </c>
      <c r="AT533" s="1">
        <v>104800000</v>
      </c>
    </row>
    <row r="534" spans="1:46" hidden="1" x14ac:dyDescent="0.25">
      <c r="A534" t="s">
        <v>63</v>
      </c>
      <c r="B534" t="s">
        <v>64</v>
      </c>
      <c r="C534">
        <v>1</v>
      </c>
      <c r="D534" t="s">
        <v>45</v>
      </c>
      <c r="E534">
        <v>1.3</v>
      </c>
      <c r="F534" t="s">
        <v>46</v>
      </c>
      <c r="G534" t="s">
        <v>47</v>
      </c>
      <c r="H534" t="s">
        <v>48</v>
      </c>
      <c r="I534" t="s">
        <v>305</v>
      </c>
      <c r="J534" t="s">
        <v>306</v>
      </c>
      <c r="K534" t="s">
        <v>284</v>
      </c>
      <c r="L534">
        <v>3</v>
      </c>
      <c r="M534">
        <v>37</v>
      </c>
      <c r="N534" t="s">
        <v>307</v>
      </c>
      <c r="O534" t="s">
        <v>101</v>
      </c>
      <c r="P534">
        <v>6100</v>
      </c>
      <c r="Q534" t="s">
        <v>308</v>
      </c>
      <c r="R534">
        <v>6150</v>
      </c>
      <c r="S534" t="s">
        <v>108</v>
      </c>
      <c r="T534">
        <v>6151</v>
      </c>
      <c r="U534" t="s">
        <v>315</v>
      </c>
      <c r="V534">
        <v>42</v>
      </c>
      <c r="W534" t="s">
        <v>149</v>
      </c>
      <c r="X534">
        <v>6000</v>
      </c>
      <c r="Y534" t="s">
        <v>111</v>
      </c>
      <c r="Z534" t="s">
        <v>74</v>
      </c>
      <c r="AA534" t="s">
        <v>287</v>
      </c>
      <c r="AB534" t="s">
        <v>288</v>
      </c>
      <c r="AC534" t="s">
        <v>310</v>
      </c>
      <c r="AD534" t="s">
        <v>311</v>
      </c>
      <c r="AE534" s="1">
        <v>47143707.329999998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 s="1">
        <f t="shared" si="36"/>
        <v>47143707.329999998</v>
      </c>
      <c r="AM534" s="1">
        <v>0</v>
      </c>
      <c r="AN534" s="1">
        <f t="shared" si="37"/>
        <v>47143707.329999998</v>
      </c>
      <c r="AO534" s="1">
        <f t="shared" si="38"/>
        <v>47143707.329999998</v>
      </c>
      <c r="AP534" s="1">
        <v>47143707.329999998</v>
      </c>
      <c r="AQ534">
        <v>0</v>
      </c>
      <c r="AR534">
        <v>0</v>
      </c>
      <c r="AS534">
        <v>0</v>
      </c>
      <c r="AT534" s="1">
        <v>47143707.329999998</v>
      </c>
    </row>
    <row r="535" spans="1:46" hidden="1" x14ac:dyDescent="0.25">
      <c r="A535" t="s">
        <v>63</v>
      </c>
      <c r="B535" t="s">
        <v>64</v>
      </c>
      <c r="C535">
        <v>1</v>
      </c>
      <c r="D535" t="s">
        <v>45</v>
      </c>
      <c r="E535">
        <v>1.3</v>
      </c>
      <c r="F535" t="s">
        <v>46</v>
      </c>
      <c r="G535" t="s">
        <v>47</v>
      </c>
      <c r="H535" t="s">
        <v>48</v>
      </c>
      <c r="I535" t="s">
        <v>305</v>
      </c>
      <c r="J535" t="s">
        <v>306</v>
      </c>
      <c r="K535" t="s">
        <v>284</v>
      </c>
      <c r="L535">
        <v>3</v>
      </c>
      <c r="M535">
        <v>38</v>
      </c>
      <c r="N535" t="s">
        <v>307</v>
      </c>
      <c r="O535" t="s">
        <v>101</v>
      </c>
      <c r="P535">
        <v>6100</v>
      </c>
      <c r="Q535" t="s">
        <v>308</v>
      </c>
      <c r="R535">
        <v>6150</v>
      </c>
      <c r="S535" t="s">
        <v>108</v>
      </c>
      <c r="T535">
        <v>6151</v>
      </c>
      <c r="U535" t="s">
        <v>315</v>
      </c>
      <c r="V535">
        <v>0</v>
      </c>
      <c r="W535" t="s">
        <v>57</v>
      </c>
      <c r="X535">
        <v>6000</v>
      </c>
      <c r="Y535" t="s">
        <v>111</v>
      </c>
      <c r="Z535" t="s">
        <v>74</v>
      </c>
      <c r="AA535" t="s">
        <v>287</v>
      </c>
      <c r="AB535" t="s">
        <v>288</v>
      </c>
      <c r="AC535" t="s">
        <v>316</v>
      </c>
      <c r="AD535" t="s">
        <v>311</v>
      </c>
      <c r="AE535" s="1">
        <v>18700000</v>
      </c>
      <c r="AF535" s="1">
        <v>30000000</v>
      </c>
      <c r="AG535" s="1">
        <v>12099443.810000001</v>
      </c>
      <c r="AH535" s="1">
        <v>12099443.810000001</v>
      </c>
      <c r="AI535" s="1">
        <v>12173720.939999999</v>
      </c>
      <c r="AJ535" s="1">
        <v>11912270.42</v>
      </c>
      <c r="AK535" s="1">
        <v>11912270.42</v>
      </c>
      <c r="AL535" s="1">
        <f t="shared" si="36"/>
        <v>6600556.1899999995</v>
      </c>
      <c r="AM535" s="1">
        <v>0</v>
      </c>
      <c r="AN535" s="1">
        <f t="shared" si="37"/>
        <v>18700000</v>
      </c>
      <c r="AO535" s="1">
        <f t="shared" si="38"/>
        <v>6600556.1899999995</v>
      </c>
      <c r="AP535">
        <v>0</v>
      </c>
      <c r="AQ535">
        <v>0</v>
      </c>
      <c r="AR535">
        <v>0</v>
      </c>
      <c r="AS535" s="1">
        <v>11300000</v>
      </c>
      <c r="AT535" s="1">
        <v>-11300000</v>
      </c>
    </row>
    <row r="536" spans="1:46" hidden="1" x14ac:dyDescent="0.25">
      <c r="A536" t="s">
        <v>534</v>
      </c>
      <c r="B536" t="s">
        <v>44</v>
      </c>
      <c r="C536">
        <v>1</v>
      </c>
      <c r="D536" t="s">
        <v>45</v>
      </c>
      <c r="E536">
        <v>1.3</v>
      </c>
      <c r="F536" t="s">
        <v>46</v>
      </c>
      <c r="G536" t="s">
        <v>47</v>
      </c>
      <c r="H536" t="s">
        <v>48</v>
      </c>
      <c r="I536" t="s">
        <v>305</v>
      </c>
      <c r="J536" t="s">
        <v>306</v>
      </c>
      <c r="K536" t="s">
        <v>284</v>
      </c>
      <c r="L536">
        <v>3</v>
      </c>
      <c r="M536">
        <v>37</v>
      </c>
      <c r="N536" t="s">
        <v>307</v>
      </c>
      <c r="O536" t="s">
        <v>101</v>
      </c>
      <c r="P536">
        <v>6100</v>
      </c>
      <c r="Q536" t="s">
        <v>308</v>
      </c>
      <c r="R536">
        <v>6150</v>
      </c>
      <c r="S536" t="s">
        <v>108</v>
      </c>
      <c r="T536">
        <v>6151</v>
      </c>
      <c r="U536" t="s">
        <v>315</v>
      </c>
      <c r="V536">
        <v>0</v>
      </c>
      <c r="W536" t="s">
        <v>57</v>
      </c>
      <c r="X536">
        <v>6000</v>
      </c>
      <c r="Y536" t="s">
        <v>111</v>
      </c>
      <c r="Z536" s="14" t="s">
        <v>535</v>
      </c>
      <c r="AA536" t="s">
        <v>287</v>
      </c>
      <c r="AB536" t="s">
        <v>288</v>
      </c>
      <c r="AC536" t="s">
        <v>310</v>
      </c>
      <c r="AD536" t="s">
        <v>311</v>
      </c>
      <c r="AE536" s="1">
        <v>9274794.4000000004</v>
      </c>
      <c r="AF536" s="1">
        <v>10000000</v>
      </c>
      <c r="AG536" s="1">
        <v>9274794.4000000004</v>
      </c>
      <c r="AH536" s="1">
        <v>9274794.4000000004</v>
      </c>
      <c r="AI536" s="1">
        <v>9267188.0500000007</v>
      </c>
      <c r="AJ536" s="1">
        <v>9267188.0500000007</v>
      </c>
      <c r="AK536" s="1">
        <v>8928788.0700000003</v>
      </c>
      <c r="AL536" s="1">
        <f t="shared" si="36"/>
        <v>0</v>
      </c>
      <c r="AM536" s="1">
        <v>0</v>
      </c>
      <c r="AN536" s="1">
        <f t="shared" si="37"/>
        <v>9274794.4000000004</v>
      </c>
      <c r="AO536" s="1">
        <f t="shared" si="38"/>
        <v>0</v>
      </c>
      <c r="AP536" s="1">
        <v>16500000</v>
      </c>
      <c r="AQ536" s="1">
        <v>15707188.42</v>
      </c>
      <c r="AR536">
        <v>0</v>
      </c>
      <c r="AS536" s="1">
        <v>32932394.02</v>
      </c>
      <c r="AT536" s="1">
        <v>-725205.6</v>
      </c>
    </row>
    <row r="537" spans="1:46" hidden="1" x14ac:dyDescent="0.25">
      <c r="A537" t="s">
        <v>564</v>
      </c>
      <c r="B537" t="s">
        <v>44</v>
      </c>
      <c r="C537">
        <v>1</v>
      </c>
      <c r="D537" t="s">
        <v>45</v>
      </c>
      <c r="E537">
        <v>1.3</v>
      </c>
      <c r="F537" t="s">
        <v>46</v>
      </c>
      <c r="G537" t="s">
        <v>47</v>
      </c>
      <c r="H537" t="s">
        <v>48</v>
      </c>
      <c r="I537" t="s">
        <v>305</v>
      </c>
      <c r="J537" t="s">
        <v>306</v>
      </c>
      <c r="K537" t="s">
        <v>284</v>
      </c>
      <c r="L537">
        <v>3</v>
      </c>
      <c r="M537">
        <v>37</v>
      </c>
      <c r="N537" t="s">
        <v>307</v>
      </c>
      <c r="O537" t="s">
        <v>101</v>
      </c>
      <c r="P537">
        <v>6100</v>
      </c>
      <c r="Q537" t="s">
        <v>308</v>
      </c>
      <c r="R537">
        <v>6150</v>
      </c>
      <c r="S537" t="s">
        <v>108</v>
      </c>
      <c r="T537">
        <v>6151</v>
      </c>
      <c r="U537" t="s">
        <v>315</v>
      </c>
      <c r="V537">
        <v>0</v>
      </c>
      <c r="W537" t="s">
        <v>57</v>
      </c>
      <c r="X537">
        <v>6000</v>
      </c>
      <c r="Y537" t="s">
        <v>111</v>
      </c>
      <c r="Z537" t="s">
        <v>565</v>
      </c>
      <c r="AA537" t="s">
        <v>287</v>
      </c>
      <c r="AB537" t="s">
        <v>288</v>
      </c>
      <c r="AC537" t="s">
        <v>310</v>
      </c>
      <c r="AD537" t="s">
        <v>311</v>
      </c>
      <c r="AE537">
        <v>0</v>
      </c>
      <c r="AF537" s="1">
        <v>25000000</v>
      </c>
      <c r="AG537">
        <v>0</v>
      </c>
      <c r="AH537">
        <v>0</v>
      </c>
      <c r="AI537">
        <v>0</v>
      </c>
      <c r="AJ537">
        <v>0</v>
      </c>
      <c r="AK537">
        <v>0</v>
      </c>
      <c r="AL537" s="1">
        <f t="shared" si="36"/>
        <v>0</v>
      </c>
      <c r="AM537" s="1">
        <v>0</v>
      </c>
      <c r="AN537" s="1">
        <f t="shared" si="37"/>
        <v>0</v>
      </c>
      <c r="AO537" s="1">
        <f t="shared" si="38"/>
        <v>0</v>
      </c>
      <c r="AP537" s="1">
        <v>24436211.5</v>
      </c>
      <c r="AQ537">
        <v>0</v>
      </c>
      <c r="AR537">
        <v>0</v>
      </c>
      <c r="AS537" s="1">
        <v>49436211.5</v>
      </c>
      <c r="AT537" s="1">
        <v>-25000000</v>
      </c>
    </row>
    <row r="538" spans="1:46" hidden="1" x14ac:dyDescent="0.25">
      <c r="A538" t="s">
        <v>575</v>
      </c>
      <c r="B538" t="s">
        <v>44</v>
      </c>
      <c r="C538">
        <v>1</v>
      </c>
      <c r="D538" t="s">
        <v>45</v>
      </c>
      <c r="E538">
        <v>1.3</v>
      </c>
      <c r="F538" t="s">
        <v>46</v>
      </c>
      <c r="G538" t="s">
        <v>47</v>
      </c>
      <c r="H538" t="s">
        <v>48</v>
      </c>
      <c r="I538" t="s">
        <v>305</v>
      </c>
      <c r="J538" t="s">
        <v>306</v>
      </c>
      <c r="K538" t="s">
        <v>284</v>
      </c>
      <c r="L538">
        <v>3</v>
      </c>
      <c r="M538">
        <v>37</v>
      </c>
      <c r="N538" t="s">
        <v>307</v>
      </c>
      <c r="O538" t="s">
        <v>101</v>
      </c>
      <c r="P538">
        <v>6100</v>
      </c>
      <c r="Q538" t="s">
        <v>308</v>
      </c>
      <c r="R538">
        <v>6150</v>
      </c>
      <c r="S538" t="s">
        <v>108</v>
      </c>
      <c r="T538">
        <v>6151</v>
      </c>
      <c r="U538" t="s">
        <v>315</v>
      </c>
      <c r="V538">
        <v>0</v>
      </c>
      <c r="W538" t="s">
        <v>57</v>
      </c>
      <c r="X538">
        <v>6000</v>
      </c>
      <c r="Y538" t="s">
        <v>111</v>
      </c>
      <c r="Z538" t="s">
        <v>576</v>
      </c>
      <c r="AA538" t="s">
        <v>287</v>
      </c>
      <c r="AB538" t="s">
        <v>288</v>
      </c>
      <c r="AC538" t="s">
        <v>310</v>
      </c>
      <c r="AD538" t="s">
        <v>311</v>
      </c>
      <c r="AE538" s="1">
        <v>300839.18</v>
      </c>
      <c r="AF538">
        <v>0</v>
      </c>
      <c r="AG538" s="1">
        <v>287784.63</v>
      </c>
      <c r="AH538" s="1">
        <v>287784.63</v>
      </c>
      <c r="AI538" s="1">
        <v>287772.51</v>
      </c>
      <c r="AJ538" s="1">
        <v>287772.51</v>
      </c>
      <c r="AK538" s="1">
        <v>287772.51</v>
      </c>
      <c r="AL538" s="1">
        <f t="shared" si="36"/>
        <v>13054.549999999988</v>
      </c>
      <c r="AM538" s="1">
        <v>0</v>
      </c>
      <c r="AN538" s="1">
        <f t="shared" si="37"/>
        <v>300839.18</v>
      </c>
      <c r="AO538" s="1">
        <f t="shared" si="38"/>
        <v>13054.549999999988</v>
      </c>
      <c r="AP538" s="1">
        <v>300839.18</v>
      </c>
      <c r="AQ538">
        <v>0</v>
      </c>
      <c r="AR538">
        <v>0</v>
      </c>
      <c r="AS538">
        <v>0</v>
      </c>
      <c r="AT538" s="1">
        <v>300839.18</v>
      </c>
    </row>
    <row r="539" spans="1:46" hidden="1" x14ac:dyDescent="0.25">
      <c r="A539" t="s">
        <v>63</v>
      </c>
      <c r="B539" t="s">
        <v>64</v>
      </c>
      <c r="C539">
        <v>1</v>
      </c>
      <c r="D539" t="s">
        <v>45</v>
      </c>
      <c r="E539">
        <v>1.3</v>
      </c>
      <c r="F539" t="s">
        <v>46</v>
      </c>
      <c r="G539" t="s">
        <v>47</v>
      </c>
      <c r="H539" t="s">
        <v>48</v>
      </c>
      <c r="I539" t="s">
        <v>49</v>
      </c>
      <c r="J539" t="s">
        <v>50</v>
      </c>
      <c r="K539" t="s">
        <v>51</v>
      </c>
      <c r="L539">
        <v>6</v>
      </c>
      <c r="M539">
        <v>18</v>
      </c>
      <c r="N539" t="s">
        <v>100</v>
      </c>
      <c r="O539" t="s">
        <v>101</v>
      </c>
      <c r="P539">
        <v>6300</v>
      </c>
      <c r="Q539" t="s">
        <v>107</v>
      </c>
      <c r="R539">
        <v>6320</v>
      </c>
      <c r="S539" t="s">
        <v>108</v>
      </c>
      <c r="T539">
        <v>6321</v>
      </c>
      <c r="U539" t="s">
        <v>109</v>
      </c>
      <c r="V539">
        <v>11</v>
      </c>
      <c r="W539" t="s">
        <v>110</v>
      </c>
      <c r="X539">
        <v>6000</v>
      </c>
      <c r="Y539" t="s">
        <v>111</v>
      </c>
      <c r="Z539" t="s">
        <v>74</v>
      </c>
      <c r="AA539" t="s">
        <v>59</v>
      </c>
      <c r="AB539" t="s">
        <v>60</v>
      </c>
      <c r="AC539" t="s">
        <v>105</v>
      </c>
      <c r="AD539" t="s">
        <v>106</v>
      </c>
      <c r="AE539" s="1">
        <v>25545390</v>
      </c>
      <c r="AF539" s="1">
        <v>25108346.399999999</v>
      </c>
      <c r="AG539" s="1">
        <v>25545390</v>
      </c>
      <c r="AH539" s="1">
        <v>25545390</v>
      </c>
      <c r="AI539" s="1">
        <v>25545390</v>
      </c>
      <c r="AJ539" s="1">
        <v>25545390</v>
      </c>
      <c r="AK539" s="1">
        <v>23580360</v>
      </c>
      <c r="AL539" s="1">
        <f t="shared" si="36"/>
        <v>0</v>
      </c>
      <c r="AM539" s="1">
        <v>0</v>
      </c>
      <c r="AN539" s="1">
        <f t="shared" si="37"/>
        <v>25545390</v>
      </c>
      <c r="AO539" s="1">
        <f t="shared" si="38"/>
        <v>0</v>
      </c>
      <c r="AP539">
        <v>0</v>
      </c>
      <c r="AQ539" s="1">
        <v>437043.6</v>
      </c>
      <c r="AR539">
        <v>0</v>
      </c>
      <c r="AS539">
        <v>0</v>
      </c>
      <c r="AT539" s="1">
        <v>437043.6</v>
      </c>
    </row>
    <row r="540" spans="1:46" hidden="1" x14ac:dyDescent="0.25">
      <c r="A540" t="s">
        <v>63</v>
      </c>
      <c r="B540" t="s">
        <v>64</v>
      </c>
      <c r="C540">
        <v>1</v>
      </c>
      <c r="D540" t="s">
        <v>45</v>
      </c>
      <c r="E540">
        <v>1.3</v>
      </c>
      <c r="F540" t="s">
        <v>46</v>
      </c>
      <c r="G540" t="s">
        <v>47</v>
      </c>
      <c r="H540" t="s">
        <v>48</v>
      </c>
      <c r="I540" t="s">
        <v>49</v>
      </c>
      <c r="J540" t="s">
        <v>50</v>
      </c>
      <c r="K540" t="s">
        <v>51</v>
      </c>
      <c r="L540">
        <v>6</v>
      </c>
      <c r="M540">
        <v>18</v>
      </c>
      <c r="N540" t="s">
        <v>100</v>
      </c>
      <c r="O540" t="s">
        <v>101</v>
      </c>
      <c r="P540">
        <v>6300</v>
      </c>
      <c r="Q540" t="s">
        <v>107</v>
      </c>
      <c r="R540">
        <v>6320</v>
      </c>
      <c r="S540" t="s">
        <v>108</v>
      </c>
      <c r="T540">
        <v>6321</v>
      </c>
      <c r="U540" t="s">
        <v>109</v>
      </c>
      <c r="V540">
        <v>12</v>
      </c>
      <c r="W540" t="s">
        <v>112</v>
      </c>
      <c r="X540">
        <v>6000</v>
      </c>
      <c r="Y540" t="s">
        <v>111</v>
      </c>
      <c r="Z540" t="s">
        <v>74</v>
      </c>
      <c r="AA540" t="s">
        <v>59</v>
      </c>
      <c r="AB540" t="s">
        <v>60</v>
      </c>
      <c r="AC540" t="s">
        <v>105</v>
      </c>
      <c r="AD540" t="s">
        <v>106</v>
      </c>
      <c r="AE540" s="1">
        <v>80000000</v>
      </c>
      <c r="AF540" s="1">
        <v>70000000</v>
      </c>
      <c r="AG540" s="1">
        <v>78298478.969999999</v>
      </c>
      <c r="AH540" s="1">
        <v>78298478.969999999</v>
      </c>
      <c r="AI540" s="1">
        <v>78298478.969999999</v>
      </c>
      <c r="AJ540" s="1">
        <v>78298478.969999999</v>
      </c>
      <c r="AK540" s="1">
        <v>71508192.060000002</v>
      </c>
      <c r="AL540" s="1">
        <f t="shared" si="36"/>
        <v>1701521.0300000012</v>
      </c>
      <c r="AM540" s="1">
        <v>0</v>
      </c>
      <c r="AN540" s="1">
        <f t="shared" si="37"/>
        <v>80000000</v>
      </c>
      <c r="AO540" s="1">
        <f t="shared" si="38"/>
        <v>1701521.0300000012</v>
      </c>
      <c r="AP540">
        <v>0</v>
      </c>
      <c r="AQ540" s="1">
        <v>10000000</v>
      </c>
      <c r="AR540">
        <v>0</v>
      </c>
      <c r="AS540">
        <v>0</v>
      </c>
      <c r="AT540" s="1">
        <v>10000000</v>
      </c>
    </row>
    <row r="541" spans="1:46" x14ac:dyDescent="0.25">
      <c r="A541" t="s">
        <v>521</v>
      </c>
      <c r="B541" t="s">
        <v>64</v>
      </c>
      <c r="C541">
        <v>1</v>
      </c>
      <c r="D541" t="s">
        <v>45</v>
      </c>
      <c r="E541">
        <v>1.3</v>
      </c>
      <c r="F541" t="s">
        <v>46</v>
      </c>
      <c r="G541" t="s">
        <v>47</v>
      </c>
      <c r="H541" t="s">
        <v>48</v>
      </c>
      <c r="I541" t="s">
        <v>49</v>
      </c>
      <c r="J541" t="s">
        <v>50</v>
      </c>
      <c r="K541" t="s">
        <v>51</v>
      </c>
      <c r="L541">
        <v>6</v>
      </c>
      <c r="M541">
        <v>19</v>
      </c>
      <c r="N541" t="s">
        <v>52</v>
      </c>
      <c r="O541" t="s">
        <v>522</v>
      </c>
      <c r="P541">
        <v>9100</v>
      </c>
      <c r="Q541" t="s">
        <v>523</v>
      </c>
      <c r="R541">
        <v>9110</v>
      </c>
      <c r="S541" t="s">
        <v>524</v>
      </c>
      <c r="T541">
        <v>9111</v>
      </c>
      <c r="U541" t="s">
        <v>525</v>
      </c>
      <c r="V541">
        <v>0</v>
      </c>
      <c r="W541" t="s">
        <v>57</v>
      </c>
      <c r="X541" s="15">
        <v>9000</v>
      </c>
      <c r="Y541" t="s">
        <v>526</v>
      </c>
      <c r="Z541" t="s">
        <v>527</v>
      </c>
      <c r="AA541" t="s">
        <v>59</v>
      </c>
      <c r="AB541" t="s">
        <v>60</v>
      </c>
      <c r="AC541" t="s">
        <v>61</v>
      </c>
      <c r="AD541" t="s">
        <v>62</v>
      </c>
      <c r="AE541" s="1">
        <v>45199196.579999998</v>
      </c>
      <c r="AF541" s="1">
        <v>43522784.549999997</v>
      </c>
      <c r="AG541" s="1">
        <v>45195779.210000001</v>
      </c>
      <c r="AH541" s="1">
        <v>45195779.210000001</v>
      </c>
      <c r="AI541" s="1">
        <v>45195779.210000001</v>
      </c>
      <c r="AJ541" s="1">
        <v>45195779.210000001</v>
      </c>
      <c r="AK541" s="1">
        <v>45195779.210000001</v>
      </c>
      <c r="AL541" s="1">
        <f t="shared" si="36"/>
        <v>3417.3699999973178</v>
      </c>
      <c r="AM541" s="11">
        <v>4379530</v>
      </c>
      <c r="AN541" s="1">
        <f t="shared" si="37"/>
        <v>49578726.579999998</v>
      </c>
      <c r="AO541" s="1">
        <f t="shared" si="38"/>
        <v>4382947.3699999973</v>
      </c>
      <c r="AP541" s="1">
        <v>466412.03</v>
      </c>
      <c r="AQ541" s="1">
        <v>1210000</v>
      </c>
      <c r="AR541">
        <v>0</v>
      </c>
      <c r="AS541">
        <v>0</v>
      </c>
      <c r="AT541" s="1">
        <v>1676412.03</v>
      </c>
    </row>
    <row r="542" spans="1:46" x14ac:dyDescent="0.25">
      <c r="A542" t="s">
        <v>521</v>
      </c>
      <c r="B542" t="s">
        <v>64</v>
      </c>
      <c r="C542">
        <v>1</v>
      </c>
      <c r="D542" t="s">
        <v>45</v>
      </c>
      <c r="E542">
        <v>1.3</v>
      </c>
      <c r="F542" t="s">
        <v>46</v>
      </c>
      <c r="G542" t="s">
        <v>47</v>
      </c>
      <c r="H542" t="s">
        <v>48</v>
      </c>
      <c r="I542" t="s">
        <v>49</v>
      </c>
      <c r="J542" t="s">
        <v>50</v>
      </c>
      <c r="K542" t="s">
        <v>51</v>
      </c>
      <c r="L542">
        <v>6</v>
      </c>
      <c r="M542">
        <v>19</v>
      </c>
      <c r="N542" t="s">
        <v>52</v>
      </c>
      <c r="O542" t="s">
        <v>522</v>
      </c>
      <c r="P542">
        <v>9200</v>
      </c>
      <c r="Q542" t="s">
        <v>528</v>
      </c>
      <c r="R542">
        <v>9210</v>
      </c>
      <c r="S542" t="s">
        <v>524</v>
      </c>
      <c r="T542">
        <v>9211</v>
      </c>
      <c r="U542" t="s">
        <v>529</v>
      </c>
      <c r="V542">
        <v>0</v>
      </c>
      <c r="W542" t="s">
        <v>57</v>
      </c>
      <c r="X542" s="15">
        <v>9000</v>
      </c>
      <c r="Y542" t="s">
        <v>526</v>
      </c>
      <c r="Z542" t="s">
        <v>527</v>
      </c>
      <c r="AA542" t="s">
        <v>59</v>
      </c>
      <c r="AB542" t="s">
        <v>60</v>
      </c>
      <c r="AC542" t="s">
        <v>61</v>
      </c>
      <c r="AD542" t="s">
        <v>62</v>
      </c>
      <c r="AE542" s="1">
        <v>18090000</v>
      </c>
      <c r="AF542" s="1">
        <v>26300000</v>
      </c>
      <c r="AG542" s="1">
        <v>17776690.559999999</v>
      </c>
      <c r="AH542" s="1">
        <v>17776690.559999999</v>
      </c>
      <c r="AI542" s="1">
        <v>17776690.559999999</v>
      </c>
      <c r="AJ542" s="1">
        <v>17776690.559999999</v>
      </c>
      <c r="AK542" s="1">
        <v>17776690.559999999</v>
      </c>
      <c r="AL542" s="1">
        <f t="shared" si="36"/>
        <v>313309.44000000134</v>
      </c>
      <c r="AM542" s="11">
        <v>912111</v>
      </c>
      <c r="AN542" s="1">
        <f t="shared" si="37"/>
        <v>19002111</v>
      </c>
      <c r="AO542" s="1">
        <f t="shared" si="38"/>
        <v>1225420.4400000013</v>
      </c>
      <c r="AP542">
        <v>0</v>
      </c>
      <c r="AQ542">
        <v>0</v>
      </c>
      <c r="AR542">
        <v>0</v>
      </c>
      <c r="AS542" s="1">
        <v>8210000</v>
      </c>
      <c r="AT542" s="1">
        <v>-8210000</v>
      </c>
    </row>
    <row r="543" spans="1:46" x14ac:dyDescent="0.25">
      <c r="AE543" s="11"/>
      <c r="AF543" s="47"/>
      <c r="AG543" s="11">
        <f t="shared" ref="AG543:AL543" si="39">SUBTOTAL(9,AG2:AG542)</f>
        <v>1626034336.1400001</v>
      </c>
      <c r="AH543" s="11">
        <f t="shared" si="39"/>
        <v>1598851129.1499999</v>
      </c>
      <c r="AI543" s="11">
        <f t="shared" si="39"/>
        <v>1593268480.4099996</v>
      </c>
      <c r="AJ543" s="11">
        <f t="shared" si="39"/>
        <v>1582728245.5899994</v>
      </c>
      <c r="AK543" s="11">
        <f t="shared" si="39"/>
        <v>1581678974.5799997</v>
      </c>
      <c r="AL543" s="11">
        <f t="shared" si="39"/>
        <v>278799385.07999998</v>
      </c>
      <c r="AM543" s="11">
        <f>SUBTOTAL(9,AM2:AM542)</f>
        <v>1.1175870895385742E-8</v>
      </c>
      <c r="AN543" s="11"/>
      <c r="AO543" s="1"/>
    </row>
  </sheetData>
  <autoFilter ref="A1:AT542" xr:uid="{F9B64E3E-192A-431B-9F70-AA85BC921B0D}">
    <filterColumn colId="25">
      <filters>
        <filter val="PARTICIPACIONES ESTATALES 2024"/>
        <filter val="PARTICIPACIONES FEDERALES 2024"/>
        <filter val="RECURSOS FISCALES 2024"/>
      </filters>
    </filterColumn>
    <filterColumn colId="38">
      <filters>
        <filter val="1,001,821.97"/>
        <filter val="-1,001,821.97"/>
        <filter val="1,160,111.09"/>
        <filter val="-1,160,111.09"/>
        <filter val="-1,386,864.80"/>
        <filter val="1,447,757.38"/>
        <filter val="-1,447,757.38"/>
        <filter val="1,722,065.23"/>
        <filter val="-1,722,065.23"/>
        <filter val="-1,800,691.20"/>
        <filter val="109,487,946.76"/>
        <filter val="11,155,722.33"/>
        <filter val="-11,155,722.33"/>
        <filter val="11,653,022.12"/>
        <filter val="-119,128,490.80"/>
        <filter val="171,453.75"/>
        <filter val="19,345.50"/>
        <filter val="2,387,435.00"/>
        <filter val="-2,387,435.00"/>
        <filter val="2,484,440.74"/>
        <filter val="-2,484,440.74"/>
        <filter val="-2,530,564.06"/>
        <filter val="-2,921,483.59"/>
        <filter val="-2,990,663.89"/>
        <filter val="200,000.00"/>
        <filter val="-200,000.00"/>
        <filter val="200,085.90"/>
        <filter val="-200,085.90"/>
        <filter val="24,000.00"/>
        <filter val="26,400.00"/>
        <filter val="-26,400.00"/>
        <filter val="-27,000.00"/>
        <filter val="280,654.50"/>
        <filter val="29,337.03"/>
        <filter val="3,115,954.98"/>
        <filter val="-3,115,954.98"/>
        <filter val="-3,677,159.32"/>
        <filter val="-36,440.00"/>
        <filter val="-371,453.75"/>
        <filter val="398,165.98"/>
        <filter val="-398,165.98"/>
        <filter val="4,379,530.00"/>
        <filter val="-41.55"/>
        <filter val="465,160.00"/>
        <filter val="-489,160.00"/>
        <filter val="5,000.00"/>
        <filter val="5,364,024.12"/>
        <filter val="5,377,560.86"/>
        <filter val="5,622,439.14"/>
        <filter val="-5,814,287.69"/>
        <filter val="5,819,143.01"/>
        <filter val="-5,819,143.01"/>
        <filter val="511,683.76"/>
        <filter val="-511,683.76"/>
        <filter val="-6,151,789.25"/>
        <filter val="6,156,521.10"/>
        <filter val="6,271,207.20"/>
        <filter val="-6,271,207.20"/>
        <filter val="600,486.55"/>
        <filter val="-600,486.55"/>
        <filter val="74,674,801.05"/>
        <filter val="-743.48"/>
        <filter val="-85,974,801.05"/>
        <filter val="9,000,000.00"/>
        <filter val="-9,031,538.53"/>
        <filter val="9,640,544.04"/>
        <filter val="912,111.00"/>
        <filter val="-940.98"/>
      </filters>
    </filterColumn>
  </autoFilter>
  <sortState xmlns:xlrd2="http://schemas.microsoft.com/office/spreadsheetml/2017/richdata2" ref="A2:AT543">
    <sortCondition ref="T8:T5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3EE0-6611-4C8E-9ABD-B472D0518554}">
  <sheetPr>
    <pageSetUpPr fitToPage="1"/>
  </sheetPr>
  <dimension ref="A3:D28"/>
  <sheetViews>
    <sheetView tabSelected="1" workbookViewId="0">
      <selection activeCell="E27" sqref="E27"/>
    </sheetView>
  </sheetViews>
  <sheetFormatPr baseColWidth="10" defaultRowHeight="15" x14ac:dyDescent="0.25"/>
  <cols>
    <col min="1" max="1" width="168.85546875" bestFit="1" customWidth="1"/>
    <col min="2" max="2" width="16.28515625" style="11" hidden="1" customWidth="1"/>
    <col min="3" max="3" width="12" style="11" hidden="1" customWidth="1"/>
    <col min="4" max="4" width="16.140625" style="11" bestFit="1" customWidth="1"/>
    <col min="5" max="5" width="29" bestFit="1" customWidth="1"/>
  </cols>
  <sheetData>
    <row r="3" spans="1:4" x14ac:dyDescent="0.25">
      <c r="A3" s="3" t="s">
        <v>581</v>
      </c>
      <c r="B3" t="s">
        <v>1096</v>
      </c>
      <c r="C3" t="s">
        <v>1095</v>
      </c>
      <c r="D3" t="s">
        <v>580</v>
      </c>
    </row>
    <row r="4" spans="1:4" x14ac:dyDescent="0.25">
      <c r="A4" s="4" t="s">
        <v>545</v>
      </c>
      <c r="B4" s="1">
        <v>167669.15</v>
      </c>
      <c r="C4" s="1"/>
      <c r="D4" s="1">
        <v>167669.15</v>
      </c>
    </row>
    <row r="5" spans="1:4" x14ac:dyDescent="0.25">
      <c r="A5" s="4" t="s">
        <v>570</v>
      </c>
      <c r="B5" s="1">
        <v>6997427.8099999996</v>
      </c>
      <c r="C5" s="1"/>
      <c r="D5" s="1">
        <v>6997427.8099999996</v>
      </c>
    </row>
    <row r="6" spans="1:4" x14ac:dyDescent="0.25">
      <c r="A6" s="5" t="s">
        <v>561</v>
      </c>
      <c r="B6" s="1">
        <v>2676.88</v>
      </c>
      <c r="C6" s="1"/>
      <c r="D6" s="1">
        <v>2676.88</v>
      </c>
    </row>
    <row r="7" spans="1:4" x14ac:dyDescent="0.25">
      <c r="A7" s="4" t="s">
        <v>549</v>
      </c>
      <c r="B7" s="1">
        <v>1770.05</v>
      </c>
      <c r="C7" s="1"/>
      <c r="D7" s="1">
        <v>1770.05</v>
      </c>
    </row>
    <row r="8" spans="1:4" x14ac:dyDescent="0.25">
      <c r="A8" s="4" t="s">
        <v>553</v>
      </c>
      <c r="B8" s="1">
        <v>1135715.3</v>
      </c>
      <c r="C8" s="1"/>
      <c r="D8" s="1">
        <v>1135715.3</v>
      </c>
    </row>
    <row r="9" spans="1:4" x14ac:dyDescent="0.25">
      <c r="A9" s="4" t="s">
        <v>559</v>
      </c>
      <c r="B9" s="1">
        <v>2224784.9500000002</v>
      </c>
      <c r="C9" s="1"/>
      <c r="D9" s="1">
        <v>2224784.9500000002</v>
      </c>
    </row>
    <row r="10" spans="1:4" x14ac:dyDescent="0.25">
      <c r="A10" s="4" t="s">
        <v>565</v>
      </c>
      <c r="B10" s="1">
        <v>113311689</v>
      </c>
      <c r="C10" s="1"/>
      <c r="D10" s="1">
        <v>113311689</v>
      </c>
    </row>
    <row r="11" spans="1:4" x14ac:dyDescent="0.25">
      <c r="A11" s="4" t="s">
        <v>543</v>
      </c>
      <c r="B11" s="1">
        <v>921278.58</v>
      </c>
      <c r="C11" s="1"/>
      <c r="D11" s="1">
        <v>921278.58</v>
      </c>
    </row>
    <row r="12" spans="1:4" x14ac:dyDescent="0.25">
      <c r="A12" s="4" t="s">
        <v>535</v>
      </c>
      <c r="B12" s="1">
        <v>670471757</v>
      </c>
      <c r="C12" s="1">
        <v>1299999.9999999995</v>
      </c>
      <c r="D12" s="1">
        <v>671771756.99999988</v>
      </c>
    </row>
    <row r="13" spans="1:4" x14ac:dyDescent="0.25">
      <c r="A13" s="4" t="s">
        <v>557</v>
      </c>
      <c r="B13" s="1">
        <v>104076.75</v>
      </c>
      <c r="C13" s="1"/>
      <c r="D13" s="1">
        <v>104076.75</v>
      </c>
    </row>
    <row r="14" spans="1:4" x14ac:dyDescent="0.25">
      <c r="A14" s="4" t="s">
        <v>568</v>
      </c>
      <c r="B14" s="1">
        <v>21000000</v>
      </c>
      <c r="C14" s="1"/>
      <c r="D14" s="1">
        <v>21000000</v>
      </c>
    </row>
    <row r="15" spans="1:4" x14ac:dyDescent="0.25">
      <c r="A15" s="4" t="s">
        <v>547</v>
      </c>
      <c r="B15" s="1">
        <v>7445.91</v>
      </c>
      <c r="C15" s="1"/>
      <c r="D15" s="1">
        <v>7445.91</v>
      </c>
    </row>
    <row r="16" spans="1:4" x14ac:dyDescent="0.25">
      <c r="A16" s="4" t="s">
        <v>551</v>
      </c>
      <c r="B16" s="1">
        <v>222186258.78999999</v>
      </c>
      <c r="C16" s="1">
        <v>0</v>
      </c>
      <c r="D16" s="1">
        <v>222186258.78999999</v>
      </c>
    </row>
    <row r="17" spans="1:4" x14ac:dyDescent="0.25">
      <c r="A17" s="4" t="s">
        <v>527</v>
      </c>
      <c r="B17" s="1">
        <v>1192207706.0600002</v>
      </c>
      <c r="C17" s="1">
        <v>0</v>
      </c>
      <c r="D17" s="1">
        <v>1192207706.0599999</v>
      </c>
    </row>
    <row r="18" spans="1:4" x14ac:dyDescent="0.25">
      <c r="A18" s="4" t="s">
        <v>58</v>
      </c>
      <c r="B18" s="1">
        <v>981350</v>
      </c>
      <c r="C18" s="1"/>
      <c r="D18" s="1">
        <v>981350</v>
      </c>
    </row>
    <row r="19" spans="1:4" x14ac:dyDescent="0.25">
      <c r="A19" s="4" t="s">
        <v>574</v>
      </c>
      <c r="B19" s="1">
        <v>9100000</v>
      </c>
      <c r="C19" s="1"/>
      <c r="D19" s="1">
        <v>9100000</v>
      </c>
    </row>
    <row r="20" spans="1:4" x14ac:dyDescent="0.25">
      <c r="A20" s="4" t="s">
        <v>572</v>
      </c>
      <c r="B20" s="1">
        <v>9100000</v>
      </c>
      <c r="C20" s="1"/>
      <c r="D20" s="1">
        <v>9100000</v>
      </c>
    </row>
    <row r="21" spans="1:4" x14ac:dyDescent="0.25">
      <c r="A21" s="4" t="s">
        <v>541</v>
      </c>
      <c r="B21" s="1">
        <v>38913</v>
      </c>
      <c r="C21" s="1"/>
      <c r="D21" s="1">
        <v>38913</v>
      </c>
    </row>
    <row r="22" spans="1:4" x14ac:dyDescent="0.25">
      <c r="A22" s="4" t="s">
        <v>539</v>
      </c>
      <c r="B22" s="1">
        <v>595000</v>
      </c>
      <c r="C22" s="1">
        <v>29337.03</v>
      </c>
      <c r="D22" s="1">
        <v>624337.03</v>
      </c>
    </row>
    <row r="23" spans="1:4" x14ac:dyDescent="0.25">
      <c r="A23" s="4" t="s">
        <v>563</v>
      </c>
      <c r="B23" s="1">
        <v>53832695.100000001</v>
      </c>
      <c r="C23" s="1"/>
      <c r="D23" s="1">
        <v>53832695.100000001</v>
      </c>
    </row>
    <row r="24" spans="1:4" x14ac:dyDescent="0.25">
      <c r="A24" s="4" t="s">
        <v>74</v>
      </c>
      <c r="B24" s="1">
        <v>2539585173.6700001</v>
      </c>
      <c r="C24" s="1">
        <v>2.7008354663848877E-8</v>
      </c>
      <c r="D24" s="1">
        <v>2539585173.6700001</v>
      </c>
    </row>
    <row r="25" spans="1:4" x14ac:dyDescent="0.25">
      <c r="A25" s="4" t="s">
        <v>576</v>
      </c>
      <c r="B25" s="1">
        <v>300839.18</v>
      </c>
      <c r="C25" s="1"/>
      <c r="D25" s="1">
        <v>300839.18</v>
      </c>
    </row>
    <row r="26" spans="1:4" x14ac:dyDescent="0.25">
      <c r="A26" s="4" t="s">
        <v>555</v>
      </c>
      <c r="B26" s="1">
        <v>1000247.19</v>
      </c>
      <c r="C26" s="1"/>
      <c r="D26" s="1">
        <v>1000247.19</v>
      </c>
    </row>
    <row r="27" spans="1:4" x14ac:dyDescent="0.25">
      <c r="A27" s="4" t="s">
        <v>533</v>
      </c>
      <c r="B27" s="1">
        <v>22000000</v>
      </c>
      <c r="C27" s="1"/>
      <c r="D27" s="1">
        <v>22000000</v>
      </c>
    </row>
    <row r="28" spans="1:4" x14ac:dyDescent="0.25">
      <c r="A28" s="4" t="s">
        <v>579</v>
      </c>
      <c r="B28" s="1">
        <v>4867274474.3699999</v>
      </c>
      <c r="C28" s="1">
        <v>1329337.0300000266</v>
      </c>
      <c r="D28" s="1">
        <v>4868603811.3999996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2"/>
  <headerFooter>
    <oddHeader>&amp;CMUNICIPIO DE TLAJOMULCO DE ZUÑIGA, JALISCO
4TA MODIFICACION PRESUPUESTAL 2024 
CLASIFICACIÓN POR FUENTE DE FINANCIAMIENTO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2446-56BF-4634-858E-BDFAD70BE87A}">
  <dimension ref="B3:C22"/>
  <sheetViews>
    <sheetView view="pageLayout" topLeftCell="A10" zoomScaleNormal="100" workbookViewId="0">
      <selection activeCell="E25" sqref="E25"/>
    </sheetView>
  </sheetViews>
  <sheetFormatPr baseColWidth="10" defaultRowHeight="15" x14ac:dyDescent="0.25"/>
  <cols>
    <col min="2" max="2" width="76" bestFit="1" customWidth="1"/>
    <col min="3" max="3" width="16.140625" bestFit="1" customWidth="1"/>
  </cols>
  <sheetData>
    <row r="3" spans="2:3" x14ac:dyDescent="0.25">
      <c r="B3" s="3" t="s">
        <v>26</v>
      </c>
      <c r="C3" t="s">
        <v>580</v>
      </c>
    </row>
    <row r="4" spans="2:3" x14ac:dyDescent="0.25">
      <c r="B4" s="4" t="s">
        <v>437</v>
      </c>
      <c r="C4" s="1">
        <v>13523208.92</v>
      </c>
    </row>
    <row r="5" spans="2:3" x14ac:dyDescent="0.25">
      <c r="B5" s="4" t="s">
        <v>337</v>
      </c>
      <c r="C5" s="1">
        <v>11056910.410000002</v>
      </c>
    </row>
    <row r="6" spans="2:3" x14ac:dyDescent="0.25">
      <c r="B6" s="4" t="s">
        <v>415</v>
      </c>
      <c r="C6" s="1">
        <v>17127649.879999999</v>
      </c>
    </row>
    <row r="7" spans="2:3" x14ac:dyDescent="0.25">
      <c r="B7" s="4" t="s">
        <v>406</v>
      </c>
      <c r="C7" s="1">
        <v>119465311.2</v>
      </c>
    </row>
    <row r="8" spans="2:3" x14ac:dyDescent="0.25">
      <c r="B8" s="4" t="s">
        <v>296</v>
      </c>
      <c r="C8" s="1">
        <v>14854695.4</v>
      </c>
    </row>
    <row r="9" spans="2:3" x14ac:dyDescent="0.25">
      <c r="B9" s="4" t="s">
        <v>465</v>
      </c>
      <c r="C9" s="1">
        <v>5904576.8399999999</v>
      </c>
    </row>
    <row r="10" spans="2:3" x14ac:dyDescent="0.25">
      <c r="B10" s="4" t="s">
        <v>512</v>
      </c>
      <c r="C10" s="1">
        <v>129838253.01000001</v>
      </c>
    </row>
    <row r="11" spans="2:3" x14ac:dyDescent="0.25">
      <c r="B11" s="4" t="s">
        <v>287</v>
      </c>
      <c r="C11" s="1">
        <v>1958173493.8499999</v>
      </c>
    </row>
    <row r="12" spans="2:3" x14ac:dyDescent="0.25">
      <c r="B12" s="4" t="s">
        <v>451</v>
      </c>
      <c r="C12" s="1">
        <v>12391003.16</v>
      </c>
    </row>
    <row r="13" spans="2:3" x14ac:dyDescent="0.25">
      <c r="B13" s="4" t="s">
        <v>432</v>
      </c>
      <c r="C13" s="1">
        <v>6135546.4699999997</v>
      </c>
    </row>
    <row r="14" spans="2:3" x14ac:dyDescent="0.25">
      <c r="B14" s="4" t="s">
        <v>228</v>
      </c>
      <c r="C14" s="1">
        <v>1853932138.3899999</v>
      </c>
    </row>
    <row r="15" spans="2:3" x14ac:dyDescent="0.25">
      <c r="B15" s="4" t="s">
        <v>192</v>
      </c>
      <c r="C15" s="1">
        <v>97817745.489999995</v>
      </c>
    </row>
    <row r="16" spans="2:3" x14ac:dyDescent="0.25">
      <c r="B16" s="4" t="s">
        <v>96</v>
      </c>
      <c r="C16" s="1">
        <v>95657103.719999999</v>
      </c>
    </row>
    <row r="17" spans="2:3" x14ac:dyDescent="0.25">
      <c r="B17" s="4" t="s">
        <v>75</v>
      </c>
      <c r="C17" s="1">
        <v>1567200</v>
      </c>
    </row>
    <row r="18" spans="2:3" x14ac:dyDescent="0.25">
      <c r="B18" s="4" t="s">
        <v>444</v>
      </c>
      <c r="C18" s="1">
        <v>70858967.379999995</v>
      </c>
    </row>
    <row r="19" spans="2:3" x14ac:dyDescent="0.25">
      <c r="B19" s="4" t="s">
        <v>59</v>
      </c>
      <c r="C19" s="1">
        <v>337195296.47999996</v>
      </c>
    </row>
    <row r="20" spans="2:3" x14ac:dyDescent="0.25">
      <c r="B20" s="4" t="s">
        <v>357</v>
      </c>
      <c r="C20" s="1">
        <v>3976220</v>
      </c>
    </row>
    <row r="21" spans="2:3" x14ac:dyDescent="0.25">
      <c r="B21" s="4" t="s">
        <v>1097</v>
      </c>
      <c r="C21" s="1">
        <v>119128490.80000001</v>
      </c>
    </row>
    <row r="22" spans="2:3" x14ac:dyDescent="0.25">
      <c r="B22" s="4" t="s">
        <v>579</v>
      </c>
      <c r="C22" s="1">
        <v>4868603811.3999987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ADMINISTRATIVA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1C76-A3F0-43DE-BAAC-8227FD029B0F}">
  <dimension ref="B3:F11"/>
  <sheetViews>
    <sheetView view="pageLayout" topLeftCell="C1" zoomScaleNormal="100" workbookViewId="0">
      <selection activeCell="E25" sqref="E25"/>
    </sheetView>
  </sheetViews>
  <sheetFormatPr baseColWidth="10" defaultRowHeight="15" x14ac:dyDescent="0.25"/>
  <cols>
    <col min="2" max="2" width="8.5703125" customWidth="1"/>
    <col min="3" max="3" width="72.5703125" customWidth="1"/>
    <col min="4" max="4" width="15.5703125" bestFit="1" customWidth="1"/>
    <col min="5" max="5" width="30.85546875" style="11" bestFit="1" customWidth="1"/>
    <col min="6" max="6" width="15.28515625" bestFit="1" customWidth="1"/>
  </cols>
  <sheetData>
    <row r="3" spans="2:6" ht="30" x14ac:dyDescent="0.25">
      <c r="B3" s="8" t="s">
        <v>585</v>
      </c>
      <c r="C3" s="8" t="s">
        <v>24</v>
      </c>
      <c r="D3" s="9" t="s">
        <v>580</v>
      </c>
      <c r="E3"/>
    </row>
    <row r="4" spans="2:6" s="7" customFormat="1" x14ac:dyDescent="0.25">
      <c r="B4">
        <v>1000</v>
      </c>
      <c r="C4" t="s">
        <v>260</v>
      </c>
      <c r="D4" s="1">
        <v>1473565234.0000005</v>
      </c>
      <c r="E4"/>
      <c r="F4"/>
    </row>
    <row r="5" spans="2:6" x14ac:dyDescent="0.25">
      <c r="B5">
        <v>2000</v>
      </c>
      <c r="C5" t="s">
        <v>72</v>
      </c>
      <c r="D5" s="1">
        <v>203870831.94999996</v>
      </c>
      <c r="E5"/>
    </row>
    <row r="6" spans="2:6" x14ac:dyDescent="0.25">
      <c r="B6">
        <v>3000</v>
      </c>
      <c r="C6" t="s">
        <v>55</v>
      </c>
      <c r="D6" s="1">
        <v>1619123420.24</v>
      </c>
      <c r="E6"/>
    </row>
    <row r="7" spans="2:6" x14ac:dyDescent="0.25">
      <c r="B7">
        <v>4000</v>
      </c>
      <c r="C7" t="s">
        <v>95</v>
      </c>
      <c r="D7" s="1">
        <v>276350969.56999999</v>
      </c>
      <c r="E7"/>
    </row>
    <row r="8" spans="2:6" x14ac:dyDescent="0.25">
      <c r="B8">
        <v>5000</v>
      </c>
      <c r="C8" t="s">
        <v>103</v>
      </c>
      <c r="D8" s="1">
        <v>182215682.76999998</v>
      </c>
      <c r="E8"/>
    </row>
    <row r="9" spans="2:6" x14ac:dyDescent="0.25">
      <c r="B9">
        <v>6000</v>
      </c>
      <c r="C9" t="s">
        <v>111</v>
      </c>
      <c r="D9" s="1">
        <v>1044896835.29</v>
      </c>
      <c r="E9"/>
    </row>
    <row r="10" spans="2:6" x14ac:dyDescent="0.25">
      <c r="B10">
        <v>9000</v>
      </c>
      <c r="C10" t="s">
        <v>526</v>
      </c>
      <c r="D10" s="1">
        <v>68580837.579999998</v>
      </c>
      <c r="E10"/>
    </row>
    <row r="11" spans="2:6" x14ac:dyDescent="0.25">
      <c r="B11" t="s">
        <v>579</v>
      </c>
      <c r="D11" s="1">
        <v>4868603811.4000006</v>
      </c>
      <c r="E11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POR CAPITULO DEL GASTO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6C35-0751-4789-86B6-2E0CAEC9AC3E}">
  <dimension ref="A3:F12"/>
  <sheetViews>
    <sheetView view="pageLayout" zoomScaleNormal="100" workbookViewId="0">
      <selection activeCell="E25" sqref="E25"/>
    </sheetView>
  </sheetViews>
  <sheetFormatPr baseColWidth="10" defaultRowHeight="15" x14ac:dyDescent="0.25"/>
  <cols>
    <col min="1" max="1" width="8.5703125" customWidth="1"/>
    <col min="2" max="2" width="51" customWidth="1"/>
    <col min="3" max="4" width="18.140625" customWidth="1"/>
    <col min="5" max="5" width="19.42578125" bestFit="1" customWidth="1"/>
    <col min="6" max="6" width="15.28515625" bestFit="1" customWidth="1"/>
  </cols>
  <sheetData>
    <row r="3" spans="1:6" hidden="1" x14ac:dyDescent="0.25">
      <c r="A3" s="3" t="s">
        <v>580</v>
      </c>
      <c r="C3" s="3" t="s">
        <v>14</v>
      </c>
    </row>
    <row r="4" spans="1:6" s="7" customFormat="1" ht="60" x14ac:dyDescent="0.25">
      <c r="A4" s="8" t="s">
        <v>585</v>
      </c>
      <c r="B4" s="8" t="s">
        <v>24</v>
      </c>
      <c r="C4" s="9" t="s">
        <v>584</v>
      </c>
      <c r="D4" s="9" t="s">
        <v>582</v>
      </c>
      <c r="E4" s="9" t="s">
        <v>583</v>
      </c>
      <c r="F4" s="9" t="s">
        <v>579</v>
      </c>
    </row>
    <row r="5" spans="1:6" x14ac:dyDescent="0.25">
      <c r="A5">
        <v>1000</v>
      </c>
      <c r="B5" t="s">
        <v>260</v>
      </c>
      <c r="C5" s="1"/>
      <c r="D5" s="1"/>
      <c r="E5" s="1">
        <v>1473565234.0000005</v>
      </c>
      <c r="F5" s="1">
        <v>1473565234.0000005</v>
      </c>
    </row>
    <row r="6" spans="1:6" x14ac:dyDescent="0.25">
      <c r="A6">
        <v>2000</v>
      </c>
      <c r="B6" t="s">
        <v>72</v>
      </c>
      <c r="C6" s="1"/>
      <c r="D6" s="1"/>
      <c r="E6" s="1">
        <v>203870831.94999996</v>
      </c>
      <c r="F6" s="1">
        <v>203870831.94999996</v>
      </c>
    </row>
    <row r="7" spans="1:6" x14ac:dyDescent="0.25">
      <c r="A7">
        <v>3000</v>
      </c>
      <c r="B7" t="s">
        <v>55</v>
      </c>
      <c r="C7" s="1"/>
      <c r="D7" s="1"/>
      <c r="E7" s="1">
        <v>1619123420.24</v>
      </c>
      <c r="F7" s="1">
        <v>1619123420.24</v>
      </c>
    </row>
    <row r="8" spans="1:6" x14ac:dyDescent="0.25">
      <c r="A8">
        <v>4000</v>
      </c>
      <c r="B8" t="s">
        <v>95</v>
      </c>
      <c r="C8" s="1"/>
      <c r="D8" s="1"/>
      <c r="E8" s="1">
        <v>276350969.56999999</v>
      </c>
      <c r="F8" s="1">
        <v>276350969.56999999</v>
      </c>
    </row>
    <row r="9" spans="1:6" x14ac:dyDescent="0.25">
      <c r="A9">
        <v>5000</v>
      </c>
      <c r="B9" t="s">
        <v>103</v>
      </c>
      <c r="C9" s="1"/>
      <c r="D9" s="1">
        <v>181231949.07999998</v>
      </c>
      <c r="E9" s="1">
        <v>983733.69</v>
      </c>
      <c r="F9" s="1">
        <v>182215682.76999998</v>
      </c>
    </row>
    <row r="10" spans="1:6" x14ac:dyDescent="0.25">
      <c r="A10">
        <v>6000</v>
      </c>
      <c r="B10" t="s">
        <v>111</v>
      </c>
      <c r="C10" s="1"/>
      <c r="D10" s="1">
        <v>1044896835.29</v>
      </c>
      <c r="E10" s="1"/>
      <c r="F10" s="1">
        <v>1044896835.29</v>
      </c>
    </row>
    <row r="11" spans="1:6" x14ac:dyDescent="0.25">
      <c r="A11">
        <v>9000</v>
      </c>
      <c r="B11" t="s">
        <v>526</v>
      </c>
      <c r="C11" s="1">
        <v>68580837.579999998</v>
      </c>
      <c r="D11" s="1"/>
      <c r="E11" s="1"/>
      <c r="F11" s="1">
        <v>68580837.579999998</v>
      </c>
    </row>
    <row r="12" spans="1:6" x14ac:dyDescent="0.25">
      <c r="A12" t="s">
        <v>579</v>
      </c>
      <c r="C12" s="1">
        <v>68580837.579999998</v>
      </c>
      <c r="D12" s="1">
        <v>1226128784.3699999</v>
      </c>
      <c r="E12" s="1">
        <v>3573894189.4500008</v>
      </c>
      <c r="F12" s="1">
        <v>4868603811.4000006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POR CLASIFICACION ECONOMICA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E13E-EB3B-457A-B95C-A479090CD387}">
  <dimension ref="A3:B37"/>
  <sheetViews>
    <sheetView view="pageLayout" zoomScaleNormal="100" workbookViewId="0">
      <selection activeCell="E25" sqref="E25"/>
    </sheetView>
  </sheetViews>
  <sheetFormatPr baseColWidth="10" defaultRowHeight="15" x14ac:dyDescent="0.25"/>
  <cols>
    <col min="1" max="1" width="62.28515625" bestFit="1" customWidth="1"/>
    <col min="2" max="2" width="16.140625" bestFit="1" customWidth="1"/>
  </cols>
  <sheetData>
    <row r="3" spans="1:2" x14ac:dyDescent="0.25">
      <c r="A3" s="3" t="s">
        <v>586</v>
      </c>
      <c r="B3" t="s">
        <v>580</v>
      </c>
    </row>
    <row r="4" spans="1:2" x14ac:dyDescent="0.25">
      <c r="A4" s="4" t="s">
        <v>472</v>
      </c>
      <c r="B4" s="1">
        <v>144394610.86000001</v>
      </c>
    </row>
    <row r="5" spans="1:2" x14ac:dyDescent="0.25">
      <c r="A5" s="6" t="s">
        <v>473</v>
      </c>
      <c r="B5" s="1">
        <v>13780487.049999999</v>
      </c>
    </row>
    <row r="6" spans="1:2" x14ac:dyDescent="0.25">
      <c r="A6" s="10" t="s">
        <v>475</v>
      </c>
      <c r="B6" s="1">
        <v>13780487.049999999</v>
      </c>
    </row>
    <row r="7" spans="1:2" x14ac:dyDescent="0.25">
      <c r="A7" s="6" t="s">
        <v>506</v>
      </c>
      <c r="B7" s="1">
        <v>129838253.01000001</v>
      </c>
    </row>
    <row r="8" spans="1:2" x14ac:dyDescent="0.25">
      <c r="A8" s="10" t="s">
        <v>508</v>
      </c>
      <c r="B8" s="1">
        <v>129838253.01000001</v>
      </c>
    </row>
    <row r="9" spans="1:2" x14ac:dyDescent="0.25">
      <c r="A9" s="6" t="s">
        <v>499</v>
      </c>
      <c r="B9" s="1">
        <v>775870.8</v>
      </c>
    </row>
    <row r="10" spans="1:2" x14ac:dyDescent="0.25">
      <c r="A10" s="10" t="s">
        <v>499</v>
      </c>
      <c r="B10" s="1">
        <v>775870.8</v>
      </c>
    </row>
    <row r="11" spans="1:2" x14ac:dyDescent="0.25">
      <c r="A11" s="4" t="s">
        <v>351</v>
      </c>
      <c r="B11" s="1">
        <v>1343762000.3399999</v>
      </c>
    </row>
    <row r="12" spans="1:2" x14ac:dyDescent="0.25">
      <c r="A12" s="6" t="s">
        <v>417</v>
      </c>
      <c r="B12" s="1">
        <v>4850000</v>
      </c>
    </row>
    <row r="13" spans="1:2" x14ac:dyDescent="0.25">
      <c r="A13" s="10" t="s">
        <v>419</v>
      </c>
      <c r="B13" s="1">
        <v>4850000</v>
      </c>
    </row>
    <row r="14" spans="1:2" x14ac:dyDescent="0.25">
      <c r="A14" s="6" t="s">
        <v>447</v>
      </c>
      <c r="B14" s="1">
        <v>130728940</v>
      </c>
    </row>
    <row r="15" spans="1:2" x14ac:dyDescent="0.25">
      <c r="A15" s="10" t="s">
        <v>447</v>
      </c>
      <c r="B15" s="1">
        <v>130728940</v>
      </c>
    </row>
    <row r="16" spans="1:2" x14ac:dyDescent="0.25">
      <c r="A16" s="6" t="s">
        <v>352</v>
      </c>
      <c r="B16" s="1">
        <v>249620884.56999999</v>
      </c>
    </row>
    <row r="17" spans="1:2" x14ac:dyDescent="0.25">
      <c r="A17" s="10" t="s">
        <v>366</v>
      </c>
      <c r="B17" s="1">
        <v>245644664.56999999</v>
      </c>
    </row>
    <row r="18" spans="1:2" x14ac:dyDescent="0.25">
      <c r="A18" s="10" t="s">
        <v>354</v>
      </c>
      <c r="B18" s="1">
        <v>3976220</v>
      </c>
    </row>
    <row r="19" spans="1:2" x14ac:dyDescent="0.25">
      <c r="A19" s="6" t="s">
        <v>427</v>
      </c>
      <c r="B19" s="1">
        <v>90517722.769999996</v>
      </c>
    </row>
    <row r="20" spans="1:2" x14ac:dyDescent="0.25">
      <c r="A20" s="10" t="s">
        <v>441</v>
      </c>
      <c r="B20" s="1">
        <v>70858967.379999995</v>
      </c>
    </row>
    <row r="21" spans="1:2" x14ac:dyDescent="0.25">
      <c r="A21" s="10" t="s">
        <v>429</v>
      </c>
      <c r="B21" s="1">
        <v>19658755.390000001</v>
      </c>
    </row>
    <row r="22" spans="1:2" x14ac:dyDescent="0.25">
      <c r="A22" s="6" t="s">
        <v>401</v>
      </c>
      <c r="B22" s="1">
        <v>19309601.079999998</v>
      </c>
    </row>
    <row r="23" spans="1:2" x14ac:dyDescent="0.25">
      <c r="A23" s="10" t="s">
        <v>403</v>
      </c>
      <c r="B23" s="1">
        <v>2181951.2000000002</v>
      </c>
    </row>
    <row r="24" spans="1:2" x14ac:dyDescent="0.25">
      <c r="A24" s="10" t="s">
        <v>412</v>
      </c>
      <c r="B24" s="1">
        <v>17127649.879999999</v>
      </c>
    </row>
    <row r="25" spans="1:2" x14ac:dyDescent="0.25">
      <c r="A25" s="6" t="s">
        <v>391</v>
      </c>
      <c r="B25" s="1">
        <v>34513534.909999996</v>
      </c>
    </row>
    <row r="26" spans="1:2" x14ac:dyDescent="0.25">
      <c r="A26" s="10" t="s">
        <v>393</v>
      </c>
      <c r="B26" s="1">
        <v>34513534.909999996</v>
      </c>
    </row>
    <row r="27" spans="1:2" x14ac:dyDescent="0.25">
      <c r="A27" s="6" t="s">
        <v>370</v>
      </c>
      <c r="B27" s="1">
        <v>814221317.00999999</v>
      </c>
    </row>
    <row r="28" spans="1:2" x14ac:dyDescent="0.25">
      <c r="A28" s="10" t="s">
        <v>387</v>
      </c>
      <c r="B28" s="1">
        <v>130838700.55</v>
      </c>
    </row>
    <row r="29" spans="1:2" x14ac:dyDescent="0.25">
      <c r="A29" s="10" t="s">
        <v>372</v>
      </c>
      <c r="B29" s="1">
        <v>683382616.46000004</v>
      </c>
    </row>
    <row r="30" spans="1:2" x14ac:dyDescent="0.25">
      <c r="A30" s="4" t="s">
        <v>45</v>
      </c>
      <c r="B30" s="1">
        <v>3380447200.2000003</v>
      </c>
    </row>
    <row r="31" spans="1:2" x14ac:dyDescent="0.25">
      <c r="A31" s="6" t="s">
        <v>321</v>
      </c>
      <c r="B31" s="1">
        <v>70577633.239999995</v>
      </c>
    </row>
    <row r="32" spans="1:2" x14ac:dyDescent="0.25">
      <c r="A32" s="10" t="s">
        <v>334</v>
      </c>
      <c r="B32" s="1">
        <v>48261317.709999993</v>
      </c>
    </row>
    <row r="33" spans="1:2" x14ac:dyDescent="0.25">
      <c r="A33" s="10" t="s">
        <v>323</v>
      </c>
      <c r="B33" s="1">
        <v>22316315.530000001</v>
      </c>
    </row>
    <row r="34" spans="1:2" x14ac:dyDescent="0.25">
      <c r="A34" s="6" t="s">
        <v>46</v>
      </c>
      <c r="B34" s="1">
        <v>3309869566.9600005</v>
      </c>
    </row>
    <row r="35" spans="1:2" x14ac:dyDescent="0.25">
      <c r="A35" s="10" t="s">
        <v>66</v>
      </c>
      <c r="B35" s="1">
        <v>1567200</v>
      </c>
    </row>
    <row r="36" spans="1:2" x14ac:dyDescent="0.25">
      <c r="A36" s="10" t="s">
        <v>48</v>
      </c>
      <c r="B36" s="1">
        <v>3308302366.9600005</v>
      </c>
    </row>
    <row r="37" spans="1:2" x14ac:dyDescent="0.25">
      <c r="A37" s="4" t="s">
        <v>579</v>
      </c>
      <c r="B37" s="1">
        <v>4868603811.4000006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&amp;CMUNICIPIO DE TLAJOMULCO DE ZUÑIGA, JALISCO
4TA MODIFICACION PRESUPUESTAL 2024 
CLASIFICACIÓN  FUNCIONAL DEL GASTO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850B-09F1-46B9-8469-2F50CF8FA8AC}">
  <dimension ref="A3:C158"/>
  <sheetViews>
    <sheetView view="pageLayout" topLeftCell="A112" zoomScaleNormal="100" workbookViewId="0">
      <selection activeCell="E25" sqref="E25"/>
    </sheetView>
  </sheetViews>
  <sheetFormatPr baseColWidth="10" defaultRowHeight="15" x14ac:dyDescent="0.25"/>
  <cols>
    <col min="1" max="1" width="12.5703125" customWidth="1"/>
    <col min="2" max="2" width="63.28515625" style="59" customWidth="1"/>
    <col min="3" max="3" width="16.7109375" bestFit="1" customWidth="1"/>
  </cols>
  <sheetData>
    <row r="3" spans="1:3" x14ac:dyDescent="0.25">
      <c r="A3" s="3" t="s">
        <v>19</v>
      </c>
      <c r="B3" s="58" t="s">
        <v>20</v>
      </c>
      <c r="C3" t="s">
        <v>580</v>
      </c>
    </row>
    <row r="4" spans="1:3" x14ac:dyDescent="0.25">
      <c r="A4">
        <v>1111</v>
      </c>
      <c r="B4" s="59" t="s">
        <v>261</v>
      </c>
      <c r="C4" s="1">
        <v>12975991.18</v>
      </c>
    </row>
    <row r="5" spans="1:3" x14ac:dyDescent="0.25">
      <c r="A5">
        <v>1131</v>
      </c>
      <c r="B5" s="59" t="s">
        <v>262</v>
      </c>
      <c r="C5" s="1">
        <v>751953356.46000004</v>
      </c>
    </row>
    <row r="6" spans="1:3" x14ac:dyDescent="0.25">
      <c r="A6">
        <v>1211</v>
      </c>
      <c r="B6" s="59" t="s">
        <v>265</v>
      </c>
      <c r="C6" s="1">
        <v>1982226.16</v>
      </c>
    </row>
    <row r="7" spans="1:3" x14ac:dyDescent="0.25">
      <c r="A7">
        <v>1221</v>
      </c>
      <c r="B7" s="59" t="s">
        <v>266</v>
      </c>
      <c r="C7" s="1">
        <v>134271919.16</v>
      </c>
    </row>
    <row r="8" spans="1:3" x14ac:dyDescent="0.25">
      <c r="A8">
        <v>1231</v>
      </c>
      <c r="B8" s="59" t="s">
        <v>268</v>
      </c>
      <c r="C8" s="1">
        <v>26400</v>
      </c>
    </row>
    <row r="9" spans="1:3" x14ac:dyDescent="0.25">
      <c r="A9">
        <v>1321</v>
      </c>
      <c r="B9" s="59" t="s">
        <v>270</v>
      </c>
      <c r="C9" s="1">
        <v>15777803.050000001</v>
      </c>
    </row>
    <row r="10" spans="1:3" x14ac:dyDescent="0.25">
      <c r="A10">
        <v>1322</v>
      </c>
      <c r="B10" s="59" t="s">
        <v>271</v>
      </c>
      <c r="C10" s="1">
        <v>135778030.5</v>
      </c>
    </row>
    <row r="11" spans="1:3" x14ac:dyDescent="0.25">
      <c r="A11">
        <v>1331</v>
      </c>
      <c r="B11" s="59" t="s">
        <v>272</v>
      </c>
      <c r="C11" s="1">
        <v>700000</v>
      </c>
    </row>
    <row r="12" spans="1:3" x14ac:dyDescent="0.25">
      <c r="A12">
        <v>1341</v>
      </c>
      <c r="B12" s="59" t="s">
        <v>273</v>
      </c>
      <c r="C12" s="1">
        <v>7500000</v>
      </c>
    </row>
    <row r="13" spans="1:3" x14ac:dyDescent="0.25">
      <c r="A13">
        <v>1411</v>
      </c>
      <c r="B13" s="59" t="s">
        <v>275</v>
      </c>
      <c r="C13" s="1">
        <v>54953998.920000002</v>
      </c>
    </row>
    <row r="14" spans="1:3" x14ac:dyDescent="0.25">
      <c r="A14">
        <v>1421</v>
      </c>
      <c r="B14" s="59" t="s">
        <v>277</v>
      </c>
      <c r="C14" s="1">
        <v>27402054.59</v>
      </c>
    </row>
    <row r="15" spans="1:3" x14ac:dyDescent="0.25">
      <c r="A15">
        <v>1431</v>
      </c>
      <c r="B15" s="59" t="s">
        <v>278</v>
      </c>
      <c r="C15" s="1">
        <v>18418036.390000001</v>
      </c>
    </row>
    <row r="16" spans="1:3" x14ac:dyDescent="0.25">
      <c r="A16">
        <v>1432</v>
      </c>
      <c r="B16" s="59" t="s">
        <v>279</v>
      </c>
      <c r="C16" s="1">
        <v>158666437.38</v>
      </c>
    </row>
    <row r="17" spans="1:3" x14ac:dyDescent="0.25">
      <c r="A17">
        <v>1441</v>
      </c>
      <c r="B17" s="59" t="s">
        <v>280</v>
      </c>
      <c r="C17" s="1">
        <v>14042911</v>
      </c>
    </row>
    <row r="18" spans="1:3" x14ac:dyDescent="0.25">
      <c r="A18">
        <v>1521</v>
      </c>
      <c r="B18" s="59" t="s">
        <v>282</v>
      </c>
      <c r="C18" s="1">
        <v>4235298.0999999996</v>
      </c>
    </row>
    <row r="19" spans="1:3" x14ac:dyDescent="0.25">
      <c r="A19">
        <v>1591</v>
      </c>
      <c r="B19" s="59" t="s">
        <v>283</v>
      </c>
      <c r="C19" s="1">
        <v>112880771.11</v>
      </c>
    </row>
    <row r="20" spans="1:3" x14ac:dyDescent="0.25">
      <c r="A20">
        <v>1711</v>
      </c>
      <c r="B20" s="59" t="s">
        <v>532</v>
      </c>
      <c r="C20" s="1">
        <v>22000000</v>
      </c>
    </row>
    <row r="21" spans="1:3" x14ac:dyDescent="0.25">
      <c r="A21">
        <v>2111</v>
      </c>
      <c r="B21" s="59" t="s">
        <v>114</v>
      </c>
      <c r="C21" s="1">
        <v>3373827.18</v>
      </c>
    </row>
    <row r="22" spans="1:3" x14ac:dyDescent="0.25">
      <c r="A22">
        <v>2121</v>
      </c>
      <c r="B22" s="59" t="s">
        <v>172</v>
      </c>
      <c r="C22" s="1">
        <v>0</v>
      </c>
    </row>
    <row r="23" spans="1:3" x14ac:dyDescent="0.25">
      <c r="A23">
        <v>2131</v>
      </c>
      <c r="B23" s="59" t="s">
        <v>325</v>
      </c>
      <c r="C23" s="1">
        <v>20000</v>
      </c>
    </row>
    <row r="24" spans="1:3" ht="30" x14ac:dyDescent="0.25">
      <c r="A24">
        <v>2141</v>
      </c>
      <c r="B24" s="59" t="s">
        <v>115</v>
      </c>
      <c r="C24" s="1">
        <v>373445.1</v>
      </c>
    </row>
    <row r="25" spans="1:3" x14ac:dyDescent="0.25">
      <c r="A25">
        <v>2151</v>
      </c>
      <c r="B25" s="59" t="s">
        <v>237</v>
      </c>
      <c r="C25" s="1">
        <v>420</v>
      </c>
    </row>
    <row r="26" spans="1:3" x14ac:dyDescent="0.25">
      <c r="A26">
        <v>2161</v>
      </c>
      <c r="B26" s="59" t="s">
        <v>173</v>
      </c>
      <c r="C26" s="1">
        <v>3028418.58</v>
      </c>
    </row>
    <row r="27" spans="1:3" x14ac:dyDescent="0.25">
      <c r="A27">
        <v>2171</v>
      </c>
      <c r="B27" s="59" t="s">
        <v>179</v>
      </c>
      <c r="C27" s="1">
        <v>330000</v>
      </c>
    </row>
    <row r="28" spans="1:3" ht="30" x14ac:dyDescent="0.25">
      <c r="A28">
        <v>2181</v>
      </c>
      <c r="B28" s="59" t="s">
        <v>156</v>
      </c>
      <c r="C28" s="1">
        <v>5955370</v>
      </c>
    </row>
    <row r="29" spans="1:3" x14ac:dyDescent="0.25">
      <c r="A29">
        <v>2211</v>
      </c>
      <c r="B29" s="59" t="s">
        <v>73</v>
      </c>
      <c r="C29" s="1">
        <v>2280560</v>
      </c>
    </row>
    <row r="30" spans="1:3" x14ac:dyDescent="0.25">
      <c r="A30">
        <v>2221</v>
      </c>
      <c r="B30" s="59" t="s">
        <v>295</v>
      </c>
      <c r="C30" s="1">
        <v>792837.55</v>
      </c>
    </row>
    <row r="31" spans="1:3" x14ac:dyDescent="0.25">
      <c r="A31">
        <v>2231</v>
      </c>
      <c r="B31" s="59" t="s">
        <v>205</v>
      </c>
      <c r="C31" s="1">
        <v>15000</v>
      </c>
    </row>
    <row r="32" spans="1:3" ht="30" x14ac:dyDescent="0.25">
      <c r="A32">
        <v>2351</v>
      </c>
      <c r="B32" s="59" t="s">
        <v>488</v>
      </c>
      <c r="C32" s="1">
        <v>583287.44999999995</v>
      </c>
    </row>
    <row r="33" spans="1:3" x14ac:dyDescent="0.25">
      <c r="A33">
        <v>2391</v>
      </c>
      <c r="B33" s="59" t="s">
        <v>489</v>
      </c>
      <c r="C33" s="1">
        <v>1322875</v>
      </c>
    </row>
    <row r="34" spans="1:3" x14ac:dyDescent="0.25">
      <c r="A34">
        <v>2411</v>
      </c>
      <c r="B34" s="59" t="s">
        <v>181</v>
      </c>
      <c r="C34" s="1">
        <v>1035353.8200000001</v>
      </c>
    </row>
    <row r="35" spans="1:3" x14ac:dyDescent="0.25">
      <c r="A35">
        <v>2421</v>
      </c>
      <c r="B35" s="59" t="s">
        <v>182</v>
      </c>
      <c r="C35" s="1">
        <v>14944553.470000001</v>
      </c>
    </row>
    <row r="36" spans="1:3" x14ac:dyDescent="0.25">
      <c r="A36">
        <v>2431</v>
      </c>
      <c r="B36" s="59" t="s">
        <v>490</v>
      </c>
      <c r="C36" s="1">
        <v>0</v>
      </c>
    </row>
    <row r="37" spans="1:3" x14ac:dyDescent="0.25">
      <c r="A37">
        <v>2441</v>
      </c>
      <c r="B37" s="59" t="s">
        <v>183</v>
      </c>
      <c r="C37" s="1">
        <v>120713.16</v>
      </c>
    </row>
    <row r="38" spans="1:3" x14ac:dyDescent="0.25">
      <c r="A38">
        <v>2451</v>
      </c>
      <c r="B38" s="59" t="s">
        <v>238</v>
      </c>
      <c r="C38" s="1">
        <v>47757.2</v>
      </c>
    </row>
    <row r="39" spans="1:3" x14ac:dyDescent="0.25">
      <c r="A39">
        <v>2461</v>
      </c>
      <c r="B39" s="59" t="s">
        <v>206</v>
      </c>
      <c r="C39" s="1">
        <v>15605677.51</v>
      </c>
    </row>
    <row r="40" spans="1:3" x14ac:dyDescent="0.25">
      <c r="A40">
        <v>2471</v>
      </c>
      <c r="B40" s="59" t="s">
        <v>184</v>
      </c>
      <c r="C40" s="1">
        <v>3463047.61</v>
      </c>
    </row>
    <row r="41" spans="1:3" x14ac:dyDescent="0.25">
      <c r="A41">
        <v>2481</v>
      </c>
      <c r="B41" s="59" t="s">
        <v>398</v>
      </c>
      <c r="C41" s="1">
        <v>20000</v>
      </c>
    </row>
    <row r="42" spans="1:3" x14ac:dyDescent="0.25">
      <c r="A42">
        <v>2491</v>
      </c>
      <c r="B42" s="59" t="s">
        <v>80</v>
      </c>
      <c r="C42" s="1">
        <v>7187123.7000000002</v>
      </c>
    </row>
    <row r="43" spans="1:3" x14ac:dyDescent="0.25">
      <c r="A43">
        <v>2511</v>
      </c>
      <c r="B43" s="59" t="s">
        <v>384</v>
      </c>
      <c r="C43" s="1">
        <v>3800000</v>
      </c>
    </row>
    <row r="44" spans="1:3" x14ac:dyDescent="0.25">
      <c r="A44">
        <v>2521</v>
      </c>
      <c r="B44" s="59" t="s">
        <v>239</v>
      </c>
      <c r="C44" s="1">
        <v>794460</v>
      </c>
    </row>
    <row r="45" spans="1:3" x14ac:dyDescent="0.25">
      <c r="A45">
        <v>2531</v>
      </c>
      <c r="B45" s="59" t="s">
        <v>117</v>
      </c>
      <c r="C45" s="1">
        <v>7474485</v>
      </c>
    </row>
    <row r="46" spans="1:3" x14ac:dyDescent="0.25">
      <c r="A46">
        <v>2541</v>
      </c>
      <c r="B46" s="59" t="s">
        <v>331</v>
      </c>
      <c r="C46" s="1">
        <v>7607500</v>
      </c>
    </row>
    <row r="47" spans="1:3" x14ac:dyDescent="0.25">
      <c r="A47">
        <v>2551</v>
      </c>
      <c r="B47" s="59" t="s">
        <v>385</v>
      </c>
      <c r="C47" s="1">
        <v>470000</v>
      </c>
    </row>
    <row r="48" spans="1:3" x14ac:dyDescent="0.25">
      <c r="A48">
        <v>2561</v>
      </c>
      <c r="B48" s="59" t="s">
        <v>240</v>
      </c>
      <c r="C48" s="1">
        <v>2772200</v>
      </c>
    </row>
    <row r="49" spans="1:3" x14ac:dyDescent="0.25">
      <c r="A49">
        <v>2591</v>
      </c>
      <c r="B49" s="59" t="s">
        <v>470</v>
      </c>
      <c r="C49" s="1">
        <v>4385376.84</v>
      </c>
    </row>
    <row r="50" spans="1:3" x14ac:dyDescent="0.25">
      <c r="A50">
        <v>2611</v>
      </c>
      <c r="B50" s="59" t="s">
        <v>185</v>
      </c>
      <c r="C50" s="1">
        <v>89000504.780000001</v>
      </c>
    </row>
    <row r="51" spans="1:3" x14ac:dyDescent="0.25">
      <c r="A51">
        <v>2711</v>
      </c>
      <c r="B51" s="59" t="s">
        <v>214</v>
      </c>
      <c r="C51" s="1">
        <v>4920742.54</v>
      </c>
    </row>
    <row r="52" spans="1:3" x14ac:dyDescent="0.25">
      <c r="A52">
        <v>2721</v>
      </c>
      <c r="B52" s="59" t="s">
        <v>82</v>
      </c>
      <c r="C52" s="1">
        <v>6493359.5999999996</v>
      </c>
    </row>
    <row r="53" spans="1:3" x14ac:dyDescent="0.25">
      <c r="A53">
        <v>2731</v>
      </c>
      <c r="B53" s="59" t="s">
        <v>174</v>
      </c>
      <c r="C53" s="1">
        <v>24000</v>
      </c>
    </row>
    <row r="54" spans="1:3" ht="30" x14ac:dyDescent="0.25">
      <c r="A54">
        <v>2751</v>
      </c>
      <c r="B54" s="59" t="s">
        <v>342</v>
      </c>
      <c r="C54" s="1">
        <v>10770.6</v>
      </c>
    </row>
    <row r="55" spans="1:3" x14ac:dyDescent="0.25">
      <c r="A55">
        <v>2821</v>
      </c>
      <c r="B55" s="59" t="s">
        <v>345</v>
      </c>
      <c r="C55" s="1">
        <v>117000</v>
      </c>
    </row>
    <row r="56" spans="1:3" x14ac:dyDescent="0.25">
      <c r="A56">
        <v>2831</v>
      </c>
      <c r="B56" s="59" t="s">
        <v>346</v>
      </c>
      <c r="C56" s="1">
        <v>3319984.48</v>
      </c>
    </row>
    <row r="57" spans="1:3" x14ac:dyDescent="0.25">
      <c r="A57">
        <v>2911</v>
      </c>
      <c r="B57" s="59" t="s">
        <v>119</v>
      </c>
      <c r="C57" s="1">
        <v>7584795.8600000003</v>
      </c>
    </row>
    <row r="58" spans="1:3" x14ac:dyDescent="0.25">
      <c r="A58">
        <v>2921</v>
      </c>
      <c r="B58" s="59" t="s">
        <v>120</v>
      </c>
      <c r="C58" s="1">
        <v>46953</v>
      </c>
    </row>
    <row r="59" spans="1:3" ht="30" x14ac:dyDescent="0.25">
      <c r="A59">
        <v>2931</v>
      </c>
      <c r="B59" s="59" t="s">
        <v>121</v>
      </c>
      <c r="C59" s="1">
        <v>26170.03</v>
      </c>
    </row>
    <row r="60" spans="1:3" ht="30" x14ac:dyDescent="0.25">
      <c r="A60">
        <v>2941</v>
      </c>
      <c r="B60" s="59" t="s">
        <v>122</v>
      </c>
      <c r="C60" s="1">
        <v>1100650</v>
      </c>
    </row>
    <row r="61" spans="1:3" x14ac:dyDescent="0.25">
      <c r="A61">
        <v>2961</v>
      </c>
      <c r="B61" s="59" t="s">
        <v>123</v>
      </c>
      <c r="C61" s="1">
        <v>1950999.17</v>
      </c>
    </row>
    <row r="62" spans="1:3" x14ac:dyDescent="0.25">
      <c r="A62">
        <v>2971</v>
      </c>
      <c r="B62" s="59" t="s">
        <v>347</v>
      </c>
      <c r="C62" s="1">
        <v>6300</v>
      </c>
    </row>
    <row r="63" spans="1:3" ht="30" x14ac:dyDescent="0.25">
      <c r="A63">
        <v>2981</v>
      </c>
      <c r="B63" s="59" t="s">
        <v>241</v>
      </c>
      <c r="C63" s="1">
        <v>1019288.7200000001</v>
      </c>
    </row>
    <row r="64" spans="1:3" x14ac:dyDescent="0.25">
      <c r="A64">
        <v>2991</v>
      </c>
      <c r="B64" s="59" t="s">
        <v>118</v>
      </c>
      <c r="C64" s="1">
        <v>445024</v>
      </c>
    </row>
    <row r="65" spans="1:3" x14ac:dyDescent="0.25">
      <c r="A65">
        <v>3111</v>
      </c>
      <c r="B65" s="59" t="s">
        <v>242</v>
      </c>
      <c r="C65" s="1">
        <v>371386412.63999999</v>
      </c>
    </row>
    <row r="66" spans="1:3" x14ac:dyDescent="0.25">
      <c r="A66">
        <v>3141</v>
      </c>
      <c r="B66" s="59" t="s">
        <v>243</v>
      </c>
      <c r="C66" s="1">
        <v>2313810.2400000002</v>
      </c>
    </row>
    <row r="67" spans="1:3" x14ac:dyDescent="0.25">
      <c r="A67">
        <v>3151</v>
      </c>
      <c r="B67" s="59" t="s">
        <v>515</v>
      </c>
      <c r="C67" s="1">
        <v>0</v>
      </c>
    </row>
    <row r="68" spans="1:3" x14ac:dyDescent="0.25">
      <c r="A68">
        <v>3161</v>
      </c>
      <c r="B68" s="59" t="s">
        <v>244</v>
      </c>
      <c r="C68" s="1">
        <v>2541346.04</v>
      </c>
    </row>
    <row r="69" spans="1:3" ht="30" x14ac:dyDescent="0.25">
      <c r="A69">
        <v>3171</v>
      </c>
      <c r="B69" s="59" t="s">
        <v>516</v>
      </c>
      <c r="C69" s="1">
        <v>16008</v>
      </c>
    </row>
    <row r="70" spans="1:3" x14ac:dyDescent="0.25">
      <c r="A70">
        <v>3181</v>
      </c>
      <c r="B70" s="59" t="s">
        <v>125</v>
      </c>
      <c r="C70" s="1">
        <v>11859.039999999999</v>
      </c>
    </row>
    <row r="71" spans="1:3" x14ac:dyDescent="0.25">
      <c r="A71">
        <v>3211</v>
      </c>
      <c r="B71" s="59" t="s">
        <v>127</v>
      </c>
      <c r="C71" s="1">
        <v>2928551.63</v>
      </c>
    </row>
    <row r="72" spans="1:3" x14ac:dyDescent="0.25">
      <c r="A72">
        <v>3221</v>
      </c>
      <c r="B72" s="59" t="s">
        <v>245</v>
      </c>
      <c r="C72" s="1">
        <v>2222854.16</v>
      </c>
    </row>
    <row r="73" spans="1:3" ht="30" x14ac:dyDescent="0.25">
      <c r="A73">
        <v>3231</v>
      </c>
      <c r="B73" s="59" t="s">
        <v>246</v>
      </c>
      <c r="C73" s="1">
        <v>5553749.3300000001</v>
      </c>
    </row>
    <row r="74" spans="1:3" x14ac:dyDescent="0.25">
      <c r="A74">
        <v>3251</v>
      </c>
      <c r="B74" s="59" t="s">
        <v>186</v>
      </c>
      <c r="C74" s="1">
        <v>127946438.98999999</v>
      </c>
    </row>
    <row r="75" spans="1:3" ht="30" x14ac:dyDescent="0.25">
      <c r="A75">
        <v>3261</v>
      </c>
      <c r="B75" s="59" t="s">
        <v>292</v>
      </c>
      <c r="C75" s="1">
        <v>120058777.42</v>
      </c>
    </row>
    <row r="76" spans="1:3" x14ac:dyDescent="0.25">
      <c r="A76">
        <v>3271</v>
      </c>
      <c r="B76" s="59" t="s">
        <v>130</v>
      </c>
      <c r="C76" s="1">
        <v>406000</v>
      </c>
    </row>
    <row r="77" spans="1:3" x14ac:dyDescent="0.25">
      <c r="A77">
        <v>3291</v>
      </c>
      <c r="B77" s="59" t="s">
        <v>131</v>
      </c>
      <c r="C77" s="1">
        <v>563813.82000000007</v>
      </c>
    </row>
    <row r="78" spans="1:3" x14ac:dyDescent="0.25">
      <c r="A78">
        <v>3311</v>
      </c>
      <c r="B78" s="59" t="s">
        <v>84</v>
      </c>
      <c r="C78" s="1">
        <v>4791690</v>
      </c>
    </row>
    <row r="79" spans="1:3" ht="30" x14ac:dyDescent="0.25">
      <c r="A79">
        <v>3321</v>
      </c>
      <c r="B79" s="59" t="s">
        <v>247</v>
      </c>
      <c r="C79" s="1">
        <v>5315963.32</v>
      </c>
    </row>
    <row r="80" spans="1:3" ht="30" x14ac:dyDescent="0.25">
      <c r="A80">
        <v>3331</v>
      </c>
      <c r="B80" s="59" t="s">
        <v>132</v>
      </c>
      <c r="C80" s="1">
        <v>5615325.6999999993</v>
      </c>
    </row>
    <row r="81" spans="1:3" x14ac:dyDescent="0.25">
      <c r="A81">
        <v>3341</v>
      </c>
      <c r="B81" s="59" t="s">
        <v>248</v>
      </c>
      <c r="C81" s="1">
        <v>3593882.6</v>
      </c>
    </row>
    <row r="82" spans="1:3" x14ac:dyDescent="0.25">
      <c r="A82">
        <v>3351</v>
      </c>
      <c r="B82" s="59" t="s">
        <v>458</v>
      </c>
      <c r="C82" s="1">
        <v>516780</v>
      </c>
    </row>
    <row r="83" spans="1:3" x14ac:dyDescent="0.25">
      <c r="A83">
        <v>3361</v>
      </c>
      <c r="B83" s="59" t="s">
        <v>133</v>
      </c>
      <c r="C83" s="1">
        <v>55469962.539999999</v>
      </c>
    </row>
    <row r="84" spans="1:3" x14ac:dyDescent="0.25">
      <c r="A84">
        <v>3371</v>
      </c>
      <c r="B84" s="59" t="s">
        <v>249</v>
      </c>
      <c r="C84" s="1">
        <v>26931013.969999999</v>
      </c>
    </row>
    <row r="85" spans="1:3" x14ac:dyDescent="0.25">
      <c r="A85">
        <v>3381</v>
      </c>
      <c r="B85" s="59" t="s">
        <v>175</v>
      </c>
      <c r="C85" s="1">
        <v>48169481.600000001</v>
      </c>
    </row>
    <row r="86" spans="1:3" x14ac:dyDescent="0.25">
      <c r="A86">
        <v>3391</v>
      </c>
      <c r="B86" s="59" t="s">
        <v>176</v>
      </c>
      <c r="C86" s="1">
        <v>16623600.239999998</v>
      </c>
    </row>
    <row r="87" spans="1:3" x14ac:dyDescent="0.25">
      <c r="A87">
        <v>3411</v>
      </c>
      <c r="B87" s="59" t="s">
        <v>135</v>
      </c>
      <c r="C87" s="1">
        <v>86589872.799999997</v>
      </c>
    </row>
    <row r="88" spans="1:3" x14ac:dyDescent="0.25">
      <c r="A88">
        <v>3421</v>
      </c>
      <c r="B88" s="59" t="s">
        <v>136</v>
      </c>
      <c r="C88" s="1">
        <v>49101793.75</v>
      </c>
    </row>
    <row r="89" spans="1:3" x14ac:dyDescent="0.25">
      <c r="A89">
        <v>3431</v>
      </c>
      <c r="B89" s="59" t="s">
        <v>137</v>
      </c>
      <c r="C89" s="1">
        <v>1930000</v>
      </c>
    </row>
    <row r="90" spans="1:3" x14ac:dyDescent="0.25">
      <c r="A90">
        <v>3441</v>
      </c>
      <c r="B90" s="59" t="s">
        <v>250</v>
      </c>
      <c r="C90" s="1">
        <v>298329</v>
      </c>
    </row>
    <row r="91" spans="1:3" x14ac:dyDescent="0.25">
      <c r="A91">
        <v>3451</v>
      </c>
      <c r="B91" s="59" t="s">
        <v>251</v>
      </c>
      <c r="C91" s="1">
        <v>5914360.3300000001</v>
      </c>
    </row>
    <row r="92" spans="1:3" x14ac:dyDescent="0.25">
      <c r="A92">
        <v>3471</v>
      </c>
      <c r="B92" s="59" t="s">
        <v>517</v>
      </c>
      <c r="C92" s="1">
        <v>0</v>
      </c>
    </row>
    <row r="93" spans="1:3" x14ac:dyDescent="0.25">
      <c r="A93">
        <v>3481</v>
      </c>
      <c r="B93" s="59" t="s">
        <v>252</v>
      </c>
      <c r="C93" s="1">
        <v>999651.5</v>
      </c>
    </row>
    <row r="94" spans="1:3" x14ac:dyDescent="0.25">
      <c r="A94">
        <v>3491</v>
      </c>
      <c r="B94" s="59" t="s">
        <v>150</v>
      </c>
      <c r="C94" s="1">
        <v>0</v>
      </c>
    </row>
    <row r="95" spans="1:3" x14ac:dyDescent="0.25">
      <c r="A95">
        <v>3511</v>
      </c>
      <c r="B95" s="59" t="s">
        <v>138</v>
      </c>
      <c r="C95" s="1">
        <v>26584120</v>
      </c>
    </row>
    <row r="96" spans="1:3" ht="30" x14ac:dyDescent="0.25">
      <c r="A96">
        <v>3521</v>
      </c>
      <c r="B96" s="59" t="s">
        <v>86</v>
      </c>
      <c r="C96" s="1">
        <v>92647.85</v>
      </c>
    </row>
    <row r="97" spans="1:3" ht="30" x14ac:dyDescent="0.25">
      <c r="A97">
        <v>3531</v>
      </c>
      <c r="B97" s="59" t="s">
        <v>518</v>
      </c>
      <c r="C97" s="1">
        <v>374574.73</v>
      </c>
    </row>
    <row r="98" spans="1:3" ht="30" x14ac:dyDescent="0.25">
      <c r="A98">
        <v>3541</v>
      </c>
      <c r="B98" s="59" t="s">
        <v>399</v>
      </c>
      <c r="C98" s="1">
        <v>468827.83</v>
      </c>
    </row>
    <row r="99" spans="1:3" x14ac:dyDescent="0.25">
      <c r="A99">
        <v>3551</v>
      </c>
      <c r="B99" s="59" t="s">
        <v>253</v>
      </c>
      <c r="C99" s="1">
        <v>18246968.09</v>
      </c>
    </row>
    <row r="100" spans="1:3" ht="30" x14ac:dyDescent="0.25">
      <c r="A100">
        <v>3561</v>
      </c>
      <c r="B100" s="59" t="s">
        <v>400</v>
      </c>
      <c r="C100" s="1">
        <v>11109.32</v>
      </c>
    </row>
    <row r="101" spans="1:3" ht="30" x14ac:dyDescent="0.25">
      <c r="A101">
        <v>3571</v>
      </c>
      <c r="B101" s="59" t="s">
        <v>254</v>
      </c>
      <c r="C101" s="1">
        <v>269779367.03000003</v>
      </c>
    </row>
    <row r="102" spans="1:3" x14ac:dyDescent="0.25">
      <c r="A102">
        <v>3581</v>
      </c>
      <c r="B102" s="59" t="s">
        <v>207</v>
      </c>
      <c r="C102" s="1">
        <v>246601406.45999998</v>
      </c>
    </row>
    <row r="103" spans="1:3" ht="30" x14ac:dyDescent="0.25">
      <c r="A103">
        <v>3611</v>
      </c>
      <c r="B103" s="59" t="s">
        <v>222</v>
      </c>
      <c r="C103" s="1">
        <v>34535000</v>
      </c>
    </row>
    <row r="104" spans="1:3" ht="30" x14ac:dyDescent="0.25">
      <c r="A104">
        <v>3631</v>
      </c>
      <c r="B104" s="59" t="s">
        <v>255</v>
      </c>
      <c r="C104" s="1">
        <v>4866666.5199999996</v>
      </c>
    </row>
    <row r="105" spans="1:3" x14ac:dyDescent="0.25">
      <c r="A105">
        <v>3651</v>
      </c>
      <c r="B105" s="59" t="s">
        <v>224</v>
      </c>
      <c r="C105" s="1">
        <v>4728216</v>
      </c>
    </row>
    <row r="106" spans="1:3" ht="30" x14ac:dyDescent="0.25">
      <c r="A106">
        <v>3661</v>
      </c>
      <c r="B106" s="59" t="s">
        <v>225</v>
      </c>
      <c r="C106" s="1">
        <v>8995784</v>
      </c>
    </row>
    <row r="107" spans="1:3" x14ac:dyDescent="0.25">
      <c r="A107">
        <v>3711</v>
      </c>
      <c r="B107" s="59" t="s">
        <v>140</v>
      </c>
      <c r="C107" s="1">
        <v>214283.69</v>
      </c>
    </row>
    <row r="108" spans="1:3" x14ac:dyDescent="0.25">
      <c r="A108">
        <v>3721</v>
      </c>
      <c r="B108" s="59" t="s">
        <v>141</v>
      </c>
      <c r="C108" s="1">
        <v>13593.060000000001</v>
      </c>
    </row>
    <row r="109" spans="1:3" x14ac:dyDescent="0.25">
      <c r="A109">
        <v>3751</v>
      </c>
      <c r="B109" s="59" t="s">
        <v>217</v>
      </c>
      <c r="C109" s="1">
        <v>108986.45</v>
      </c>
    </row>
    <row r="110" spans="1:3" x14ac:dyDescent="0.25">
      <c r="A110">
        <v>3761</v>
      </c>
      <c r="B110" s="59" t="s">
        <v>328</v>
      </c>
      <c r="C110" s="1">
        <v>14116</v>
      </c>
    </row>
    <row r="111" spans="1:3" x14ac:dyDescent="0.25">
      <c r="A111">
        <v>3791</v>
      </c>
      <c r="B111" s="59" t="s">
        <v>142</v>
      </c>
      <c r="C111" s="1">
        <v>0</v>
      </c>
    </row>
    <row r="112" spans="1:3" x14ac:dyDescent="0.25">
      <c r="A112">
        <v>3821</v>
      </c>
      <c r="B112" s="59" t="s">
        <v>144</v>
      </c>
      <c r="C112" s="1">
        <v>23109910</v>
      </c>
    </row>
    <row r="113" spans="1:3" x14ac:dyDescent="0.25">
      <c r="A113">
        <v>3831</v>
      </c>
      <c r="B113" s="59" t="s">
        <v>349</v>
      </c>
      <c r="C113" s="1">
        <v>0</v>
      </c>
    </row>
    <row r="114" spans="1:3" x14ac:dyDescent="0.25">
      <c r="A114">
        <v>3911</v>
      </c>
      <c r="B114" s="59" t="s">
        <v>256</v>
      </c>
      <c r="C114" s="1">
        <v>445766.8</v>
      </c>
    </row>
    <row r="115" spans="1:3" x14ac:dyDescent="0.25">
      <c r="A115">
        <v>3921</v>
      </c>
      <c r="B115" s="59" t="s">
        <v>56</v>
      </c>
      <c r="C115" s="1">
        <v>6615264.7899999991</v>
      </c>
    </row>
    <row r="116" spans="1:3" x14ac:dyDescent="0.25">
      <c r="A116">
        <v>3922</v>
      </c>
      <c r="B116" s="59" t="s">
        <v>257</v>
      </c>
      <c r="C116" s="1">
        <v>12591812.08</v>
      </c>
    </row>
    <row r="117" spans="1:3" x14ac:dyDescent="0.25">
      <c r="A117">
        <v>3941</v>
      </c>
      <c r="B117" s="59" t="s">
        <v>151</v>
      </c>
      <c r="C117" s="1">
        <v>12416937.890000001</v>
      </c>
    </row>
    <row r="118" spans="1:3" x14ac:dyDescent="0.25">
      <c r="A118">
        <v>3942</v>
      </c>
      <c r="B118" s="59" t="s">
        <v>159</v>
      </c>
      <c r="C118" s="1">
        <v>260897.47</v>
      </c>
    </row>
    <row r="119" spans="1:3" x14ac:dyDescent="0.25">
      <c r="A119">
        <v>3951</v>
      </c>
      <c r="B119" s="59" t="s">
        <v>160</v>
      </c>
      <c r="C119" s="1">
        <v>0</v>
      </c>
    </row>
    <row r="120" spans="1:3" x14ac:dyDescent="0.25">
      <c r="A120">
        <v>3961</v>
      </c>
      <c r="B120" s="59" t="s">
        <v>145</v>
      </c>
      <c r="C120" s="1">
        <v>69639</v>
      </c>
    </row>
    <row r="121" spans="1:3" x14ac:dyDescent="0.25">
      <c r="A121">
        <v>3962</v>
      </c>
      <c r="B121" s="59" t="s">
        <v>258</v>
      </c>
      <c r="C121" s="1">
        <v>166196.52000000002</v>
      </c>
    </row>
    <row r="122" spans="1:3" ht="30" x14ac:dyDescent="0.25">
      <c r="A122">
        <v>4211</v>
      </c>
      <c r="B122" s="59" t="s">
        <v>153</v>
      </c>
      <c r="C122" s="1">
        <v>122435575.80999999</v>
      </c>
    </row>
    <row r="123" spans="1:3" ht="30" x14ac:dyDescent="0.25">
      <c r="A123">
        <v>4251</v>
      </c>
      <c r="B123" s="59" t="s">
        <v>154</v>
      </c>
      <c r="C123" s="1">
        <v>24074247.759999998</v>
      </c>
    </row>
    <row r="124" spans="1:3" x14ac:dyDescent="0.25">
      <c r="A124">
        <v>4311</v>
      </c>
      <c r="B124" s="59" t="s">
        <v>478</v>
      </c>
      <c r="C124" s="1">
        <v>3400000</v>
      </c>
    </row>
    <row r="125" spans="1:3" x14ac:dyDescent="0.25">
      <c r="A125">
        <v>4411</v>
      </c>
      <c r="B125" s="59" t="s">
        <v>191</v>
      </c>
      <c r="C125" s="1">
        <v>118044085</v>
      </c>
    </row>
    <row r="126" spans="1:3" x14ac:dyDescent="0.25">
      <c r="A126">
        <v>4421</v>
      </c>
      <c r="B126" s="59" t="s">
        <v>425</v>
      </c>
      <c r="C126" s="1">
        <v>200000</v>
      </c>
    </row>
    <row r="127" spans="1:3" x14ac:dyDescent="0.25">
      <c r="A127">
        <v>4431</v>
      </c>
      <c r="B127" s="59" t="s">
        <v>423</v>
      </c>
      <c r="C127" s="1">
        <v>4300000</v>
      </c>
    </row>
    <row r="128" spans="1:3" x14ac:dyDescent="0.25">
      <c r="A128">
        <v>4451</v>
      </c>
      <c r="B128" s="59" t="s">
        <v>93</v>
      </c>
      <c r="C128" s="1">
        <v>2897061</v>
      </c>
    </row>
    <row r="129" spans="1:3" x14ac:dyDescent="0.25">
      <c r="A129">
        <v>4481</v>
      </c>
      <c r="B129" s="59" t="s">
        <v>319</v>
      </c>
      <c r="C129" s="1">
        <v>1000000</v>
      </c>
    </row>
    <row r="130" spans="1:3" x14ac:dyDescent="0.25">
      <c r="A130">
        <v>5111</v>
      </c>
      <c r="B130" s="59" t="s">
        <v>104</v>
      </c>
      <c r="C130" s="1">
        <v>567187.25</v>
      </c>
    </row>
    <row r="131" spans="1:3" x14ac:dyDescent="0.25">
      <c r="A131">
        <v>5121</v>
      </c>
      <c r="B131" s="59" t="s">
        <v>231</v>
      </c>
      <c r="C131" s="1">
        <v>264480</v>
      </c>
    </row>
    <row r="132" spans="1:3" x14ac:dyDescent="0.25">
      <c r="A132">
        <v>5151</v>
      </c>
      <c r="B132" s="59" t="s">
        <v>146</v>
      </c>
      <c r="C132" s="1">
        <v>983733.69</v>
      </c>
    </row>
    <row r="133" spans="1:3" x14ac:dyDescent="0.25">
      <c r="A133">
        <v>5191</v>
      </c>
      <c r="B133" s="59" t="s">
        <v>164</v>
      </c>
      <c r="C133" s="1">
        <v>363333</v>
      </c>
    </row>
    <row r="134" spans="1:3" x14ac:dyDescent="0.25">
      <c r="A134">
        <v>5211</v>
      </c>
      <c r="B134" s="59" t="s">
        <v>232</v>
      </c>
      <c r="C134" s="1">
        <v>164704.71</v>
      </c>
    </row>
    <row r="135" spans="1:3" x14ac:dyDescent="0.25">
      <c r="A135">
        <v>5231</v>
      </c>
      <c r="B135" s="59" t="s">
        <v>168</v>
      </c>
      <c r="C135" s="1">
        <v>1269.28</v>
      </c>
    </row>
    <row r="136" spans="1:3" x14ac:dyDescent="0.25">
      <c r="A136">
        <v>5311</v>
      </c>
      <c r="B136" s="59" t="s">
        <v>362</v>
      </c>
      <c r="C136" s="1">
        <v>6058129</v>
      </c>
    </row>
    <row r="137" spans="1:3" x14ac:dyDescent="0.25">
      <c r="A137">
        <v>5321</v>
      </c>
      <c r="B137" s="59" t="s">
        <v>363</v>
      </c>
      <c r="C137" s="1">
        <v>1030112</v>
      </c>
    </row>
    <row r="138" spans="1:3" x14ac:dyDescent="0.25">
      <c r="A138">
        <v>5411</v>
      </c>
      <c r="B138" s="59" t="s">
        <v>233</v>
      </c>
      <c r="C138" s="1">
        <v>2130012</v>
      </c>
    </row>
    <row r="139" spans="1:3" x14ac:dyDescent="0.25">
      <c r="A139">
        <v>5451</v>
      </c>
      <c r="B139" s="59" t="s">
        <v>486</v>
      </c>
      <c r="C139" s="1">
        <v>0</v>
      </c>
    </row>
    <row r="140" spans="1:3" x14ac:dyDescent="0.25">
      <c r="A140">
        <v>5611</v>
      </c>
      <c r="B140" s="59" t="s">
        <v>286</v>
      </c>
      <c r="C140" s="1">
        <v>175942.41999999998</v>
      </c>
    </row>
    <row r="141" spans="1:3" x14ac:dyDescent="0.25">
      <c r="A141">
        <v>5621</v>
      </c>
      <c r="B141" s="59" t="s">
        <v>364</v>
      </c>
      <c r="C141" s="1">
        <v>66000</v>
      </c>
    </row>
    <row r="142" spans="1:3" x14ac:dyDescent="0.25">
      <c r="A142">
        <v>5631</v>
      </c>
      <c r="B142" s="59" t="s">
        <v>291</v>
      </c>
      <c r="C142" s="1">
        <v>0</v>
      </c>
    </row>
    <row r="143" spans="1:3" ht="30" x14ac:dyDescent="0.25">
      <c r="A143">
        <v>5641</v>
      </c>
      <c r="B143" s="59" t="s">
        <v>234</v>
      </c>
      <c r="C143" s="1">
        <v>163632.64000000001</v>
      </c>
    </row>
    <row r="144" spans="1:3" x14ac:dyDescent="0.25">
      <c r="A144">
        <v>5651</v>
      </c>
      <c r="B144" s="59" t="s">
        <v>170</v>
      </c>
      <c r="C144" s="1">
        <v>3681680.95</v>
      </c>
    </row>
    <row r="145" spans="1:3" ht="30" x14ac:dyDescent="0.25">
      <c r="A145">
        <v>5661</v>
      </c>
      <c r="B145" s="59" t="s">
        <v>397</v>
      </c>
      <c r="C145" s="1">
        <v>111805</v>
      </c>
    </row>
    <row r="146" spans="1:3" x14ac:dyDescent="0.25">
      <c r="A146">
        <v>5671</v>
      </c>
      <c r="B146" s="59" t="s">
        <v>171</v>
      </c>
      <c r="C146" s="1">
        <v>1521586.88</v>
      </c>
    </row>
    <row r="147" spans="1:3" x14ac:dyDescent="0.25">
      <c r="A147">
        <v>5691</v>
      </c>
      <c r="B147" s="59" t="s">
        <v>330</v>
      </c>
      <c r="C147" s="1">
        <v>78292932.11999999</v>
      </c>
    </row>
    <row r="148" spans="1:3" x14ac:dyDescent="0.25">
      <c r="A148">
        <v>5781</v>
      </c>
      <c r="B148" s="59" t="s">
        <v>469</v>
      </c>
      <c r="C148" s="1">
        <v>50000</v>
      </c>
    </row>
    <row r="149" spans="1:3" x14ac:dyDescent="0.25">
      <c r="A149">
        <v>5811</v>
      </c>
      <c r="B149" s="59" t="s">
        <v>148</v>
      </c>
      <c r="C149" s="1">
        <v>64508908.43</v>
      </c>
    </row>
    <row r="150" spans="1:3" x14ac:dyDescent="0.25">
      <c r="A150">
        <v>5911</v>
      </c>
      <c r="B150" s="59" t="s">
        <v>236</v>
      </c>
      <c r="C150" s="1">
        <v>8868064.6999999993</v>
      </c>
    </row>
    <row r="151" spans="1:3" x14ac:dyDescent="0.25">
      <c r="A151">
        <v>5971</v>
      </c>
      <c r="B151" s="59" t="s">
        <v>520</v>
      </c>
      <c r="C151" s="1">
        <v>13212168.699999999</v>
      </c>
    </row>
    <row r="152" spans="1:3" x14ac:dyDescent="0.25">
      <c r="A152">
        <v>6121</v>
      </c>
      <c r="B152" s="59" t="s">
        <v>309</v>
      </c>
      <c r="C152" s="1">
        <v>253890415.44</v>
      </c>
    </row>
    <row r="153" spans="1:3" ht="30" x14ac:dyDescent="0.25">
      <c r="A153">
        <v>6131</v>
      </c>
      <c r="B153" s="59" t="s">
        <v>312</v>
      </c>
      <c r="C153" s="1">
        <v>415043386.52000004</v>
      </c>
    </row>
    <row r="154" spans="1:3" x14ac:dyDescent="0.25">
      <c r="A154">
        <v>6151</v>
      </c>
      <c r="B154" s="59" t="s">
        <v>315</v>
      </c>
      <c r="C154" s="1">
        <v>270417643.32999998</v>
      </c>
    </row>
    <row r="155" spans="1:3" ht="30" x14ac:dyDescent="0.25">
      <c r="A155">
        <v>6321</v>
      </c>
      <c r="B155" s="59" t="s">
        <v>109</v>
      </c>
      <c r="C155" s="1">
        <v>105545390</v>
      </c>
    </row>
    <row r="156" spans="1:3" ht="30" x14ac:dyDescent="0.25">
      <c r="A156">
        <v>9111</v>
      </c>
      <c r="B156" s="59" t="s">
        <v>525</v>
      </c>
      <c r="C156" s="1">
        <v>49578726.579999998</v>
      </c>
    </row>
    <row r="157" spans="1:3" x14ac:dyDescent="0.25">
      <c r="A157">
        <v>9211</v>
      </c>
      <c r="B157" s="59" t="s">
        <v>529</v>
      </c>
      <c r="C157" s="1">
        <v>19002111</v>
      </c>
    </row>
    <row r="158" spans="1:3" x14ac:dyDescent="0.25">
      <c r="A158" t="s">
        <v>579</v>
      </c>
      <c r="C158" s="1">
        <v>4868603811.3999987</v>
      </c>
    </row>
  </sheetData>
  <pageMargins left="2.5000000000000001E-2" right="0.70866141732283472" top="0.94488188976377963" bottom="0.74803149606299213" header="0.31496062992125984" footer="0.31496062992125984"/>
  <pageSetup paperSize="9" orientation="portrait" r:id="rId2"/>
  <headerFooter>
    <oddHeader>&amp;CMUNICIPIO DE TLAJOMULCO DE ZUÑIGA, JALISCO
4TA MODIFICACION PRESUPUESTAL 2024 
CLASIFICACIÓN POR OBJETO DEL GASTO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B354-CDA5-4AF7-968A-37E9C770F06C}">
  <dimension ref="A3:B73"/>
  <sheetViews>
    <sheetView view="pageLayout" zoomScaleNormal="100" workbookViewId="0">
      <selection activeCell="E25" sqref="E25"/>
    </sheetView>
  </sheetViews>
  <sheetFormatPr baseColWidth="10" defaultRowHeight="15" x14ac:dyDescent="0.25"/>
  <cols>
    <col min="1" max="1" width="70.7109375" customWidth="1"/>
    <col min="2" max="2" width="16.140625" bestFit="1" customWidth="1"/>
  </cols>
  <sheetData>
    <row r="3" spans="1:2" x14ac:dyDescent="0.25">
      <c r="A3" s="3" t="s">
        <v>587</v>
      </c>
      <c r="B3" t="s">
        <v>580</v>
      </c>
    </row>
    <row r="4" spans="1:2" x14ac:dyDescent="0.25">
      <c r="A4" s="4" t="s">
        <v>358</v>
      </c>
      <c r="B4" s="1">
        <v>9880796.8399999999</v>
      </c>
    </row>
    <row r="5" spans="1:2" x14ac:dyDescent="0.25">
      <c r="A5" s="6" t="s">
        <v>359</v>
      </c>
      <c r="B5" s="1">
        <v>3976220</v>
      </c>
    </row>
    <row r="6" spans="1:2" x14ac:dyDescent="0.25">
      <c r="A6" s="6" t="s">
        <v>466</v>
      </c>
      <c r="B6" s="1">
        <v>5904576.8399999999</v>
      </c>
    </row>
    <row r="7" spans="1:2" x14ac:dyDescent="0.25">
      <c r="A7" s="4" t="s">
        <v>76</v>
      </c>
      <c r="B7" s="1">
        <v>190138057.59999999</v>
      </c>
    </row>
    <row r="8" spans="1:2" x14ac:dyDescent="0.25">
      <c r="A8" s="6" t="s">
        <v>97</v>
      </c>
      <c r="B8" s="1">
        <v>960000</v>
      </c>
    </row>
    <row r="9" spans="1:2" x14ac:dyDescent="0.25">
      <c r="A9" s="6" t="s">
        <v>193</v>
      </c>
      <c r="B9" s="1">
        <v>5152246</v>
      </c>
    </row>
    <row r="10" spans="1:2" x14ac:dyDescent="0.25">
      <c r="A10" s="6" t="s">
        <v>433</v>
      </c>
      <c r="B10" s="1">
        <v>6135546.4699999997</v>
      </c>
    </row>
    <row r="11" spans="1:2" x14ac:dyDescent="0.25">
      <c r="A11" s="6" t="s">
        <v>438</v>
      </c>
      <c r="B11" s="1">
        <v>13523208.92</v>
      </c>
    </row>
    <row r="12" spans="1:2" x14ac:dyDescent="0.25">
      <c r="A12" s="6" t="s">
        <v>77</v>
      </c>
      <c r="B12" s="1">
        <v>1567200</v>
      </c>
    </row>
    <row r="13" spans="1:2" x14ac:dyDescent="0.25">
      <c r="A13" s="6" t="s">
        <v>299</v>
      </c>
      <c r="B13" s="1">
        <v>56173253.469999999</v>
      </c>
    </row>
    <row r="14" spans="1:2" x14ac:dyDescent="0.25">
      <c r="A14" s="6" t="s">
        <v>180</v>
      </c>
      <c r="B14" s="1">
        <v>2837840</v>
      </c>
    </row>
    <row r="15" spans="1:2" x14ac:dyDescent="0.25">
      <c r="A15" s="6" t="s">
        <v>320</v>
      </c>
      <c r="B15" s="1">
        <v>1000000</v>
      </c>
    </row>
    <row r="16" spans="1:2" x14ac:dyDescent="0.25">
      <c r="A16" s="6" t="s">
        <v>374</v>
      </c>
      <c r="B16" s="1">
        <v>4500000</v>
      </c>
    </row>
    <row r="17" spans="1:2" x14ac:dyDescent="0.25">
      <c r="A17" s="6" t="s">
        <v>378</v>
      </c>
      <c r="B17" s="1">
        <v>6078948.2000000002</v>
      </c>
    </row>
    <row r="18" spans="1:2" x14ac:dyDescent="0.25">
      <c r="A18" s="6" t="s">
        <v>452</v>
      </c>
      <c r="B18" s="1">
        <v>12391003.16</v>
      </c>
    </row>
    <row r="19" spans="1:2" x14ac:dyDescent="0.25">
      <c r="A19" s="6" t="s">
        <v>165</v>
      </c>
      <c r="B19" s="1">
        <v>7759844</v>
      </c>
    </row>
    <row r="20" spans="1:2" x14ac:dyDescent="0.25">
      <c r="A20" s="6" t="s">
        <v>445</v>
      </c>
      <c r="B20" s="1">
        <v>70858967.379999995</v>
      </c>
    </row>
    <row r="21" spans="1:2" x14ac:dyDescent="0.25">
      <c r="A21" s="6" t="s">
        <v>379</v>
      </c>
      <c r="B21" s="1">
        <v>1200000</v>
      </c>
    </row>
    <row r="22" spans="1:2" x14ac:dyDescent="0.25">
      <c r="A22" s="4" t="s">
        <v>479</v>
      </c>
      <c r="B22" s="1">
        <v>14556357.85</v>
      </c>
    </row>
    <row r="23" spans="1:2" x14ac:dyDescent="0.25">
      <c r="A23" s="6" t="s">
        <v>484</v>
      </c>
      <c r="B23" s="1">
        <v>10380487.049999999</v>
      </c>
    </row>
    <row r="24" spans="1:2" x14ac:dyDescent="0.25">
      <c r="A24" s="6" t="s">
        <v>502</v>
      </c>
      <c r="B24" s="1">
        <v>775870.8</v>
      </c>
    </row>
    <row r="25" spans="1:2" x14ac:dyDescent="0.25">
      <c r="A25" s="6" t="s">
        <v>480</v>
      </c>
      <c r="B25" s="1">
        <v>3000000</v>
      </c>
    </row>
    <row r="26" spans="1:2" x14ac:dyDescent="0.25">
      <c r="A26" s="6" t="s">
        <v>482</v>
      </c>
      <c r="B26" s="1">
        <v>400000</v>
      </c>
    </row>
    <row r="27" spans="1:2" x14ac:dyDescent="0.25">
      <c r="A27" s="6" t="s">
        <v>498</v>
      </c>
      <c r="B27" s="1">
        <v>0</v>
      </c>
    </row>
    <row r="28" spans="1:2" x14ac:dyDescent="0.25">
      <c r="A28" s="4" t="s">
        <v>381</v>
      </c>
      <c r="B28" s="1">
        <v>552475177.46000004</v>
      </c>
    </row>
    <row r="29" spans="1:2" x14ac:dyDescent="0.25">
      <c r="A29" s="6" t="s">
        <v>382</v>
      </c>
      <c r="B29" s="1">
        <v>552475177.46000004</v>
      </c>
    </row>
    <row r="30" spans="1:2" x14ac:dyDescent="0.25">
      <c r="A30" s="4" t="s">
        <v>60</v>
      </c>
      <c r="B30" s="1">
        <v>2407803750.1600003</v>
      </c>
    </row>
    <row r="31" spans="1:2" x14ac:dyDescent="0.25">
      <c r="A31" s="6" t="s">
        <v>229</v>
      </c>
      <c r="B31" s="1">
        <v>276134831.39000005</v>
      </c>
    </row>
    <row r="32" spans="1:2" x14ac:dyDescent="0.25">
      <c r="A32" s="6" t="s">
        <v>219</v>
      </c>
      <c r="B32" s="1">
        <v>49543800</v>
      </c>
    </row>
    <row r="33" spans="1:2" x14ac:dyDescent="0.25">
      <c r="A33" s="6" t="s">
        <v>215</v>
      </c>
      <c r="B33" s="1">
        <v>34582022.730000004</v>
      </c>
    </row>
    <row r="34" spans="1:2" x14ac:dyDescent="0.25">
      <c r="A34" s="6" t="s">
        <v>105</v>
      </c>
      <c r="B34" s="1">
        <v>217230527.66</v>
      </c>
    </row>
    <row r="35" spans="1:2" x14ac:dyDescent="0.25">
      <c r="A35" s="6" t="s">
        <v>350</v>
      </c>
      <c r="B35" s="1">
        <v>37204407.299999997</v>
      </c>
    </row>
    <row r="36" spans="1:2" x14ac:dyDescent="0.25">
      <c r="A36" s="6" t="s">
        <v>332</v>
      </c>
      <c r="B36" s="1">
        <v>7169097.4800000004</v>
      </c>
    </row>
    <row r="37" spans="1:2" x14ac:dyDescent="0.25">
      <c r="A37" s="6" t="s">
        <v>513</v>
      </c>
      <c r="B37" s="1">
        <v>5121287.8100000005</v>
      </c>
    </row>
    <row r="38" spans="1:2" x14ac:dyDescent="0.25">
      <c r="A38" s="6" t="s">
        <v>303</v>
      </c>
      <c r="B38" s="1">
        <v>2712239.55</v>
      </c>
    </row>
    <row r="39" spans="1:2" x14ac:dyDescent="0.25">
      <c r="A39" s="6" t="s">
        <v>61</v>
      </c>
      <c r="B39" s="1">
        <v>113808501.34999999</v>
      </c>
    </row>
    <row r="40" spans="1:2" x14ac:dyDescent="0.25">
      <c r="A40" s="6" t="s">
        <v>157</v>
      </c>
      <c r="B40" s="1">
        <v>6156267.4699999997</v>
      </c>
    </row>
    <row r="41" spans="1:2" x14ac:dyDescent="0.25">
      <c r="A41" s="6" t="s">
        <v>260</v>
      </c>
      <c r="B41" s="1">
        <v>1533423802.2200005</v>
      </c>
    </row>
    <row r="42" spans="1:2" x14ac:dyDescent="0.25">
      <c r="A42" s="6" t="s">
        <v>519</v>
      </c>
      <c r="B42" s="1">
        <v>124716965.2</v>
      </c>
    </row>
    <row r="43" spans="1:2" x14ac:dyDescent="0.25">
      <c r="A43" s="4" t="s">
        <v>288</v>
      </c>
      <c r="B43" s="1">
        <v>1421143871.9899998</v>
      </c>
    </row>
    <row r="44" spans="1:2" x14ac:dyDescent="0.25">
      <c r="A44" s="6" t="s">
        <v>326</v>
      </c>
      <c r="B44" s="1">
        <v>1192453.25</v>
      </c>
    </row>
    <row r="45" spans="1:2" x14ac:dyDescent="0.25">
      <c r="A45" s="6" t="s">
        <v>329</v>
      </c>
      <c r="B45" s="1">
        <v>6752000</v>
      </c>
    </row>
    <row r="46" spans="1:2" x14ac:dyDescent="0.25">
      <c r="A46" s="6" t="s">
        <v>310</v>
      </c>
      <c r="B46" s="1">
        <v>909428668.28999996</v>
      </c>
    </row>
    <row r="47" spans="1:2" x14ac:dyDescent="0.25">
      <c r="A47" s="6" t="s">
        <v>316</v>
      </c>
      <c r="B47" s="1">
        <v>30000000</v>
      </c>
    </row>
    <row r="48" spans="1:2" x14ac:dyDescent="0.25">
      <c r="A48" s="6" t="s">
        <v>368</v>
      </c>
      <c r="B48" s="1">
        <v>245644664.56999999</v>
      </c>
    </row>
    <row r="49" spans="1:2" x14ac:dyDescent="0.25">
      <c r="A49" s="6" t="s">
        <v>297</v>
      </c>
      <c r="B49" s="1">
        <v>298337.55</v>
      </c>
    </row>
    <row r="50" spans="1:2" x14ac:dyDescent="0.25">
      <c r="A50" s="6" t="s">
        <v>389</v>
      </c>
      <c r="B50" s="1">
        <v>130838700.55</v>
      </c>
    </row>
    <row r="51" spans="1:2" x14ac:dyDescent="0.25">
      <c r="A51" s="6" t="s">
        <v>289</v>
      </c>
      <c r="B51" s="1">
        <v>55272748.070000015</v>
      </c>
    </row>
    <row r="52" spans="1:2" x14ac:dyDescent="0.25">
      <c r="A52" s="6" t="s">
        <v>537</v>
      </c>
      <c r="B52" s="1">
        <v>7202764.7999999998</v>
      </c>
    </row>
    <row r="53" spans="1:2" x14ac:dyDescent="0.25">
      <c r="A53" s="6" t="s">
        <v>395</v>
      </c>
      <c r="B53" s="1">
        <v>34513534.909999996</v>
      </c>
    </row>
    <row r="54" spans="1:2" x14ac:dyDescent="0.25">
      <c r="A54" s="4" t="s">
        <v>338</v>
      </c>
      <c r="B54" s="1">
        <v>11056910.41</v>
      </c>
    </row>
    <row r="55" spans="1:2" x14ac:dyDescent="0.25">
      <c r="A55" s="6" t="s">
        <v>339</v>
      </c>
      <c r="B55" s="1">
        <v>3022849.32</v>
      </c>
    </row>
    <row r="56" spans="1:2" x14ac:dyDescent="0.25">
      <c r="A56" s="6" t="s">
        <v>341</v>
      </c>
      <c r="B56" s="1">
        <v>8034061.0900000008</v>
      </c>
    </row>
    <row r="57" spans="1:2" x14ac:dyDescent="0.25">
      <c r="A57" s="4" t="s">
        <v>202</v>
      </c>
      <c r="B57" s="1">
        <v>142420398.29000002</v>
      </c>
    </row>
    <row r="58" spans="1:2" x14ac:dyDescent="0.25">
      <c r="A58" s="6" t="s">
        <v>416</v>
      </c>
      <c r="B58" s="1">
        <v>17127649.879999999</v>
      </c>
    </row>
    <row r="59" spans="1:2" x14ac:dyDescent="0.25">
      <c r="A59" s="6" t="s">
        <v>421</v>
      </c>
      <c r="B59" s="1">
        <v>4650000</v>
      </c>
    </row>
    <row r="60" spans="1:2" x14ac:dyDescent="0.25">
      <c r="A60" s="6" t="s">
        <v>454</v>
      </c>
      <c r="B60" s="1">
        <v>9037680</v>
      </c>
    </row>
    <row r="61" spans="1:2" x14ac:dyDescent="0.25">
      <c r="A61" s="6" t="s">
        <v>456</v>
      </c>
      <c r="B61" s="1">
        <v>1000000</v>
      </c>
    </row>
    <row r="62" spans="1:2" x14ac:dyDescent="0.25">
      <c r="A62" s="6" t="s">
        <v>203</v>
      </c>
      <c r="B62" s="1">
        <v>3476396.19</v>
      </c>
    </row>
    <row r="63" spans="1:2" x14ac:dyDescent="0.25">
      <c r="A63" s="6" t="s">
        <v>459</v>
      </c>
      <c r="B63" s="1">
        <v>12516780</v>
      </c>
    </row>
    <row r="64" spans="1:2" x14ac:dyDescent="0.25">
      <c r="A64" s="6" t="s">
        <v>461</v>
      </c>
      <c r="B64" s="1">
        <v>72216447.640000001</v>
      </c>
    </row>
    <row r="65" spans="1:2" x14ac:dyDescent="0.25">
      <c r="A65" s="6" t="s">
        <v>407</v>
      </c>
      <c r="B65" s="1">
        <v>2181951.2000000002</v>
      </c>
    </row>
    <row r="66" spans="1:2" x14ac:dyDescent="0.25">
      <c r="A66" s="6" t="s">
        <v>426</v>
      </c>
      <c r="B66" s="1">
        <v>200000</v>
      </c>
    </row>
    <row r="67" spans="1:2" x14ac:dyDescent="0.25">
      <c r="A67" s="6" t="s">
        <v>210</v>
      </c>
      <c r="B67" s="1">
        <v>2351041.02</v>
      </c>
    </row>
    <row r="68" spans="1:2" x14ac:dyDescent="0.25">
      <c r="A68" s="6" t="s">
        <v>462</v>
      </c>
      <c r="B68" s="1">
        <v>17662452.359999999</v>
      </c>
    </row>
    <row r="69" spans="1:2" x14ac:dyDescent="0.25">
      <c r="A69" s="4" t="s">
        <v>260</v>
      </c>
      <c r="B69" s="1"/>
    </row>
    <row r="70" spans="1:2" x14ac:dyDescent="0.25">
      <c r="A70" s="6" t="s">
        <v>230</v>
      </c>
      <c r="B70" s="1"/>
    </row>
    <row r="71" spans="1:2" x14ac:dyDescent="0.25">
      <c r="A71" s="4" t="s">
        <v>1097</v>
      </c>
      <c r="B71" s="1">
        <v>119128490.80000001</v>
      </c>
    </row>
    <row r="72" spans="1:2" x14ac:dyDescent="0.25">
      <c r="A72" s="6" t="s">
        <v>1097</v>
      </c>
      <c r="B72" s="1">
        <v>119128490.80000001</v>
      </c>
    </row>
    <row r="73" spans="1:2" x14ac:dyDescent="0.25">
      <c r="A73" s="4" t="s">
        <v>579</v>
      </c>
      <c r="B73" s="1">
        <v>4868603811.4000006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2"/>
  <headerFooter>
    <oddHeader>&amp;CMUNICIPIO DE TLAJOMULCO DE ZUÑIGA, JALISCO
4TA MODIFICACION PRESUPUESTAL 2024 
CLASIFICACIÓN  POR PROGRAMA Y PROYECTO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42AB-1393-40AE-B5AF-F59E5BD18B20}">
  <dimension ref="B3:C7"/>
  <sheetViews>
    <sheetView view="pageLayout" zoomScaleNormal="100" workbookViewId="0">
      <selection activeCell="E25" sqref="E25"/>
    </sheetView>
  </sheetViews>
  <sheetFormatPr baseColWidth="10" defaultRowHeight="15" x14ac:dyDescent="0.25"/>
  <cols>
    <col min="2" max="2" width="56.28515625" bestFit="1" customWidth="1"/>
    <col min="3" max="3" width="16.140625" bestFit="1" customWidth="1"/>
  </cols>
  <sheetData>
    <row r="3" spans="2:3" x14ac:dyDescent="0.25">
      <c r="B3" s="3" t="s">
        <v>589</v>
      </c>
      <c r="C3" t="s">
        <v>580</v>
      </c>
    </row>
    <row r="4" spans="2:3" x14ac:dyDescent="0.25">
      <c r="B4" s="4" t="s">
        <v>522</v>
      </c>
      <c r="C4" s="1">
        <v>68580837.579999998</v>
      </c>
    </row>
    <row r="5" spans="2:3" x14ac:dyDescent="0.25">
      <c r="B5" s="4" t="s">
        <v>101</v>
      </c>
      <c r="C5" s="1">
        <v>1226128784.3699999</v>
      </c>
    </row>
    <row r="6" spans="2:3" x14ac:dyDescent="0.25">
      <c r="B6" s="4" t="s">
        <v>53</v>
      </c>
      <c r="C6" s="1">
        <v>3573894189.4500022</v>
      </c>
    </row>
    <row r="7" spans="2:3" x14ac:dyDescent="0.25">
      <c r="B7" s="4" t="s">
        <v>579</v>
      </c>
      <c r="C7" s="1">
        <v>4868603811.4000015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POR TIPO DE GASTO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F5BF-56C1-465C-A033-8EC7203A5FFE}">
  <dimension ref="A1:B32"/>
  <sheetViews>
    <sheetView view="pageLayout" topLeftCell="A3" zoomScaleNormal="100" workbookViewId="0">
      <selection activeCell="E25" sqref="E25"/>
    </sheetView>
  </sheetViews>
  <sheetFormatPr baseColWidth="10" defaultRowHeight="15" x14ac:dyDescent="0.25"/>
  <cols>
    <col min="1" max="1" width="108.85546875" bestFit="1" customWidth="1"/>
    <col min="2" max="2" width="16.140625" bestFit="1" customWidth="1"/>
  </cols>
  <sheetData>
    <row r="1" spans="1:2" hidden="1" x14ac:dyDescent="0.25">
      <c r="A1" s="3" t="s">
        <v>23</v>
      </c>
      <c r="B1" s="4">
        <v>6000</v>
      </c>
    </row>
    <row r="2" spans="1:2" hidden="1" x14ac:dyDescent="0.25"/>
    <row r="3" spans="1:2" x14ac:dyDescent="0.25">
      <c r="A3" s="3" t="s">
        <v>591</v>
      </c>
      <c r="B3" t="s">
        <v>580</v>
      </c>
    </row>
    <row r="4" spans="1:2" x14ac:dyDescent="0.25">
      <c r="A4" s="4" t="s">
        <v>570</v>
      </c>
      <c r="B4" s="1">
        <v>6997427.8099999996</v>
      </c>
    </row>
    <row r="5" spans="1:2" x14ac:dyDescent="0.25">
      <c r="A5" s="6" t="s">
        <v>310</v>
      </c>
      <c r="B5" s="1">
        <v>6997427.8099999996</v>
      </c>
    </row>
    <row r="6" spans="1:2" x14ac:dyDescent="0.25">
      <c r="A6" s="10" t="s">
        <v>288</v>
      </c>
      <c r="B6" s="1">
        <v>6997427.8099999996</v>
      </c>
    </row>
    <row r="7" spans="1:2" x14ac:dyDescent="0.25">
      <c r="A7" s="4" t="s">
        <v>565</v>
      </c>
      <c r="B7" s="1">
        <v>113311689</v>
      </c>
    </row>
    <row r="8" spans="1:2" x14ac:dyDescent="0.25">
      <c r="A8" s="6" t="s">
        <v>310</v>
      </c>
      <c r="B8" s="1">
        <v>113311689</v>
      </c>
    </row>
    <row r="9" spans="1:2" x14ac:dyDescent="0.25">
      <c r="A9" s="10" t="s">
        <v>288</v>
      </c>
      <c r="B9" s="1">
        <v>113311689</v>
      </c>
    </row>
    <row r="10" spans="1:2" x14ac:dyDescent="0.25">
      <c r="A10" s="4" t="s">
        <v>535</v>
      </c>
      <c r="B10" s="1">
        <v>197352809.18000001</v>
      </c>
    </row>
    <row r="11" spans="1:2" x14ac:dyDescent="0.25">
      <c r="A11" s="6" t="s">
        <v>310</v>
      </c>
      <c r="B11" s="1">
        <v>197352809.18000001</v>
      </c>
    </row>
    <row r="12" spans="1:2" x14ac:dyDescent="0.25">
      <c r="A12" s="10" t="s">
        <v>288</v>
      </c>
      <c r="B12" s="1">
        <v>197352809.18000001</v>
      </c>
    </row>
    <row r="13" spans="1:2" ht="30" x14ac:dyDescent="0.25">
      <c r="A13" s="16" t="s">
        <v>568</v>
      </c>
      <c r="B13" s="17">
        <v>21000000</v>
      </c>
    </row>
    <row r="14" spans="1:2" x14ac:dyDescent="0.25">
      <c r="A14" s="6" t="s">
        <v>310</v>
      </c>
      <c r="B14" s="1">
        <v>21000000</v>
      </c>
    </row>
    <row r="15" spans="1:2" x14ac:dyDescent="0.25">
      <c r="A15" s="10" t="s">
        <v>288</v>
      </c>
      <c r="B15" s="1">
        <v>21000000</v>
      </c>
    </row>
    <row r="16" spans="1:2" x14ac:dyDescent="0.25">
      <c r="A16" s="4" t="s">
        <v>574</v>
      </c>
      <c r="B16" s="1">
        <v>9100000</v>
      </c>
    </row>
    <row r="17" spans="1:2" x14ac:dyDescent="0.25">
      <c r="A17" s="6" t="s">
        <v>310</v>
      </c>
      <c r="B17" s="1">
        <v>9100000</v>
      </c>
    </row>
    <row r="18" spans="1:2" x14ac:dyDescent="0.25">
      <c r="A18" s="10" t="s">
        <v>288</v>
      </c>
      <c r="B18" s="1">
        <v>9100000</v>
      </c>
    </row>
    <row r="19" spans="1:2" x14ac:dyDescent="0.25">
      <c r="A19" s="4" t="s">
        <v>572</v>
      </c>
      <c r="B19" s="1">
        <v>9100000</v>
      </c>
    </row>
    <row r="20" spans="1:2" x14ac:dyDescent="0.25">
      <c r="A20" s="6" t="s">
        <v>310</v>
      </c>
      <c r="B20" s="1">
        <v>9100000</v>
      </c>
    </row>
    <row r="21" spans="1:2" x14ac:dyDescent="0.25">
      <c r="A21" s="10" t="s">
        <v>288</v>
      </c>
      <c r="B21" s="1">
        <v>9100000</v>
      </c>
    </row>
    <row r="22" spans="1:2" x14ac:dyDescent="0.25">
      <c r="A22" s="4" t="s">
        <v>74</v>
      </c>
      <c r="B22" s="1">
        <v>687734070.12</v>
      </c>
    </row>
    <row r="23" spans="1:2" x14ac:dyDescent="0.25">
      <c r="A23" s="6" t="s">
        <v>105</v>
      </c>
      <c r="B23" s="1">
        <v>105545390</v>
      </c>
    </row>
    <row r="24" spans="1:2" x14ac:dyDescent="0.25">
      <c r="A24" s="10" t="s">
        <v>60</v>
      </c>
      <c r="B24" s="1">
        <v>105545390</v>
      </c>
    </row>
    <row r="25" spans="1:2" x14ac:dyDescent="0.25">
      <c r="A25" s="6" t="s">
        <v>310</v>
      </c>
      <c r="B25" s="1">
        <v>552188680.12</v>
      </c>
    </row>
    <row r="26" spans="1:2" x14ac:dyDescent="0.25">
      <c r="A26" s="10" t="s">
        <v>288</v>
      </c>
      <c r="B26" s="1">
        <v>552188680.12</v>
      </c>
    </row>
    <row r="27" spans="1:2" x14ac:dyDescent="0.25">
      <c r="A27" s="6" t="s">
        <v>316</v>
      </c>
      <c r="B27" s="1">
        <v>30000000</v>
      </c>
    </row>
    <row r="28" spans="1:2" x14ac:dyDescent="0.25">
      <c r="A28" s="10" t="s">
        <v>288</v>
      </c>
      <c r="B28" s="1">
        <v>30000000</v>
      </c>
    </row>
    <row r="29" spans="1:2" x14ac:dyDescent="0.25">
      <c r="A29" s="4" t="s">
        <v>576</v>
      </c>
      <c r="B29" s="1">
        <v>300839.18</v>
      </c>
    </row>
    <row r="30" spans="1:2" x14ac:dyDescent="0.25">
      <c r="A30" s="6" t="s">
        <v>310</v>
      </c>
      <c r="B30" s="1">
        <v>300839.18</v>
      </c>
    </row>
    <row r="31" spans="1:2" x14ac:dyDescent="0.25">
      <c r="A31" s="10" t="s">
        <v>288</v>
      </c>
      <c r="B31" s="1">
        <v>300839.18</v>
      </c>
    </row>
    <row r="32" spans="1:2" x14ac:dyDescent="0.25">
      <c r="A32" s="4" t="s">
        <v>579</v>
      </c>
      <c r="B32" s="1">
        <v>1044896835.29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POR CAPITULO 6000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2CB9-CC1D-4F64-99F2-86340B65BDED}">
  <dimension ref="A1:B9"/>
  <sheetViews>
    <sheetView view="pageLayout" topLeftCell="A2" zoomScaleNormal="100" workbookViewId="0">
      <selection activeCell="E25" sqref="E25"/>
    </sheetView>
  </sheetViews>
  <sheetFormatPr baseColWidth="10" defaultRowHeight="15" x14ac:dyDescent="0.25"/>
  <cols>
    <col min="1" max="1" width="68.42578125" bestFit="1" customWidth="1"/>
    <col min="2" max="2" width="16.140625" bestFit="1" customWidth="1"/>
  </cols>
  <sheetData>
    <row r="1" spans="1:2" ht="13.15" hidden="1" customHeight="1" x14ac:dyDescent="0.25">
      <c r="A1" s="3" t="s">
        <v>23</v>
      </c>
      <c r="B1" s="4">
        <v>9000</v>
      </c>
    </row>
    <row r="2" spans="1:2" ht="13.15" customHeight="1" x14ac:dyDescent="0.25"/>
    <row r="3" spans="1:2" ht="13.15" customHeight="1" x14ac:dyDescent="0.25">
      <c r="A3" s="3" t="s">
        <v>592</v>
      </c>
      <c r="B3" t="s">
        <v>580</v>
      </c>
    </row>
    <row r="4" spans="1:2" x14ac:dyDescent="0.25">
      <c r="A4" s="4" t="s">
        <v>527</v>
      </c>
      <c r="B4" s="1">
        <v>68580837.579999998</v>
      </c>
    </row>
    <row r="5" spans="1:2" x14ac:dyDescent="0.25">
      <c r="A5" s="6">
        <v>9111</v>
      </c>
      <c r="B5" s="1">
        <v>49578726.579999998</v>
      </c>
    </row>
    <row r="6" spans="1:2" x14ac:dyDescent="0.25">
      <c r="A6" s="10" t="s">
        <v>525</v>
      </c>
      <c r="B6" s="1">
        <v>49578726.579999998</v>
      </c>
    </row>
    <row r="7" spans="1:2" x14ac:dyDescent="0.25">
      <c r="A7" s="6">
        <v>9211</v>
      </c>
      <c r="B7" s="1">
        <v>19002111</v>
      </c>
    </row>
    <row r="8" spans="1:2" x14ac:dyDescent="0.25">
      <c r="A8" s="10" t="s">
        <v>529</v>
      </c>
      <c r="B8" s="1">
        <v>19002111</v>
      </c>
    </row>
    <row r="9" spans="1:2" x14ac:dyDescent="0.25">
      <c r="A9" s="4" t="s">
        <v>579</v>
      </c>
      <c r="B9" s="1">
        <v>68580837.579999998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POR CAPITULO 9000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574A-44D7-498A-B299-C48E48FAC592}">
  <dimension ref="A1:B59"/>
  <sheetViews>
    <sheetView view="pageLayout" topLeftCell="A3" zoomScaleNormal="100" workbookViewId="0">
      <selection activeCell="E25" sqref="E25"/>
    </sheetView>
  </sheetViews>
  <sheetFormatPr baseColWidth="10" defaultRowHeight="15" x14ac:dyDescent="0.25"/>
  <cols>
    <col min="1" max="1" width="88" bestFit="1" customWidth="1"/>
    <col min="2" max="2" width="16.140625" bestFit="1" customWidth="1"/>
  </cols>
  <sheetData>
    <row r="1" spans="1:2" ht="16.149999999999999" hidden="1" customHeight="1" x14ac:dyDescent="0.25">
      <c r="A1" s="3" t="s">
        <v>23</v>
      </c>
      <c r="B1" s="4">
        <v>4000</v>
      </c>
    </row>
    <row r="2" spans="1:2" ht="16.149999999999999" hidden="1" customHeight="1" x14ac:dyDescent="0.25"/>
    <row r="3" spans="1:2" ht="16.149999999999999" customHeight="1" x14ac:dyDescent="0.25">
      <c r="A3" s="3" t="s">
        <v>593</v>
      </c>
      <c r="B3" t="s">
        <v>580</v>
      </c>
    </row>
    <row r="4" spans="1:2" x14ac:dyDescent="0.25">
      <c r="A4" s="4" t="s">
        <v>551</v>
      </c>
      <c r="B4" s="1">
        <v>5000000</v>
      </c>
    </row>
    <row r="5" spans="1:2" x14ac:dyDescent="0.25">
      <c r="A5" s="6" t="s">
        <v>61</v>
      </c>
      <c r="B5" s="1">
        <v>5000000</v>
      </c>
    </row>
    <row r="6" spans="1:2" x14ac:dyDescent="0.25">
      <c r="A6" s="10" t="s">
        <v>60</v>
      </c>
      <c r="B6" s="1">
        <v>5000000</v>
      </c>
    </row>
    <row r="7" spans="1:2" x14ac:dyDescent="0.25">
      <c r="A7" s="4" t="s">
        <v>527</v>
      </c>
      <c r="B7" s="1">
        <v>16000000</v>
      </c>
    </row>
    <row r="8" spans="1:2" x14ac:dyDescent="0.25">
      <c r="A8" s="6" t="s">
        <v>61</v>
      </c>
      <c r="B8" s="1">
        <v>16000000</v>
      </c>
    </row>
    <row r="9" spans="1:2" x14ac:dyDescent="0.25">
      <c r="A9" s="10" t="s">
        <v>60</v>
      </c>
      <c r="B9" s="1">
        <v>16000000</v>
      </c>
    </row>
    <row r="10" spans="1:2" x14ac:dyDescent="0.25">
      <c r="A10" s="4" t="s">
        <v>74</v>
      </c>
      <c r="B10" s="1">
        <v>255350969.56999999</v>
      </c>
    </row>
    <row r="11" spans="1:2" x14ac:dyDescent="0.25">
      <c r="A11" s="6" t="s">
        <v>416</v>
      </c>
      <c r="B11" s="1">
        <v>17127649.879999999</v>
      </c>
    </row>
    <row r="12" spans="1:2" x14ac:dyDescent="0.25">
      <c r="A12" s="10" t="s">
        <v>202</v>
      </c>
      <c r="B12" s="1">
        <v>17127649.879999999</v>
      </c>
    </row>
    <row r="13" spans="1:2" x14ac:dyDescent="0.25">
      <c r="A13" s="6" t="s">
        <v>97</v>
      </c>
      <c r="B13" s="1">
        <v>960000</v>
      </c>
    </row>
    <row r="14" spans="1:2" x14ac:dyDescent="0.25">
      <c r="A14" s="10" t="s">
        <v>76</v>
      </c>
      <c r="B14" s="1">
        <v>960000</v>
      </c>
    </row>
    <row r="15" spans="1:2" x14ac:dyDescent="0.25">
      <c r="A15" s="6" t="s">
        <v>421</v>
      </c>
      <c r="B15" s="1">
        <v>4400000</v>
      </c>
    </row>
    <row r="16" spans="1:2" x14ac:dyDescent="0.25">
      <c r="A16" s="10" t="s">
        <v>202</v>
      </c>
      <c r="B16" s="1">
        <v>4400000</v>
      </c>
    </row>
    <row r="17" spans="1:2" x14ac:dyDescent="0.25">
      <c r="A17" s="6" t="s">
        <v>454</v>
      </c>
      <c r="B17" s="1">
        <v>0</v>
      </c>
    </row>
    <row r="18" spans="1:2" x14ac:dyDescent="0.25">
      <c r="A18" s="10" t="s">
        <v>202</v>
      </c>
      <c r="B18" s="1">
        <v>0</v>
      </c>
    </row>
    <row r="19" spans="1:2" x14ac:dyDescent="0.25">
      <c r="A19" s="6" t="s">
        <v>456</v>
      </c>
      <c r="B19" s="1">
        <v>1000000</v>
      </c>
    </row>
    <row r="20" spans="1:2" x14ac:dyDescent="0.25">
      <c r="A20" s="10" t="s">
        <v>202</v>
      </c>
      <c r="B20" s="1">
        <v>1000000</v>
      </c>
    </row>
    <row r="21" spans="1:2" x14ac:dyDescent="0.25">
      <c r="A21" s="6" t="s">
        <v>502</v>
      </c>
      <c r="B21" s="1">
        <v>100000</v>
      </c>
    </row>
    <row r="22" spans="1:2" x14ac:dyDescent="0.25">
      <c r="A22" s="10" t="s">
        <v>479</v>
      </c>
      <c r="B22" s="1">
        <v>100000</v>
      </c>
    </row>
    <row r="23" spans="1:2" x14ac:dyDescent="0.25">
      <c r="A23" s="6" t="s">
        <v>193</v>
      </c>
      <c r="B23" s="1">
        <v>5152246</v>
      </c>
    </row>
    <row r="24" spans="1:2" x14ac:dyDescent="0.25">
      <c r="A24" s="10" t="s">
        <v>76</v>
      </c>
      <c r="B24" s="1">
        <v>5152246</v>
      </c>
    </row>
    <row r="25" spans="1:2" x14ac:dyDescent="0.25">
      <c r="A25" s="6" t="s">
        <v>433</v>
      </c>
      <c r="B25" s="1">
        <v>6135546.4699999997</v>
      </c>
    </row>
    <row r="26" spans="1:2" x14ac:dyDescent="0.25">
      <c r="A26" s="10" t="s">
        <v>76</v>
      </c>
      <c r="B26" s="1">
        <v>6135546.4699999997</v>
      </c>
    </row>
    <row r="27" spans="1:2" x14ac:dyDescent="0.25">
      <c r="A27" s="6" t="s">
        <v>438</v>
      </c>
      <c r="B27" s="1">
        <v>13523208.92</v>
      </c>
    </row>
    <row r="28" spans="1:2" x14ac:dyDescent="0.25">
      <c r="A28" s="10" t="s">
        <v>76</v>
      </c>
      <c r="B28" s="1">
        <v>13523208.92</v>
      </c>
    </row>
    <row r="29" spans="1:2" x14ac:dyDescent="0.25">
      <c r="A29" s="6" t="s">
        <v>459</v>
      </c>
      <c r="B29" s="1">
        <v>12000000</v>
      </c>
    </row>
    <row r="30" spans="1:2" x14ac:dyDescent="0.25">
      <c r="A30" s="10" t="s">
        <v>202</v>
      </c>
      <c r="B30" s="1">
        <v>12000000</v>
      </c>
    </row>
    <row r="31" spans="1:2" x14ac:dyDescent="0.25">
      <c r="A31" s="6" t="s">
        <v>480</v>
      </c>
      <c r="B31" s="1">
        <v>3000000</v>
      </c>
    </row>
    <row r="32" spans="1:2" x14ac:dyDescent="0.25">
      <c r="A32" s="10" t="s">
        <v>479</v>
      </c>
      <c r="B32" s="1">
        <v>3000000</v>
      </c>
    </row>
    <row r="33" spans="1:2" x14ac:dyDescent="0.25">
      <c r="A33" s="6" t="s">
        <v>320</v>
      </c>
      <c r="B33" s="1">
        <v>1000000</v>
      </c>
    </row>
    <row r="34" spans="1:2" x14ac:dyDescent="0.25">
      <c r="A34" s="10" t="s">
        <v>76</v>
      </c>
      <c r="B34" s="1">
        <v>1000000</v>
      </c>
    </row>
    <row r="35" spans="1:2" x14ac:dyDescent="0.25">
      <c r="A35" s="6" t="s">
        <v>482</v>
      </c>
      <c r="B35" s="1">
        <v>400000</v>
      </c>
    </row>
    <row r="36" spans="1:2" x14ac:dyDescent="0.25">
      <c r="A36" s="10" t="s">
        <v>479</v>
      </c>
      <c r="B36" s="1">
        <v>400000</v>
      </c>
    </row>
    <row r="37" spans="1:2" x14ac:dyDescent="0.25">
      <c r="A37" s="6" t="s">
        <v>461</v>
      </c>
      <c r="B37" s="1">
        <v>72216447.640000001</v>
      </c>
    </row>
    <row r="38" spans="1:2" x14ac:dyDescent="0.25">
      <c r="A38" s="10" t="s">
        <v>202</v>
      </c>
      <c r="B38" s="1">
        <v>72216447.640000001</v>
      </c>
    </row>
    <row r="39" spans="1:2" x14ac:dyDescent="0.25">
      <c r="A39" s="6" t="s">
        <v>498</v>
      </c>
      <c r="B39" s="1">
        <v>0</v>
      </c>
    </row>
    <row r="40" spans="1:2" x14ac:dyDescent="0.25">
      <c r="A40" s="10" t="s">
        <v>479</v>
      </c>
      <c r="B40" s="1">
        <v>0</v>
      </c>
    </row>
    <row r="41" spans="1:2" x14ac:dyDescent="0.25">
      <c r="A41" s="6" t="s">
        <v>466</v>
      </c>
      <c r="B41" s="1">
        <v>649200</v>
      </c>
    </row>
    <row r="42" spans="1:2" x14ac:dyDescent="0.25">
      <c r="A42" s="10" t="s">
        <v>358</v>
      </c>
      <c r="B42" s="1">
        <v>649200</v>
      </c>
    </row>
    <row r="43" spans="1:2" x14ac:dyDescent="0.25">
      <c r="A43" s="6" t="s">
        <v>374</v>
      </c>
      <c r="B43" s="1">
        <v>4500000</v>
      </c>
    </row>
    <row r="44" spans="1:2" x14ac:dyDescent="0.25">
      <c r="A44" s="10" t="s">
        <v>76</v>
      </c>
      <c r="B44" s="1">
        <v>4500000</v>
      </c>
    </row>
    <row r="45" spans="1:2" x14ac:dyDescent="0.25">
      <c r="A45" s="6" t="s">
        <v>426</v>
      </c>
      <c r="B45" s="1">
        <v>200000</v>
      </c>
    </row>
    <row r="46" spans="1:2" x14ac:dyDescent="0.25">
      <c r="A46" s="10" t="s">
        <v>202</v>
      </c>
      <c r="B46" s="1">
        <v>200000</v>
      </c>
    </row>
    <row r="47" spans="1:2" x14ac:dyDescent="0.25">
      <c r="A47" s="6" t="s">
        <v>378</v>
      </c>
      <c r="B47" s="1">
        <v>5600000</v>
      </c>
    </row>
    <row r="48" spans="1:2" x14ac:dyDescent="0.25">
      <c r="A48" s="10" t="s">
        <v>76</v>
      </c>
      <c r="B48" s="1">
        <v>5600000</v>
      </c>
    </row>
    <row r="49" spans="1:2" x14ac:dyDescent="0.25">
      <c r="A49" s="6" t="s">
        <v>452</v>
      </c>
      <c r="B49" s="1">
        <v>12391003.16</v>
      </c>
    </row>
    <row r="50" spans="1:2" x14ac:dyDescent="0.25">
      <c r="A50" s="10" t="s">
        <v>76</v>
      </c>
      <c r="B50" s="1">
        <v>12391003.16</v>
      </c>
    </row>
    <row r="51" spans="1:2" x14ac:dyDescent="0.25">
      <c r="A51" s="6" t="s">
        <v>61</v>
      </c>
      <c r="B51" s="1">
        <v>5274247.7599999988</v>
      </c>
    </row>
    <row r="52" spans="1:2" x14ac:dyDescent="0.25">
      <c r="A52" s="10" t="s">
        <v>60</v>
      </c>
      <c r="B52" s="1">
        <v>5274247.7599999988</v>
      </c>
    </row>
    <row r="53" spans="1:2" x14ac:dyDescent="0.25">
      <c r="A53" s="6" t="s">
        <v>445</v>
      </c>
      <c r="B53" s="1">
        <v>70858967.379999995</v>
      </c>
    </row>
    <row r="54" spans="1:2" x14ac:dyDescent="0.25">
      <c r="A54" s="10" t="s">
        <v>76</v>
      </c>
      <c r="B54" s="1">
        <v>70858967.379999995</v>
      </c>
    </row>
    <row r="55" spans="1:2" x14ac:dyDescent="0.25">
      <c r="A55" s="6" t="s">
        <v>379</v>
      </c>
      <c r="B55" s="1">
        <v>1200000</v>
      </c>
    </row>
    <row r="56" spans="1:2" x14ac:dyDescent="0.25">
      <c r="A56" s="10" t="s">
        <v>76</v>
      </c>
      <c r="B56" s="1">
        <v>1200000</v>
      </c>
    </row>
    <row r="57" spans="1:2" x14ac:dyDescent="0.25">
      <c r="A57" s="6" t="s">
        <v>462</v>
      </c>
      <c r="B57" s="1">
        <v>17662452.359999999</v>
      </c>
    </row>
    <row r="58" spans="1:2" x14ac:dyDescent="0.25">
      <c r="A58" s="10" t="s">
        <v>202</v>
      </c>
      <c r="B58" s="1">
        <v>17662452.359999999</v>
      </c>
    </row>
    <row r="59" spans="1:2" x14ac:dyDescent="0.25">
      <c r="A59" s="4" t="s">
        <v>579</v>
      </c>
      <c r="B59" s="1">
        <v>276350969.56999999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&amp;CMUNICIPIO DE TLAJOMULCO DE ZUÑIGA, JALISCO
4TA MODIFICACION PRESUPUESTAL 2024 
CLASIFICACIÓN POR APOYOS Y SUBSIDIOS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D00E-73C3-4B05-8FC5-FAD759644EB1}">
  <dimension ref="A3:B996"/>
  <sheetViews>
    <sheetView view="pageLayout" zoomScaleNormal="100" workbookViewId="0">
      <selection activeCell="E25" sqref="E25"/>
    </sheetView>
  </sheetViews>
  <sheetFormatPr baseColWidth="10" defaultRowHeight="15" x14ac:dyDescent="0.25"/>
  <cols>
    <col min="1" max="1" width="70.42578125" style="59" customWidth="1"/>
    <col min="2" max="2" width="16.140625" bestFit="1" customWidth="1"/>
    <col min="3" max="5" width="107.7109375" bestFit="1" customWidth="1"/>
    <col min="6" max="6" width="16.140625" bestFit="1" customWidth="1"/>
  </cols>
  <sheetData>
    <row r="3" spans="1:2" x14ac:dyDescent="0.25">
      <c r="A3" s="58" t="s">
        <v>590</v>
      </c>
      <c r="B3" t="s">
        <v>580</v>
      </c>
    </row>
    <row r="4" spans="1:2" ht="30" x14ac:dyDescent="0.25">
      <c r="A4" s="5" t="s">
        <v>437</v>
      </c>
      <c r="B4" s="1"/>
    </row>
    <row r="5" spans="1:2" x14ac:dyDescent="0.25">
      <c r="A5" s="5" t="s">
        <v>438</v>
      </c>
      <c r="B5" s="1"/>
    </row>
    <row r="6" spans="1:2" x14ac:dyDescent="0.25">
      <c r="A6" s="5" t="s">
        <v>76</v>
      </c>
      <c r="B6" s="1"/>
    </row>
    <row r="7" spans="1:2" x14ac:dyDescent="0.25">
      <c r="A7" s="5">
        <v>4211</v>
      </c>
      <c r="B7" s="1"/>
    </row>
    <row r="8" spans="1:2" ht="30" x14ac:dyDescent="0.25">
      <c r="A8" s="5" t="s">
        <v>153</v>
      </c>
      <c r="B8" s="1">
        <v>13523208.92</v>
      </c>
    </row>
    <row r="9" spans="1:2" x14ac:dyDescent="0.25">
      <c r="A9" s="5" t="s">
        <v>337</v>
      </c>
      <c r="B9" s="1"/>
    </row>
    <row r="10" spans="1:2" x14ac:dyDescent="0.25">
      <c r="A10" s="5" t="s">
        <v>339</v>
      </c>
      <c r="B10" s="1"/>
    </row>
    <row r="11" spans="1:2" x14ac:dyDescent="0.25">
      <c r="A11" s="5" t="s">
        <v>338</v>
      </c>
      <c r="B11" s="1"/>
    </row>
    <row r="12" spans="1:2" x14ac:dyDescent="0.25">
      <c r="A12" s="5">
        <v>3181</v>
      </c>
      <c r="B12" s="1"/>
    </row>
    <row r="13" spans="1:2" x14ac:dyDescent="0.25">
      <c r="A13" s="5" t="s">
        <v>125</v>
      </c>
      <c r="B13" s="1">
        <v>1093.76</v>
      </c>
    </row>
    <row r="14" spans="1:2" x14ac:dyDescent="0.25">
      <c r="A14" s="5">
        <v>3341</v>
      </c>
      <c r="B14" s="1"/>
    </row>
    <row r="15" spans="1:2" x14ac:dyDescent="0.25">
      <c r="A15" s="5" t="s">
        <v>248</v>
      </c>
      <c r="B15" s="1">
        <v>3015000</v>
      </c>
    </row>
    <row r="16" spans="1:2" x14ac:dyDescent="0.25">
      <c r="A16" s="5">
        <v>3721</v>
      </c>
      <c r="B16" s="1"/>
    </row>
    <row r="17" spans="1:2" x14ac:dyDescent="0.25">
      <c r="A17" s="5" t="s">
        <v>141</v>
      </c>
      <c r="B17" s="1">
        <v>6755.56</v>
      </c>
    </row>
    <row r="18" spans="1:2" x14ac:dyDescent="0.25">
      <c r="A18" s="5">
        <v>3941</v>
      </c>
      <c r="B18" s="1"/>
    </row>
    <row r="19" spans="1:2" x14ac:dyDescent="0.25">
      <c r="A19" s="5" t="s">
        <v>151</v>
      </c>
      <c r="B19" s="1">
        <v>0</v>
      </c>
    </row>
    <row r="20" spans="1:2" x14ac:dyDescent="0.25">
      <c r="A20" s="5" t="s">
        <v>341</v>
      </c>
      <c r="B20" s="1"/>
    </row>
    <row r="21" spans="1:2" x14ac:dyDescent="0.25">
      <c r="A21" s="5" t="s">
        <v>338</v>
      </c>
      <c r="B21" s="1"/>
    </row>
    <row r="22" spans="1:2" x14ac:dyDescent="0.25">
      <c r="A22" s="5">
        <v>2181</v>
      </c>
      <c r="B22" s="1"/>
    </row>
    <row r="23" spans="1:2" x14ac:dyDescent="0.25">
      <c r="A23" s="5" t="s">
        <v>156</v>
      </c>
      <c r="B23" s="1">
        <v>60000</v>
      </c>
    </row>
    <row r="24" spans="1:2" x14ac:dyDescent="0.25">
      <c r="A24" s="5">
        <v>2211</v>
      </c>
      <c r="B24" s="1"/>
    </row>
    <row r="25" spans="1:2" x14ac:dyDescent="0.25">
      <c r="A25" s="5" t="s">
        <v>73</v>
      </c>
      <c r="B25" s="1">
        <v>450000</v>
      </c>
    </row>
    <row r="26" spans="1:2" x14ac:dyDescent="0.25">
      <c r="A26" s="5">
        <v>2491</v>
      </c>
      <c r="B26" s="1"/>
    </row>
    <row r="27" spans="1:2" x14ac:dyDescent="0.25">
      <c r="A27" s="5" t="s">
        <v>80</v>
      </c>
      <c r="B27" s="1">
        <v>500</v>
      </c>
    </row>
    <row r="28" spans="1:2" x14ac:dyDescent="0.25">
      <c r="A28" s="5">
        <v>2711</v>
      </c>
      <c r="B28" s="1"/>
    </row>
    <row r="29" spans="1:2" x14ac:dyDescent="0.25">
      <c r="A29" s="5" t="s">
        <v>214</v>
      </c>
      <c r="B29" s="1">
        <v>996386.45</v>
      </c>
    </row>
    <row r="30" spans="1:2" x14ac:dyDescent="0.25">
      <c r="A30" s="5">
        <v>2751</v>
      </c>
      <c r="B30" s="1"/>
    </row>
    <row r="31" spans="1:2" x14ac:dyDescent="0.25">
      <c r="A31" s="5" t="s">
        <v>342</v>
      </c>
      <c r="B31" s="1">
        <v>10770.6</v>
      </c>
    </row>
    <row r="32" spans="1:2" x14ac:dyDescent="0.25">
      <c r="A32" s="5">
        <v>2821</v>
      </c>
      <c r="B32" s="1"/>
    </row>
    <row r="33" spans="1:2" x14ac:dyDescent="0.25">
      <c r="A33" s="5" t="s">
        <v>345</v>
      </c>
      <c r="B33" s="1">
        <v>117000</v>
      </c>
    </row>
    <row r="34" spans="1:2" x14ac:dyDescent="0.25">
      <c r="A34" s="5">
        <v>2831</v>
      </c>
      <c r="B34" s="1"/>
    </row>
    <row r="35" spans="1:2" x14ac:dyDescent="0.25">
      <c r="A35" s="5" t="s">
        <v>346</v>
      </c>
      <c r="B35" s="1">
        <v>3319984.48</v>
      </c>
    </row>
    <row r="36" spans="1:2" x14ac:dyDescent="0.25">
      <c r="A36" s="5">
        <v>2961</v>
      </c>
      <c r="B36" s="1"/>
    </row>
    <row r="37" spans="1:2" x14ac:dyDescent="0.25">
      <c r="A37" s="5" t="s">
        <v>123</v>
      </c>
      <c r="B37" s="1">
        <v>3631</v>
      </c>
    </row>
    <row r="38" spans="1:2" x14ac:dyDescent="0.25">
      <c r="A38" s="5">
        <v>2971</v>
      </c>
      <c r="B38" s="1"/>
    </row>
    <row r="39" spans="1:2" x14ac:dyDescent="0.25">
      <c r="A39" s="5" t="s">
        <v>347</v>
      </c>
      <c r="B39" s="1">
        <v>5800</v>
      </c>
    </row>
    <row r="40" spans="1:2" x14ac:dyDescent="0.25">
      <c r="A40" s="5">
        <v>3161</v>
      </c>
      <c r="B40" s="1"/>
    </row>
    <row r="41" spans="1:2" x14ac:dyDescent="0.25">
      <c r="A41" s="5" t="s">
        <v>244</v>
      </c>
      <c r="B41" s="1">
        <v>222904.44</v>
      </c>
    </row>
    <row r="42" spans="1:2" x14ac:dyDescent="0.25">
      <c r="A42" s="5">
        <v>3361</v>
      </c>
      <c r="B42" s="1"/>
    </row>
    <row r="43" spans="1:2" x14ac:dyDescent="0.25">
      <c r="A43" s="5" t="s">
        <v>133</v>
      </c>
      <c r="B43" s="1">
        <v>1411682.4</v>
      </c>
    </row>
    <row r="44" spans="1:2" x14ac:dyDescent="0.25">
      <c r="A44" s="5">
        <v>3391</v>
      </c>
      <c r="B44" s="1"/>
    </row>
    <row r="45" spans="1:2" x14ac:dyDescent="0.25">
      <c r="A45" s="5" t="s">
        <v>176</v>
      </c>
      <c r="B45" s="1">
        <v>1281010</v>
      </c>
    </row>
    <row r="46" spans="1:2" x14ac:dyDescent="0.25">
      <c r="A46" s="5">
        <v>3551</v>
      </c>
      <c r="B46" s="1"/>
    </row>
    <row r="47" spans="1:2" x14ac:dyDescent="0.25">
      <c r="A47" s="5" t="s">
        <v>253</v>
      </c>
      <c r="B47" s="1">
        <v>1276</v>
      </c>
    </row>
    <row r="48" spans="1:2" x14ac:dyDescent="0.25">
      <c r="A48" s="5">
        <v>3711</v>
      </c>
      <c r="B48" s="1"/>
    </row>
    <row r="49" spans="1:2" x14ac:dyDescent="0.25">
      <c r="A49" s="5" t="s">
        <v>140</v>
      </c>
      <c r="B49" s="1">
        <v>35000</v>
      </c>
    </row>
    <row r="50" spans="1:2" x14ac:dyDescent="0.25">
      <c r="A50" s="5">
        <v>3751</v>
      </c>
      <c r="B50" s="1"/>
    </row>
    <row r="51" spans="1:2" x14ac:dyDescent="0.25">
      <c r="A51" s="5" t="s">
        <v>217</v>
      </c>
      <c r="B51" s="1">
        <v>35000</v>
      </c>
    </row>
    <row r="52" spans="1:2" x14ac:dyDescent="0.25">
      <c r="A52" s="5">
        <v>3831</v>
      </c>
      <c r="B52" s="1"/>
    </row>
    <row r="53" spans="1:2" x14ac:dyDescent="0.25">
      <c r="A53" s="5" t="s">
        <v>349</v>
      </c>
      <c r="B53" s="1">
        <v>0</v>
      </c>
    </row>
    <row r="54" spans="1:2" x14ac:dyDescent="0.25">
      <c r="A54" s="5">
        <v>3962</v>
      </c>
      <c r="B54" s="1"/>
    </row>
    <row r="55" spans="1:2" x14ac:dyDescent="0.25">
      <c r="A55" s="5" t="s">
        <v>258</v>
      </c>
      <c r="B55" s="1">
        <v>83115.72</v>
      </c>
    </row>
    <row r="56" spans="1:2" x14ac:dyDescent="0.25">
      <c r="A56" s="5" t="s">
        <v>415</v>
      </c>
      <c r="B56" s="1"/>
    </row>
    <row r="57" spans="1:2" x14ac:dyDescent="0.25">
      <c r="A57" s="5" t="s">
        <v>416</v>
      </c>
      <c r="B57" s="1"/>
    </row>
    <row r="58" spans="1:2" x14ac:dyDescent="0.25">
      <c r="A58" s="5" t="s">
        <v>202</v>
      </c>
      <c r="B58" s="1"/>
    </row>
    <row r="59" spans="1:2" x14ac:dyDescent="0.25">
      <c r="A59" s="5">
        <v>4211</v>
      </c>
      <c r="B59" s="1"/>
    </row>
    <row r="60" spans="1:2" ht="30" x14ac:dyDescent="0.25">
      <c r="A60" s="5" t="s">
        <v>153</v>
      </c>
      <c r="B60" s="1">
        <v>17127649.879999999</v>
      </c>
    </row>
    <row r="61" spans="1:2" x14ac:dyDescent="0.25">
      <c r="A61" s="5" t="s">
        <v>406</v>
      </c>
      <c r="B61" s="1"/>
    </row>
    <row r="62" spans="1:2" x14ac:dyDescent="0.25">
      <c r="A62" s="5" t="s">
        <v>421</v>
      </c>
      <c r="B62" s="1"/>
    </row>
    <row r="63" spans="1:2" x14ac:dyDescent="0.25">
      <c r="A63" s="5" t="s">
        <v>202</v>
      </c>
      <c r="B63" s="1"/>
    </row>
    <row r="64" spans="1:2" x14ac:dyDescent="0.25">
      <c r="A64" s="5">
        <v>2491</v>
      </c>
      <c r="B64" s="1"/>
    </row>
    <row r="65" spans="1:2" x14ac:dyDescent="0.25">
      <c r="A65" s="5" t="s">
        <v>80</v>
      </c>
      <c r="B65" s="1">
        <v>0</v>
      </c>
    </row>
    <row r="66" spans="1:2" x14ac:dyDescent="0.25">
      <c r="A66" s="5">
        <v>4411</v>
      </c>
      <c r="B66" s="1"/>
    </row>
    <row r="67" spans="1:2" x14ac:dyDescent="0.25">
      <c r="A67" s="5" t="s">
        <v>191</v>
      </c>
      <c r="B67" s="1">
        <v>100000</v>
      </c>
    </row>
    <row r="68" spans="1:2" x14ac:dyDescent="0.25">
      <c r="A68" s="5">
        <v>4431</v>
      </c>
      <c r="B68" s="1"/>
    </row>
    <row r="69" spans="1:2" x14ac:dyDescent="0.25">
      <c r="A69" s="5" t="s">
        <v>423</v>
      </c>
      <c r="B69" s="1">
        <v>4300000</v>
      </c>
    </row>
    <row r="70" spans="1:2" x14ac:dyDescent="0.25">
      <c r="A70" s="5">
        <v>5671</v>
      </c>
      <c r="B70" s="1"/>
    </row>
    <row r="71" spans="1:2" x14ac:dyDescent="0.25">
      <c r="A71" s="5" t="s">
        <v>171</v>
      </c>
      <c r="B71" s="1">
        <v>250000</v>
      </c>
    </row>
    <row r="72" spans="1:2" x14ac:dyDescent="0.25">
      <c r="A72" s="5" t="s">
        <v>454</v>
      </c>
      <c r="B72" s="1"/>
    </row>
    <row r="73" spans="1:2" x14ac:dyDescent="0.25">
      <c r="A73" s="5" t="s">
        <v>202</v>
      </c>
      <c r="B73" s="1"/>
    </row>
    <row r="74" spans="1:2" x14ac:dyDescent="0.25">
      <c r="A74" s="5">
        <v>3511</v>
      </c>
      <c r="B74" s="1"/>
    </row>
    <row r="75" spans="1:2" x14ac:dyDescent="0.25">
      <c r="A75" s="5" t="s">
        <v>138</v>
      </c>
      <c r="B75" s="1">
        <v>5037680</v>
      </c>
    </row>
    <row r="76" spans="1:2" x14ac:dyDescent="0.25">
      <c r="A76" s="5">
        <v>3821</v>
      </c>
      <c r="B76" s="1"/>
    </row>
    <row r="77" spans="1:2" x14ac:dyDescent="0.25">
      <c r="A77" s="5" t="s">
        <v>144</v>
      </c>
      <c r="B77" s="1">
        <v>4000000</v>
      </c>
    </row>
    <row r="78" spans="1:2" x14ac:dyDescent="0.25">
      <c r="A78" s="5">
        <v>4451</v>
      </c>
      <c r="B78" s="1"/>
    </row>
    <row r="79" spans="1:2" x14ac:dyDescent="0.25">
      <c r="A79" s="5" t="s">
        <v>93</v>
      </c>
      <c r="B79" s="1">
        <v>0</v>
      </c>
    </row>
    <row r="80" spans="1:2" x14ac:dyDescent="0.25">
      <c r="A80" s="5" t="s">
        <v>456</v>
      </c>
      <c r="B80" s="1"/>
    </row>
    <row r="81" spans="1:2" x14ac:dyDescent="0.25">
      <c r="A81" s="5" t="s">
        <v>202</v>
      </c>
      <c r="B81" s="1"/>
    </row>
    <row r="82" spans="1:2" x14ac:dyDescent="0.25">
      <c r="A82" s="5">
        <v>4411</v>
      </c>
      <c r="B82" s="1"/>
    </row>
    <row r="83" spans="1:2" x14ac:dyDescent="0.25">
      <c r="A83" s="5" t="s">
        <v>191</v>
      </c>
      <c r="B83" s="1">
        <v>1000000</v>
      </c>
    </row>
    <row r="84" spans="1:2" x14ac:dyDescent="0.25">
      <c r="A84" s="5" t="s">
        <v>459</v>
      </c>
      <c r="B84" s="1"/>
    </row>
    <row r="85" spans="1:2" x14ac:dyDescent="0.25">
      <c r="A85" s="5" t="s">
        <v>202</v>
      </c>
      <c r="B85" s="1"/>
    </row>
    <row r="86" spans="1:2" x14ac:dyDescent="0.25">
      <c r="A86" s="5">
        <v>3351</v>
      </c>
      <c r="B86" s="1"/>
    </row>
    <row r="87" spans="1:2" x14ac:dyDescent="0.25">
      <c r="A87" s="5" t="s">
        <v>458</v>
      </c>
      <c r="B87" s="1">
        <v>516780</v>
      </c>
    </row>
    <row r="88" spans="1:2" x14ac:dyDescent="0.25">
      <c r="A88" s="5">
        <v>3821</v>
      </c>
      <c r="B88" s="1"/>
    </row>
    <row r="89" spans="1:2" x14ac:dyDescent="0.25">
      <c r="A89" s="5" t="s">
        <v>144</v>
      </c>
      <c r="B89" s="1">
        <v>0</v>
      </c>
    </row>
    <row r="90" spans="1:2" x14ac:dyDescent="0.25">
      <c r="A90" s="5">
        <v>4411</v>
      </c>
      <c r="B90" s="1"/>
    </row>
    <row r="91" spans="1:2" x14ac:dyDescent="0.25">
      <c r="A91" s="5" t="s">
        <v>191</v>
      </c>
      <c r="B91" s="1">
        <v>12000000</v>
      </c>
    </row>
    <row r="92" spans="1:2" x14ac:dyDescent="0.25">
      <c r="A92" s="5" t="s">
        <v>461</v>
      </c>
      <c r="B92" s="1"/>
    </row>
    <row r="93" spans="1:2" x14ac:dyDescent="0.25">
      <c r="A93" s="5" t="s">
        <v>202</v>
      </c>
      <c r="B93" s="1"/>
    </row>
    <row r="94" spans="1:2" x14ac:dyDescent="0.25">
      <c r="A94" s="5">
        <v>4411</v>
      </c>
      <c r="B94" s="1"/>
    </row>
    <row r="95" spans="1:2" x14ac:dyDescent="0.25">
      <c r="A95" s="5" t="s">
        <v>191</v>
      </c>
      <c r="B95" s="1">
        <v>72216447.640000001</v>
      </c>
    </row>
    <row r="96" spans="1:2" x14ac:dyDescent="0.25">
      <c r="A96" s="5" t="s">
        <v>407</v>
      </c>
      <c r="B96" s="1"/>
    </row>
    <row r="97" spans="1:2" x14ac:dyDescent="0.25">
      <c r="A97" s="5" t="s">
        <v>202</v>
      </c>
      <c r="B97" s="1"/>
    </row>
    <row r="98" spans="1:2" x14ac:dyDescent="0.25">
      <c r="A98" s="5">
        <v>2491</v>
      </c>
      <c r="B98" s="1"/>
    </row>
    <row r="99" spans="1:2" x14ac:dyDescent="0.25">
      <c r="A99" s="5" t="s">
        <v>80</v>
      </c>
      <c r="B99" s="1">
        <v>0</v>
      </c>
    </row>
    <row r="100" spans="1:2" x14ac:dyDescent="0.25">
      <c r="A100" s="5">
        <v>2541</v>
      </c>
      <c r="B100" s="1"/>
    </row>
    <row r="101" spans="1:2" x14ac:dyDescent="0.25">
      <c r="A101" s="5" t="s">
        <v>331</v>
      </c>
      <c r="B101" s="1">
        <v>2500</v>
      </c>
    </row>
    <row r="102" spans="1:2" x14ac:dyDescent="0.25">
      <c r="A102" s="5">
        <v>2911</v>
      </c>
      <c r="B102" s="1"/>
    </row>
    <row r="103" spans="1:2" x14ac:dyDescent="0.25">
      <c r="A103" s="5" t="s">
        <v>119</v>
      </c>
      <c r="B103" s="1">
        <v>3500</v>
      </c>
    </row>
    <row r="104" spans="1:2" x14ac:dyDescent="0.25">
      <c r="A104" s="5">
        <v>3221</v>
      </c>
      <c r="B104" s="1"/>
    </row>
    <row r="105" spans="1:2" x14ac:dyDescent="0.25">
      <c r="A105" s="5" t="s">
        <v>245</v>
      </c>
      <c r="B105" s="1">
        <v>0</v>
      </c>
    </row>
    <row r="106" spans="1:2" x14ac:dyDescent="0.25">
      <c r="A106" s="5">
        <v>3821</v>
      </c>
      <c r="B106" s="1"/>
    </row>
    <row r="107" spans="1:2" x14ac:dyDescent="0.25">
      <c r="A107" s="5" t="s">
        <v>144</v>
      </c>
      <c r="B107" s="1">
        <v>2175951.2000000002</v>
      </c>
    </row>
    <row r="108" spans="1:2" x14ac:dyDescent="0.25">
      <c r="A108" s="5" t="s">
        <v>426</v>
      </c>
      <c r="B108" s="1"/>
    </row>
    <row r="109" spans="1:2" x14ac:dyDescent="0.25">
      <c r="A109" s="5" t="s">
        <v>202</v>
      </c>
      <c r="B109" s="1"/>
    </row>
    <row r="110" spans="1:2" x14ac:dyDescent="0.25">
      <c r="A110" s="5">
        <v>4421</v>
      </c>
      <c r="B110" s="1"/>
    </row>
    <row r="111" spans="1:2" x14ac:dyDescent="0.25">
      <c r="A111" s="5" t="s">
        <v>425</v>
      </c>
      <c r="B111" s="1">
        <v>200000</v>
      </c>
    </row>
    <row r="112" spans="1:2" x14ac:dyDescent="0.25">
      <c r="A112" s="5" t="s">
        <v>462</v>
      </c>
      <c r="B112" s="1"/>
    </row>
    <row r="113" spans="1:2" x14ac:dyDescent="0.25">
      <c r="A113" s="5" t="s">
        <v>202</v>
      </c>
      <c r="B113" s="1"/>
    </row>
    <row r="114" spans="1:2" x14ac:dyDescent="0.25">
      <c r="A114" s="5">
        <v>4411</v>
      </c>
      <c r="B114" s="1"/>
    </row>
    <row r="115" spans="1:2" x14ac:dyDescent="0.25">
      <c r="A115" s="5" t="s">
        <v>191</v>
      </c>
      <c r="B115" s="1">
        <v>17662452.359999999</v>
      </c>
    </row>
    <row r="116" spans="1:2" x14ac:dyDescent="0.25">
      <c r="A116" s="5" t="s">
        <v>296</v>
      </c>
      <c r="B116" s="1"/>
    </row>
    <row r="117" spans="1:2" ht="30" x14ac:dyDescent="0.25">
      <c r="A117" s="5" t="s">
        <v>484</v>
      </c>
      <c r="B117" s="1"/>
    </row>
    <row r="118" spans="1:2" x14ac:dyDescent="0.25">
      <c r="A118" s="5" t="s">
        <v>479</v>
      </c>
      <c r="B118" s="1"/>
    </row>
    <row r="119" spans="1:2" x14ac:dyDescent="0.25">
      <c r="A119" s="5">
        <v>2221</v>
      </c>
      <c r="B119" s="1"/>
    </row>
    <row r="120" spans="1:2" x14ac:dyDescent="0.25">
      <c r="A120" s="5" t="s">
        <v>295</v>
      </c>
      <c r="B120" s="1">
        <v>94500</v>
      </c>
    </row>
    <row r="121" spans="1:2" x14ac:dyDescent="0.25">
      <c r="A121" s="5">
        <v>2351</v>
      </c>
      <c r="B121" s="1"/>
    </row>
    <row r="122" spans="1:2" ht="30" x14ac:dyDescent="0.25">
      <c r="A122" s="5" t="s">
        <v>488</v>
      </c>
      <c r="B122" s="1">
        <v>583287.44999999995</v>
      </c>
    </row>
    <row r="123" spans="1:2" x14ac:dyDescent="0.25">
      <c r="A123" s="5">
        <v>2391</v>
      </c>
      <c r="B123" s="1"/>
    </row>
    <row r="124" spans="1:2" x14ac:dyDescent="0.25">
      <c r="A124" s="5" t="s">
        <v>489</v>
      </c>
      <c r="B124" s="1">
        <v>1322875</v>
      </c>
    </row>
    <row r="125" spans="1:2" x14ac:dyDescent="0.25">
      <c r="A125" s="5">
        <v>2431</v>
      </c>
      <c r="B125" s="1"/>
    </row>
    <row r="126" spans="1:2" x14ac:dyDescent="0.25">
      <c r="A126" s="5" t="s">
        <v>490</v>
      </c>
      <c r="B126" s="1">
        <v>0</v>
      </c>
    </row>
    <row r="127" spans="1:2" x14ac:dyDescent="0.25">
      <c r="A127" s="5">
        <v>2451</v>
      </c>
      <c r="B127" s="1"/>
    </row>
    <row r="128" spans="1:2" x14ac:dyDescent="0.25">
      <c r="A128" s="5" t="s">
        <v>238</v>
      </c>
      <c r="B128" s="1">
        <v>0</v>
      </c>
    </row>
    <row r="129" spans="1:2" x14ac:dyDescent="0.25">
      <c r="A129" s="5">
        <v>2721</v>
      </c>
      <c r="B129" s="1"/>
    </row>
    <row r="130" spans="1:2" x14ac:dyDescent="0.25">
      <c r="A130" s="5" t="s">
        <v>82</v>
      </c>
      <c r="B130" s="1">
        <v>87000</v>
      </c>
    </row>
    <row r="131" spans="1:2" x14ac:dyDescent="0.25">
      <c r="A131" s="5">
        <v>2911</v>
      </c>
      <c r="B131" s="1"/>
    </row>
    <row r="132" spans="1:2" x14ac:dyDescent="0.25">
      <c r="A132" s="5" t="s">
        <v>119</v>
      </c>
      <c r="B132" s="1">
        <v>0</v>
      </c>
    </row>
    <row r="133" spans="1:2" x14ac:dyDescent="0.25">
      <c r="A133" s="5">
        <v>3261</v>
      </c>
      <c r="B133" s="1"/>
    </row>
    <row r="134" spans="1:2" x14ac:dyDescent="0.25">
      <c r="A134" s="5" t="s">
        <v>292</v>
      </c>
      <c r="B134" s="1">
        <v>586960</v>
      </c>
    </row>
    <row r="135" spans="1:2" x14ac:dyDescent="0.25">
      <c r="A135" s="5">
        <v>3291</v>
      </c>
      <c r="B135" s="1"/>
    </row>
    <row r="136" spans="1:2" x14ac:dyDescent="0.25">
      <c r="A136" s="5" t="s">
        <v>131</v>
      </c>
      <c r="B136" s="1">
        <v>0</v>
      </c>
    </row>
    <row r="137" spans="1:2" x14ac:dyDescent="0.25">
      <c r="A137" s="5">
        <v>3821</v>
      </c>
      <c r="B137" s="1"/>
    </row>
    <row r="138" spans="1:2" x14ac:dyDescent="0.25">
      <c r="A138" s="5" t="s">
        <v>144</v>
      </c>
      <c r="B138" s="1">
        <v>7285864.5999999996</v>
      </c>
    </row>
    <row r="139" spans="1:2" x14ac:dyDescent="0.25">
      <c r="A139" s="5">
        <v>5121</v>
      </c>
      <c r="B139" s="1"/>
    </row>
    <row r="140" spans="1:2" x14ac:dyDescent="0.25">
      <c r="A140" s="5" t="s">
        <v>231</v>
      </c>
      <c r="B140" s="1">
        <v>0</v>
      </c>
    </row>
    <row r="141" spans="1:2" x14ac:dyDescent="0.25">
      <c r="A141" s="5">
        <v>5311</v>
      </c>
      <c r="B141" s="1"/>
    </row>
    <row r="142" spans="1:2" x14ac:dyDescent="0.25">
      <c r="A142" s="5" t="s">
        <v>362</v>
      </c>
      <c r="B142" s="1">
        <v>250000</v>
      </c>
    </row>
    <row r="143" spans="1:2" x14ac:dyDescent="0.25">
      <c r="A143" s="5">
        <v>5451</v>
      </c>
      <c r="B143" s="1"/>
    </row>
    <row r="144" spans="1:2" x14ac:dyDescent="0.25">
      <c r="A144" s="5" t="s">
        <v>486</v>
      </c>
      <c r="B144" s="1">
        <v>0</v>
      </c>
    </row>
    <row r="145" spans="1:2" x14ac:dyDescent="0.25">
      <c r="A145" s="5">
        <v>5671</v>
      </c>
      <c r="B145" s="1"/>
    </row>
    <row r="146" spans="1:2" x14ac:dyDescent="0.25">
      <c r="A146" s="5" t="s">
        <v>171</v>
      </c>
      <c r="B146" s="1">
        <v>170000</v>
      </c>
    </row>
    <row r="147" spans="1:2" x14ac:dyDescent="0.25">
      <c r="A147" s="5" t="s">
        <v>502</v>
      </c>
      <c r="B147" s="1"/>
    </row>
    <row r="148" spans="1:2" x14ac:dyDescent="0.25">
      <c r="A148" s="5" t="s">
        <v>479</v>
      </c>
      <c r="B148" s="1"/>
    </row>
    <row r="149" spans="1:2" x14ac:dyDescent="0.25">
      <c r="A149" s="5">
        <v>3711</v>
      </c>
      <c r="B149" s="1"/>
    </row>
    <row r="150" spans="1:2" x14ac:dyDescent="0.25">
      <c r="A150" s="5" t="s">
        <v>140</v>
      </c>
      <c r="B150" s="1">
        <v>6000</v>
      </c>
    </row>
    <row r="151" spans="1:2" x14ac:dyDescent="0.25">
      <c r="A151" s="5">
        <v>3751</v>
      </c>
      <c r="B151" s="1"/>
    </row>
    <row r="152" spans="1:2" x14ac:dyDescent="0.25">
      <c r="A152" s="5" t="s">
        <v>217</v>
      </c>
      <c r="B152" s="1">
        <v>12000</v>
      </c>
    </row>
    <row r="153" spans="1:2" x14ac:dyDescent="0.25">
      <c r="A153" s="5">
        <v>3821</v>
      </c>
      <c r="B153" s="1"/>
    </row>
    <row r="154" spans="1:2" x14ac:dyDescent="0.25">
      <c r="A154" s="5" t="s">
        <v>144</v>
      </c>
      <c r="B154" s="1">
        <v>657870.80000000005</v>
      </c>
    </row>
    <row r="155" spans="1:2" x14ac:dyDescent="0.25">
      <c r="A155" s="5">
        <v>4411</v>
      </c>
      <c r="B155" s="1"/>
    </row>
    <row r="156" spans="1:2" x14ac:dyDescent="0.25">
      <c r="A156" s="5" t="s">
        <v>191</v>
      </c>
      <c r="B156" s="1">
        <v>100000</v>
      </c>
    </row>
    <row r="157" spans="1:2" x14ac:dyDescent="0.25">
      <c r="A157" s="5" t="s">
        <v>480</v>
      </c>
      <c r="B157" s="1"/>
    </row>
    <row r="158" spans="1:2" x14ac:dyDescent="0.25">
      <c r="A158" s="5" t="s">
        <v>479</v>
      </c>
      <c r="B158" s="1"/>
    </row>
    <row r="159" spans="1:2" x14ac:dyDescent="0.25">
      <c r="A159" s="5">
        <v>4311</v>
      </c>
      <c r="B159" s="1"/>
    </row>
    <row r="160" spans="1:2" x14ac:dyDescent="0.25">
      <c r="A160" s="5" t="s">
        <v>478</v>
      </c>
      <c r="B160" s="1">
        <v>3000000</v>
      </c>
    </row>
    <row r="161" spans="1:2" x14ac:dyDescent="0.25">
      <c r="A161" s="5" t="s">
        <v>482</v>
      </c>
      <c r="B161" s="1"/>
    </row>
    <row r="162" spans="1:2" x14ac:dyDescent="0.25">
      <c r="A162" s="5" t="s">
        <v>479</v>
      </c>
      <c r="B162" s="1"/>
    </row>
    <row r="163" spans="1:2" x14ac:dyDescent="0.25">
      <c r="A163" s="5">
        <v>4311</v>
      </c>
      <c r="B163" s="1"/>
    </row>
    <row r="164" spans="1:2" x14ac:dyDescent="0.25">
      <c r="A164" s="5" t="s">
        <v>478</v>
      </c>
      <c r="B164" s="1">
        <v>400000</v>
      </c>
    </row>
    <row r="165" spans="1:2" x14ac:dyDescent="0.25">
      <c r="A165" s="5" t="s">
        <v>498</v>
      </c>
      <c r="B165" s="1"/>
    </row>
    <row r="166" spans="1:2" x14ac:dyDescent="0.25">
      <c r="A166" s="5" t="s">
        <v>479</v>
      </c>
      <c r="B166" s="1"/>
    </row>
    <row r="167" spans="1:2" x14ac:dyDescent="0.25">
      <c r="A167" s="5">
        <v>2521</v>
      </c>
      <c r="B167" s="1"/>
    </row>
    <row r="168" spans="1:2" x14ac:dyDescent="0.25">
      <c r="A168" s="5" t="s">
        <v>239</v>
      </c>
      <c r="B168" s="1">
        <v>0</v>
      </c>
    </row>
    <row r="169" spans="1:2" x14ac:dyDescent="0.25">
      <c r="A169" s="5">
        <v>4311</v>
      </c>
      <c r="B169" s="1"/>
    </row>
    <row r="170" spans="1:2" x14ac:dyDescent="0.25">
      <c r="A170" s="5" t="s">
        <v>478</v>
      </c>
      <c r="B170" s="1">
        <v>0</v>
      </c>
    </row>
    <row r="171" spans="1:2" x14ac:dyDescent="0.25">
      <c r="A171" s="5" t="s">
        <v>297</v>
      </c>
      <c r="B171" s="1"/>
    </row>
    <row r="172" spans="1:2" x14ac:dyDescent="0.25">
      <c r="A172" s="5" t="s">
        <v>288</v>
      </c>
      <c r="B172" s="1"/>
    </row>
    <row r="173" spans="1:2" x14ac:dyDescent="0.25">
      <c r="A173" s="5">
        <v>2221</v>
      </c>
      <c r="B173" s="1"/>
    </row>
    <row r="174" spans="1:2" x14ac:dyDescent="0.25">
      <c r="A174" s="5" t="s">
        <v>295</v>
      </c>
      <c r="B174" s="1">
        <v>100337.55</v>
      </c>
    </row>
    <row r="175" spans="1:2" x14ac:dyDescent="0.25">
      <c r="A175" s="5">
        <v>2721</v>
      </c>
      <c r="B175" s="1"/>
    </row>
    <row r="176" spans="1:2" x14ac:dyDescent="0.25">
      <c r="A176" s="5" t="s">
        <v>82</v>
      </c>
      <c r="B176" s="1">
        <v>0</v>
      </c>
    </row>
    <row r="177" spans="1:2" x14ac:dyDescent="0.25">
      <c r="A177" s="5">
        <v>2911</v>
      </c>
      <c r="B177" s="1"/>
    </row>
    <row r="178" spans="1:2" x14ac:dyDescent="0.25">
      <c r="A178" s="5" t="s">
        <v>119</v>
      </c>
      <c r="B178" s="1">
        <v>198000</v>
      </c>
    </row>
    <row r="179" spans="1:2" x14ac:dyDescent="0.25">
      <c r="A179" s="5">
        <v>3571</v>
      </c>
      <c r="B179" s="1"/>
    </row>
    <row r="180" spans="1:2" ht="30" x14ac:dyDescent="0.25">
      <c r="A180" s="5" t="s">
        <v>254</v>
      </c>
      <c r="B180" s="1">
        <v>0</v>
      </c>
    </row>
    <row r="181" spans="1:2" x14ac:dyDescent="0.25">
      <c r="A181" s="5" t="s">
        <v>465</v>
      </c>
      <c r="B181" s="1"/>
    </row>
    <row r="182" spans="1:2" x14ac:dyDescent="0.25">
      <c r="A182" s="5" t="s">
        <v>466</v>
      </c>
      <c r="B182" s="1"/>
    </row>
    <row r="183" spans="1:2" x14ac:dyDescent="0.25">
      <c r="A183" s="5" t="s">
        <v>358</v>
      </c>
      <c r="B183" s="1"/>
    </row>
    <row r="184" spans="1:2" x14ac:dyDescent="0.25">
      <c r="A184" s="5">
        <v>2171</v>
      </c>
      <c r="B184" s="1"/>
    </row>
    <row r="185" spans="1:2" x14ac:dyDescent="0.25">
      <c r="A185" s="5" t="s">
        <v>179</v>
      </c>
      <c r="B185" s="1">
        <v>30000</v>
      </c>
    </row>
    <row r="186" spans="1:2" x14ac:dyDescent="0.25">
      <c r="A186" s="5">
        <v>2211</v>
      </c>
      <c r="B186" s="1"/>
    </row>
    <row r="187" spans="1:2" x14ac:dyDescent="0.25">
      <c r="A187" s="5" t="s">
        <v>73</v>
      </c>
      <c r="B187" s="1">
        <v>600000</v>
      </c>
    </row>
    <row r="188" spans="1:2" x14ac:dyDescent="0.25">
      <c r="A188" s="5">
        <v>2221</v>
      </c>
      <c r="B188" s="1"/>
    </row>
    <row r="189" spans="1:2" x14ac:dyDescent="0.25">
      <c r="A189" s="5" t="s">
        <v>295</v>
      </c>
      <c r="B189" s="1">
        <v>40000</v>
      </c>
    </row>
    <row r="190" spans="1:2" x14ac:dyDescent="0.25">
      <c r="A190" s="5">
        <v>2521</v>
      </c>
      <c r="B190" s="1"/>
    </row>
    <row r="191" spans="1:2" x14ac:dyDescent="0.25">
      <c r="A191" s="5" t="s">
        <v>239</v>
      </c>
      <c r="B191" s="1">
        <v>50000</v>
      </c>
    </row>
    <row r="192" spans="1:2" x14ac:dyDescent="0.25">
      <c r="A192" s="5">
        <v>2591</v>
      </c>
      <c r="B192" s="1"/>
    </row>
    <row r="193" spans="1:2" x14ac:dyDescent="0.25">
      <c r="A193" s="5" t="s">
        <v>470</v>
      </c>
      <c r="B193" s="1">
        <v>4385376.84</v>
      </c>
    </row>
    <row r="194" spans="1:2" x14ac:dyDescent="0.25">
      <c r="A194" s="5">
        <v>3391</v>
      </c>
      <c r="B194" s="1"/>
    </row>
    <row r="195" spans="1:2" x14ac:dyDescent="0.25">
      <c r="A195" s="5" t="s">
        <v>176</v>
      </c>
      <c r="B195" s="1">
        <v>0</v>
      </c>
    </row>
    <row r="196" spans="1:2" x14ac:dyDescent="0.25">
      <c r="A196" s="5">
        <v>3821</v>
      </c>
      <c r="B196" s="1"/>
    </row>
    <row r="197" spans="1:2" x14ac:dyDescent="0.25">
      <c r="A197" s="5" t="s">
        <v>144</v>
      </c>
      <c r="B197" s="1">
        <v>0</v>
      </c>
    </row>
    <row r="198" spans="1:2" x14ac:dyDescent="0.25">
      <c r="A198" s="5">
        <v>4211</v>
      </c>
      <c r="B198" s="1"/>
    </row>
    <row r="199" spans="1:2" ht="30" x14ac:dyDescent="0.25">
      <c r="A199" s="5" t="s">
        <v>153</v>
      </c>
      <c r="B199" s="1">
        <v>199200</v>
      </c>
    </row>
    <row r="200" spans="1:2" x14ac:dyDescent="0.25">
      <c r="A200" s="5">
        <v>4411</v>
      </c>
      <c r="B200" s="1"/>
    </row>
    <row r="201" spans="1:2" x14ac:dyDescent="0.25">
      <c r="A201" s="5" t="s">
        <v>191</v>
      </c>
      <c r="B201" s="1">
        <v>450000</v>
      </c>
    </row>
    <row r="202" spans="1:2" x14ac:dyDescent="0.25">
      <c r="A202" s="5">
        <v>5671</v>
      </c>
      <c r="B202" s="1"/>
    </row>
    <row r="203" spans="1:2" x14ac:dyDescent="0.25">
      <c r="A203" s="5" t="s">
        <v>171</v>
      </c>
      <c r="B203" s="1">
        <v>100000</v>
      </c>
    </row>
    <row r="204" spans="1:2" x14ac:dyDescent="0.25">
      <c r="A204" s="5">
        <v>5781</v>
      </c>
      <c r="B204" s="1"/>
    </row>
    <row r="205" spans="1:2" x14ac:dyDescent="0.25">
      <c r="A205" s="5" t="s">
        <v>469</v>
      </c>
      <c r="B205" s="1">
        <v>50000</v>
      </c>
    </row>
    <row r="206" spans="1:2" ht="30" x14ac:dyDescent="0.25">
      <c r="A206" s="5" t="s">
        <v>512</v>
      </c>
      <c r="B206" s="1"/>
    </row>
    <row r="207" spans="1:2" x14ac:dyDescent="0.25">
      <c r="A207" s="5" t="s">
        <v>513</v>
      </c>
      <c r="B207" s="1"/>
    </row>
    <row r="208" spans="1:2" x14ac:dyDescent="0.25">
      <c r="A208" s="5" t="s">
        <v>60</v>
      </c>
      <c r="B208" s="1"/>
    </row>
    <row r="209" spans="1:2" x14ac:dyDescent="0.25">
      <c r="A209" s="5">
        <v>2141</v>
      </c>
      <c r="B209" s="1"/>
    </row>
    <row r="210" spans="1:2" ht="30" x14ac:dyDescent="0.25">
      <c r="A210" s="5" t="s">
        <v>115</v>
      </c>
      <c r="B210" s="1">
        <v>169000</v>
      </c>
    </row>
    <row r="211" spans="1:2" x14ac:dyDescent="0.25">
      <c r="A211" s="5">
        <v>2441</v>
      </c>
      <c r="B211" s="1"/>
    </row>
    <row r="212" spans="1:2" x14ac:dyDescent="0.25">
      <c r="A212" s="5" t="s">
        <v>183</v>
      </c>
      <c r="B212" s="1">
        <v>19426.16</v>
      </c>
    </row>
    <row r="213" spans="1:2" x14ac:dyDescent="0.25">
      <c r="A213" s="5">
        <v>2461</v>
      </c>
      <c r="B213" s="1"/>
    </row>
    <row r="214" spans="1:2" x14ac:dyDescent="0.25">
      <c r="A214" s="5" t="s">
        <v>206</v>
      </c>
      <c r="B214" s="1">
        <v>120906.84</v>
      </c>
    </row>
    <row r="215" spans="1:2" x14ac:dyDescent="0.25">
      <c r="A215" s="5">
        <v>2471</v>
      </c>
      <c r="B215" s="1"/>
    </row>
    <row r="216" spans="1:2" x14ac:dyDescent="0.25">
      <c r="A216" s="5" t="s">
        <v>184</v>
      </c>
      <c r="B216" s="1">
        <v>1414</v>
      </c>
    </row>
    <row r="217" spans="1:2" x14ac:dyDescent="0.25">
      <c r="A217" s="5">
        <v>2491</v>
      </c>
      <c r="B217" s="1"/>
    </row>
    <row r="218" spans="1:2" x14ac:dyDescent="0.25">
      <c r="A218" s="5" t="s">
        <v>80</v>
      </c>
      <c r="B218" s="1">
        <v>2000</v>
      </c>
    </row>
    <row r="219" spans="1:2" x14ac:dyDescent="0.25">
      <c r="A219" s="5">
        <v>2721</v>
      </c>
      <c r="B219" s="1"/>
    </row>
    <row r="220" spans="1:2" x14ac:dyDescent="0.25">
      <c r="A220" s="5" t="s">
        <v>82</v>
      </c>
      <c r="B220" s="1">
        <v>6780</v>
      </c>
    </row>
    <row r="221" spans="1:2" x14ac:dyDescent="0.25">
      <c r="A221" s="5">
        <v>2911</v>
      </c>
      <c r="B221" s="1"/>
    </row>
    <row r="222" spans="1:2" x14ac:dyDescent="0.25">
      <c r="A222" s="5" t="s">
        <v>119</v>
      </c>
      <c r="B222" s="1">
        <v>72519</v>
      </c>
    </row>
    <row r="223" spans="1:2" x14ac:dyDescent="0.25">
      <c r="A223" s="5">
        <v>2941</v>
      </c>
      <c r="B223" s="1"/>
    </row>
    <row r="224" spans="1:2" ht="30" x14ac:dyDescent="0.25">
      <c r="A224" s="5" t="s">
        <v>122</v>
      </c>
      <c r="B224" s="1">
        <v>1099000</v>
      </c>
    </row>
    <row r="225" spans="1:2" x14ac:dyDescent="0.25">
      <c r="A225" s="5">
        <v>2991</v>
      </c>
      <c r="B225" s="1"/>
    </row>
    <row r="226" spans="1:2" x14ac:dyDescent="0.25">
      <c r="A226" s="5" t="s">
        <v>118</v>
      </c>
      <c r="B226" s="1">
        <v>21624</v>
      </c>
    </row>
    <row r="227" spans="1:2" x14ac:dyDescent="0.25">
      <c r="A227" s="5">
        <v>3141</v>
      </c>
      <c r="B227" s="1"/>
    </row>
    <row r="228" spans="1:2" x14ac:dyDescent="0.25">
      <c r="A228" s="5" t="s">
        <v>243</v>
      </c>
      <c r="B228" s="1">
        <v>1617810.24</v>
      </c>
    </row>
    <row r="229" spans="1:2" x14ac:dyDescent="0.25">
      <c r="A229" s="5">
        <v>3151</v>
      </c>
      <c r="B229" s="1"/>
    </row>
    <row r="230" spans="1:2" x14ac:dyDescent="0.25">
      <c r="A230" s="5" t="s">
        <v>515</v>
      </c>
      <c r="B230" s="1">
        <v>0</v>
      </c>
    </row>
    <row r="231" spans="1:2" x14ac:dyDescent="0.25">
      <c r="A231" s="5">
        <v>3161</v>
      </c>
      <c r="B231" s="1"/>
    </row>
    <row r="232" spans="1:2" x14ac:dyDescent="0.25">
      <c r="A232" s="5" t="s">
        <v>244</v>
      </c>
      <c r="B232" s="1">
        <v>107601.60000000001</v>
      </c>
    </row>
    <row r="233" spans="1:2" x14ac:dyDescent="0.25">
      <c r="A233" s="5">
        <v>3171</v>
      </c>
      <c r="B233" s="1"/>
    </row>
    <row r="234" spans="1:2" ht="30" x14ac:dyDescent="0.25">
      <c r="A234" s="5" t="s">
        <v>516</v>
      </c>
      <c r="B234" s="1">
        <v>16008</v>
      </c>
    </row>
    <row r="235" spans="1:2" x14ac:dyDescent="0.25">
      <c r="A235" s="5">
        <v>3181</v>
      </c>
      <c r="B235" s="1"/>
    </row>
    <row r="236" spans="1:2" x14ac:dyDescent="0.25">
      <c r="A236" s="5" t="s">
        <v>125</v>
      </c>
      <c r="B236" s="1">
        <v>1158.31</v>
      </c>
    </row>
    <row r="237" spans="1:2" x14ac:dyDescent="0.25">
      <c r="A237" s="5">
        <v>3311</v>
      </c>
      <c r="B237" s="1"/>
    </row>
    <row r="238" spans="1:2" x14ac:dyDescent="0.25">
      <c r="A238" s="5" t="s">
        <v>84</v>
      </c>
      <c r="B238" s="1">
        <v>13070</v>
      </c>
    </row>
    <row r="239" spans="1:2" x14ac:dyDescent="0.25">
      <c r="A239" s="5">
        <v>3471</v>
      </c>
      <c r="B239" s="1"/>
    </row>
    <row r="240" spans="1:2" x14ac:dyDescent="0.25">
      <c r="A240" s="5" t="s">
        <v>517</v>
      </c>
      <c r="B240" s="1">
        <v>0</v>
      </c>
    </row>
    <row r="241" spans="1:2" x14ac:dyDescent="0.25">
      <c r="A241" s="5">
        <v>3521</v>
      </c>
      <c r="B241" s="1"/>
    </row>
    <row r="242" spans="1:2" ht="30" x14ac:dyDescent="0.25">
      <c r="A242" s="5" t="s">
        <v>86</v>
      </c>
      <c r="B242" s="1">
        <v>44684</v>
      </c>
    </row>
    <row r="243" spans="1:2" x14ac:dyDescent="0.25">
      <c r="A243" s="5">
        <v>3531</v>
      </c>
      <c r="B243" s="1"/>
    </row>
    <row r="244" spans="1:2" ht="30" x14ac:dyDescent="0.25">
      <c r="A244" s="5" t="s">
        <v>518</v>
      </c>
      <c r="B244" s="1">
        <v>374574.73</v>
      </c>
    </row>
    <row r="245" spans="1:2" x14ac:dyDescent="0.25">
      <c r="A245" s="5">
        <v>3711</v>
      </c>
      <c r="B245" s="1"/>
    </row>
    <row r="246" spans="1:2" x14ac:dyDescent="0.25">
      <c r="A246" s="5" t="s">
        <v>140</v>
      </c>
      <c r="B246" s="1">
        <v>40000</v>
      </c>
    </row>
    <row r="247" spans="1:2" x14ac:dyDescent="0.25">
      <c r="A247" s="5">
        <v>3751</v>
      </c>
      <c r="B247" s="1"/>
    </row>
    <row r="248" spans="1:2" x14ac:dyDescent="0.25">
      <c r="A248" s="5" t="s">
        <v>217</v>
      </c>
      <c r="B248" s="1">
        <v>38006</v>
      </c>
    </row>
    <row r="249" spans="1:2" x14ac:dyDescent="0.25">
      <c r="A249" s="5">
        <v>5151</v>
      </c>
      <c r="B249" s="1"/>
    </row>
    <row r="250" spans="1:2" x14ac:dyDescent="0.25">
      <c r="A250" s="5" t="s">
        <v>146</v>
      </c>
      <c r="B250" s="1">
        <v>869388.94</v>
      </c>
    </row>
    <row r="251" spans="1:2" x14ac:dyDescent="0.25">
      <c r="A251" s="5">
        <v>5191</v>
      </c>
      <c r="B251" s="1"/>
    </row>
    <row r="252" spans="1:2" x14ac:dyDescent="0.25">
      <c r="A252" s="5" t="s">
        <v>164</v>
      </c>
      <c r="B252" s="1">
        <v>249342</v>
      </c>
    </row>
    <row r="253" spans="1:2" x14ac:dyDescent="0.25">
      <c r="A253" s="5">
        <v>5211</v>
      </c>
      <c r="B253" s="1"/>
    </row>
    <row r="254" spans="1:2" x14ac:dyDescent="0.25">
      <c r="A254" s="5" t="s">
        <v>232</v>
      </c>
      <c r="B254" s="1">
        <v>14704.71</v>
      </c>
    </row>
    <row r="255" spans="1:2" x14ac:dyDescent="0.25">
      <c r="A255" s="5">
        <v>5231</v>
      </c>
      <c r="B255" s="1"/>
    </row>
    <row r="256" spans="1:2" x14ac:dyDescent="0.25">
      <c r="A256" s="5" t="s">
        <v>168</v>
      </c>
      <c r="B256" s="1">
        <v>1269.28</v>
      </c>
    </row>
    <row r="257" spans="1:2" x14ac:dyDescent="0.25">
      <c r="A257" s="5">
        <v>5651</v>
      </c>
      <c r="B257" s="1"/>
    </row>
    <row r="258" spans="1:2" x14ac:dyDescent="0.25">
      <c r="A258" s="5" t="s">
        <v>170</v>
      </c>
      <c r="B258" s="1">
        <v>221000</v>
      </c>
    </row>
    <row r="259" spans="1:2" x14ac:dyDescent="0.25">
      <c r="A259" s="5">
        <v>5671</v>
      </c>
      <c r="B259" s="1"/>
    </row>
    <row r="260" spans="1:2" x14ac:dyDescent="0.25">
      <c r="A260" s="5" t="s">
        <v>171</v>
      </c>
      <c r="B260" s="1">
        <v>0</v>
      </c>
    </row>
    <row r="261" spans="1:2" x14ac:dyDescent="0.25">
      <c r="A261" s="5" t="s">
        <v>519</v>
      </c>
      <c r="B261" s="1"/>
    </row>
    <row r="262" spans="1:2" x14ac:dyDescent="0.25">
      <c r="A262" s="5" t="s">
        <v>60</v>
      </c>
      <c r="B262" s="1"/>
    </row>
    <row r="263" spans="1:2" x14ac:dyDescent="0.25">
      <c r="A263" s="5">
        <v>3231</v>
      </c>
      <c r="B263" s="1"/>
    </row>
    <row r="264" spans="1:2" ht="30" x14ac:dyDescent="0.25">
      <c r="A264" s="5" t="s">
        <v>246</v>
      </c>
      <c r="B264" s="1">
        <v>5553749.3300000001</v>
      </c>
    </row>
    <row r="265" spans="1:2" x14ac:dyDescent="0.25">
      <c r="A265" s="5">
        <v>3331</v>
      </c>
      <c r="B265" s="1"/>
    </row>
    <row r="266" spans="1:2" ht="30" x14ac:dyDescent="0.25">
      <c r="A266" s="5" t="s">
        <v>132</v>
      </c>
      <c r="B266" s="1">
        <v>2953029.4</v>
      </c>
    </row>
    <row r="267" spans="1:2" x14ac:dyDescent="0.25">
      <c r="A267" s="5">
        <v>3361</v>
      </c>
      <c r="B267" s="1"/>
    </row>
    <row r="268" spans="1:2" x14ac:dyDescent="0.25">
      <c r="A268" s="5" t="s">
        <v>133</v>
      </c>
      <c r="B268" s="1">
        <v>15080000</v>
      </c>
    </row>
    <row r="269" spans="1:2" x14ac:dyDescent="0.25">
      <c r="A269" s="5">
        <v>3391</v>
      </c>
      <c r="B269" s="1"/>
    </row>
    <row r="270" spans="1:2" x14ac:dyDescent="0.25">
      <c r="A270" s="5" t="s">
        <v>176</v>
      </c>
      <c r="B270" s="1">
        <v>599140</v>
      </c>
    </row>
    <row r="271" spans="1:2" x14ac:dyDescent="0.25">
      <c r="A271" s="5">
        <v>5651</v>
      </c>
      <c r="B271" s="1"/>
    </row>
    <row r="272" spans="1:2" x14ac:dyDescent="0.25">
      <c r="A272" s="5" t="s">
        <v>170</v>
      </c>
      <c r="B272" s="1">
        <v>3350680.95</v>
      </c>
    </row>
    <row r="273" spans="1:2" x14ac:dyDescent="0.25">
      <c r="A273" s="5">
        <v>5691</v>
      </c>
      <c r="B273" s="1"/>
    </row>
    <row r="274" spans="1:2" x14ac:dyDescent="0.25">
      <c r="A274" s="5" t="s">
        <v>330</v>
      </c>
      <c r="B274" s="1">
        <v>75101932.11999999</v>
      </c>
    </row>
    <row r="275" spans="1:2" x14ac:dyDescent="0.25">
      <c r="A275" s="5">
        <v>5911</v>
      </c>
      <c r="B275" s="1"/>
    </row>
    <row r="276" spans="1:2" x14ac:dyDescent="0.25">
      <c r="A276" s="5" t="s">
        <v>236</v>
      </c>
      <c r="B276" s="1">
        <v>8866264.6999999993</v>
      </c>
    </row>
    <row r="277" spans="1:2" x14ac:dyDescent="0.25">
      <c r="A277" s="5">
        <v>5971</v>
      </c>
      <c r="B277" s="1"/>
    </row>
    <row r="278" spans="1:2" x14ac:dyDescent="0.25">
      <c r="A278" s="5" t="s">
        <v>520</v>
      </c>
      <c r="B278" s="1">
        <v>13212168.699999999</v>
      </c>
    </row>
    <row r="279" spans="1:2" x14ac:dyDescent="0.25">
      <c r="A279" s="5" t="s">
        <v>287</v>
      </c>
      <c r="B279" s="1"/>
    </row>
    <row r="280" spans="1:2" x14ac:dyDescent="0.25">
      <c r="A280" s="5" t="s">
        <v>310</v>
      </c>
      <c r="B280" s="1"/>
    </row>
    <row r="281" spans="1:2" x14ac:dyDescent="0.25">
      <c r="A281" s="5" t="s">
        <v>288</v>
      </c>
      <c r="B281" s="1"/>
    </row>
    <row r="282" spans="1:2" x14ac:dyDescent="0.25">
      <c r="A282" s="5">
        <v>2721</v>
      </c>
      <c r="B282" s="1"/>
    </row>
    <row r="283" spans="1:2" x14ac:dyDescent="0.25">
      <c r="A283" s="5" t="s">
        <v>82</v>
      </c>
      <c r="B283" s="1">
        <v>77223</v>
      </c>
    </row>
    <row r="284" spans="1:2" x14ac:dyDescent="0.25">
      <c r="A284" s="5">
        <v>3361</v>
      </c>
      <c r="B284" s="1"/>
    </row>
    <row r="285" spans="1:2" x14ac:dyDescent="0.25">
      <c r="A285" s="5" t="s">
        <v>133</v>
      </c>
      <c r="B285" s="1">
        <v>0</v>
      </c>
    </row>
    <row r="286" spans="1:2" x14ac:dyDescent="0.25">
      <c r="A286" s="5">
        <v>6121</v>
      </c>
      <c r="B286" s="1"/>
    </row>
    <row r="287" spans="1:2" x14ac:dyDescent="0.25">
      <c r="A287" s="5" t="s">
        <v>309</v>
      </c>
      <c r="B287" s="1">
        <v>246090415.44</v>
      </c>
    </row>
    <row r="288" spans="1:2" x14ac:dyDescent="0.25">
      <c r="A288" s="5">
        <v>6131</v>
      </c>
      <c r="B288" s="1"/>
    </row>
    <row r="289" spans="1:2" ht="30" x14ac:dyDescent="0.25">
      <c r="A289" s="5" t="s">
        <v>312</v>
      </c>
      <c r="B289" s="1">
        <v>411543386.52000004</v>
      </c>
    </row>
    <row r="290" spans="1:2" x14ac:dyDescent="0.25">
      <c r="A290" s="5">
        <v>6151</v>
      </c>
      <c r="B290" s="1"/>
    </row>
    <row r="291" spans="1:2" x14ac:dyDescent="0.25">
      <c r="A291" s="5" t="s">
        <v>315</v>
      </c>
      <c r="B291" s="1">
        <v>251717643.33000001</v>
      </c>
    </row>
    <row r="292" spans="1:2" x14ac:dyDescent="0.25">
      <c r="A292" s="5" t="s">
        <v>316</v>
      </c>
      <c r="B292" s="1"/>
    </row>
    <row r="293" spans="1:2" x14ac:dyDescent="0.25">
      <c r="A293" s="5" t="s">
        <v>288</v>
      </c>
      <c r="B293" s="1"/>
    </row>
    <row r="294" spans="1:2" x14ac:dyDescent="0.25">
      <c r="A294" s="5">
        <v>6121</v>
      </c>
      <c r="B294" s="1"/>
    </row>
    <row r="295" spans="1:2" x14ac:dyDescent="0.25">
      <c r="A295" s="5" t="s">
        <v>309</v>
      </c>
      <c r="B295" s="1">
        <v>7800000</v>
      </c>
    </row>
    <row r="296" spans="1:2" x14ac:dyDescent="0.25">
      <c r="A296" s="5">
        <v>6131</v>
      </c>
      <c r="B296" s="1"/>
    </row>
    <row r="297" spans="1:2" ht="30" x14ac:dyDescent="0.25">
      <c r="A297" s="5" t="s">
        <v>312</v>
      </c>
      <c r="B297" s="1">
        <v>3500000</v>
      </c>
    </row>
    <row r="298" spans="1:2" x14ac:dyDescent="0.25">
      <c r="A298" s="5">
        <v>6151</v>
      </c>
      <c r="B298" s="1"/>
    </row>
    <row r="299" spans="1:2" x14ac:dyDescent="0.25">
      <c r="A299" s="5" t="s">
        <v>315</v>
      </c>
      <c r="B299" s="1">
        <v>18700000</v>
      </c>
    </row>
    <row r="300" spans="1:2" x14ac:dyDescent="0.25">
      <c r="A300" s="5" t="s">
        <v>368</v>
      </c>
      <c r="B300" s="1"/>
    </row>
    <row r="301" spans="1:2" x14ac:dyDescent="0.25">
      <c r="A301" s="5" t="s">
        <v>288</v>
      </c>
      <c r="B301" s="1"/>
    </row>
    <row r="302" spans="1:2" x14ac:dyDescent="0.25">
      <c r="A302" s="5">
        <v>2161</v>
      </c>
      <c r="B302" s="1"/>
    </row>
    <row r="303" spans="1:2" x14ac:dyDescent="0.25">
      <c r="A303" s="5" t="s">
        <v>173</v>
      </c>
      <c r="B303" s="1">
        <v>175000</v>
      </c>
    </row>
    <row r="304" spans="1:2" x14ac:dyDescent="0.25">
      <c r="A304" s="5">
        <v>2721</v>
      </c>
      <c r="B304" s="1"/>
    </row>
    <row r="305" spans="1:2" x14ac:dyDescent="0.25">
      <c r="A305" s="5" t="s">
        <v>82</v>
      </c>
      <c r="B305" s="1">
        <v>180000</v>
      </c>
    </row>
    <row r="306" spans="1:2" x14ac:dyDescent="0.25">
      <c r="A306" s="5">
        <v>3581</v>
      </c>
      <c r="B306" s="1"/>
    </row>
    <row r="307" spans="1:2" x14ac:dyDescent="0.25">
      <c r="A307" s="5" t="s">
        <v>207</v>
      </c>
      <c r="B307" s="1">
        <v>245289664.56999999</v>
      </c>
    </row>
    <row r="308" spans="1:2" x14ac:dyDescent="0.25">
      <c r="A308" s="5" t="s">
        <v>389</v>
      </c>
      <c r="B308" s="1"/>
    </row>
    <row r="309" spans="1:2" x14ac:dyDescent="0.25">
      <c r="A309" s="5" t="s">
        <v>288</v>
      </c>
      <c r="B309" s="1"/>
    </row>
    <row r="310" spans="1:2" x14ac:dyDescent="0.25">
      <c r="A310" s="5">
        <v>2461</v>
      </c>
      <c r="B310" s="1"/>
    </row>
    <row r="311" spans="1:2" x14ac:dyDescent="0.25">
      <c r="A311" s="5" t="s">
        <v>206</v>
      </c>
      <c r="B311" s="1">
        <v>14573770.67</v>
      </c>
    </row>
    <row r="312" spans="1:2" x14ac:dyDescent="0.25">
      <c r="A312" s="5">
        <v>2721</v>
      </c>
      <c r="B312" s="1"/>
    </row>
    <row r="313" spans="1:2" x14ac:dyDescent="0.25">
      <c r="A313" s="5" t="s">
        <v>82</v>
      </c>
      <c r="B313" s="1">
        <v>96000</v>
      </c>
    </row>
    <row r="314" spans="1:2" x14ac:dyDescent="0.25">
      <c r="A314" s="5">
        <v>2911</v>
      </c>
      <c r="B314" s="1"/>
    </row>
    <row r="315" spans="1:2" x14ac:dyDescent="0.25">
      <c r="A315" s="5" t="s">
        <v>119</v>
      </c>
      <c r="B315" s="1">
        <v>150000</v>
      </c>
    </row>
    <row r="316" spans="1:2" x14ac:dyDescent="0.25">
      <c r="A316" s="5">
        <v>3111</v>
      </c>
      <c r="B316" s="1"/>
    </row>
    <row r="317" spans="1:2" x14ac:dyDescent="0.25">
      <c r="A317" s="5" t="s">
        <v>242</v>
      </c>
      <c r="B317" s="1">
        <v>116018929.88</v>
      </c>
    </row>
    <row r="318" spans="1:2" x14ac:dyDescent="0.25">
      <c r="A318" s="5">
        <v>3571</v>
      </c>
      <c r="B318" s="1"/>
    </row>
    <row r="319" spans="1:2" ht="30" x14ac:dyDescent="0.25">
      <c r="A319" s="5" t="s">
        <v>254</v>
      </c>
      <c r="B319" s="1">
        <v>0</v>
      </c>
    </row>
    <row r="320" spans="1:2" x14ac:dyDescent="0.25">
      <c r="A320" s="5" t="s">
        <v>289</v>
      </c>
      <c r="B320" s="1"/>
    </row>
    <row r="321" spans="1:2" x14ac:dyDescent="0.25">
      <c r="A321" s="5" t="s">
        <v>288</v>
      </c>
      <c r="B321" s="1"/>
    </row>
    <row r="322" spans="1:2" x14ac:dyDescent="0.25">
      <c r="A322" s="5">
        <v>2161</v>
      </c>
      <c r="B322" s="1"/>
    </row>
    <row r="323" spans="1:2" x14ac:dyDescent="0.25">
      <c r="A323" s="5" t="s">
        <v>173</v>
      </c>
      <c r="B323" s="1">
        <v>1472462.48</v>
      </c>
    </row>
    <row r="324" spans="1:2" x14ac:dyDescent="0.25">
      <c r="A324" s="5">
        <v>2411</v>
      </c>
      <c r="B324" s="1"/>
    </row>
    <row r="325" spans="1:2" x14ac:dyDescent="0.25">
      <c r="A325" s="5" t="s">
        <v>181</v>
      </c>
      <c r="B325" s="1">
        <v>773904</v>
      </c>
    </row>
    <row r="326" spans="1:2" x14ac:dyDescent="0.25">
      <c r="A326" s="5">
        <v>2421</v>
      </c>
      <c r="B326" s="1"/>
    </row>
    <row r="327" spans="1:2" x14ac:dyDescent="0.25">
      <c r="A327" s="5" t="s">
        <v>182</v>
      </c>
      <c r="B327" s="1">
        <v>14064553.470000001</v>
      </c>
    </row>
    <row r="328" spans="1:2" x14ac:dyDescent="0.25">
      <c r="A328" s="5">
        <v>2471</v>
      </c>
      <c r="B328" s="1"/>
    </row>
    <row r="329" spans="1:2" x14ac:dyDescent="0.25">
      <c r="A329" s="5" t="s">
        <v>184</v>
      </c>
      <c r="B329" s="1">
        <v>586933.61</v>
      </c>
    </row>
    <row r="330" spans="1:2" x14ac:dyDescent="0.25">
      <c r="A330" s="5">
        <v>2491</v>
      </c>
      <c r="B330" s="1"/>
    </row>
    <row r="331" spans="1:2" x14ac:dyDescent="0.25">
      <c r="A331" s="5" t="s">
        <v>80</v>
      </c>
      <c r="B331" s="1">
        <v>5922175.5</v>
      </c>
    </row>
    <row r="332" spans="1:2" x14ac:dyDescent="0.25">
      <c r="A332" s="5">
        <v>2721</v>
      </c>
      <c r="B332" s="1"/>
    </row>
    <row r="333" spans="1:2" x14ac:dyDescent="0.25">
      <c r="A333" s="5" t="s">
        <v>82</v>
      </c>
      <c r="B333" s="1">
        <v>235317.6</v>
      </c>
    </row>
    <row r="334" spans="1:2" x14ac:dyDescent="0.25">
      <c r="A334" s="5">
        <v>2911</v>
      </c>
      <c r="B334" s="1"/>
    </row>
    <row r="335" spans="1:2" x14ac:dyDescent="0.25">
      <c r="A335" s="5" t="s">
        <v>119</v>
      </c>
      <c r="B335" s="1">
        <v>885374.88</v>
      </c>
    </row>
    <row r="336" spans="1:2" x14ac:dyDescent="0.25">
      <c r="A336" s="5">
        <v>2981</v>
      </c>
      <c r="B336" s="1"/>
    </row>
    <row r="337" spans="1:2" x14ac:dyDescent="0.25">
      <c r="A337" s="5" t="s">
        <v>241</v>
      </c>
      <c r="B337" s="1">
        <v>107890.42</v>
      </c>
    </row>
    <row r="338" spans="1:2" x14ac:dyDescent="0.25">
      <c r="A338" s="5">
        <v>3261</v>
      </c>
      <c r="B338" s="1"/>
    </row>
    <row r="339" spans="1:2" x14ac:dyDescent="0.25">
      <c r="A339" s="5" t="s">
        <v>292</v>
      </c>
      <c r="B339" s="1">
        <v>24271817.420000002</v>
      </c>
    </row>
    <row r="340" spans="1:2" x14ac:dyDescent="0.25">
      <c r="A340" s="5">
        <v>3371</v>
      </c>
      <c r="B340" s="1"/>
    </row>
    <row r="341" spans="1:2" x14ac:dyDescent="0.25">
      <c r="A341" s="5" t="s">
        <v>249</v>
      </c>
      <c r="B341" s="1">
        <v>6034289.3899999997</v>
      </c>
    </row>
    <row r="342" spans="1:2" x14ac:dyDescent="0.25">
      <c r="A342" s="5">
        <v>5611</v>
      </c>
      <c r="B342" s="1"/>
    </row>
    <row r="343" spans="1:2" x14ac:dyDescent="0.25">
      <c r="A343" s="5" t="s">
        <v>286</v>
      </c>
      <c r="B343" s="1">
        <v>34442.42</v>
      </c>
    </row>
    <row r="344" spans="1:2" x14ac:dyDescent="0.25">
      <c r="A344" s="5">
        <v>5631</v>
      </c>
      <c r="B344" s="1"/>
    </row>
    <row r="345" spans="1:2" x14ac:dyDescent="0.25">
      <c r="A345" s="5" t="s">
        <v>291</v>
      </c>
      <c r="B345" s="1">
        <v>0</v>
      </c>
    </row>
    <row r="346" spans="1:2" x14ac:dyDescent="0.25">
      <c r="A346" s="5">
        <v>5671</v>
      </c>
      <c r="B346" s="1"/>
    </row>
    <row r="347" spans="1:2" x14ac:dyDescent="0.25">
      <c r="A347" s="5" t="s">
        <v>171</v>
      </c>
      <c r="B347" s="1">
        <v>883586.88</v>
      </c>
    </row>
    <row r="348" spans="1:2" x14ac:dyDescent="0.25">
      <c r="A348" s="5" t="s">
        <v>395</v>
      </c>
      <c r="B348" s="1"/>
    </row>
    <row r="349" spans="1:2" x14ac:dyDescent="0.25">
      <c r="A349" s="5" t="s">
        <v>288</v>
      </c>
      <c r="B349" s="1"/>
    </row>
    <row r="350" spans="1:2" x14ac:dyDescent="0.25">
      <c r="A350" s="5">
        <v>2161</v>
      </c>
      <c r="B350" s="1"/>
    </row>
    <row r="351" spans="1:2" x14ac:dyDescent="0.25">
      <c r="A351" s="5" t="s">
        <v>173</v>
      </c>
      <c r="B351" s="1">
        <v>450000</v>
      </c>
    </row>
    <row r="352" spans="1:2" x14ac:dyDescent="0.25">
      <c r="A352" s="5">
        <v>2421</v>
      </c>
      <c r="B352" s="1"/>
    </row>
    <row r="353" spans="1:2" x14ac:dyDescent="0.25">
      <c r="A353" s="5" t="s">
        <v>182</v>
      </c>
      <c r="B353" s="1">
        <v>10000</v>
      </c>
    </row>
    <row r="354" spans="1:2" x14ac:dyDescent="0.25">
      <c r="A354" s="5">
        <v>2461</v>
      </c>
      <c r="B354" s="1"/>
    </row>
    <row r="355" spans="1:2" x14ac:dyDescent="0.25">
      <c r="A355" s="5" t="s">
        <v>206</v>
      </c>
      <c r="B355" s="1">
        <v>100000</v>
      </c>
    </row>
    <row r="356" spans="1:2" x14ac:dyDescent="0.25">
      <c r="A356" s="5">
        <v>2481</v>
      </c>
      <c r="B356" s="1"/>
    </row>
    <row r="357" spans="1:2" x14ac:dyDescent="0.25">
      <c r="A357" s="5" t="s">
        <v>398</v>
      </c>
      <c r="B357" s="1">
        <v>20000</v>
      </c>
    </row>
    <row r="358" spans="1:2" x14ac:dyDescent="0.25">
      <c r="A358" s="5">
        <v>2491</v>
      </c>
      <c r="B358" s="1"/>
    </row>
    <row r="359" spans="1:2" x14ac:dyDescent="0.25">
      <c r="A359" s="5" t="s">
        <v>80</v>
      </c>
      <c r="B359" s="1">
        <v>100000</v>
      </c>
    </row>
    <row r="360" spans="1:2" x14ac:dyDescent="0.25">
      <c r="A360" s="5">
        <v>2521</v>
      </c>
      <c r="B360" s="1"/>
    </row>
    <row r="361" spans="1:2" x14ac:dyDescent="0.25">
      <c r="A361" s="5" t="s">
        <v>239</v>
      </c>
      <c r="B361" s="1">
        <v>620880</v>
      </c>
    </row>
    <row r="362" spans="1:2" x14ac:dyDescent="0.25">
      <c r="A362" s="5">
        <v>2531</v>
      </c>
      <c r="B362" s="1"/>
    </row>
    <row r="363" spans="1:2" x14ac:dyDescent="0.25">
      <c r="A363" s="5" t="s">
        <v>117</v>
      </c>
      <c r="B363" s="1">
        <v>6270000</v>
      </c>
    </row>
    <row r="364" spans="1:2" x14ac:dyDescent="0.25">
      <c r="A364" s="5">
        <v>2541</v>
      </c>
      <c r="B364" s="1"/>
    </row>
    <row r="365" spans="1:2" x14ac:dyDescent="0.25">
      <c r="A365" s="5" t="s">
        <v>331</v>
      </c>
      <c r="B365" s="1">
        <v>7000000</v>
      </c>
    </row>
    <row r="366" spans="1:2" x14ac:dyDescent="0.25">
      <c r="A366" s="5">
        <v>2561</v>
      </c>
      <c r="B366" s="1"/>
    </row>
    <row r="367" spans="1:2" x14ac:dyDescent="0.25">
      <c r="A367" s="5" t="s">
        <v>240</v>
      </c>
      <c r="B367" s="1">
        <v>6000</v>
      </c>
    </row>
    <row r="368" spans="1:2" x14ac:dyDescent="0.25">
      <c r="A368" s="5">
        <v>2711</v>
      </c>
      <c r="B368" s="1"/>
    </row>
    <row r="369" spans="1:2" x14ac:dyDescent="0.25">
      <c r="A369" s="5" t="s">
        <v>214</v>
      </c>
      <c r="B369" s="1">
        <v>1187100</v>
      </c>
    </row>
    <row r="370" spans="1:2" x14ac:dyDescent="0.25">
      <c r="A370" s="5">
        <v>2721</v>
      </c>
      <c r="B370" s="1"/>
    </row>
    <row r="371" spans="1:2" x14ac:dyDescent="0.25">
      <c r="A371" s="5" t="s">
        <v>82</v>
      </c>
      <c r="B371" s="1">
        <v>292200</v>
      </c>
    </row>
    <row r="372" spans="1:2" x14ac:dyDescent="0.25">
      <c r="A372" s="5">
        <v>2911</v>
      </c>
      <c r="B372" s="1"/>
    </row>
    <row r="373" spans="1:2" x14ac:dyDescent="0.25">
      <c r="A373" s="5" t="s">
        <v>119</v>
      </c>
      <c r="B373" s="1">
        <v>200000</v>
      </c>
    </row>
    <row r="374" spans="1:2" x14ac:dyDescent="0.25">
      <c r="A374" s="5">
        <v>3391</v>
      </c>
      <c r="B374" s="1"/>
    </row>
    <row r="375" spans="1:2" x14ac:dyDescent="0.25">
      <c r="A375" s="5" t="s">
        <v>176</v>
      </c>
      <c r="B375" s="1">
        <v>9689450.6899999995</v>
      </c>
    </row>
    <row r="376" spans="1:2" x14ac:dyDescent="0.25">
      <c r="A376" s="5">
        <v>3541</v>
      </c>
      <c r="B376" s="1"/>
    </row>
    <row r="377" spans="1:2" ht="30" x14ac:dyDescent="0.25">
      <c r="A377" s="5" t="s">
        <v>399</v>
      </c>
      <c r="B377" s="1">
        <v>468827.83</v>
      </c>
    </row>
    <row r="378" spans="1:2" x14ac:dyDescent="0.25">
      <c r="A378" s="5">
        <v>3561</v>
      </c>
      <c r="B378" s="1"/>
    </row>
    <row r="379" spans="1:2" x14ac:dyDescent="0.25">
      <c r="A379" s="5" t="s">
        <v>400</v>
      </c>
      <c r="B379" s="1">
        <v>11109.32</v>
      </c>
    </row>
    <row r="380" spans="1:2" x14ac:dyDescent="0.25">
      <c r="A380" s="5">
        <v>3581</v>
      </c>
      <c r="B380" s="1"/>
    </row>
    <row r="381" spans="1:2" x14ac:dyDescent="0.25">
      <c r="A381" s="5" t="s">
        <v>207</v>
      </c>
      <c r="B381" s="1">
        <v>1310921.07</v>
      </c>
    </row>
    <row r="382" spans="1:2" x14ac:dyDescent="0.25">
      <c r="A382" s="5">
        <v>5311</v>
      </c>
      <c r="B382" s="1"/>
    </row>
    <row r="383" spans="1:2" x14ac:dyDescent="0.25">
      <c r="A383" s="5" t="s">
        <v>362</v>
      </c>
      <c r="B383" s="1">
        <v>5578129</v>
      </c>
    </row>
    <row r="384" spans="1:2" x14ac:dyDescent="0.25">
      <c r="A384" s="5">
        <v>5321</v>
      </c>
      <c r="B384" s="1"/>
    </row>
    <row r="385" spans="1:2" x14ac:dyDescent="0.25">
      <c r="A385" s="5" t="s">
        <v>363</v>
      </c>
      <c r="B385" s="1">
        <v>975112</v>
      </c>
    </row>
    <row r="386" spans="1:2" x14ac:dyDescent="0.25">
      <c r="A386" s="5">
        <v>5621</v>
      </c>
      <c r="B386" s="1"/>
    </row>
    <row r="387" spans="1:2" x14ac:dyDescent="0.25">
      <c r="A387" s="5" t="s">
        <v>364</v>
      </c>
      <c r="B387" s="1">
        <v>40000</v>
      </c>
    </row>
    <row r="388" spans="1:2" x14ac:dyDescent="0.25">
      <c r="A388" s="5">
        <v>5641</v>
      </c>
      <c r="B388" s="1"/>
    </row>
    <row r="389" spans="1:2" ht="30" x14ac:dyDescent="0.25">
      <c r="A389" s="5" t="s">
        <v>234</v>
      </c>
      <c r="B389" s="1">
        <v>30000</v>
      </c>
    </row>
    <row r="390" spans="1:2" x14ac:dyDescent="0.25">
      <c r="A390" s="5">
        <v>5661</v>
      </c>
      <c r="B390" s="1"/>
    </row>
    <row r="391" spans="1:2" x14ac:dyDescent="0.25">
      <c r="A391" s="5" t="s">
        <v>397</v>
      </c>
      <c r="B391" s="1">
        <v>111805</v>
      </c>
    </row>
    <row r="392" spans="1:2" x14ac:dyDescent="0.25">
      <c r="A392" s="5">
        <v>5691</v>
      </c>
      <c r="B392" s="1"/>
    </row>
    <row r="393" spans="1:2" x14ac:dyDescent="0.25">
      <c r="A393" s="5" t="s">
        <v>330</v>
      </c>
      <c r="B393" s="1">
        <v>42000</v>
      </c>
    </row>
    <row r="394" spans="1:2" x14ac:dyDescent="0.25">
      <c r="A394" s="5" t="s">
        <v>382</v>
      </c>
      <c r="B394" s="1"/>
    </row>
    <row r="395" spans="1:2" x14ac:dyDescent="0.25">
      <c r="A395" s="5" t="s">
        <v>381</v>
      </c>
      <c r="B395" s="1"/>
    </row>
    <row r="396" spans="1:2" x14ac:dyDescent="0.25">
      <c r="A396" s="5">
        <v>2411</v>
      </c>
      <c r="B396" s="1"/>
    </row>
    <row r="397" spans="1:2" x14ac:dyDescent="0.25">
      <c r="A397" s="5" t="s">
        <v>181</v>
      </c>
      <c r="B397" s="1">
        <v>100000</v>
      </c>
    </row>
    <row r="398" spans="1:2" x14ac:dyDescent="0.25">
      <c r="A398" s="5">
        <v>2421</v>
      </c>
      <c r="B398" s="1"/>
    </row>
    <row r="399" spans="1:2" x14ac:dyDescent="0.25">
      <c r="A399" s="5" t="s">
        <v>182</v>
      </c>
      <c r="B399" s="1">
        <v>750000</v>
      </c>
    </row>
    <row r="400" spans="1:2" x14ac:dyDescent="0.25">
      <c r="A400" s="5">
        <v>2461</v>
      </c>
      <c r="B400" s="1"/>
    </row>
    <row r="401" spans="1:2" x14ac:dyDescent="0.25">
      <c r="A401" s="5" t="s">
        <v>206</v>
      </c>
      <c r="B401" s="1">
        <v>650000</v>
      </c>
    </row>
    <row r="402" spans="1:2" x14ac:dyDescent="0.25">
      <c r="A402" s="5">
        <v>2471</v>
      </c>
      <c r="B402" s="1"/>
    </row>
    <row r="403" spans="1:2" x14ac:dyDescent="0.25">
      <c r="A403" s="5" t="s">
        <v>184</v>
      </c>
      <c r="B403" s="1">
        <v>2680000</v>
      </c>
    </row>
    <row r="404" spans="1:2" x14ac:dyDescent="0.25">
      <c r="A404" s="5">
        <v>2491</v>
      </c>
      <c r="B404" s="1"/>
    </row>
    <row r="405" spans="1:2" x14ac:dyDescent="0.25">
      <c r="A405" s="5" t="s">
        <v>80</v>
      </c>
      <c r="B405" s="1">
        <v>7000</v>
      </c>
    </row>
    <row r="406" spans="1:2" x14ac:dyDescent="0.25">
      <c r="A406" s="5">
        <v>2511</v>
      </c>
      <c r="B406" s="1"/>
    </row>
    <row r="407" spans="1:2" x14ac:dyDescent="0.25">
      <c r="A407" s="5" t="s">
        <v>384</v>
      </c>
      <c r="B407" s="1">
        <v>3800000</v>
      </c>
    </row>
    <row r="408" spans="1:2" x14ac:dyDescent="0.25">
      <c r="A408" s="5">
        <v>2551</v>
      </c>
      <c r="B408" s="1"/>
    </row>
    <row r="409" spans="1:2" x14ac:dyDescent="0.25">
      <c r="A409" s="5" t="s">
        <v>385</v>
      </c>
      <c r="B409" s="1">
        <v>470000</v>
      </c>
    </row>
    <row r="410" spans="1:2" x14ac:dyDescent="0.25">
      <c r="A410" s="5">
        <v>2561</v>
      </c>
      <c r="B410" s="1"/>
    </row>
    <row r="411" spans="1:2" x14ac:dyDescent="0.25">
      <c r="A411" s="5" t="s">
        <v>240</v>
      </c>
      <c r="B411" s="1">
        <v>2750000</v>
      </c>
    </row>
    <row r="412" spans="1:2" x14ac:dyDescent="0.25">
      <c r="A412" s="5">
        <v>2721</v>
      </c>
      <c r="B412" s="1"/>
    </row>
    <row r="413" spans="1:2" x14ac:dyDescent="0.25">
      <c r="A413" s="5" t="s">
        <v>82</v>
      </c>
      <c r="B413" s="1">
        <v>480000</v>
      </c>
    </row>
    <row r="414" spans="1:2" x14ac:dyDescent="0.25">
      <c r="A414" s="5">
        <v>2911</v>
      </c>
      <c r="B414" s="1"/>
    </row>
    <row r="415" spans="1:2" x14ac:dyDescent="0.25">
      <c r="A415" s="5" t="s">
        <v>119</v>
      </c>
      <c r="B415" s="1">
        <v>5472017.1500000004</v>
      </c>
    </row>
    <row r="416" spans="1:2" x14ac:dyDescent="0.25">
      <c r="A416" s="5">
        <v>2981</v>
      </c>
      <c r="B416" s="1"/>
    </row>
    <row r="417" spans="1:2" x14ac:dyDescent="0.25">
      <c r="A417" s="5" t="s">
        <v>241</v>
      </c>
      <c r="B417" s="1">
        <v>200000</v>
      </c>
    </row>
    <row r="418" spans="1:2" x14ac:dyDescent="0.25">
      <c r="A418" s="5">
        <v>3111</v>
      </c>
      <c r="B418" s="1"/>
    </row>
    <row r="419" spans="1:2" x14ac:dyDescent="0.25">
      <c r="A419" s="5" t="s">
        <v>242</v>
      </c>
      <c r="B419" s="1">
        <v>128465691.95999999</v>
      </c>
    </row>
    <row r="420" spans="1:2" x14ac:dyDescent="0.25">
      <c r="A420" s="5">
        <v>3261</v>
      </c>
      <c r="B420" s="1"/>
    </row>
    <row r="421" spans="1:2" x14ac:dyDescent="0.25">
      <c r="A421" s="5" t="s">
        <v>292</v>
      </c>
      <c r="B421" s="1">
        <v>95200000</v>
      </c>
    </row>
    <row r="422" spans="1:2" x14ac:dyDescent="0.25">
      <c r="A422" s="5">
        <v>3311</v>
      </c>
      <c r="B422" s="1"/>
    </row>
    <row r="423" spans="1:2" x14ac:dyDescent="0.25">
      <c r="A423" s="5" t="s">
        <v>84</v>
      </c>
      <c r="B423" s="1">
        <v>2958000</v>
      </c>
    </row>
    <row r="424" spans="1:2" x14ac:dyDescent="0.25">
      <c r="A424" s="5">
        <v>3321</v>
      </c>
      <c r="B424" s="1"/>
    </row>
    <row r="425" spans="1:2" ht="30" x14ac:dyDescent="0.25">
      <c r="A425" s="5" t="s">
        <v>247</v>
      </c>
      <c r="B425" s="1">
        <v>5315963.32</v>
      </c>
    </row>
    <row r="426" spans="1:2" x14ac:dyDescent="0.25">
      <c r="A426" s="5">
        <v>3381</v>
      </c>
      <c r="B426" s="1"/>
    </row>
    <row r="427" spans="1:2" x14ac:dyDescent="0.25">
      <c r="A427" s="5" t="s">
        <v>175</v>
      </c>
      <c r="B427" s="1">
        <v>42994257.600000001</v>
      </c>
    </row>
    <row r="428" spans="1:2" x14ac:dyDescent="0.25">
      <c r="A428" s="5">
        <v>3391</v>
      </c>
      <c r="B428" s="1"/>
    </row>
    <row r="429" spans="1:2" x14ac:dyDescent="0.25">
      <c r="A429" s="5" t="s">
        <v>176</v>
      </c>
      <c r="B429" s="1">
        <v>0</v>
      </c>
    </row>
    <row r="430" spans="1:2" x14ac:dyDescent="0.25">
      <c r="A430" s="5">
        <v>3571</v>
      </c>
      <c r="B430" s="1"/>
    </row>
    <row r="431" spans="1:2" ht="30" x14ac:dyDescent="0.25">
      <c r="A431" s="5" t="s">
        <v>254</v>
      </c>
      <c r="B431" s="1">
        <v>249794047.43000001</v>
      </c>
    </row>
    <row r="432" spans="1:2" x14ac:dyDescent="0.25">
      <c r="A432" s="5">
        <v>3922</v>
      </c>
      <c r="B432" s="1"/>
    </row>
    <row r="433" spans="1:2" x14ac:dyDescent="0.25">
      <c r="A433" s="5" t="s">
        <v>257</v>
      </c>
      <c r="B433" s="1">
        <v>10259700</v>
      </c>
    </row>
    <row r="434" spans="1:2" x14ac:dyDescent="0.25">
      <c r="A434" s="5">
        <v>5611</v>
      </c>
      <c r="B434" s="1"/>
    </row>
    <row r="435" spans="1:2" x14ac:dyDescent="0.25">
      <c r="A435" s="5" t="s">
        <v>286</v>
      </c>
      <c r="B435" s="1">
        <v>128500</v>
      </c>
    </row>
    <row r="436" spans="1:2" x14ac:dyDescent="0.25">
      <c r="A436" s="5" t="s">
        <v>451</v>
      </c>
      <c r="B436" s="1"/>
    </row>
    <row r="437" spans="1:2" x14ac:dyDescent="0.25">
      <c r="A437" s="5" t="s">
        <v>452</v>
      </c>
      <c r="B437" s="1"/>
    </row>
    <row r="438" spans="1:2" x14ac:dyDescent="0.25">
      <c r="A438" s="5" t="s">
        <v>76</v>
      </c>
      <c r="B438" s="1"/>
    </row>
    <row r="439" spans="1:2" x14ac:dyDescent="0.25">
      <c r="A439" s="5">
        <v>4211</v>
      </c>
      <c r="B439" s="1"/>
    </row>
    <row r="440" spans="1:2" ht="30" x14ac:dyDescent="0.25">
      <c r="A440" s="5" t="s">
        <v>153</v>
      </c>
      <c r="B440" s="1">
        <v>12391003.16</v>
      </c>
    </row>
    <row r="441" spans="1:2" x14ac:dyDescent="0.25">
      <c r="A441" s="5" t="s">
        <v>432</v>
      </c>
      <c r="B441" s="1"/>
    </row>
    <row r="442" spans="1:2" x14ac:dyDescent="0.25">
      <c r="A442" s="5" t="s">
        <v>433</v>
      </c>
      <c r="B442" s="1"/>
    </row>
    <row r="443" spans="1:2" x14ac:dyDescent="0.25">
      <c r="A443" s="5" t="s">
        <v>76</v>
      </c>
      <c r="B443" s="1"/>
    </row>
    <row r="444" spans="1:2" x14ac:dyDescent="0.25">
      <c r="A444" s="5">
        <v>4211</v>
      </c>
      <c r="B444" s="1"/>
    </row>
    <row r="445" spans="1:2" ht="30" x14ac:dyDescent="0.25">
      <c r="A445" s="5" t="s">
        <v>153</v>
      </c>
      <c r="B445" s="1">
        <v>6135546.4699999997</v>
      </c>
    </row>
    <row r="446" spans="1:2" x14ac:dyDescent="0.25">
      <c r="A446" s="5" t="s">
        <v>228</v>
      </c>
      <c r="B446" s="1"/>
    </row>
    <row r="447" spans="1:2" x14ac:dyDescent="0.25">
      <c r="A447" s="5" t="s">
        <v>229</v>
      </c>
      <c r="B447" s="1"/>
    </row>
    <row r="448" spans="1:2" x14ac:dyDescent="0.25">
      <c r="A448" s="5" t="s">
        <v>60</v>
      </c>
      <c r="B448" s="1"/>
    </row>
    <row r="449" spans="1:2" x14ac:dyDescent="0.25">
      <c r="A449" s="5">
        <v>1221</v>
      </c>
      <c r="B449" s="1"/>
    </row>
    <row r="450" spans="1:2" x14ac:dyDescent="0.25">
      <c r="A450" s="5" t="s">
        <v>266</v>
      </c>
      <c r="B450" s="1">
        <v>0</v>
      </c>
    </row>
    <row r="451" spans="1:2" x14ac:dyDescent="0.25">
      <c r="A451" s="5">
        <v>1421</v>
      </c>
      <c r="B451" s="1"/>
    </row>
    <row r="452" spans="1:2" x14ac:dyDescent="0.25">
      <c r="A452" s="5" t="s">
        <v>277</v>
      </c>
      <c r="B452" s="1">
        <v>0</v>
      </c>
    </row>
    <row r="453" spans="1:2" x14ac:dyDescent="0.25">
      <c r="A453" s="5">
        <v>1432</v>
      </c>
      <c r="B453" s="1"/>
    </row>
    <row r="454" spans="1:2" x14ac:dyDescent="0.25">
      <c r="A454" s="5" t="s">
        <v>279</v>
      </c>
      <c r="B454" s="1">
        <v>0</v>
      </c>
    </row>
    <row r="455" spans="1:2" x14ac:dyDescent="0.25">
      <c r="A455" s="5">
        <v>1591</v>
      </c>
      <c r="B455" s="1"/>
    </row>
    <row r="456" spans="1:2" x14ac:dyDescent="0.25">
      <c r="A456" s="5" t="s">
        <v>283</v>
      </c>
      <c r="B456" s="1">
        <v>0</v>
      </c>
    </row>
    <row r="457" spans="1:2" x14ac:dyDescent="0.25">
      <c r="A457" s="5">
        <v>2111</v>
      </c>
      <c r="B457" s="1"/>
    </row>
    <row r="458" spans="1:2" x14ac:dyDescent="0.25">
      <c r="A458" s="5" t="s">
        <v>114</v>
      </c>
      <c r="B458" s="1">
        <v>3220913.18</v>
      </c>
    </row>
    <row r="459" spans="1:2" x14ac:dyDescent="0.25">
      <c r="A459" s="5">
        <v>2141</v>
      </c>
      <c r="B459" s="1"/>
    </row>
    <row r="460" spans="1:2" ht="30" x14ac:dyDescent="0.25">
      <c r="A460" s="5" t="s">
        <v>115</v>
      </c>
      <c r="B460" s="1">
        <v>204194.1</v>
      </c>
    </row>
    <row r="461" spans="1:2" x14ac:dyDescent="0.25">
      <c r="A461" s="5">
        <v>2151</v>
      </c>
      <c r="B461" s="1"/>
    </row>
    <row r="462" spans="1:2" x14ac:dyDescent="0.25">
      <c r="A462" s="5" t="s">
        <v>237</v>
      </c>
      <c r="B462" s="1">
        <v>420</v>
      </c>
    </row>
    <row r="463" spans="1:2" x14ac:dyDescent="0.25">
      <c r="A463" s="5">
        <v>2161</v>
      </c>
      <c r="B463" s="1"/>
    </row>
    <row r="464" spans="1:2" x14ac:dyDescent="0.25">
      <c r="A464" s="5" t="s">
        <v>173</v>
      </c>
      <c r="B464" s="1">
        <v>848656.1</v>
      </c>
    </row>
    <row r="465" spans="1:2" x14ac:dyDescent="0.25">
      <c r="A465" s="5">
        <v>2211</v>
      </c>
      <c r="B465" s="1"/>
    </row>
    <row r="466" spans="1:2" x14ac:dyDescent="0.25">
      <c r="A466" s="5" t="s">
        <v>73</v>
      </c>
      <c r="B466" s="1">
        <v>424924</v>
      </c>
    </row>
    <row r="467" spans="1:2" x14ac:dyDescent="0.25">
      <c r="A467" s="5">
        <v>2411</v>
      </c>
      <c r="B467" s="1"/>
    </row>
    <row r="468" spans="1:2" x14ac:dyDescent="0.25">
      <c r="A468" s="5" t="s">
        <v>181</v>
      </c>
      <c r="B468" s="1">
        <v>11449.82</v>
      </c>
    </row>
    <row r="469" spans="1:2" x14ac:dyDescent="0.25">
      <c r="A469" s="5">
        <v>2421</v>
      </c>
      <c r="B469" s="1"/>
    </row>
    <row r="470" spans="1:2" x14ac:dyDescent="0.25">
      <c r="A470" s="5" t="s">
        <v>182</v>
      </c>
      <c r="B470" s="1">
        <v>20000</v>
      </c>
    </row>
    <row r="471" spans="1:2" x14ac:dyDescent="0.25">
      <c r="A471" s="5">
        <v>2441</v>
      </c>
      <c r="B471" s="1"/>
    </row>
    <row r="472" spans="1:2" x14ac:dyDescent="0.25">
      <c r="A472" s="5" t="s">
        <v>183</v>
      </c>
      <c r="B472" s="1">
        <v>1287</v>
      </c>
    </row>
    <row r="473" spans="1:2" x14ac:dyDescent="0.25">
      <c r="A473" s="5">
        <v>2451</v>
      </c>
      <c r="B473" s="1"/>
    </row>
    <row r="474" spans="1:2" x14ac:dyDescent="0.25">
      <c r="A474" s="5" t="s">
        <v>238</v>
      </c>
      <c r="B474" s="1">
        <v>47757.2</v>
      </c>
    </row>
    <row r="475" spans="1:2" x14ac:dyDescent="0.25">
      <c r="A475" s="5">
        <v>2461</v>
      </c>
      <c r="B475" s="1"/>
    </row>
    <row r="476" spans="1:2" x14ac:dyDescent="0.25">
      <c r="A476" s="5" t="s">
        <v>206</v>
      </c>
      <c r="B476" s="1">
        <v>150000</v>
      </c>
    </row>
    <row r="477" spans="1:2" x14ac:dyDescent="0.25">
      <c r="A477" s="5">
        <v>2471</v>
      </c>
      <c r="B477" s="1"/>
    </row>
    <row r="478" spans="1:2" x14ac:dyDescent="0.25">
      <c r="A478" s="5" t="s">
        <v>184</v>
      </c>
      <c r="B478" s="1">
        <v>42700</v>
      </c>
    </row>
    <row r="479" spans="1:2" x14ac:dyDescent="0.25">
      <c r="A479" s="5">
        <v>2491</v>
      </c>
      <c r="B479" s="1"/>
    </row>
    <row r="480" spans="1:2" x14ac:dyDescent="0.25">
      <c r="A480" s="5" t="s">
        <v>80</v>
      </c>
      <c r="B480" s="1">
        <v>420000</v>
      </c>
    </row>
    <row r="481" spans="1:2" x14ac:dyDescent="0.25">
      <c r="A481" s="5">
        <v>2521</v>
      </c>
      <c r="B481" s="1"/>
    </row>
    <row r="482" spans="1:2" x14ac:dyDescent="0.25">
      <c r="A482" s="5" t="s">
        <v>239</v>
      </c>
      <c r="B482" s="1">
        <v>123580</v>
      </c>
    </row>
    <row r="483" spans="1:2" x14ac:dyDescent="0.25">
      <c r="A483" s="5">
        <v>2561</v>
      </c>
      <c r="B483" s="1"/>
    </row>
    <row r="484" spans="1:2" x14ac:dyDescent="0.25">
      <c r="A484" s="5" t="s">
        <v>240</v>
      </c>
      <c r="B484" s="1">
        <v>16200</v>
      </c>
    </row>
    <row r="485" spans="1:2" x14ac:dyDescent="0.25">
      <c r="A485" s="5">
        <v>2611</v>
      </c>
      <c r="B485" s="1"/>
    </row>
    <row r="486" spans="1:2" x14ac:dyDescent="0.25">
      <c r="A486" s="5" t="s">
        <v>185</v>
      </c>
      <c r="B486" s="1">
        <v>44577000</v>
      </c>
    </row>
    <row r="487" spans="1:2" x14ac:dyDescent="0.25">
      <c r="A487" s="5">
        <v>2711</v>
      </c>
      <c r="B487" s="1"/>
    </row>
    <row r="488" spans="1:2" x14ac:dyDescent="0.25">
      <c r="A488" s="5" t="s">
        <v>214</v>
      </c>
      <c r="B488" s="1">
        <v>100000</v>
      </c>
    </row>
    <row r="489" spans="1:2" x14ac:dyDescent="0.25">
      <c r="A489" s="5">
        <v>2721</v>
      </c>
      <c r="B489" s="1"/>
    </row>
    <row r="490" spans="1:2" x14ac:dyDescent="0.25">
      <c r="A490" s="5" t="s">
        <v>82</v>
      </c>
      <c r="B490" s="1">
        <v>195000</v>
      </c>
    </row>
    <row r="491" spans="1:2" x14ac:dyDescent="0.25">
      <c r="A491" s="5">
        <v>2911</v>
      </c>
      <c r="B491" s="1"/>
    </row>
    <row r="492" spans="1:2" x14ac:dyDescent="0.25">
      <c r="A492" s="5" t="s">
        <v>119</v>
      </c>
      <c r="B492" s="1">
        <v>447560.86</v>
      </c>
    </row>
    <row r="493" spans="1:2" x14ac:dyDescent="0.25">
      <c r="A493" s="5">
        <v>2921</v>
      </c>
      <c r="B493" s="1"/>
    </row>
    <row r="494" spans="1:2" x14ac:dyDescent="0.25">
      <c r="A494" s="5" t="s">
        <v>120</v>
      </c>
      <c r="B494" s="1">
        <v>45000</v>
      </c>
    </row>
    <row r="495" spans="1:2" x14ac:dyDescent="0.25">
      <c r="A495" s="5">
        <v>2941</v>
      </c>
      <c r="B495" s="1"/>
    </row>
    <row r="496" spans="1:2" ht="30" x14ac:dyDescent="0.25">
      <c r="A496" s="5" t="s">
        <v>122</v>
      </c>
      <c r="B496" s="1">
        <v>1050</v>
      </c>
    </row>
    <row r="497" spans="1:2" x14ac:dyDescent="0.25">
      <c r="A497" s="5">
        <v>2961</v>
      </c>
      <c r="B497" s="1"/>
    </row>
    <row r="498" spans="1:2" x14ac:dyDescent="0.25">
      <c r="A498" s="5" t="s">
        <v>123</v>
      </c>
      <c r="B498" s="1">
        <v>1897238.17</v>
      </c>
    </row>
    <row r="499" spans="1:2" x14ac:dyDescent="0.25">
      <c r="A499" s="5">
        <v>2981</v>
      </c>
      <c r="B499" s="1"/>
    </row>
    <row r="500" spans="1:2" x14ac:dyDescent="0.25">
      <c r="A500" s="5" t="s">
        <v>241</v>
      </c>
      <c r="B500" s="1">
        <v>711398.3</v>
      </c>
    </row>
    <row r="501" spans="1:2" x14ac:dyDescent="0.25">
      <c r="A501" s="5">
        <v>2991</v>
      </c>
      <c r="B501" s="1"/>
    </row>
    <row r="502" spans="1:2" x14ac:dyDescent="0.25">
      <c r="A502" s="5" t="s">
        <v>118</v>
      </c>
      <c r="B502" s="1">
        <v>423400</v>
      </c>
    </row>
    <row r="503" spans="1:2" x14ac:dyDescent="0.25">
      <c r="A503" s="5">
        <v>3111</v>
      </c>
      <c r="B503" s="1"/>
    </row>
    <row r="504" spans="1:2" x14ac:dyDescent="0.25">
      <c r="A504" s="5" t="s">
        <v>242</v>
      </c>
      <c r="B504" s="1">
        <v>7773300</v>
      </c>
    </row>
    <row r="505" spans="1:2" x14ac:dyDescent="0.25">
      <c r="A505" s="5">
        <v>3141</v>
      </c>
      <c r="B505" s="1"/>
    </row>
    <row r="506" spans="1:2" x14ac:dyDescent="0.25">
      <c r="A506" s="5" t="s">
        <v>243</v>
      </c>
      <c r="B506" s="1">
        <v>696000</v>
      </c>
    </row>
    <row r="507" spans="1:2" x14ac:dyDescent="0.25">
      <c r="A507" s="5">
        <v>3161</v>
      </c>
      <c r="B507" s="1"/>
    </row>
    <row r="508" spans="1:2" x14ac:dyDescent="0.25">
      <c r="A508" s="5" t="s">
        <v>244</v>
      </c>
      <c r="B508" s="1">
        <v>2210840</v>
      </c>
    </row>
    <row r="509" spans="1:2" x14ac:dyDescent="0.25">
      <c r="A509" s="5">
        <v>3181</v>
      </c>
      <c r="B509" s="1"/>
    </row>
    <row r="510" spans="1:2" x14ac:dyDescent="0.25">
      <c r="A510" s="5" t="s">
        <v>125</v>
      </c>
      <c r="B510" s="1">
        <v>362</v>
      </c>
    </row>
    <row r="511" spans="1:2" x14ac:dyDescent="0.25">
      <c r="A511" s="5">
        <v>3221</v>
      </c>
      <c r="B511" s="1"/>
    </row>
    <row r="512" spans="1:2" x14ac:dyDescent="0.25">
      <c r="A512" s="5" t="s">
        <v>245</v>
      </c>
      <c r="B512" s="1">
        <v>2222854.16</v>
      </c>
    </row>
    <row r="513" spans="1:2" x14ac:dyDescent="0.25">
      <c r="A513" s="5">
        <v>3231</v>
      </c>
      <c r="B513" s="1"/>
    </row>
    <row r="514" spans="1:2" ht="30" x14ac:dyDescent="0.25">
      <c r="A514" s="5" t="s">
        <v>246</v>
      </c>
      <c r="B514" s="1">
        <v>0</v>
      </c>
    </row>
    <row r="515" spans="1:2" x14ac:dyDescent="0.25">
      <c r="A515" s="5">
        <v>3251</v>
      </c>
      <c r="B515" s="1"/>
    </row>
    <row r="516" spans="1:2" x14ac:dyDescent="0.25">
      <c r="A516" s="5" t="s">
        <v>186</v>
      </c>
      <c r="B516" s="1">
        <v>120743674.19</v>
      </c>
    </row>
    <row r="517" spans="1:2" x14ac:dyDescent="0.25">
      <c r="A517" s="5">
        <v>3291</v>
      </c>
      <c r="B517" s="1"/>
    </row>
    <row r="518" spans="1:2" x14ac:dyDescent="0.25">
      <c r="A518" s="5" t="s">
        <v>131</v>
      </c>
      <c r="B518" s="1">
        <v>64194</v>
      </c>
    </row>
    <row r="519" spans="1:2" x14ac:dyDescent="0.25">
      <c r="A519" s="5">
        <v>3311</v>
      </c>
      <c r="B519" s="1"/>
    </row>
    <row r="520" spans="1:2" x14ac:dyDescent="0.25">
      <c r="A520" s="5" t="s">
        <v>84</v>
      </c>
      <c r="B520" s="1">
        <v>231420</v>
      </c>
    </row>
    <row r="521" spans="1:2" x14ac:dyDescent="0.25">
      <c r="A521" s="5">
        <v>3321</v>
      </c>
      <c r="B521" s="1"/>
    </row>
    <row r="522" spans="1:2" ht="30" x14ac:dyDescent="0.25">
      <c r="A522" s="5" t="s">
        <v>247</v>
      </c>
      <c r="B522" s="1">
        <v>0</v>
      </c>
    </row>
    <row r="523" spans="1:2" x14ac:dyDescent="0.25">
      <c r="A523" s="5">
        <v>3331</v>
      </c>
      <c r="B523" s="1"/>
    </row>
    <row r="524" spans="1:2" ht="30" x14ac:dyDescent="0.25">
      <c r="A524" s="5" t="s">
        <v>132</v>
      </c>
      <c r="B524" s="1">
        <v>57028.3</v>
      </c>
    </row>
    <row r="525" spans="1:2" x14ac:dyDescent="0.25">
      <c r="A525" s="5">
        <v>3341</v>
      </c>
      <c r="B525" s="1"/>
    </row>
    <row r="526" spans="1:2" x14ac:dyDescent="0.25">
      <c r="A526" s="5" t="s">
        <v>248</v>
      </c>
      <c r="B526" s="1">
        <v>578882.6</v>
      </c>
    </row>
    <row r="527" spans="1:2" x14ac:dyDescent="0.25">
      <c r="A527" s="5">
        <v>3371</v>
      </c>
      <c r="B527" s="1"/>
    </row>
    <row r="528" spans="1:2" x14ac:dyDescent="0.25">
      <c r="A528" s="5" t="s">
        <v>249</v>
      </c>
      <c r="B528" s="1">
        <v>20896724.579999998</v>
      </c>
    </row>
    <row r="529" spans="1:2" x14ac:dyDescent="0.25">
      <c r="A529" s="5">
        <v>3411</v>
      </c>
      <c r="B529" s="1"/>
    </row>
    <row r="530" spans="1:2" x14ac:dyDescent="0.25">
      <c r="A530" s="5" t="s">
        <v>135</v>
      </c>
      <c r="B530" s="1">
        <v>121.3</v>
      </c>
    </row>
    <row r="531" spans="1:2" x14ac:dyDescent="0.25">
      <c r="A531" s="5">
        <v>3441</v>
      </c>
      <c r="B531" s="1"/>
    </row>
    <row r="532" spans="1:2" x14ac:dyDescent="0.25">
      <c r="A532" s="5" t="s">
        <v>250</v>
      </c>
      <c r="B532" s="1">
        <v>298329</v>
      </c>
    </row>
    <row r="533" spans="1:2" x14ac:dyDescent="0.25">
      <c r="A533" s="5">
        <v>3451</v>
      </c>
      <c r="B533" s="1"/>
    </row>
    <row r="534" spans="1:2" x14ac:dyDescent="0.25">
      <c r="A534" s="5" t="s">
        <v>251</v>
      </c>
      <c r="B534" s="1">
        <v>5914360.3300000001</v>
      </c>
    </row>
    <row r="535" spans="1:2" x14ac:dyDescent="0.25">
      <c r="A535" s="5">
        <v>3481</v>
      </c>
      <c r="B535" s="1"/>
    </row>
    <row r="536" spans="1:2" x14ac:dyDescent="0.25">
      <c r="A536" s="5" t="s">
        <v>252</v>
      </c>
      <c r="B536" s="1">
        <v>999651.5</v>
      </c>
    </row>
    <row r="537" spans="1:2" x14ac:dyDescent="0.25">
      <c r="A537" s="5">
        <v>3511</v>
      </c>
      <c r="B537" s="1"/>
    </row>
    <row r="538" spans="1:2" x14ac:dyDescent="0.25">
      <c r="A538" s="5" t="s">
        <v>138</v>
      </c>
      <c r="B538" s="1">
        <v>175579</v>
      </c>
    </row>
    <row r="539" spans="1:2" x14ac:dyDescent="0.25">
      <c r="A539" s="5">
        <v>3521</v>
      </c>
      <c r="B539" s="1"/>
    </row>
    <row r="540" spans="1:2" ht="30" x14ac:dyDescent="0.25">
      <c r="A540" s="5" t="s">
        <v>86</v>
      </c>
      <c r="B540" s="1">
        <v>25438.799999999999</v>
      </c>
    </row>
    <row r="541" spans="1:2" x14ac:dyDescent="0.25">
      <c r="A541" s="5">
        <v>3551</v>
      </c>
      <c r="B541" s="1"/>
    </row>
    <row r="542" spans="1:2" x14ac:dyDescent="0.25">
      <c r="A542" s="5" t="s">
        <v>253</v>
      </c>
      <c r="B542" s="1">
        <v>18245692.09</v>
      </c>
    </row>
    <row r="543" spans="1:2" x14ac:dyDescent="0.25">
      <c r="A543" s="5">
        <v>3571</v>
      </c>
      <c r="B543" s="1"/>
    </row>
    <row r="544" spans="1:2" ht="30" x14ac:dyDescent="0.25">
      <c r="A544" s="5" t="s">
        <v>254</v>
      </c>
      <c r="B544" s="1">
        <v>19985319.600000001</v>
      </c>
    </row>
    <row r="545" spans="1:2" x14ac:dyDescent="0.25">
      <c r="A545" s="5">
        <v>3631</v>
      </c>
      <c r="B545" s="1"/>
    </row>
    <row r="546" spans="1:2" ht="30" x14ac:dyDescent="0.25">
      <c r="A546" s="5" t="s">
        <v>255</v>
      </c>
      <c r="B546" s="1">
        <v>4866666.5199999996</v>
      </c>
    </row>
    <row r="547" spans="1:2" x14ac:dyDescent="0.25">
      <c r="A547" s="5">
        <v>3821</v>
      </c>
      <c r="B547" s="1"/>
    </row>
    <row r="548" spans="1:2" x14ac:dyDescent="0.25">
      <c r="A548" s="5" t="s">
        <v>144</v>
      </c>
      <c r="B548" s="1">
        <v>514777.21</v>
      </c>
    </row>
    <row r="549" spans="1:2" x14ac:dyDescent="0.25">
      <c r="A549" s="5">
        <v>3911</v>
      </c>
      <c r="B549" s="1"/>
    </row>
    <row r="550" spans="1:2" x14ac:dyDescent="0.25">
      <c r="A550" s="5" t="s">
        <v>256</v>
      </c>
      <c r="B550" s="1">
        <v>445766.8</v>
      </c>
    </row>
    <row r="551" spans="1:2" x14ac:dyDescent="0.25">
      <c r="A551" s="5">
        <v>3922</v>
      </c>
      <c r="B551" s="1"/>
    </row>
    <row r="552" spans="1:2" x14ac:dyDescent="0.25">
      <c r="A552" s="5" t="s">
        <v>257</v>
      </c>
      <c r="B552" s="1">
        <v>1115936.99</v>
      </c>
    </row>
    <row r="553" spans="1:2" x14ac:dyDescent="0.25">
      <c r="A553" s="5">
        <v>3941</v>
      </c>
      <c r="B553" s="1"/>
    </row>
    <row r="554" spans="1:2" x14ac:dyDescent="0.25">
      <c r="A554" s="5" t="s">
        <v>151</v>
      </c>
      <c r="B554" s="1">
        <v>10755000</v>
      </c>
    </row>
    <row r="555" spans="1:2" x14ac:dyDescent="0.25">
      <c r="A555" s="5">
        <v>3962</v>
      </c>
      <c r="B555" s="1"/>
    </row>
    <row r="556" spans="1:2" x14ac:dyDescent="0.25">
      <c r="A556" s="5" t="s">
        <v>258</v>
      </c>
      <c r="B556" s="1">
        <v>83080.800000000003</v>
      </c>
    </row>
    <row r="557" spans="1:2" x14ac:dyDescent="0.25">
      <c r="A557" s="5">
        <v>5111</v>
      </c>
      <c r="B557" s="1"/>
    </row>
    <row r="558" spans="1:2" x14ac:dyDescent="0.25">
      <c r="A558" s="5" t="s">
        <v>104</v>
      </c>
      <c r="B558" s="1">
        <v>567187.25</v>
      </c>
    </row>
    <row r="559" spans="1:2" x14ac:dyDescent="0.25">
      <c r="A559" s="5">
        <v>5121</v>
      </c>
      <c r="B559" s="1"/>
    </row>
    <row r="560" spans="1:2" x14ac:dyDescent="0.25">
      <c r="A560" s="5" t="s">
        <v>231</v>
      </c>
      <c r="B560" s="1">
        <v>264480</v>
      </c>
    </row>
    <row r="561" spans="1:2" x14ac:dyDescent="0.25">
      <c r="A561" s="5">
        <v>5191</v>
      </c>
      <c r="B561" s="1"/>
    </row>
    <row r="562" spans="1:2" x14ac:dyDescent="0.25">
      <c r="A562" s="5" t="s">
        <v>164</v>
      </c>
      <c r="B562" s="1">
        <v>56991</v>
      </c>
    </row>
    <row r="563" spans="1:2" x14ac:dyDescent="0.25">
      <c r="A563" s="5">
        <v>5211</v>
      </c>
      <c r="B563" s="1"/>
    </row>
    <row r="564" spans="1:2" x14ac:dyDescent="0.25">
      <c r="A564" s="5" t="s">
        <v>232</v>
      </c>
      <c r="B564" s="1">
        <v>150000</v>
      </c>
    </row>
    <row r="565" spans="1:2" x14ac:dyDescent="0.25">
      <c r="A565" s="5">
        <v>5411</v>
      </c>
      <c r="B565" s="1"/>
    </row>
    <row r="566" spans="1:2" x14ac:dyDescent="0.25">
      <c r="A566" s="5" t="s">
        <v>233</v>
      </c>
      <c r="B566" s="1">
        <v>2130012</v>
      </c>
    </row>
    <row r="567" spans="1:2" x14ac:dyDescent="0.25">
      <c r="A567" s="5">
        <v>5641</v>
      </c>
      <c r="B567" s="1"/>
    </row>
    <row r="568" spans="1:2" ht="30" x14ac:dyDescent="0.25">
      <c r="A568" s="5" t="s">
        <v>234</v>
      </c>
      <c r="B568" s="1">
        <v>133632.64000000001</v>
      </c>
    </row>
    <row r="569" spans="1:2" x14ac:dyDescent="0.25">
      <c r="A569" s="5">
        <v>5911</v>
      </c>
      <c r="B569" s="1"/>
    </row>
    <row r="570" spans="1:2" x14ac:dyDescent="0.25">
      <c r="A570" s="5" t="s">
        <v>236</v>
      </c>
      <c r="B570" s="1">
        <v>1800</v>
      </c>
    </row>
    <row r="571" spans="1:2" x14ac:dyDescent="0.25">
      <c r="A571" s="5" t="s">
        <v>350</v>
      </c>
      <c r="B571" s="1"/>
    </row>
    <row r="572" spans="1:2" x14ac:dyDescent="0.25">
      <c r="A572" s="5" t="s">
        <v>60</v>
      </c>
      <c r="B572" s="1"/>
    </row>
    <row r="573" spans="1:2" x14ac:dyDescent="0.25">
      <c r="A573" s="5">
        <v>2611</v>
      </c>
      <c r="B573" s="1"/>
    </row>
    <row r="574" spans="1:2" x14ac:dyDescent="0.25">
      <c r="A574" s="5" t="s">
        <v>185</v>
      </c>
      <c r="B574" s="1">
        <v>37204407.299999997</v>
      </c>
    </row>
    <row r="575" spans="1:2" x14ac:dyDescent="0.25">
      <c r="A575" s="5" t="s">
        <v>332</v>
      </c>
      <c r="B575" s="1"/>
    </row>
    <row r="576" spans="1:2" x14ac:dyDescent="0.25">
      <c r="A576" s="5" t="s">
        <v>60</v>
      </c>
      <c r="B576" s="1"/>
    </row>
    <row r="577" spans="1:2" x14ac:dyDescent="0.25">
      <c r="A577" s="5">
        <v>2611</v>
      </c>
      <c r="B577" s="1"/>
    </row>
    <row r="578" spans="1:2" x14ac:dyDescent="0.25">
      <c r="A578" s="5" t="s">
        <v>185</v>
      </c>
      <c r="B578" s="1">
        <v>7169097.4800000004</v>
      </c>
    </row>
    <row r="579" spans="1:2" x14ac:dyDescent="0.25">
      <c r="A579" s="5" t="s">
        <v>230</v>
      </c>
      <c r="B579" s="1"/>
    </row>
    <row r="580" spans="1:2" x14ac:dyDescent="0.25">
      <c r="A580" s="5" t="s">
        <v>260</v>
      </c>
      <c r="B580" s="1"/>
    </row>
    <row r="581" spans="1:2" x14ac:dyDescent="0.25">
      <c r="A581" s="5">
        <v>1432</v>
      </c>
      <c r="B581" s="1"/>
    </row>
    <row r="582" spans="1:2" x14ac:dyDescent="0.25">
      <c r="A582" s="5" t="s">
        <v>279</v>
      </c>
      <c r="B582" s="1"/>
    </row>
    <row r="583" spans="1:2" x14ac:dyDescent="0.25">
      <c r="A583" s="5" t="s">
        <v>260</v>
      </c>
      <c r="B583" s="1"/>
    </row>
    <row r="584" spans="1:2" x14ac:dyDescent="0.25">
      <c r="A584" s="5" t="s">
        <v>60</v>
      </c>
      <c r="B584" s="1"/>
    </row>
    <row r="585" spans="1:2" x14ac:dyDescent="0.25">
      <c r="A585" s="5">
        <v>1111</v>
      </c>
      <c r="B585" s="1"/>
    </row>
    <row r="586" spans="1:2" x14ac:dyDescent="0.25">
      <c r="A586" s="5" t="s">
        <v>261</v>
      </c>
      <c r="B586" s="1">
        <v>12975991.18</v>
      </c>
    </row>
    <row r="587" spans="1:2" x14ac:dyDescent="0.25">
      <c r="A587" s="5">
        <v>1131</v>
      </c>
      <c r="B587" s="1"/>
    </row>
    <row r="588" spans="1:2" x14ac:dyDescent="0.25">
      <c r="A588" s="5" t="s">
        <v>262</v>
      </c>
      <c r="B588" s="1">
        <v>751953356.46000004</v>
      </c>
    </row>
    <row r="589" spans="1:2" x14ac:dyDescent="0.25">
      <c r="A589" s="5">
        <v>1211</v>
      </c>
      <c r="B589" s="1"/>
    </row>
    <row r="590" spans="1:2" x14ac:dyDescent="0.25">
      <c r="A590" s="5" t="s">
        <v>265</v>
      </c>
      <c r="B590" s="1">
        <v>1982226.16</v>
      </c>
    </row>
    <row r="591" spans="1:2" x14ac:dyDescent="0.25">
      <c r="A591" s="5">
        <v>1221</v>
      </c>
      <c r="B591" s="1"/>
    </row>
    <row r="592" spans="1:2" x14ac:dyDescent="0.25">
      <c r="A592" s="5" t="s">
        <v>266</v>
      </c>
      <c r="B592" s="1">
        <v>134271919.16</v>
      </c>
    </row>
    <row r="593" spans="1:2" x14ac:dyDescent="0.25">
      <c r="A593" s="5">
        <v>1231</v>
      </c>
      <c r="B593" s="1"/>
    </row>
    <row r="594" spans="1:2" x14ac:dyDescent="0.25">
      <c r="A594" s="5" t="s">
        <v>268</v>
      </c>
      <c r="B594" s="1">
        <v>26400</v>
      </c>
    </row>
    <row r="595" spans="1:2" x14ac:dyDescent="0.25">
      <c r="A595" s="5">
        <v>1321</v>
      </c>
      <c r="B595" s="1"/>
    </row>
    <row r="596" spans="1:2" x14ac:dyDescent="0.25">
      <c r="A596" s="5" t="s">
        <v>270</v>
      </c>
      <c r="B596" s="1">
        <v>15777803.050000001</v>
      </c>
    </row>
    <row r="597" spans="1:2" x14ac:dyDescent="0.25">
      <c r="A597" s="5">
        <v>1322</v>
      </c>
      <c r="B597" s="1"/>
    </row>
    <row r="598" spans="1:2" x14ac:dyDescent="0.25">
      <c r="A598" s="5" t="s">
        <v>271</v>
      </c>
      <c r="B598" s="1">
        <v>135778030.5</v>
      </c>
    </row>
    <row r="599" spans="1:2" x14ac:dyDescent="0.25">
      <c r="A599" s="5">
        <v>1331</v>
      </c>
      <c r="B599" s="1"/>
    </row>
    <row r="600" spans="1:2" x14ac:dyDescent="0.25">
      <c r="A600" s="5" t="s">
        <v>272</v>
      </c>
      <c r="B600" s="1">
        <v>700000</v>
      </c>
    </row>
    <row r="601" spans="1:2" x14ac:dyDescent="0.25">
      <c r="A601" s="5">
        <v>1341</v>
      </c>
      <c r="B601" s="1"/>
    </row>
    <row r="602" spans="1:2" x14ac:dyDescent="0.25">
      <c r="A602" s="5" t="s">
        <v>273</v>
      </c>
      <c r="B602" s="1">
        <v>7500000</v>
      </c>
    </row>
    <row r="603" spans="1:2" x14ac:dyDescent="0.25">
      <c r="A603" s="5">
        <v>1411</v>
      </c>
      <c r="B603" s="1"/>
    </row>
    <row r="604" spans="1:2" x14ac:dyDescent="0.25">
      <c r="A604" s="5" t="s">
        <v>275</v>
      </c>
      <c r="B604" s="1">
        <v>54953998.920000002</v>
      </c>
    </row>
    <row r="605" spans="1:2" x14ac:dyDescent="0.25">
      <c r="A605" s="5">
        <v>1421</v>
      </c>
      <c r="B605" s="1"/>
    </row>
    <row r="606" spans="1:2" x14ac:dyDescent="0.25">
      <c r="A606" s="5" t="s">
        <v>277</v>
      </c>
      <c r="B606" s="1">
        <v>27402054.59</v>
      </c>
    </row>
    <row r="607" spans="1:2" x14ac:dyDescent="0.25">
      <c r="A607" s="5">
        <v>1431</v>
      </c>
      <c r="B607" s="1"/>
    </row>
    <row r="608" spans="1:2" x14ac:dyDescent="0.25">
      <c r="A608" s="5" t="s">
        <v>278</v>
      </c>
      <c r="B608" s="1">
        <v>18418036.390000001</v>
      </c>
    </row>
    <row r="609" spans="1:2" x14ac:dyDescent="0.25">
      <c r="A609" s="5">
        <v>1432</v>
      </c>
      <c r="B609" s="1"/>
    </row>
    <row r="610" spans="1:2" x14ac:dyDescent="0.25">
      <c r="A610" s="5" t="s">
        <v>279</v>
      </c>
      <c r="B610" s="1">
        <v>158666437.38</v>
      </c>
    </row>
    <row r="611" spans="1:2" x14ac:dyDescent="0.25">
      <c r="A611" s="5">
        <v>1441</v>
      </c>
      <c r="B611" s="1"/>
    </row>
    <row r="612" spans="1:2" x14ac:dyDescent="0.25">
      <c r="A612" s="5" t="s">
        <v>280</v>
      </c>
      <c r="B612" s="1">
        <v>14042911</v>
      </c>
    </row>
    <row r="613" spans="1:2" x14ac:dyDescent="0.25">
      <c r="A613" s="5">
        <v>1521</v>
      </c>
      <c r="B613" s="1"/>
    </row>
    <row r="614" spans="1:2" x14ac:dyDescent="0.25">
      <c r="A614" s="5" t="s">
        <v>282</v>
      </c>
      <c r="B614" s="1">
        <v>4235298.0999999996</v>
      </c>
    </row>
    <row r="615" spans="1:2" x14ac:dyDescent="0.25">
      <c r="A615" s="5">
        <v>1591</v>
      </c>
      <c r="B615" s="1"/>
    </row>
    <row r="616" spans="1:2" x14ac:dyDescent="0.25">
      <c r="A616" s="5" t="s">
        <v>283</v>
      </c>
      <c r="B616" s="1">
        <v>112880771.11</v>
      </c>
    </row>
    <row r="617" spans="1:2" x14ac:dyDescent="0.25">
      <c r="A617" s="5">
        <v>1711</v>
      </c>
      <c r="B617" s="1"/>
    </row>
    <row r="618" spans="1:2" x14ac:dyDescent="0.25">
      <c r="A618" s="5" t="s">
        <v>532</v>
      </c>
      <c r="B618" s="1">
        <v>22000000</v>
      </c>
    </row>
    <row r="619" spans="1:2" x14ac:dyDescent="0.25">
      <c r="A619" s="5">
        <v>3411</v>
      </c>
      <c r="B619" s="1"/>
    </row>
    <row r="620" spans="1:2" x14ac:dyDescent="0.25">
      <c r="A620" s="5" t="s">
        <v>135</v>
      </c>
      <c r="B620" s="1">
        <v>59858568.219999999</v>
      </c>
    </row>
    <row r="621" spans="1:2" x14ac:dyDescent="0.25">
      <c r="A621" s="5" t="s">
        <v>192</v>
      </c>
      <c r="B621" s="1"/>
    </row>
    <row r="622" spans="1:2" ht="30" x14ac:dyDescent="0.25">
      <c r="A622" s="5" t="s">
        <v>193</v>
      </c>
      <c r="B622" s="1"/>
    </row>
    <row r="623" spans="1:2" x14ac:dyDescent="0.25">
      <c r="A623" s="5" t="s">
        <v>76</v>
      </c>
      <c r="B623" s="1"/>
    </row>
    <row r="624" spans="1:2" x14ac:dyDescent="0.25">
      <c r="A624" s="5">
        <v>4411</v>
      </c>
      <c r="B624" s="1"/>
    </row>
    <row r="625" spans="1:2" x14ac:dyDescent="0.25">
      <c r="A625" s="5" t="s">
        <v>191</v>
      </c>
      <c r="B625" s="1">
        <v>3215185</v>
      </c>
    </row>
    <row r="626" spans="1:2" x14ac:dyDescent="0.25">
      <c r="A626" s="5">
        <v>4451</v>
      </c>
      <c r="B626" s="1"/>
    </row>
    <row r="627" spans="1:2" x14ac:dyDescent="0.25">
      <c r="A627" s="5" t="s">
        <v>93</v>
      </c>
      <c r="B627" s="1">
        <v>1937061</v>
      </c>
    </row>
    <row r="628" spans="1:2" ht="30" x14ac:dyDescent="0.25">
      <c r="A628" s="5" t="s">
        <v>203</v>
      </c>
      <c r="B628" s="1"/>
    </row>
    <row r="629" spans="1:2" x14ac:dyDescent="0.25">
      <c r="A629" s="5" t="s">
        <v>202</v>
      </c>
      <c r="B629" s="1"/>
    </row>
    <row r="630" spans="1:2" x14ac:dyDescent="0.25">
      <c r="A630" s="5">
        <v>2211</v>
      </c>
      <c r="B630" s="1"/>
    </row>
    <row r="631" spans="1:2" x14ac:dyDescent="0.25">
      <c r="A631" s="5" t="s">
        <v>73</v>
      </c>
      <c r="B631" s="1">
        <v>180000</v>
      </c>
    </row>
    <row r="632" spans="1:2" x14ac:dyDescent="0.25">
      <c r="A632" s="5">
        <v>2231</v>
      </c>
      <c r="B632" s="1"/>
    </row>
    <row r="633" spans="1:2" x14ac:dyDescent="0.25">
      <c r="A633" s="5" t="s">
        <v>205</v>
      </c>
      <c r="B633" s="1">
        <v>10000</v>
      </c>
    </row>
    <row r="634" spans="1:2" x14ac:dyDescent="0.25">
      <c r="A634" s="5">
        <v>2461</v>
      </c>
      <c r="B634" s="1"/>
    </row>
    <row r="635" spans="1:2" x14ac:dyDescent="0.25">
      <c r="A635" s="5" t="s">
        <v>206</v>
      </c>
      <c r="B635" s="1">
        <v>10000</v>
      </c>
    </row>
    <row r="636" spans="1:2" x14ac:dyDescent="0.25">
      <c r="A636" s="5">
        <v>3291</v>
      </c>
      <c r="B636" s="1"/>
    </row>
    <row r="637" spans="1:2" x14ac:dyDescent="0.25">
      <c r="A637" s="5" t="s">
        <v>131</v>
      </c>
      <c r="B637" s="1">
        <v>5000</v>
      </c>
    </row>
    <row r="638" spans="1:2" x14ac:dyDescent="0.25">
      <c r="A638" s="5">
        <v>3581</v>
      </c>
      <c r="B638" s="1"/>
    </row>
    <row r="639" spans="1:2" x14ac:dyDescent="0.25">
      <c r="A639" s="5" t="s">
        <v>207</v>
      </c>
      <c r="B639" s="1">
        <v>0</v>
      </c>
    </row>
    <row r="640" spans="1:2" x14ac:dyDescent="0.25">
      <c r="A640" s="5">
        <v>3821</v>
      </c>
      <c r="B640" s="1"/>
    </row>
    <row r="641" spans="1:2" x14ac:dyDescent="0.25">
      <c r="A641" s="5" t="s">
        <v>144</v>
      </c>
      <c r="B641" s="1">
        <v>3271396.19</v>
      </c>
    </row>
    <row r="642" spans="1:2" x14ac:dyDescent="0.25">
      <c r="A642" s="5" t="s">
        <v>219</v>
      </c>
      <c r="B642" s="1"/>
    </row>
    <row r="643" spans="1:2" x14ac:dyDescent="0.25">
      <c r="A643" s="5" t="s">
        <v>60</v>
      </c>
      <c r="B643" s="1"/>
    </row>
    <row r="644" spans="1:2" x14ac:dyDescent="0.25">
      <c r="A644" s="5">
        <v>3181</v>
      </c>
      <c r="B644" s="1"/>
    </row>
    <row r="645" spans="1:2" x14ac:dyDescent="0.25">
      <c r="A645" s="5" t="s">
        <v>125</v>
      </c>
      <c r="B645" s="1">
        <v>0</v>
      </c>
    </row>
    <row r="646" spans="1:2" x14ac:dyDescent="0.25">
      <c r="A646" s="5">
        <v>3391</v>
      </c>
      <c r="B646" s="1"/>
    </row>
    <row r="647" spans="1:2" x14ac:dyDescent="0.25">
      <c r="A647" s="5" t="s">
        <v>176</v>
      </c>
      <c r="B647" s="1">
        <v>1284800</v>
      </c>
    </row>
    <row r="648" spans="1:2" x14ac:dyDescent="0.25">
      <c r="A648" s="5">
        <v>3611</v>
      </c>
      <c r="B648" s="1"/>
    </row>
    <row r="649" spans="1:2" ht="30" x14ac:dyDescent="0.25">
      <c r="A649" s="5" t="s">
        <v>222</v>
      </c>
      <c r="B649" s="1">
        <v>34535000</v>
      </c>
    </row>
    <row r="650" spans="1:2" x14ac:dyDescent="0.25">
      <c r="A650" s="5">
        <v>3651</v>
      </c>
      <c r="B650" s="1"/>
    </row>
    <row r="651" spans="1:2" x14ac:dyDescent="0.25">
      <c r="A651" s="5" t="s">
        <v>224</v>
      </c>
      <c r="B651" s="1">
        <v>4728216</v>
      </c>
    </row>
    <row r="652" spans="1:2" x14ac:dyDescent="0.25">
      <c r="A652" s="5">
        <v>3661</v>
      </c>
      <c r="B652" s="1"/>
    </row>
    <row r="653" spans="1:2" ht="30" x14ac:dyDescent="0.25">
      <c r="A653" s="5" t="s">
        <v>225</v>
      </c>
      <c r="B653" s="1">
        <v>8995784</v>
      </c>
    </row>
    <row r="654" spans="1:2" x14ac:dyDescent="0.25">
      <c r="A654" s="5" t="s">
        <v>215</v>
      </c>
      <c r="B654" s="1"/>
    </row>
    <row r="655" spans="1:2" x14ac:dyDescent="0.25">
      <c r="A655" s="5" t="s">
        <v>60</v>
      </c>
      <c r="B655" s="1"/>
    </row>
    <row r="656" spans="1:2" x14ac:dyDescent="0.25">
      <c r="A656" s="5">
        <v>2711</v>
      </c>
      <c r="B656" s="1"/>
    </row>
    <row r="657" spans="1:2" x14ac:dyDescent="0.25">
      <c r="A657" s="5" t="s">
        <v>214</v>
      </c>
      <c r="B657" s="1">
        <v>2126756.09</v>
      </c>
    </row>
    <row r="658" spans="1:2" x14ac:dyDescent="0.25">
      <c r="A658" s="5">
        <v>3361</v>
      </c>
      <c r="B658" s="1"/>
    </row>
    <row r="659" spans="1:2" x14ac:dyDescent="0.25">
      <c r="A659" s="5" t="s">
        <v>133</v>
      </c>
      <c r="B659" s="1">
        <v>32115265</v>
      </c>
    </row>
    <row r="660" spans="1:2" x14ac:dyDescent="0.25">
      <c r="A660" s="5">
        <v>3711</v>
      </c>
      <c r="B660" s="1"/>
    </row>
    <row r="661" spans="1:2" x14ac:dyDescent="0.25">
      <c r="A661" s="5" t="s">
        <v>140</v>
      </c>
      <c r="B661" s="1">
        <v>14707.69</v>
      </c>
    </row>
    <row r="662" spans="1:2" x14ac:dyDescent="0.25">
      <c r="A662" s="5">
        <v>3751</v>
      </c>
      <c r="B662" s="1"/>
    </row>
    <row r="663" spans="1:2" x14ac:dyDescent="0.25">
      <c r="A663" s="5" t="s">
        <v>217</v>
      </c>
      <c r="B663" s="1">
        <v>11397.95</v>
      </c>
    </row>
    <row r="664" spans="1:2" x14ac:dyDescent="0.25">
      <c r="A664" s="5">
        <v>3821</v>
      </c>
      <c r="B664" s="1"/>
    </row>
    <row r="665" spans="1:2" x14ac:dyDescent="0.25">
      <c r="A665" s="5" t="s">
        <v>144</v>
      </c>
      <c r="B665" s="1">
        <v>313896</v>
      </c>
    </row>
    <row r="666" spans="1:2" x14ac:dyDescent="0.25">
      <c r="A666" s="5" t="s">
        <v>303</v>
      </c>
      <c r="B666" s="1"/>
    </row>
    <row r="667" spans="1:2" x14ac:dyDescent="0.25">
      <c r="A667" s="5" t="s">
        <v>60</v>
      </c>
      <c r="B667" s="1"/>
    </row>
    <row r="668" spans="1:2" x14ac:dyDescent="0.25">
      <c r="A668" s="5">
        <v>2211</v>
      </c>
      <c r="B668" s="1"/>
    </row>
    <row r="669" spans="1:2" x14ac:dyDescent="0.25">
      <c r="A669" s="5" t="s">
        <v>73</v>
      </c>
      <c r="B669" s="1">
        <v>100000</v>
      </c>
    </row>
    <row r="670" spans="1:2" x14ac:dyDescent="0.25">
      <c r="A670" s="5">
        <v>3391</v>
      </c>
      <c r="B670" s="1"/>
    </row>
    <row r="671" spans="1:2" x14ac:dyDescent="0.25">
      <c r="A671" s="5" t="s">
        <v>176</v>
      </c>
      <c r="B671" s="1">
        <v>2582239.5499999998</v>
      </c>
    </row>
    <row r="672" spans="1:2" x14ac:dyDescent="0.25">
      <c r="A672" s="5">
        <v>3711</v>
      </c>
      <c r="B672" s="1"/>
    </row>
    <row r="673" spans="1:2" x14ac:dyDescent="0.25">
      <c r="A673" s="5" t="s">
        <v>140</v>
      </c>
      <c r="B673" s="1">
        <v>18100</v>
      </c>
    </row>
    <row r="674" spans="1:2" x14ac:dyDescent="0.25">
      <c r="A674" s="5">
        <v>3721</v>
      </c>
      <c r="B674" s="1"/>
    </row>
    <row r="675" spans="1:2" x14ac:dyDescent="0.25">
      <c r="A675" s="5" t="s">
        <v>141</v>
      </c>
      <c r="B675" s="1">
        <v>4617.5</v>
      </c>
    </row>
    <row r="676" spans="1:2" x14ac:dyDescent="0.25">
      <c r="A676" s="5">
        <v>3751</v>
      </c>
      <c r="B676" s="1"/>
    </row>
    <row r="677" spans="1:2" x14ac:dyDescent="0.25">
      <c r="A677" s="5" t="s">
        <v>217</v>
      </c>
      <c r="B677" s="1">
        <v>7282.5</v>
      </c>
    </row>
    <row r="678" spans="1:2" x14ac:dyDescent="0.25">
      <c r="A678" s="5" t="s">
        <v>210</v>
      </c>
      <c r="B678" s="1"/>
    </row>
    <row r="679" spans="1:2" x14ac:dyDescent="0.25">
      <c r="A679" s="5" t="s">
        <v>202</v>
      </c>
      <c r="B679" s="1"/>
    </row>
    <row r="680" spans="1:2" x14ac:dyDescent="0.25">
      <c r="A680" s="5">
        <v>2211</v>
      </c>
      <c r="B680" s="1"/>
    </row>
    <row r="681" spans="1:2" x14ac:dyDescent="0.25">
      <c r="A681" s="5" t="s">
        <v>73</v>
      </c>
      <c r="B681" s="1">
        <v>100000</v>
      </c>
    </row>
    <row r="682" spans="1:2" x14ac:dyDescent="0.25">
      <c r="A682" s="5">
        <v>3291</v>
      </c>
      <c r="B682" s="1"/>
    </row>
    <row r="683" spans="1:2" x14ac:dyDescent="0.25">
      <c r="A683" s="5" t="s">
        <v>131</v>
      </c>
      <c r="B683" s="1">
        <v>371710.4</v>
      </c>
    </row>
    <row r="684" spans="1:2" x14ac:dyDescent="0.25">
      <c r="A684" s="5">
        <v>3581</v>
      </c>
      <c r="B684" s="1"/>
    </row>
    <row r="685" spans="1:2" x14ac:dyDescent="0.25">
      <c r="A685" s="5" t="s">
        <v>207</v>
      </c>
      <c r="B685" s="1">
        <v>820.82</v>
      </c>
    </row>
    <row r="686" spans="1:2" x14ac:dyDescent="0.25">
      <c r="A686" s="5">
        <v>3821</v>
      </c>
      <c r="B686" s="1"/>
    </row>
    <row r="687" spans="1:2" x14ac:dyDescent="0.25">
      <c r="A687" s="5" t="s">
        <v>144</v>
      </c>
      <c r="B687" s="1">
        <v>1878509.8</v>
      </c>
    </row>
    <row r="688" spans="1:2" x14ac:dyDescent="0.25">
      <c r="A688" s="5" t="s">
        <v>96</v>
      </c>
      <c r="B688" s="1"/>
    </row>
    <row r="689" spans="1:2" x14ac:dyDescent="0.25">
      <c r="A689" s="5" t="s">
        <v>326</v>
      </c>
      <c r="B689" s="1"/>
    </row>
    <row r="690" spans="1:2" x14ac:dyDescent="0.25">
      <c r="A690" s="5" t="s">
        <v>288</v>
      </c>
      <c r="B690" s="1"/>
    </row>
    <row r="691" spans="1:2" x14ac:dyDescent="0.25">
      <c r="A691" s="5">
        <v>2131</v>
      </c>
      <c r="B691" s="1"/>
    </row>
    <row r="692" spans="1:2" x14ac:dyDescent="0.25">
      <c r="A692" s="5" t="s">
        <v>325</v>
      </c>
      <c r="B692" s="1">
        <v>20000</v>
      </c>
    </row>
    <row r="693" spans="1:2" x14ac:dyDescent="0.25">
      <c r="A693" s="5">
        <v>2211</v>
      </c>
      <c r="B693" s="1"/>
    </row>
    <row r="694" spans="1:2" x14ac:dyDescent="0.25">
      <c r="A694" s="5" t="s">
        <v>73</v>
      </c>
      <c r="B694" s="1">
        <v>300000</v>
      </c>
    </row>
    <row r="695" spans="1:2" x14ac:dyDescent="0.25">
      <c r="A695" s="5">
        <v>2231</v>
      </c>
      <c r="B695" s="1"/>
    </row>
    <row r="696" spans="1:2" x14ac:dyDescent="0.25">
      <c r="A696" s="5" t="s">
        <v>205</v>
      </c>
      <c r="B696" s="1">
        <v>5000</v>
      </c>
    </row>
    <row r="697" spans="1:2" x14ac:dyDescent="0.25">
      <c r="A697" s="5">
        <v>2461</v>
      </c>
      <c r="B697" s="1"/>
    </row>
    <row r="698" spans="1:2" x14ac:dyDescent="0.25">
      <c r="A698" s="5" t="s">
        <v>206</v>
      </c>
      <c r="B698" s="1">
        <v>1000</v>
      </c>
    </row>
    <row r="699" spans="1:2" x14ac:dyDescent="0.25">
      <c r="A699" s="5">
        <v>2471</v>
      </c>
      <c r="B699" s="1"/>
    </row>
    <row r="700" spans="1:2" x14ac:dyDescent="0.25">
      <c r="A700" s="5" t="s">
        <v>184</v>
      </c>
      <c r="B700" s="1">
        <v>2000</v>
      </c>
    </row>
    <row r="701" spans="1:2" x14ac:dyDescent="0.25">
      <c r="A701" s="5">
        <v>2711</v>
      </c>
      <c r="B701" s="1"/>
    </row>
    <row r="702" spans="1:2" x14ac:dyDescent="0.25">
      <c r="A702" s="5" t="s">
        <v>214</v>
      </c>
      <c r="B702" s="1">
        <v>500000</v>
      </c>
    </row>
    <row r="703" spans="1:2" x14ac:dyDescent="0.25">
      <c r="A703" s="5">
        <v>2921</v>
      </c>
      <c r="B703" s="1"/>
    </row>
    <row r="704" spans="1:2" x14ac:dyDescent="0.25">
      <c r="A704" s="5" t="s">
        <v>120</v>
      </c>
      <c r="B704" s="1">
        <v>1000</v>
      </c>
    </row>
    <row r="705" spans="1:2" x14ac:dyDescent="0.25">
      <c r="A705" s="5">
        <v>2961</v>
      </c>
      <c r="B705" s="1"/>
    </row>
    <row r="706" spans="1:2" x14ac:dyDescent="0.25">
      <c r="A706" s="5" t="s">
        <v>123</v>
      </c>
      <c r="B706" s="1">
        <v>50000</v>
      </c>
    </row>
    <row r="707" spans="1:2" x14ac:dyDescent="0.25">
      <c r="A707" s="5">
        <v>3521</v>
      </c>
      <c r="B707" s="1"/>
    </row>
    <row r="708" spans="1:2" ht="30" x14ac:dyDescent="0.25">
      <c r="A708" s="5" t="s">
        <v>86</v>
      </c>
      <c r="B708" s="1">
        <v>22177.05</v>
      </c>
    </row>
    <row r="709" spans="1:2" x14ac:dyDescent="0.25">
      <c r="A709" s="5">
        <v>3571</v>
      </c>
      <c r="B709" s="1"/>
    </row>
    <row r="710" spans="1:2" ht="30" x14ac:dyDescent="0.25">
      <c r="A710" s="5" t="s">
        <v>254</v>
      </c>
      <c r="B710" s="1">
        <v>0</v>
      </c>
    </row>
    <row r="711" spans="1:2" x14ac:dyDescent="0.25">
      <c r="A711" s="5">
        <v>3711</v>
      </c>
      <c r="B711" s="1"/>
    </row>
    <row r="712" spans="1:2" x14ac:dyDescent="0.25">
      <c r="A712" s="5" t="s">
        <v>140</v>
      </c>
      <c r="B712" s="1">
        <v>84316</v>
      </c>
    </row>
    <row r="713" spans="1:2" x14ac:dyDescent="0.25">
      <c r="A713" s="5">
        <v>3761</v>
      </c>
      <c r="B713" s="1"/>
    </row>
    <row r="714" spans="1:2" x14ac:dyDescent="0.25">
      <c r="A714" s="5" t="s">
        <v>328</v>
      </c>
      <c r="B714" s="1">
        <v>14116</v>
      </c>
    </row>
    <row r="715" spans="1:2" x14ac:dyDescent="0.25">
      <c r="A715" s="5">
        <v>3821</v>
      </c>
      <c r="B715" s="1"/>
    </row>
    <row r="716" spans="1:2" x14ac:dyDescent="0.25">
      <c r="A716" s="5" t="s">
        <v>144</v>
      </c>
      <c r="B716" s="1">
        <v>192844.2</v>
      </c>
    </row>
    <row r="717" spans="1:2" x14ac:dyDescent="0.25">
      <c r="A717" s="5" t="s">
        <v>97</v>
      </c>
      <c r="B717" s="1"/>
    </row>
    <row r="718" spans="1:2" x14ac:dyDescent="0.25">
      <c r="A718" s="5" t="s">
        <v>76</v>
      </c>
      <c r="B718" s="1"/>
    </row>
    <row r="719" spans="1:2" x14ac:dyDescent="0.25">
      <c r="A719" s="5">
        <v>4451</v>
      </c>
      <c r="B719" s="1"/>
    </row>
    <row r="720" spans="1:2" x14ac:dyDescent="0.25">
      <c r="A720" s="5" t="s">
        <v>93</v>
      </c>
      <c r="B720" s="1">
        <v>960000</v>
      </c>
    </row>
    <row r="721" spans="1:2" x14ac:dyDescent="0.25">
      <c r="A721" s="5" t="s">
        <v>299</v>
      </c>
      <c r="B721" s="1"/>
    </row>
    <row r="722" spans="1:2" x14ac:dyDescent="0.25">
      <c r="A722" s="5" t="s">
        <v>76</v>
      </c>
      <c r="B722" s="1"/>
    </row>
    <row r="723" spans="1:2" x14ac:dyDescent="0.25">
      <c r="A723" s="5">
        <v>3331</v>
      </c>
      <c r="B723" s="1"/>
    </row>
    <row r="724" spans="1:2" ht="30" x14ac:dyDescent="0.25">
      <c r="A724" s="5" t="s">
        <v>132</v>
      </c>
      <c r="B724" s="1">
        <v>0</v>
      </c>
    </row>
    <row r="725" spans="1:2" x14ac:dyDescent="0.25">
      <c r="A725" s="5">
        <v>3391</v>
      </c>
      <c r="B725" s="1"/>
    </row>
    <row r="726" spans="1:2" x14ac:dyDescent="0.25">
      <c r="A726" s="5" t="s">
        <v>176</v>
      </c>
      <c r="B726" s="1">
        <v>0</v>
      </c>
    </row>
    <row r="727" spans="1:2" x14ac:dyDescent="0.25">
      <c r="A727" s="5">
        <v>3411</v>
      </c>
      <c r="B727" s="1"/>
    </row>
    <row r="728" spans="1:2" x14ac:dyDescent="0.25">
      <c r="A728" s="5" t="s">
        <v>135</v>
      </c>
      <c r="B728" s="1">
        <v>966883.28</v>
      </c>
    </row>
    <row r="729" spans="1:2" x14ac:dyDescent="0.25">
      <c r="A729" s="5">
        <v>3711</v>
      </c>
      <c r="B729" s="1"/>
    </row>
    <row r="730" spans="1:2" x14ac:dyDescent="0.25">
      <c r="A730" s="5" t="s">
        <v>140</v>
      </c>
      <c r="B730" s="1">
        <v>7200</v>
      </c>
    </row>
    <row r="731" spans="1:2" x14ac:dyDescent="0.25">
      <c r="A731" s="5">
        <v>3751</v>
      </c>
      <c r="B731" s="1"/>
    </row>
    <row r="732" spans="1:2" x14ac:dyDescent="0.25">
      <c r="A732" s="5" t="s">
        <v>217</v>
      </c>
      <c r="B732" s="1">
        <v>5300</v>
      </c>
    </row>
    <row r="733" spans="1:2" x14ac:dyDescent="0.25">
      <c r="A733" s="5">
        <v>3791</v>
      </c>
      <c r="B733" s="1"/>
    </row>
    <row r="734" spans="1:2" x14ac:dyDescent="0.25">
      <c r="A734" s="5" t="s">
        <v>142</v>
      </c>
      <c r="B734" s="1">
        <v>0</v>
      </c>
    </row>
    <row r="735" spans="1:2" x14ac:dyDescent="0.25">
      <c r="A735" s="5">
        <v>3821</v>
      </c>
      <c r="B735" s="1"/>
    </row>
    <row r="736" spans="1:2" x14ac:dyDescent="0.25">
      <c r="A736" s="5" t="s">
        <v>144</v>
      </c>
      <c r="B736" s="1">
        <v>145000</v>
      </c>
    </row>
    <row r="737" spans="1:2" x14ac:dyDescent="0.25">
      <c r="A737" s="5">
        <v>3922</v>
      </c>
      <c r="B737" s="1"/>
    </row>
    <row r="738" spans="1:2" x14ac:dyDescent="0.25">
      <c r="A738" s="5" t="s">
        <v>257</v>
      </c>
      <c r="B738" s="1">
        <v>1216175.0900000001</v>
      </c>
    </row>
    <row r="739" spans="1:2" x14ac:dyDescent="0.25">
      <c r="A739" s="5">
        <v>5811</v>
      </c>
      <c r="B739" s="1"/>
    </row>
    <row r="740" spans="1:2" x14ac:dyDescent="0.25">
      <c r="A740" s="5" t="s">
        <v>148</v>
      </c>
      <c r="B740" s="1">
        <v>53832695.100000001</v>
      </c>
    </row>
    <row r="741" spans="1:2" x14ac:dyDescent="0.25">
      <c r="A741" s="5" t="s">
        <v>329</v>
      </c>
      <c r="B741" s="1"/>
    </row>
    <row r="742" spans="1:2" x14ac:dyDescent="0.25">
      <c r="A742" s="5" t="s">
        <v>288</v>
      </c>
      <c r="B742" s="1"/>
    </row>
    <row r="743" spans="1:2" x14ac:dyDescent="0.25">
      <c r="A743" s="5">
        <v>2531</v>
      </c>
      <c r="B743" s="1"/>
    </row>
    <row r="744" spans="1:2" x14ac:dyDescent="0.25">
      <c r="A744" s="5" t="s">
        <v>117</v>
      </c>
      <c r="B744" s="1">
        <v>50000</v>
      </c>
    </row>
    <row r="745" spans="1:2" x14ac:dyDescent="0.25">
      <c r="A745" s="5">
        <v>2541</v>
      </c>
      <c r="B745" s="1"/>
    </row>
    <row r="746" spans="1:2" x14ac:dyDescent="0.25">
      <c r="A746" s="5" t="s">
        <v>331</v>
      </c>
      <c r="B746" s="1">
        <v>52000</v>
      </c>
    </row>
    <row r="747" spans="1:2" x14ac:dyDescent="0.25">
      <c r="A747" s="5">
        <v>2721</v>
      </c>
      <c r="B747" s="1"/>
    </row>
    <row r="748" spans="1:2" x14ac:dyDescent="0.25">
      <c r="A748" s="5" t="s">
        <v>82</v>
      </c>
      <c r="B748" s="1">
        <v>4480000</v>
      </c>
    </row>
    <row r="749" spans="1:2" x14ac:dyDescent="0.25">
      <c r="A749" s="5">
        <v>2911</v>
      </c>
      <c r="B749" s="1"/>
    </row>
    <row r="750" spans="1:2" x14ac:dyDescent="0.25">
      <c r="A750" s="5" t="s">
        <v>119</v>
      </c>
      <c r="B750" s="1">
        <v>70000</v>
      </c>
    </row>
    <row r="751" spans="1:2" x14ac:dyDescent="0.25">
      <c r="A751" s="5">
        <v>5651</v>
      </c>
      <c r="B751" s="1"/>
    </row>
    <row r="752" spans="1:2" x14ac:dyDescent="0.25">
      <c r="A752" s="5" t="s">
        <v>170</v>
      </c>
      <c r="B752" s="1">
        <v>100000</v>
      </c>
    </row>
    <row r="753" spans="1:2" x14ac:dyDescent="0.25">
      <c r="A753" s="5">
        <v>5691</v>
      </c>
      <c r="B753" s="1"/>
    </row>
    <row r="754" spans="1:2" x14ac:dyDescent="0.25">
      <c r="A754" s="5" t="s">
        <v>330</v>
      </c>
      <c r="B754" s="1">
        <v>2000000</v>
      </c>
    </row>
    <row r="755" spans="1:2" x14ac:dyDescent="0.25">
      <c r="A755" s="5" t="s">
        <v>180</v>
      </c>
      <c r="B755" s="1"/>
    </row>
    <row r="756" spans="1:2" x14ac:dyDescent="0.25">
      <c r="A756" s="5" t="s">
        <v>76</v>
      </c>
      <c r="B756" s="1"/>
    </row>
    <row r="757" spans="1:2" x14ac:dyDescent="0.25">
      <c r="A757" s="5">
        <v>2171</v>
      </c>
      <c r="B757" s="1"/>
    </row>
    <row r="758" spans="1:2" x14ac:dyDescent="0.25">
      <c r="A758" s="5" t="s">
        <v>179</v>
      </c>
      <c r="B758" s="1">
        <v>300000</v>
      </c>
    </row>
    <row r="759" spans="1:2" x14ac:dyDescent="0.25">
      <c r="A759" s="5">
        <v>2411</v>
      </c>
      <c r="B759" s="1"/>
    </row>
    <row r="760" spans="1:2" x14ac:dyDescent="0.25">
      <c r="A760" s="5" t="s">
        <v>181</v>
      </c>
      <c r="B760" s="1">
        <v>150000</v>
      </c>
    </row>
    <row r="761" spans="1:2" x14ac:dyDescent="0.25">
      <c r="A761" s="5">
        <v>2421</v>
      </c>
      <c r="B761" s="1"/>
    </row>
    <row r="762" spans="1:2" x14ac:dyDescent="0.25">
      <c r="A762" s="5" t="s">
        <v>182</v>
      </c>
      <c r="B762" s="1">
        <v>100000</v>
      </c>
    </row>
    <row r="763" spans="1:2" x14ac:dyDescent="0.25">
      <c r="A763" s="5">
        <v>2441</v>
      </c>
      <c r="B763" s="1"/>
    </row>
    <row r="764" spans="1:2" x14ac:dyDescent="0.25">
      <c r="A764" s="5" t="s">
        <v>183</v>
      </c>
      <c r="B764" s="1">
        <v>100000</v>
      </c>
    </row>
    <row r="765" spans="1:2" x14ac:dyDescent="0.25">
      <c r="A765" s="5">
        <v>2471</v>
      </c>
      <c r="B765" s="1"/>
    </row>
    <row r="766" spans="1:2" x14ac:dyDescent="0.25">
      <c r="A766" s="5" t="s">
        <v>184</v>
      </c>
      <c r="B766" s="1">
        <v>150000</v>
      </c>
    </row>
    <row r="767" spans="1:2" x14ac:dyDescent="0.25">
      <c r="A767" s="5">
        <v>2491</v>
      </c>
      <c r="B767" s="1"/>
    </row>
    <row r="768" spans="1:2" x14ac:dyDescent="0.25">
      <c r="A768" s="5" t="s">
        <v>80</v>
      </c>
      <c r="B768" s="1">
        <v>500000</v>
      </c>
    </row>
    <row r="769" spans="1:2" x14ac:dyDescent="0.25">
      <c r="A769" s="5">
        <v>2611</v>
      </c>
      <c r="B769" s="1"/>
    </row>
    <row r="770" spans="1:2" x14ac:dyDescent="0.25">
      <c r="A770" s="5" t="s">
        <v>185</v>
      </c>
      <c r="B770" s="1">
        <v>50000</v>
      </c>
    </row>
    <row r="771" spans="1:2" x14ac:dyDescent="0.25">
      <c r="A771" s="5">
        <v>2721</v>
      </c>
      <c r="B771" s="1"/>
    </row>
    <row r="772" spans="1:2" x14ac:dyDescent="0.25">
      <c r="A772" s="5" t="s">
        <v>82</v>
      </c>
      <c r="B772" s="1">
        <v>300000</v>
      </c>
    </row>
    <row r="773" spans="1:2" x14ac:dyDescent="0.25">
      <c r="A773" s="5">
        <v>3251</v>
      </c>
      <c r="B773" s="1"/>
    </row>
    <row r="774" spans="1:2" x14ac:dyDescent="0.25">
      <c r="A774" s="5" t="s">
        <v>186</v>
      </c>
      <c r="B774" s="1">
        <v>0</v>
      </c>
    </row>
    <row r="775" spans="1:2" x14ac:dyDescent="0.25">
      <c r="A775" s="5">
        <v>3391</v>
      </c>
      <c r="B775" s="1"/>
    </row>
    <row r="776" spans="1:2" x14ac:dyDescent="0.25">
      <c r="A776" s="5" t="s">
        <v>176</v>
      </c>
      <c r="B776" s="1">
        <v>584640</v>
      </c>
    </row>
    <row r="777" spans="1:2" x14ac:dyDescent="0.25">
      <c r="A777" s="5">
        <v>3821</v>
      </c>
      <c r="B777" s="1"/>
    </row>
    <row r="778" spans="1:2" x14ac:dyDescent="0.25">
      <c r="A778" s="5" t="s">
        <v>144</v>
      </c>
      <c r="B778" s="1">
        <v>603200</v>
      </c>
    </row>
    <row r="779" spans="1:2" x14ac:dyDescent="0.25">
      <c r="A779" s="5" t="s">
        <v>320</v>
      </c>
      <c r="B779" s="1"/>
    </row>
    <row r="780" spans="1:2" x14ac:dyDescent="0.25">
      <c r="A780" s="5" t="s">
        <v>76</v>
      </c>
      <c r="B780" s="1"/>
    </row>
    <row r="781" spans="1:2" x14ac:dyDescent="0.25">
      <c r="A781" s="5">
        <v>4481</v>
      </c>
      <c r="B781" s="1"/>
    </row>
    <row r="782" spans="1:2" x14ac:dyDescent="0.25">
      <c r="A782" s="5" t="s">
        <v>319</v>
      </c>
      <c r="B782" s="1">
        <v>1000000</v>
      </c>
    </row>
    <row r="783" spans="1:2" x14ac:dyDescent="0.25">
      <c r="A783" s="5" t="s">
        <v>374</v>
      </c>
      <c r="B783" s="1"/>
    </row>
    <row r="784" spans="1:2" x14ac:dyDescent="0.25">
      <c r="A784" s="5" t="s">
        <v>76</v>
      </c>
      <c r="B784" s="1"/>
    </row>
    <row r="785" spans="1:2" x14ac:dyDescent="0.25">
      <c r="A785" s="5">
        <v>3391</v>
      </c>
      <c r="B785" s="1"/>
    </row>
    <row r="786" spans="1:2" x14ac:dyDescent="0.25">
      <c r="A786" s="5" t="s">
        <v>176</v>
      </c>
      <c r="B786" s="1">
        <v>0</v>
      </c>
    </row>
    <row r="787" spans="1:2" x14ac:dyDescent="0.25">
      <c r="A787" s="5">
        <v>4411</v>
      </c>
      <c r="B787" s="1"/>
    </row>
    <row r="788" spans="1:2" x14ac:dyDescent="0.25">
      <c r="A788" s="5" t="s">
        <v>191</v>
      </c>
      <c r="B788" s="1">
        <v>4500000</v>
      </c>
    </row>
    <row r="789" spans="1:2" ht="30" x14ac:dyDescent="0.25">
      <c r="A789" s="5" t="s">
        <v>378</v>
      </c>
      <c r="B789" s="1"/>
    </row>
    <row r="790" spans="1:2" x14ac:dyDescent="0.25">
      <c r="A790" s="5" t="s">
        <v>76</v>
      </c>
      <c r="B790" s="1"/>
    </row>
    <row r="791" spans="1:2" x14ac:dyDescent="0.25">
      <c r="A791" s="5">
        <v>2111</v>
      </c>
      <c r="B791" s="1"/>
    </row>
    <row r="792" spans="1:2" x14ac:dyDescent="0.25">
      <c r="A792" s="5" t="s">
        <v>114</v>
      </c>
      <c r="B792" s="1">
        <v>27000</v>
      </c>
    </row>
    <row r="793" spans="1:2" x14ac:dyDescent="0.25">
      <c r="A793" s="5">
        <v>2121</v>
      </c>
      <c r="B793" s="1"/>
    </row>
    <row r="794" spans="1:2" x14ac:dyDescent="0.25">
      <c r="A794" s="5" t="s">
        <v>172</v>
      </c>
      <c r="B794" s="1">
        <v>0</v>
      </c>
    </row>
    <row r="795" spans="1:2" x14ac:dyDescent="0.25">
      <c r="A795" s="5">
        <v>2161</v>
      </c>
      <c r="B795" s="1"/>
    </row>
    <row r="796" spans="1:2" x14ac:dyDescent="0.25">
      <c r="A796" s="5" t="s">
        <v>173</v>
      </c>
      <c r="B796" s="1">
        <v>50900</v>
      </c>
    </row>
    <row r="797" spans="1:2" x14ac:dyDescent="0.25">
      <c r="A797" s="5">
        <v>2491</v>
      </c>
      <c r="B797" s="1"/>
    </row>
    <row r="798" spans="1:2" x14ac:dyDescent="0.25">
      <c r="A798" s="5" t="s">
        <v>80</v>
      </c>
      <c r="B798" s="1">
        <v>138448.20000000001</v>
      </c>
    </row>
    <row r="799" spans="1:2" x14ac:dyDescent="0.25">
      <c r="A799" s="5">
        <v>2721</v>
      </c>
      <c r="B799" s="1"/>
    </row>
    <row r="800" spans="1:2" x14ac:dyDescent="0.25">
      <c r="A800" s="5" t="s">
        <v>82</v>
      </c>
      <c r="B800" s="1">
        <v>11000</v>
      </c>
    </row>
    <row r="801" spans="1:2" x14ac:dyDescent="0.25">
      <c r="A801" s="5">
        <v>2911</v>
      </c>
      <c r="B801" s="1"/>
    </row>
    <row r="802" spans="1:2" x14ac:dyDescent="0.25">
      <c r="A802" s="5" t="s">
        <v>119</v>
      </c>
      <c r="B802" s="1">
        <v>27600</v>
      </c>
    </row>
    <row r="803" spans="1:2" x14ac:dyDescent="0.25">
      <c r="A803" s="5">
        <v>3391</v>
      </c>
      <c r="B803" s="1"/>
    </row>
    <row r="804" spans="1:2" x14ac:dyDescent="0.25">
      <c r="A804" s="5" t="s">
        <v>176</v>
      </c>
      <c r="B804" s="1">
        <v>174000</v>
      </c>
    </row>
    <row r="805" spans="1:2" x14ac:dyDescent="0.25">
      <c r="A805" s="5">
        <v>4411</v>
      </c>
      <c r="B805" s="1"/>
    </row>
    <row r="806" spans="1:2" x14ac:dyDescent="0.25">
      <c r="A806" s="5" t="s">
        <v>191</v>
      </c>
      <c r="B806" s="1">
        <v>5600000</v>
      </c>
    </row>
    <row r="807" spans="1:2" x14ac:dyDescent="0.25">
      <c r="A807" s="5">
        <v>5651</v>
      </c>
      <c r="B807" s="1"/>
    </row>
    <row r="808" spans="1:2" x14ac:dyDescent="0.25">
      <c r="A808" s="5" t="s">
        <v>170</v>
      </c>
      <c r="B808" s="1">
        <v>10000</v>
      </c>
    </row>
    <row r="809" spans="1:2" x14ac:dyDescent="0.25">
      <c r="A809" s="5">
        <v>5671</v>
      </c>
      <c r="B809" s="1"/>
    </row>
    <row r="810" spans="1:2" x14ac:dyDescent="0.25">
      <c r="A810" s="5" t="s">
        <v>171</v>
      </c>
      <c r="B810" s="1">
        <v>40000</v>
      </c>
    </row>
    <row r="811" spans="1:2" x14ac:dyDescent="0.25">
      <c r="A811" s="5" t="s">
        <v>165</v>
      </c>
      <c r="B811" s="1"/>
    </row>
    <row r="812" spans="1:2" x14ac:dyDescent="0.25">
      <c r="A812" s="5" t="s">
        <v>76</v>
      </c>
      <c r="B812" s="1"/>
    </row>
    <row r="813" spans="1:2" x14ac:dyDescent="0.25">
      <c r="A813" s="5">
        <v>2111</v>
      </c>
      <c r="B813" s="1"/>
    </row>
    <row r="814" spans="1:2" x14ac:dyDescent="0.25">
      <c r="A814" s="5" t="s">
        <v>114</v>
      </c>
      <c r="B814" s="1">
        <v>50000</v>
      </c>
    </row>
    <row r="815" spans="1:2" x14ac:dyDescent="0.25">
      <c r="A815" s="5">
        <v>2121</v>
      </c>
      <c r="B815" s="1"/>
    </row>
    <row r="816" spans="1:2" x14ac:dyDescent="0.25">
      <c r="A816" s="5" t="s">
        <v>172</v>
      </c>
      <c r="B816" s="1">
        <v>0</v>
      </c>
    </row>
    <row r="817" spans="1:2" x14ac:dyDescent="0.25">
      <c r="A817" s="5">
        <v>2161</v>
      </c>
      <c r="B817" s="1"/>
    </row>
    <row r="818" spans="1:2" x14ac:dyDescent="0.25">
      <c r="A818" s="5" t="s">
        <v>173</v>
      </c>
      <c r="B818" s="1">
        <v>31400</v>
      </c>
    </row>
    <row r="819" spans="1:2" x14ac:dyDescent="0.25">
      <c r="A819" s="5">
        <v>2491</v>
      </c>
      <c r="B819" s="1"/>
    </row>
    <row r="820" spans="1:2" x14ac:dyDescent="0.25">
      <c r="A820" s="5" t="s">
        <v>80</v>
      </c>
      <c r="B820" s="1">
        <v>21000</v>
      </c>
    </row>
    <row r="821" spans="1:2" x14ac:dyDescent="0.25">
      <c r="A821" s="5">
        <v>2731</v>
      </c>
      <c r="B821" s="1"/>
    </row>
    <row r="822" spans="1:2" x14ac:dyDescent="0.25">
      <c r="A822" s="5" t="s">
        <v>174</v>
      </c>
      <c r="B822" s="1">
        <v>24000</v>
      </c>
    </row>
    <row r="823" spans="1:2" x14ac:dyDescent="0.25">
      <c r="A823" s="5">
        <v>2911</v>
      </c>
      <c r="B823" s="1"/>
    </row>
    <row r="824" spans="1:2" x14ac:dyDescent="0.25">
      <c r="A824" s="5" t="s">
        <v>119</v>
      </c>
      <c r="B824" s="1">
        <v>30300</v>
      </c>
    </row>
    <row r="825" spans="1:2" x14ac:dyDescent="0.25">
      <c r="A825" s="5">
        <v>2921</v>
      </c>
      <c r="B825" s="1"/>
    </row>
    <row r="826" spans="1:2" x14ac:dyDescent="0.25">
      <c r="A826" s="5" t="s">
        <v>120</v>
      </c>
      <c r="B826" s="1">
        <v>0</v>
      </c>
    </row>
    <row r="827" spans="1:2" x14ac:dyDescent="0.25">
      <c r="A827" s="5">
        <v>3381</v>
      </c>
      <c r="B827" s="1"/>
    </row>
    <row r="828" spans="1:2" x14ac:dyDescent="0.25">
      <c r="A828" s="5" t="s">
        <v>175</v>
      </c>
      <c r="B828" s="1">
        <v>5175224</v>
      </c>
    </row>
    <row r="829" spans="1:2" x14ac:dyDescent="0.25">
      <c r="A829" s="5">
        <v>3391</v>
      </c>
      <c r="B829" s="1"/>
    </row>
    <row r="830" spans="1:2" x14ac:dyDescent="0.25">
      <c r="A830" s="5" t="s">
        <v>176</v>
      </c>
      <c r="B830" s="1">
        <v>428320</v>
      </c>
    </row>
    <row r="831" spans="1:2" x14ac:dyDescent="0.25">
      <c r="A831" s="5">
        <v>3821</v>
      </c>
      <c r="B831" s="1"/>
    </row>
    <row r="832" spans="1:2" x14ac:dyDescent="0.25">
      <c r="A832" s="5" t="s">
        <v>144</v>
      </c>
      <c r="B832" s="1">
        <v>1896600</v>
      </c>
    </row>
    <row r="833" spans="1:2" x14ac:dyDescent="0.25">
      <c r="A833" s="5">
        <v>5191</v>
      </c>
      <c r="B833" s="1"/>
    </row>
    <row r="834" spans="1:2" x14ac:dyDescent="0.25">
      <c r="A834" s="5" t="s">
        <v>164</v>
      </c>
      <c r="B834" s="1">
        <v>25000</v>
      </c>
    </row>
    <row r="835" spans="1:2" x14ac:dyDescent="0.25">
      <c r="A835" s="5">
        <v>5231</v>
      </c>
      <c r="B835" s="1"/>
    </row>
    <row r="836" spans="1:2" x14ac:dyDescent="0.25">
      <c r="A836" s="5" t="s">
        <v>168</v>
      </c>
      <c r="B836" s="1">
        <v>0</v>
      </c>
    </row>
    <row r="837" spans="1:2" x14ac:dyDescent="0.25">
      <c r="A837" s="5">
        <v>5651</v>
      </c>
      <c r="B837" s="1"/>
    </row>
    <row r="838" spans="1:2" x14ac:dyDescent="0.25">
      <c r="A838" s="5" t="s">
        <v>170</v>
      </c>
      <c r="B838" s="1">
        <v>0</v>
      </c>
    </row>
    <row r="839" spans="1:2" x14ac:dyDescent="0.25">
      <c r="A839" s="5">
        <v>5671</v>
      </c>
      <c r="B839" s="1"/>
    </row>
    <row r="840" spans="1:2" x14ac:dyDescent="0.25">
      <c r="A840" s="5" t="s">
        <v>171</v>
      </c>
      <c r="B840" s="1">
        <v>78000</v>
      </c>
    </row>
    <row r="841" spans="1:2" x14ac:dyDescent="0.25">
      <c r="A841" s="5" t="s">
        <v>537</v>
      </c>
      <c r="B841" s="1"/>
    </row>
    <row r="842" spans="1:2" x14ac:dyDescent="0.25">
      <c r="A842" s="5" t="s">
        <v>288</v>
      </c>
      <c r="B842" s="1"/>
    </row>
    <row r="843" spans="1:2" x14ac:dyDescent="0.25">
      <c r="A843" s="5">
        <v>3251</v>
      </c>
      <c r="B843" s="1"/>
    </row>
    <row r="844" spans="1:2" x14ac:dyDescent="0.25">
      <c r="A844" s="5" t="s">
        <v>186</v>
      </c>
      <c r="B844" s="1">
        <v>7202764.7999999998</v>
      </c>
    </row>
    <row r="845" spans="1:2" x14ac:dyDescent="0.25">
      <c r="A845" s="5" t="s">
        <v>379</v>
      </c>
      <c r="B845" s="1"/>
    </row>
    <row r="846" spans="1:2" x14ac:dyDescent="0.25">
      <c r="A846" s="5" t="s">
        <v>76</v>
      </c>
      <c r="B846" s="1"/>
    </row>
    <row r="847" spans="1:2" x14ac:dyDescent="0.25">
      <c r="A847" s="5">
        <v>4411</v>
      </c>
      <c r="B847" s="1"/>
    </row>
    <row r="848" spans="1:2" x14ac:dyDescent="0.25">
      <c r="A848" s="5" t="s">
        <v>191</v>
      </c>
      <c r="B848" s="1">
        <v>1200000</v>
      </c>
    </row>
    <row r="849" spans="1:2" x14ac:dyDescent="0.25">
      <c r="A849" s="5" t="s">
        <v>75</v>
      </c>
      <c r="B849" s="1"/>
    </row>
    <row r="850" spans="1:2" x14ac:dyDescent="0.25">
      <c r="A850" s="5" t="s">
        <v>77</v>
      </c>
      <c r="B850" s="1"/>
    </row>
    <row r="851" spans="1:2" x14ac:dyDescent="0.25">
      <c r="A851" s="5" t="s">
        <v>76</v>
      </c>
      <c r="B851" s="1"/>
    </row>
    <row r="852" spans="1:2" x14ac:dyDescent="0.25">
      <c r="A852" s="5">
        <v>2211</v>
      </c>
      <c r="B852" s="1"/>
    </row>
    <row r="853" spans="1:2" x14ac:dyDescent="0.25">
      <c r="A853" s="5" t="s">
        <v>73</v>
      </c>
      <c r="B853" s="1">
        <v>85000</v>
      </c>
    </row>
    <row r="854" spans="1:2" x14ac:dyDescent="0.25">
      <c r="A854" s="5">
        <v>2491</v>
      </c>
      <c r="B854" s="1"/>
    </row>
    <row r="855" spans="1:2" x14ac:dyDescent="0.25">
      <c r="A855" s="5" t="s">
        <v>80</v>
      </c>
      <c r="B855" s="1">
        <v>75000</v>
      </c>
    </row>
    <row r="856" spans="1:2" x14ac:dyDescent="0.25">
      <c r="A856" s="5">
        <v>2721</v>
      </c>
      <c r="B856" s="1"/>
    </row>
    <row r="857" spans="1:2" x14ac:dyDescent="0.25">
      <c r="A857" s="5" t="s">
        <v>82</v>
      </c>
      <c r="B857" s="1">
        <v>50000</v>
      </c>
    </row>
    <row r="858" spans="1:2" x14ac:dyDescent="0.25">
      <c r="A858" s="5">
        <v>3311</v>
      </c>
      <c r="B858" s="1"/>
    </row>
    <row r="859" spans="1:2" x14ac:dyDescent="0.25">
      <c r="A859" s="5" t="s">
        <v>84</v>
      </c>
      <c r="B859" s="1">
        <v>1357200</v>
      </c>
    </row>
    <row r="860" spans="1:2" x14ac:dyDescent="0.25">
      <c r="A860" s="5">
        <v>3521</v>
      </c>
      <c r="B860" s="1"/>
    </row>
    <row r="861" spans="1:2" ht="30" x14ac:dyDescent="0.25">
      <c r="A861" s="5" t="s">
        <v>86</v>
      </c>
      <c r="B861" s="1">
        <v>0</v>
      </c>
    </row>
    <row r="862" spans="1:2" x14ac:dyDescent="0.25">
      <c r="A862" s="5" t="s">
        <v>444</v>
      </c>
      <c r="B862" s="1"/>
    </row>
    <row r="863" spans="1:2" x14ac:dyDescent="0.25">
      <c r="A863" s="5" t="s">
        <v>445</v>
      </c>
      <c r="B863" s="1"/>
    </row>
    <row r="864" spans="1:2" x14ac:dyDescent="0.25">
      <c r="A864" s="5" t="s">
        <v>76</v>
      </c>
      <c r="B864" s="1"/>
    </row>
    <row r="865" spans="1:2" x14ac:dyDescent="0.25">
      <c r="A865" s="5">
        <v>4211</v>
      </c>
      <c r="B865" s="1"/>
    </row>
    <row r="866" spans="1:2" ht="30" x14ac:dyDescent="0.25">
      <c r="A866" s="5" t="s">
        <v>153</v>
      </c>
      <c r="B866" s="1">
        <v>70858967.379999995</v>
      </c>
    </row>
    <row r="867" spans="1:2" x14ac:dyDescent="0.25">
      <c r="A867" s="5" t="s">
        <v>59</v>
      </c>
      <c r="B867" s="1"/>
    </row>
    <row r="868" spans="1:2" x14ac:dyDescent="0.25">
      <c r="A868" s="5" t="s">
        <v>105</v>
      </c>
      <c r="B868" s="1"/>
    </row>
    <row r="869" spans="1:2" x14ac:dyDescent="0.25">
      <c r="A869" s="5" t="s">
        <v>60</v>
      </c>
      <c r="B869" s="1"/>
    </row>
    <row r="870" spans="1:2" x14ac:dyDescent="0.25">
      <c r="A870" s="5">
        <v>2111</v>
      </c>
      <c r="B870" s="1"/>
    </row>
    <row r="871" spans="1:2" x14ac:dyDescent="0.25">
      <c r="A871" s="5" t="s">
        <v>114</v>
      </c>
      <c r="B871" s="1">
        <v>75914</v>
      </c>
    </row>
    <row r="872" spans="1:2" x14ac:dyDescent="0.25">
      <c r="A872" s="5">
        <v>2141</v>
      </c>
      <c r="B872" s="1"/>
    </row>
    <row r="873" spans="1:2" ht="30" x14ac:dyDescent="0.25">
      <c r="A873" s="5" t="s">
        <v>115</v>
      </c>
      <c r="B873" s="1">
        <v>251</v>
      </c>
    </row>
    <row r="874" spans="1:2" x14ac:dyDescent="0.25">
      <c r="A874" s="5">
        <v>2211</v>
      </c>
      <c r="B874" s="1"/>
    </row>
    <row r="875" spans="1:2" x14ac:dyDescent="0.25">
      <c r="A875" s="5" t="s">
        <v>73</v>
      </c>
      <c r="B875" s="1">
        <v>40636</v>
      </c>
    </row>
    <row r="876" spans="1:2" x14ac:dyDescent="0.25">
      <c r="A876" s="5">
        <v>2491</v>
      </c>
      <c r="B876" s="1"/>
    </row>
    <row r="877" spans="1:2" x14ac:dyDescent="0.25">
      <c r="A877" s="5" t="s">
        <v>80</v>
      </c>
      <c r="B877" s="1">
        <v>1000</v>
      </c>
    </row>
    <row r="878" spans="1:2" x14ac:dyDescent="0.25">
      <c r="A878" s="5">
        <v>2531</v>
      </c>
      <c r="B878" s="1"/>
    </row>
    <row r="879" spans="1:2" x14ac:dyDescent="0.25">
      <c r="A879" s="5" t="s">
        <v>117</v>
      </c>
      <c r="B879" s="1">
        <v>1485</v>
      </c>
    </row>
    <row r="880" spans="1:2" x14ac:dyDescent="0.25">
      <c r="A880" s="5">
        <v>2721</v>
      </c>
      <c r="B880" s="1"/>
    </row>
    <row r="881" spans="1:2" x14ac:dyDescent="0.25">
      <c r="A881" s="5" t="s">
        <v>82</v>
      </c>
      <c r="B881" s="1">
        <v>2839</v>
      </c>
    </row>
    <row r="882" spans="1:2" x14ac:dyDescent="0.25">
      <c r="A882" s="5">
        <v>2911</v>
      </c>
      <c r="B882" s="1"/>
    </row>
    <row r="883" spans="1:2" x14ac:dyDescent="0.25">
      <c r="A883" s="5" t="s">
        <v>119</v>
      </c>
      <c r="B883" s="1">
        <v>7923.97</v>
      </c>
    </row>
    <row r="884" spans="1:2" x14ac:dyDescent="0.25">
      <c r="A884" s="5">
        <v>2921</v>
      </c>
      <c r="B884" s="1"/>
    </row>
    <row r="885" spans="1:2" x14ac:dyDescent="0.25">
      <c r="A885" s="5" t="s">
        <v>120</v>
      </c>
      <c r="B885" s="1">
        <v>953</v>
      </c>
    </row>
    <row r="886" spans="1:2" x14ac:dyDescent="0.25">
      <c r="A886" s="5">
        <v>2931</v>
      </c>
      <c r="B886" s="1"/>
    </row>
    <row r="887" spans="1:2" ht="30" x14ac:dyDescent="0.25">
      <c r="A887" s="5" t="s">
        <v>121</v>
      </c>
      <c r="B887" s="1">
        <v>26170.03</v>
      </c>
    </row>
    <row r="888" spans="1:2" x14ac:dyDescent="0.25">
      <c r="A888" s="5">
        <v>2941</v>
      </c>
      <c r="B888" s="1"/>
    </row>
    <row r="889" spans="1:2" ht="30" x14ac:dyDescent="0.25">
      <c r="A889" s="5" t="s">
        <v>122</v>
      </c>
      <c r="B889" s="1">
        <v>600</v>
      </c>
    </row>
    <row r="890" spans="1:2" x14ac:dyDescent="0.25">
      <c r="A890" s="5">
        <v>2961</v>
      </c>
      <c r="B890" s="1"/>
    </row>
    <row r="891" spans="1:2" x14ac:dyDescent="0.25">
      <c r="A891" s="5" t="s">
        <v>123</v>
      </c>
      <c r="B891" s="1">
        <v>130</v>
      </c>
    </row>
    <row r="892" spans="1:2" x14ac:dyDescent="0.25">
      <c r="A892" s="5">
        <v>3181</v>
      </c>
      <c r="B892" s="1"/>
    </row>
    <row r="893" spans="1:2" x14ac:dyDescent="0.25">
      <c r="A893" s="5" t="s">
        <v>125</v>
      </c>
      <c r="B893" s="1">
        <v>9244.9699999999993</v>
      </c>
    </row>
    <row r="894" spans="1:2" x14ac:dyDescent="0.25">
      <c r="A894" s="5">
        <v>3211</v>
      </c>
      <c r="B894" s="1"/>
    </row>
    <row r="895" spans="1:2" x14ac:dyDescent="0.25">
      <c r="A895" s="5" t="s">
        <v>127</v>
      </c>
      <c r="B895" s="1">
        <v>2928551.63</v>
      </c>
    </row>
    <row r="896" spans="1:2" x14ac:dyDescent="0.25">
      <c r="A896" s="5">
        <v>3271</v>
      </c>
      <c r="B896" s="1"/>
    </row>
    <row r="897" spans="1:2" x14ac:dyDescent="0.25">
      <c r="A897" s="5" t="s">
        <v>130</v>
      </c>
      <c r="B897" s="1">
        <v>406000</v>
      </c>
    </row>
    <row r="898" spans="1:2" x14ac:dyDescent="0.25">
      <c r="A898" s="5">
        <v>3291</v>
      </c>
      <c r="B898" s="1"/>
    </row>
    <row r="899" spans="1:2" x14ac:dyDescent="0.25">
      <c r="A899" s="5" t="s">
        <v>131</v>
      </c>
      <c r="B899" s="1">
        <v>122909.42</v>
      </c>
    </row>
    <row r="900" spans="1:2" x14ac:dyDescent="0.25">
      <c r="A900" s="5">
        <v>3311</v>
      </c>
      <c r="B900" s="1"/>
    </row>
    <row r="901" spans="1:2" x14ac:dyDescent="0.25">
      <c r="A901" s="5" t="s">
        <v>84</v>
      </c>
      <c r="B901" s="1">
        <v>232000</v>
      </c>
    </row>
    <row r="902" spans="1:2" x14ac:dyDescent="0.25">
      <c r="A902" s="5">
        <v>3331</v>
      </c>
      <c r="B902" s="1"/>
    </row>
    <row r="903" spans="1:2" ht="30" x14ac:dyDescent="0.25">
      <c r="A903" s="5" t="s">
        <v>132</v>
      </c>
      <c r="B903" s="1">
        <v>2605268</v>
      </c>
    </row>
    <row r="904" spans="1:2" x14ac:dyDescent="0.25">
      <c r="A904" s="5">
        <v>3361</v>
      </c>
      <c r="B904" s="1"/>
    </row>
    <row r="905" spans="1:2" x14ac:dyDescent="0.25">
      <c r="A905" s="5" t="s">
        <v>133</v>
      </c>
      <c r="B905" s="1">
        <v>6863015.1399999997</v>
      </c>
    </row>
    <row r="906" spans="1:2" x14ac:dyDescent="0.25">
      <c r="A906" s="5">
        <v>3411</v>
      </c>
      <c r="B906" s="1"/>
    </row>
    <row r="907" spans="1:2" x14ac:dyDescent="0.25">
      <c r="A907" s="5" t="s">
        <v>135</v>
      </c>
      <c r="B907" s="1">
        <v>25764300</v>
      </c>
    </row>
    <row r="908" spans="1:2" x14ac:dyDescent="0.25">
      <c r="A908" s="5">
        <v>3421</v>
      </c>
      <c r="B908" s="1"/>
    </row>
    <row r="909" spans="1:2" x14ac:dyDescent="0.25">
      <c r="A909" s="5" t="s">
        <v>136</v>
      </c>
      <c r="B909" s="1">
        <v>49101793.75</v>
      </c>
    </row>
    <row r="910" spans="1:2" x14ac:dyDescent="0.25">
      <c r="A910" s="5">
        <v>3431</v>
      </c>
      <c r="B910" s="1"/>
    </row>
    <row r="911" spans="1:2" x14ac:dyDescent="0.25">
      <c r="A911" s="5" t="s">
        <v>137</v>
      </c>
      <c r="B911" s="1">
        <v>1930000</v>
      </c>
    </row>
    <row r="912" spans="1:2" x14ac:dyDescent="0.25">
      <c r="A912" s="5">
        <v>3511</v>
      </c>
      <c r="B912" s="1"/>
    </row>
    <row r="913" spans="1:2" x14ac:dyDescent="0.25">
      <c r="A913" s="5" t="s">
        <v>138</v>
      </c>
      <c r="B913" s="1">
        <v>21370861</v>
      </c>
    </row>
    <row r="914" spans="1:2" x14ac:dyDescent="0.25">
      <c r="A914" s="5">
        <v>3521</v>
      </c>
      <c r="B914" s="1"/>
    </row>
    <row r="915" spans="1:2" ht="30" x14ac:dyDescent="0.25">
      <c r="A915" s="5" t="s">
        <v>86</v>
      </c>
      <c r="B915" s="1">
        <v>348</v>
      </c>
    </row>
    <row r="916" spans="1:2" x14ac:dyDescent="0.25">
      <c r="A916" s="5">
        <v>3711</v>
      </c>
      <c r="B916" s="1"/>
    </row>
    <row r="917" spans="1:2" x14ac:dyDescent="0.25">
      <c r="A917" s="5" t="s">
        <v>140</v>
      </c>
      <c r="B917" s="1">
        <v>8960</v>
      </c>
    </row>
    <row r="918" spans="1:2" x14ac:dyDescent="0.25">
      <c r="A918" s="5">
        <v>3721</v>
      </c>
      <c r="B918" s="1"/>
    </row>
    <row r="919" spans="1:2" x14ac:dyDescent="0.25">
      <c r="A919" s="5" t="s">
        <v>141</v>
      </c>
      <c r="B919" s="1">
        <v>0</v>
      </c>
    </row>
    <row r="920" spans="1:2" x14ac:dyDescent="0.25">
      <c r="A920" s="5">
        <v>3791</v>
      </c>
      <c r="B920" s="1"/>
    </row>
    <row r="921" spans="1:2" x14ac:dyDescent="0.25">
      <c r="A921" s="5" t="s">
        <v>142</v>
      </c>
      <c r="B921" s="1">
        <v>0</v>
      </c>
    </row>
    <row r="922" spans="1:2" x14ac:dyDescent="0.25">
      <c r="A922" s="5">
        <v>3821</v>
      </c>
      <c r="B922" s="1"/>
    </row>
    <row r="923" spans="1:2" x14ac:dyDescent="0.25">
      <c r="A923" s="5" t="s">
        <v>144</v>
      </c>
      <c r="B923" s="1">
        <v>0</v>
      </c>
    </row>
    <row r="924" spans="1:2" x14ac:dyDescent="0.25">
      <c r="A924" s="5">
        <v>3961</v>
      </c>
      <c r="B924" s="1"/>
    </row>
    <row r="925" spans="1:2" x14ac:dyDescent="0.25">
      <c r="A925" s="5" t="s">
        <v>145</v>
      </c>
      <c r="B925" s="1">
        <v>69639</v>
      </c>
    </row>
    <row r="926" spans="1:2" x14ac:dyDescent="0.25">
      <c r="A926" s="5">
        <v>5111</v>
      </c>
      <c r="B926" s="1"/>
    </row>
    <row r="927" spans="1:2" x14ac:dyDescent="0.25">
      <c r="A927" s="5" t="s">
        <v>104</v>
      </c>
      <c r="B927" s="1">
        <v>0</v>
      </c>
    </row>
    <row r="928" spans="1:2" x14ac:dyDescent="0.25">
      <c r="A928" s="5">
        <v>5151</v>
      </c>
      <c r="B928" s="1"/>
    </row>
    <row r="929" spans="1:2" x14ac:dyDescent="0.25">
      <c r="A929" s="5" t="s">
        <v>146</v>
      </c>
      <c r="B929" s="1">
        <v>114344.75</v>
      </c>
    </row>
    <row r="930" spans="1:2" x14ac:dyDescent="0.25">
      <c r="A930" s="5">
        <v>6321</v>
      </c>
      <c r="B930" s="1"/>
    </row>
    <row r="931" spans="1:2" ht="30" x14ac:dyDescent="0.25">
      <c r="A931" s="5" t="s">
        <v>109</v>
      </c>
      <c r="B931" s="1">
        <v>105545390</v>
      </c>
    </row>
    <row r="932" spans="1:2" x14ac:dyDescent="0.25">
      <c r="A932" s="5" t="s">
        <v>61</v>
      </c>
      <c r="B932" s="1"/>
    </row>
    <row r="933" spans="1:2" x14ac:dyDescent="0.25">
      <c r="A933" s="5" t="s">
        <v>60</v>
      </c>
      <c r="B933" s="1"/>
    </row>
    <row r="934" spans="1:2" x14ac:dyDescent="0.25">
      <c r="A934" s="5">
        <v>3491</v>
      </c>
      <c r="B934" s="1"/>
    </row>
    <row r="935" spans="1:2" x14ac:dyDescent="0.25">
      <c r="A935" s="5" t="s">
        <v>150</v>
      </c>
      <c r="B935" s="1">
        <v>0</v>
      </c>
    </row>
    <row r="936" spans="1:2" x14ac:dyDescent="0.25">
      <c r="A936" s="5">
        <v>3921</v>
      </c>
      <c r="B936" s="1"/>
    </row>
    <row r="937" spans="1:2" x14ac:dyDescent="0.25">
      <c r="A937" s="5" t="s">
        <v>56</v>
      </c>
      <c r="B937" s="1">
        <v>6615264.7899999991</v>
      </c>
    </row>
    <row r="938" spans="1:2" x14ac:dyDescent="0.25">
      <c r="A938" s="5">
        <v>3941</v>
      </c>
      <c r="B938" s="1"/>
    </row>
    <row r="939" spans="1:2" x14ac:dyDescent="0.25">
      <c r="A939" s="5" t="s">
        <v>151</v>
      </c>
      <c r="B939" s="1">
        <v>1661937.89</v>
      </c>
    </row>
    <row r="940" spans="1:2" x14ac:dyDescent="0.25">
      <c r="A940" s="5">
        <v>4211</v>
      </c>
      <c r="B940" s="1"/>
    </row>
    <row r="941" spans="1:2" ht="30" x14ac:dyDescent="0.25">
      <c r="A941" s="5" t="s">
        <v>153</v>
      </c>
      <c r="B941" s="1">
        <v>2200000</v>
      </c>
    </row>
    <row r="942" spans="1:2" x14ac:dyDescent="0.25">
      <c r="A942" s="5">
        <v>4251</v>
      </c>
      <c r="B942" s="1"/>
    </row>
    <row r="943" spans="1:2" ht="30" x14ac:dyDescent="0.25">
      <c r="A943" s="5" t="s">
        <v>154</v>
      </c>
      <c r="B943" s="1">
        <v>24074247.759999998</v>
      </c>
    </row>
    <row r="944" spans="1:2" x14ac:dyDescent="0.25">
      <c r="A944" s="5">
        <v>5811</v>
      </c>
      <c r="B944" s="1"/>
    </row>
    <row r="945" spans="1:2" x14ac:dyDescent="0.25">
      <c r="A945" s="5" t="s">
        <v>148</v>
      </c>
      <c r="B945" s="1">
        <v>10676213.33</v>
      </c>
    </row>
    <row r="946" spans="1:2" x14ac:dyDescent="0.25">
      <c r="A946" s="5">
        <v>9111</v>
      </c>
      <c r="B946" s="1"/>
    </row>
    <row r="947" spans="1:2" x14ac:dyDescent="0.25">
      <c r="A947" s="5" t="s">
        <v>525</v>
      </c>
      <c r="B947" s="1">
        <v>49578726.579999998</v>
      </c>
    </row>
    <row r="948" spans="1:2" x14ac:dyDescent="0.25">
      <c r="A948" s="5">
        <v>9211</v>
      </c>
      <c r="B948" s="1"/>
    </row>
    <row r="949" spans="1:2" x14ac:dyDescent="0.25">
      <c r="A949" s="5" t="s">
        <v>529</v>
      </c>
      <c r="B949" s="1">
        <v>19002111</v>
      </c>
    </row>
    <row r="950" spans="1:2" x14ac:dyDescent="0.25">
      <c r="A950" s="5" t="s">
        <v>157</v>
      </c>
      <c r="B950" s="1"/>
    </row>
    <row r="951" spans="1:2" x14ac:dyDescent="0.25">
      <c r="A951" s="5" t="s">
        <v>60</v>
      </c>
      <c r="B951" s="1"/>
    </row>
    <row r="952" spans="1:2" x14ac:dyDescent="0.25">
      <c r="A952" s="5">
        <v>2181</v>
      </c>
      <c r="B952" s="1"/>
    </row>
    <row r="953" spans="1:2" x14ac:dyDescent="0.25">
      <c r="A953" s="5" t="s">
        <v>156</v>
      </c>
      <c r="B953" s="1">
        <v>5895370</v>
      </c>
    </row>
    <row r="954" spans="1:2" x14ac:dyDescent="0.25">
      <c r="A954" s="5">
        <v>3942</v>
      </c>
      <c r="B954" s="1"/>
    </row>
    <row r="955" spans="1:2" x14ac:dyDescent="0.25">
      <c r="A955" s="5" t="s">
        <v>159</v>
      </c>
      <c r="B955" s="1">
        <v>260897.47</v>
      </c>
    </row>
    <row r="956" spans="1:2" x14ac:dyDescent="0.25">
      <c r="A956" s="5">
        <v>3951</v>
      </c>
      <c r="B956" s="1"/>
    </row>
    <row r="957" spans="1:2" x14ac:dyDescent="0.25">
      <c r="A957" s="5" t="s">
        <v>160</v>
      </c>
      <c r="B957" s="1">
        <v>0</v>
      </c>
    </row>
    <row r="958" spans="1:2" x14ac:dyDescent="0.25">
      <c r="A958" s="5" t="s">
        <v>357</v>
      </c>
      <c r="B958" s="1"/>
    </row>
    <row r="959" spans="1:2" x14ac:dyDescent="0.25">
      <c r="A959" s="5" t="s">
        <v>359</v>
      </c>
      <c r="B959" s="1"/>
    </row>
    <row r="960" spans="1:2" x14ac:dyDescent="0.25">
      <c r="A960" s="5" t="s">
        <v>358</v>
      </c>
      <c r="B960" s="1"/>
    </row>
    <row r="961" spans="1:2" x14ac:dyDescent="0.25">
      <c r="A961" s="5">
        <v>2221</v>
      </c>
      <c r="B961" s="1"/>
    </row>
    <row r="962" spans="1:2" x14ac:dyDescent="0.25">
      <c r="A962" s="5" t="s">
        <v>295</v>
      </c>
      <c r="B962" s="1">
        <v>558000</v>
      </c>
    </row>
    <row r="963" spans="1:2" x14ac:dyDescent="0.25">
      <c r="A963" s="5">
        <v>2531</v>
      </c>
      <c r="B963" s="1"/>
    </row>
    <row r="964" spans="1:2" x14ac:dyDescent="0.25">
      <c r="A964" s="5" t="s">
        <v>117</v>
      </c>
      <c r="B964" s="1">
        <v>1153000</v>
      </c>
    </row>
    <row r="965" spans="1:2" x14ac:dyDescent="0.25">
      <c r="A965" s="5">
        <v>2541</v>
      </c>
      <c r="B965" s="1"/>
    </row>
    <row r="966" spans="1:2" x14ac:dyDescent="0.25">
      <c r="A966" s="5" t="s">
        <v>331</v>
      </c>
      <c r="B966" s="1">
        <v>553000</v>
      </c>
    </row>
    <row r="967" spans="1:2" x14ac:dyDescent="0.25">
      <c r="A967" s="5">
        <v>2711</v>
      </c>
      <c r="B967" s="1"/>
    </row>
    <row r="968" spans="1:2" x14ac:dyDescent="0.25">
      <c r="A968" s="5" t="s">
        <v>214</v>
      </c>
      <c r="B968" s="1">
        <v>10500</v>
      </c>
    </row>
    <row r="969" spans="1:2" x14ac:dyDescent="0.25">
      <c r="A969" s="5">
        <v>2911</v>
      </c>
      <c r="B969" s="1"/>
    </row>
    <row r="970" spans="1:2" x14ac:dyDescent="0.25">
      <c r="A970" s="5" t="s">
        <v>119</v>
      </c>
      <c r="B970" s="1">
        <v>20000</v>
      </c>
    </row>
    <row r="971" spans="1:2" x14ac:dyDescent="0.25">
      <c r="A971" s="5">
        <v>2971</v>
      </c>
      <c r="B971" s="1"/>
    </row>
    <row r="972" spans="1:2" x14ac:dyDescent="0.25">
      <c r="A972" s="5" t="s">
        <v>347</v>
      </c>
      <c r="B972" s="1">
        <v>500</v>
      </c>
    </row>
    <row r="973" spans="1:2" x14ac:dyDescent="0.25">
      <c r="A973" s="5">
        <v>3581</v>
      </c>
      <c r="B973" s="1"/>
    </row>
    <row r="974" spans="1:2" x14ac:dyDescent="0.25">
      <c r="A974" s="5" t="s">
        <v>207</v>
      </c>
      <c r="B974" s="1">
        <v>0</v>
      </c>
    </row>
    <row r="975" spans="1:2" x14ac:dyDescent="0.25">
      <c r="A975" s="5">
        <v>3721</v>
      </c>
      <c r="B975" s="1"/>
    </row>
    <row r="976" spans="1:2" x14ac:dyDescent="0.25">
      <c r="A976" s="5" t="s">
        <v>141</v>
      </c>
      <c r="B976" s="1">
        <v>2220</v>
      </c>
    </row>
    <row r="977" spans="1:2" x14ac:dyDescent="0.25">
      <c r="A977" s="5">
        <v>3821</v>
      </c>
      <c r="B977" s="1"/>
    </row>
    <row r="978" spans="1:2" x14ac:dyDescent="0.25">
      <c r="A978" s="5" t="s">
        <v>144</v>
      </c>
      <c r="B978" s="1">
        <v>174000</v>
      </c>
    </row>
    <row r="979" spans="1:2" x14ac:dyDescent="0.25">
      <c r="A979" s="5">
        <v>5191</v>
      </c>
      <c r="B979" s="1"/>
    </row>
    <row r="980" spans="1:2" x14ac:dyDescent="0.25">
      <c r="A980" s="5" t="s">
        <v>164</v>
      </c>
      <c r="B980" s="1">
        <v>32000</v>
      </c>
    </row>
    <row r="981" spans="1:2" x14ac:dyDescent="0.25">
      <c r="A981" s="5">
        <v>5311</v>
      </c>
      <c r="B981" s="1"/>
    </row>
    <row r="982" spans="1:2" x14ac:dyDescent="0.25">
      <c r="A982" s="5" t="s">
        <v>362</v>
      </c>
      <c r="B982" s="1">
        <v>230000</v>
      </c>
    </row>
    <row r="983" spans="1:2" x14ac:dyDescent="0.25">
      <c r="A983" s="5">
        <v>5321</v>
      </c>
      <c r="B983" s="1"/>
    </row>
    <row r="984" spans="1:2" x14ac:dyDescent="0.25">
      <c r="A984" s="5" t="s">
        <v>363</v>
      </c>
      <c r="B984" s="1">
        <v>55000</v>
      </c>
    </row>
    <row r="985" spans="1:2" x14ac:dyDescent="0.25">
      <c r="A985" s="5">
        <v>5611</v>
      </c>
      <c r="B985" s="1"/>
    </row>
    <row r="986" spans="1:2" x14ac:dyDescent="0.25">
      <c r="A986" s="5" t="s">
        <v>286</v>
      </c>
      <c r="B986" s="1">
        <v>13000</v>
      </c>
    </row>
    <row r="987" spans="1:2" x14ac:dyDescent="0.25">
      <c r="A987" s="5">
        <v>5621</v>
      </c>
      <c r="B987" s="1"/>
    </row>
    <row r="988" spans="1:2" x14ac:dyDescent="0.25">
      <c r="A988" s="5" t="s">
        <v>364</v>
      </c>
      <c r="B988" s="1">
        <v>26000</v>
      </c>
    </row>
    <row r="989" spans="1:2" x14ac:dyDescent="0.25">
      <c r="A989" s="5">
        <v>5691</v>
      </c>
      <c r="B989" s="1"/>
    </row>
    <row r="990" spans="1:2" x14ac:dyDescent="0.25">
      <c r="A990" s="5" t="s">
        <v>330</v>
      </c>
      <c r="B990" s="1">
        <v>1149000</v>
      </c>
    </row>
    <row r="991" spans="1:2" x14ac:dyDescent="0.25">
      <c r="A991" s="5" t="s">
        <v>1097</v>
      </c>
      <c r="B991" s="1"/>
    </row>
    <row r="992" spans="1:2" x14ac:dyDescent="0.25">
      <c r="A992" s="5" t="s">
        <v>1097</v>
      </c>
      <c r="B992" s="1"/>
    </row>
    <row r="993" spans="1:2" x14ac:dyDescent="0.25">
      <c r="A993" s="5" t="s">
        <v>1097</v>
      </c>
      <c r="B993" s="1"/>
    </row>
    <row r="994" spans="1:2" x14ac:dyDescent="0.25">
      <c r="A994" s="5">
        <v>3111</v>
      </c>
      <c r="B994" s="1"/>
    </row>
    <row r="995" spans="1:2" x14ac:dyDescent="0.25">
      <c r="A995" s="5" t="s">
        <v>242</v>
      </c>
      <c r="B995" s="1">
        <v>119128490.80000001</v>
      </c>
    </row>
    <row r="996" spans="1:2" x14ac:dyDescent="0.25">
      <c r="A996" s="5" t="s">
        <v>579</v>
      </c>
      <c r="B996" s="1">
        <v>4868603811.4000034</v>
      </c>
    </row>
  </sheetData>
  <pageMargins left="0.70866141732283472" right="0.70866141732283472" top="0.94488188976377963" bottom="0.74803149606299213" header="0.31496062992125984" footer="0.31496062992125984"/>
  <pageSetup paperSize="9" orientation="portrait" r:id="rId2"/>
  <headerFooter>
    <oddHeader>&amp;CMUNICIPIO DE TLAJOMULCO DE ZUÑIGA, JALISCO
4TA MODIFICACION PRESUPUESTAL 2024 
CLASIFICACIÓN DEL ESTADO DEL PRESUPUESTO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B498-8A0D-4C10-A0DD-EFD025E1353F}">
  <sheetPr>
    <pageSetUpPr fitToPage="1"/>
  </sheetPr>
  <dimension ref="A1:H300"/>
  <sheetViews>
    <sheetView zoomScaleNormal="100" workbookViewId="0">
      <selection activeCell="E25" sqref="E25"/>
    </sheetView>
  </sheetViews>
  <sheetFormatPr baseColWidth="10" defaultRowHeight="15" x14ac:dyDescent="0.25"/>
  <cols>
    <col min="1" max="1" width="11" bestFit="1" customWidth="1"/>
    <col min="2" max="2" width="81.28515625" customWidth="1"/>
    <col min="3" max="5" width="19.28515625" style="21" customWidth="1"/>
    <col min="8" max="8" width="12.7109375" bestFit="1" customWidth="1"/>
  </cols>
  <sheetData>
    <row r="1" spans="1:8" ht="16.149999999999999" customHeight="1" x14ac:dyDescent="0.25">
      <c r="A1" s="48" t="s">
        <v>594</v>
      </c>
      <c r="B1" s="49"/>
      <c r="C1" s="49"/>
      <c r="D1" s="49"/>
      <c r="E1" s="50"/>
    </row>
    <row r="2" spans="1:8" ht="16.149999999999999" customHeight="1" x14ac:dyDescent="0.25">
      <c r="A2" s="51" t="s">
        <v>1089</v>
      </c>
      <c r="B2" s="52"/>
      <c r="C2" s="52"/>
      <c r="D2" s="52"/>
      <c r="E2" s="53"/>
    </row>
    <row r="3" spans="1:8" ht="14.45" customHeight="1" x14ac:dyDescent="0.25">
      <c r="A3" s="54" t="s">
        <v>595</v>
      </c>
      <c r="B3" s="54" t="s">
        <v>596</v>
      </c>
      <c r="C3" s="56" t="s">
        <v>1091</v>
      </c>
      <c r="D3" s="56" t="s">
        <v>1092</v>
      </c>
      <c r="E3" s="56" t="s">
        <v>1090</v>
      </c>
    </row>
    <row r="4" spans="1:8" ht="15" customHeight="1" thickBot="1" x14ac:dyDescent="0.3">
      <c r="A4" s="55"/>
      <c r="B4" s="55"/>
      <c r="C4" s="57"/>
      <c r="D4" s="57"/>
      <c r="E4" s="57"/>
    </row>
    <row r="5" spans="1:8" ht="16.5" thickBot="1" x14ac:dyDescent="0.3">
      <c r="A5" s="18"/>
      <c r="B5" s="19" t="s">
        <v>597</v>
      </c>
      <c r="C5" s="20">
        <v>4867274474.3699989</v>
      </c>
      <c r="D5" s="20">
        <f>SUM(D6+D51+D57+D62+D192+D216+D239+D251+D281+D292)</f>
        <v>1329337.03</v>
      </c>
      <c r="E5" s="20">
        <f>SUM(E6+E51+E57+E62+E192+E216+E239+E251+E281+E292)</f>
        <v>4868603811.3999987</v>
      </c>
      <c r="H5" s="21"/>
    </row>
    <row r="6" spans="1:8" ht="16.5" thickBot="1" x14ac:dyDescent="0.3">
      <c r="A6" s="22">
        <v>1</v>
      </c>
      <c r="B6" s="19" t="s">
        <v>598</v>
      </c>
      <c r="C6" s="20">
        <v>1282037647.3</v>
      </c>
      <c r="D6" s="20">
        <f>SUM(D7+D16+D27+D28+D29+D30+D31+D50)</f>
        <v>0</v>
      </c>
      <c r="E6" s="20">
        <f>SUM(E7+E16+E27+E28+E29+E30+E31+E50)</f>
        <v>1282037647.3</v>
      </c>
    </row>
    <row r="7" spans="1:8" ht="16.5" thickBot="1" x14ac:dyDescent="0.3">
      <c r="A7" s="23">
        <v>1.1000000000000001</v>
      </c>
      <c r="B7" s="24" t="s">
        <v>599</v>
      </c>
      <c r="C7" s="25">
        <v>10905612</v>
      </c>
      <c r="D7" s="25">
        <f>SUM(D8)</f>
        <v>0</v>
      </c>
      <c r="E7" s="26">
        <f>SUM(E8)</f>
        <v>10905612</v>
      </c>
    </row>
    <row r="8" spans="1:8" ht="16.5" thickBot="1" x14ac:dyDescent="0.3">
      <c r="A8" s="27" t="s">
        <v>600</v>
      </c>
      <c r="B8" s="28" t="s">
        <v>601</v>
      </c>
      <c r="C8" s="29">
        <v>10905612</v>
      </c>
      <c r="D8" s="29">
        <f>SUM(D9:D15)</f>
        <v>0</v>
      </c>
      <c r="E8" s="30">
        <f>SUM(E9:E15)</f>
        <v>10905612</v>
      </c>
    </row>
    <row r="9" spans="1:8" ht="15.75" thickBot="1" x14ac:dyDescent="0.3">
      <c r="A9" s="31" t="s">
        <v>602</v>
      </c>
      <c r="B9" s="32" t="s">
        <v>603</v>
      </c>
      <c r="C9" s="33">
        <v>5966</v>
      </c>
      <c r="D9" s="33"/>
      <c r="E9" s="34">
        <f>C9+D9</f>
        <v>5966</v>
      </c>
    </row>
    <row r="10" spans="1:8" ht="30.75" thickBot="1" x14ac:dyDescent="0.3">
      <c r="A10" s="31" t="s">
        <v>604</v>
      </c>
      <c r="B10" s="32" t="s">
        <v>605</v>
      </c>
      <c r="C10" s="33">
        <v>10804045</v>
      </c>
      <c r="D10" s="33">
        <v>0</v>
      </c>
      <c r="E10" s="34">
        <f t="shared" ref="E10:E15" si="0">C10+D10</f>
        <v>10804045</v>
      </c>
    </row>
    <row r="11" spans="1:8" ht="15.75" thickBot="1" x14ac:dyDescent="0.3">
      <c r="A11" s="31" t="s">
        <v>606</v>
      </c>
      <c r="B11" s="32" t="s">
        <v>607</v>
      </c>
      <c r="C11" s="33">
        <v>0</v>
      </c>
      <c r="D11" s="33"/>
      <c r="E11" s="34">
        <f t="shared" si="0"/>
        <v>0</v>
      </c>
    </row>
    <row r="12" spans="1:8" ht="15.75" thickBot="1" x14ac:dyDescent="0.3">
      <c r="A12" s="31" t="s">
        <v>608</v>
      </c>
      <c r="B12" s="32" t="s">
        <v>609</v>
      </c>
      <c r="C12" s="33">
        <v>95601</v>
      </c>
      <c r="D12" s="33"/>
      <c r="E12" s="34">
        <f t="shared" si="0"/>
        <v>95601</v>
      </c>
    </row>
    <row r="13" spans="1:8" ht="15.75" thickBot="1" x14ac:dyDescent="0.3">
      <c r="A13" s="31" t="s">
        <v>610</v>
      </c>
      <c r="B13" s="32" t="s">
        <v>611</v>
      </c>
      <c r="C13" s="33">
        <v>0</v>
      </c>
      <c r="D13" s="33"/>
      <c r="E13" s="34">
        <f t="shared" si="0"/>
        <v>0</v>
      </c>
    </row>
    <row r="14" spans="1:8" ht="15.75" thickBot="1" x14ac:dyDescent="0.3">
      <c r="A14" s="31" t="s">
        <v>612</v>
      </c>
      <c r="B14" s="32" t="s">
        <v>613</v>
      </c>
      <c r="C14" s="33">
        <v>0</v>
      </c>
      <c r="D14" s="33"/>
      <c r="E14" s="34">
        <f t="shared" si="0"/>
        <v>0</v>
      </c>
    </row>
    <row r="15" spans="1:8" ht="15.75" thickBot="1" x14ac:dyDescent="0.3">
      <c r="A15" s="31" t="s">
        <v>614</v>
      </c>
      <c r="B15" s="32" t="s">
        <v>615</v>
      </c>
      <c r="C15" s="33">
        <v>0</v>
      </c>
      <c r="D15" s="33"/>
      <c r="E15" s="34">
        <f t="shared" si="0"/>
        <v>0</v>
      </c>
    </row>
    <row r="16" spans="1:8" ht="16.5" thickBot="1" x14ac:dyDescent="0.3">
      <c r="A16" s="23">
        <v>1.2</v>
      </c>
      <c r="B16" s="35" t="s">
        <v>616</v>
      </c>
      <c r="C16" s="25">
        <v>1165804427.3</v>
      </c>
      <c r="D16" s="25">
        <f>SUM(D17,D20,D23)</f>
        <v>0</v>
      </c>
      <c r="E16" s="26">
        <f>SUM(E17,E20,E23)</f>
        <v>1165804427.3</v>
      </c>
    </row>
    <row r="17" spans="1:5" ht="16.5" thickBot="1" x14ac:dyDescent="0.3">
      <c r="A17" s="27" t="s">
        <v>617</v>
      </c>
      <c r="B17" s="28" t="s">
        <v>618</v>
      </c>
      <c r="C17" s="29">
        <v>694491778.29999995</v>
      </c>
      <c r="D17" s="29">
        <f>SUM(D18:D19)</f>
        <v>0</v>
      </c>
      <c r="E17" s="30">
        <f>SUM(E18:E19)</f>
        <v>694491778.29999995</v>
      </c>
    </row>
    <row r="18" spans="1:5" ht="15.75" thickBot="1" x14ac:dyDescent="0.3">
      <c r="A18" s="31" t="s">
        <v>619</v>
      </c>
      <c r="B18" s="32" t="s">
        <v>620</v>
      </c>
      <c r="C18" s="33">
        <v>116740111</v>
      </c>
      <c r="D18" s="33">
        <v>0</v>
      </c>
      <c r="E18" s="34">
        <f>C18+D18</f>
        <v>116740111</v>
      </c>
    </row>
    <row r="19" spans="1:5" ht="15.75" thickBot="1" x14ac:dyDescent="0.3">
      <c r="A19" s="31" t="s">
        <v>621</v>
      </c>
      <c r="B19" s="32" t="s">
        <v>622</v>
      </c>
      <c r="C19" s="33">
        <v>577751667.29999995</v>
      </c>
      <c r="D19" s="33">
        <v>0</v>
      </c>
      <c r="E19" s="34">
        <f>C19+D19</f>
        <v>577751667.29999995</v>
      </c>
    </row>
    <row r="20" spans="1:5" ht="16.5" thickBot="1" x14ac:dyDescent="0.3">
      <c r="A20" s="27" t="s">
        <v>623</v>
      </c>
      <c r="B20" s="28" t="s">
        <v>624</v>
      </c>
      <c r="C20" s="29">
        <v>359908276</v>
      </c>
      <c r="D20" s="29">
        <f>SUM(D21:D22)</f>
        <v>0</v>
      </c>
      <c r="E20" s="30">
        <f>SUM(E21:E22)</f>
        <v>359908276</v>
      </c>
    </row>
    <row r="21" spans="1:5" ht="15.75" thickBot="1" x14ac:dyDescent="0.3">
      <c r="A21" s="31" t="s">
        <v>625</v>
      </c>
      <c r="B21" s="32" t="s">
        <v>626</v>
      </c>
      <c r="C21" s="33">
        <v>351756697</v>
      </c>
      <c r="D21" s="33"/>
      <c r="E21" s="34">
        <f>C21+D21</f>
        <v>351756697</v>
      </c>
    </row>
    <row r="22" spans="1:5" ht="15.75" thickBot="1" x14ac:dyDescent="0.3">
      <c r="A22" s="31" t="s">
        <v>627</v>
      </c>
      <c r="B22" s="32" t="s">
        <v>628</v>
      </c>
      <c r="C22" s="33">
        <v>8151579</v>
      </c>
      <c r="D22" s="33"/>
      <c r="E22" s="34">
        <f>C22+D22</f>
        <v>8151579</v>
      </c>
    </row>
    <row r="23" spans="1:5" ht="16.5" thickBot="1" x14ac:dyDescent="0.3">
      <c r="A23" s="27" t="s">
        <v>629</v>
      </c>
      <c r="B23" s="28" t="s">
        <v>630</v>
      </c>
      <c r="C23" s="29">
        <v>111404373</v>
      </c>
      <c r="D23" s="29">
        <f>SUM(D24:D26)</f>
        <v>0</v>
      </c>
      <c r="E23" s="30">
        <f>SUM(E24:E26)</f>
        <v>111404373</v>
      </c>
    </row>
    <row r="24" spans="1:5" ht="15.75" thickBot="1" x14ac:dyDescent="0.3">
      <c r="A24" s="31" t="s">
        <v>631</v>
      </c>
      <c r="B24" s="32" t="s">
        <v>632</v>
      </c>
      <c r="C24" s="33">
        <v>107116022</v>
      </c>
      <c r="D24" s="33"/>
      <c r="E24" s="34">
        <f>C24+D24</f>
        <v>107116022</v>
      </c>
    </row>
    <row r="25" spans="1:5" ht="15.75" thickBot="1" x14ac:dyDescent="0.3">
      <c r="A25" s="31" t="s">
        <v>633</v>
      </c>
      <c r="B25" s="32" t="s">
        <v>634</v>
      </c>
      <c r="C25" s="33">
        <v>1692029</v>
      </c>
      <c r="D25" s="33"/>
      <c r="E25" s="34">
        <f>C25+D25</f>
        <v>1692029</v>
      </c>
    </row>
    <row r="26" spans="1:5" ht="15.75" thickBot="1" x14ac:dyDescent="0.3">
      <c r="A26" s="31" t="s">
        <v>635</v>
      </c>
      <c r="B26" s="32" t="s">
        <v>636</v>
      </c>
      <c r="C26" s="33">
        <v>2596322</v>
      </c>
      <c r="D26" s="33"/>
      <c r="E26" s="34">
        <f>C26+D26</f>
        <v>2596322</v>
      </c>
    </row>
    <row r="27" spans="1:5" ht="32.25" thickBot="1" x14ac:dyDescent="0.3">
      <c r="A27" s="23">
        <v>1.3</v>
      </c>
      <c r="B27" s="35" t="s">
        <v>637</v>
      </c>
      <c r="C27" s="25">
        <v>0</v>
      </c>
      <c r="D27" s="25">
        <v>0</v>
      </c>
      <c r="E27" s="26">
        <v>0</v>
      </c>
    </row>
    <row r="28" spans="1:5" ht="16.5" thickBot="1" x14ac:dyDescent="0.3">
      <c r="A28" s="23">
        <v>1.4</v>
      </c>
      <c r="B28" s="35" t="s">
        <v>638</v>
      </c>
      <c r="C28" s="25">
        <v>0</v>
      </c>
      <c r="D28" s="25">
        <v>0</v>
      </c>
      <c r="E28" s="26">
        <v>0</v>
      </c>
    </row>
    <row r="29" spans="1:5" ht="16.5" thickBot="1" x14ac:dyDescent="0.3">
      <c r="A29" s="23">
        <v>1.5</v>
      </c>
      <c r="B29" s="35" t="s">
        <v>639</v>
      </c>
      <c r="C29" s="25">
        <v>0</v>
      </c>
      <c r="D29" s="25">
        <v>0</v>
      </c>
      <c r="E29" s="26">
        <v>0</v>
      </c>
    </row>
    <row r="30" spans="1:5" ht="16.5" thickBot="1" x14ac:dyDescent="0.3">
      <c r="A30" s="23">
        <v>1.6</v>
      </c>
      <c r="B30" s="35" t="s">
        <v>640</v>
      </c>
      <c r="C30" s="25">
        <v>0</v>
      </c>
      <c r="D30" s="25">
        <v>0</v>
      </c>
      <c r="E30" s="26">
        <v>0</v>
      </c>
    </row>
    <row r="31" spans="1:5" ht="16.5" thickBot="1" x14ac:dyDescent="0.3">
      <c r="A31" s="23">
        <v>1.7</v>
      </c>
      <c r="B31" s="35" t="s">
        <v>641</v>
      </c>
      <c r="C31" s="25">
        <v>105327608</v>
      </c>
      <c r="D31" s="25">
        <f>SUM(D32+D34+D36+D38+D42+D44)</f>
        <v>0</v>
      </c>
      <c r="E31" s="26">
        <f>SUM(E32+E34+E36+E38+E42+E44)</f>
        <v>105327608</v>
      </c>
    </row>
    <row r="32" spans="1:5" ht="16.5" thickBot="1" x14ac:dyDescent="0.3">
      <c r="A32" s="27" t="s">
        <v>333</v>
      </c>
      <c r="B32" s="28" t="s">
        <v>642</v>
      </c>
      <c r="C32" s="29">
        <v>27163891</v>
      </c>
      <c r="D32" s="29">
        <f>SUM(D33)</f>
        <v>0</v>
      </c>
      <c r="E32" s="30">
        <f>SUM(E33)</f>
        <v>27163891</v>
      </c>
    </row>
    <row r="33" spans="1:5" ht="15.75" thickBot="1" x14ac:dyDescent="0.3">
      <c r="A33" s="31" t="s">
        <v>643</v>
      </c>
      <c r="B33" s="32" t="s">
        <v>644</v>
      </c>
      <c r="C33" s="33">
        <v>27163891</v>
      </c>
      <c r="D33" s="33"/>
      <c r="E33" s="34">
        <f>C33+D33</f>
        <v>27163891</v>
      </c>
    </row>
    <row r="34" spans="1:5" ht="16.5" thickBot="1" x14ac:dyDescent="0.3">
      <c r="A34" s="27" t="s">
        <v>322</v>
      </c>
      <c r="B34" s="28" t="s">
        <v>645</v>
      </c>
      <c r="C34" s="29">
        <v>58159352</v>
      </c>
      <c r="D34" s="29">
        <f>SUM(D35)</f>
        <v>0</v>
      </c>
      <c r="E34" s="30">
        <f>SUM(E35)</f>
        <v>58159352</v>
      </c>
    </row>
    <row r="35" spans="1:5" ht="15.75" thickBot="1" x14ac:dyDescent="0.3">
      <c r="A35" s="31" t="s">
        <v>646</v>
      </c>
      <c r="B35" s="32" t="s">
        <v>647</v>
      </c>
      <c r="C35" s="33">
        <v>58159352</v>
      </c>
      <c r="D35" s="33"/>
      <c r="E35" s="34">
        <f>C35+D35</f>
        <v>58159352</v>
      </c>
    </row>
    <row r="36" spans="1:5" ht="16.5" thickBot="1" x14ac:dyDescent="0.3">
      <c r="A36" s="27" t="s">
        <v>648</v>
      </c>
      <c r="B36" s="28" t="s">
        <v>649</v>
      </c>
      <c r="C36" s="29">
        <v>1526</v>
      </c>
      <c r="D36" s="29">
        <f>SUM(D37)</f>
        <v>0</v>
      </c>
      <c r="E36" s="30">
        <f>SUM(E37)</f>
        <v>1526</v>
      </c>
    </row>
    <row r="37" spans="1:5" ht="15.75" thickBot="1" x14ac:dyDescent="0.3">
      <c r="A37" s="31" t="s">
        <v>650</v>
      </c>
      <c r="B37" s="32" t="s">
        <v>651</v>
      </c>
      <c r="C37" s="33">
        <v>1526</v>
      </c>
      <c r="D37" s="33"/>
      <c r="E37" s="34">
        <f>C37+D37</f>
        <v>1526</v>
      </c>
    </row>
    <row r="38" spans="1:5" ht="16.5" thickBot="1" x14ac:dyDescent="0.3">
      <c r="A38" s="27" t="s">
        <v>652</v>
      </c>
      <c r="B38" s="28" t="s">
        <v>653</v>
      </c>
      <c r="C38" s="29">
        <v>15642159</v>
      </c>
      <c r="D38" s="29">
        <f>SUM(D39:D41)</f>
        <v>0</v>
      </c>
      <c r="E38" s="30">
        <f>SUM(E39:E41)</f>
        <v>15642159</v>
      </c>
    </row>
    <row r="39" spans="1:5" ht="15.75" thickBot="1" x14ac:dyDescent="0.3">
      <c r="A39" s="31" t="s">
        <v>654</v>
      </c>
      <c r="B39" s="32" t="s">
        <v>655</v>
      </c>
      <c r="C39" s="33">
        <v>15642159</v>
      </c>
      <c r="D39" s="33"/>
      <c r="E39" s="34">
        <f>C39+D39</f>
        <v>15642159</v>
      </c>
    </row>
    <row r="40" spans="1:5" ht="15.75" thickBot="1" x14ac:dyDescent="0.3">
      <c r="A40" s="31" t="s">
        <v>656</v>
      </c>
      <c r="B40" s="32" t="s">
        <v>657</v>
      </c>
      <c r="C40" s="33">
        <v>0</v>
      </c>
      <c r="D40" s="33"/>
      <c r="E40" s="34">
        <f>C40+D40</f>
        <v>0</v>
      </c>
    </row>
    <row r="41" spans="1:5" ht="15.75" thickBot="1" x14ac:dyDescent="0.3">
      <c r="A41" s="31" t="s">
        <v>658</v>
      </c>
      <c r="B41" s="32" t="s">
        <v>659</v>
      </c>
      <c r="C41" s="33">
        <v>0</v>
      </c>
      <c r="D41" s="33"/>
      <c r="E41" s="34">
        <f>C41+D41</f>
        <v>0</v>
      </c>
    </row>
    <row r="42" spans="1:5" ht="16.5" thickBot="1" x14ac:dyDescent="0.3">
      <c r="A42" s="27" t="s">
        <v>660</v>
      </c>
      <c r="B42" s="28" t="s">
        <v>661</v>
      </c>
      <c r="C42" s="29">
        <v>4360680</v>
      </c>
      <c r="D42" s="29">
        <f>SUM(D43)</f>
        <v>0</v>
      </c>
      <c r="E42" s="30">
        <f>SUM(E43)</f>
        <v>4360680</v>
      </c>
    </row>
    <row r="43" spans="1:5" ht="15.75" thickBot="1" x14ac:dyDescent="0.3">
      <c r="A43" s="31" t="s">
        <v>662</v>
      </c>
      <c r="B43" s="32" t="s">
        <v>661</v>
      </c>
      <c r="C43" s="33">
        <v>4360680</v>
      </c>
      <c r="D43" s="33"/>
      <c r="E43" s="34">
        <f>C43+D43</f>
        <v>4360680</v>
      </c>
    </row>
    <row r="44" spans="1:5" ht="16.5" thickBot="1" x14ac:dyDescent="0.3">
      <c r="A44" s="27" t="s">
        <v>663</v>
      </c>
      <c r="B44" s="28" t="s">
        <v>664</v>
      </c>
      <c r="C44" s="29">
        <v>0</v>
      </c>
      <c r="D44" s="29">
        <f>SUM(D45)</f>
        <v>0</v>
      </c>
      <c r="E44" s="30">
        <f>SUM(E45)</f>
        <v>0</v>
      </c>
    </row>
    <row r="45" spans="1:5" ht="15.75" thickBot="1" x14ac:dyDescent="0.3">
      <c r="A45" s="31" t="s">
        <v>665</v>
      </c>
      <c r="B45" s="32" t="s">
        <v>666</v>
      </c>
      <c r="C45" s="33">
        <v>0</v>
      </c>
      <c r="D45" s="33"/>
      <c r="E45" s="34">
        <f>C45+D45</f>
        <v>0</v>
      </c>
    </row>
    <row r="46" spans="1:5" ht="16.5" thickBot="1" x14ac:dyDescent="0.3">
      <c r="A46" s="23">
        <v>1.8</v>
      </c>
      <c r="B46" s="35" t="s">
        <v>667</v>
      </c>
      <c r="C46" s="25">
        <v>0</v>
      </c>
      <c r="D46" s="25">
        <f>SUM(D47)</f>
        <v>0</v>
      </c>
      <c r="E46" s="26">
        <f>SUM(E47)</f>
        <v>0</v>
      </c>
    </row>
    <row r="47" spans="1:5" ht="16.5" thickBot="1" x14ac:dyDescent="0.3">
      <c r="A47" s="23" t="s">
        <v>668</v>
      </c>
      <c r="B47" s="35" t="s">
        <v>669</v>
      </c>
      <c r="C47" s="25">
        <v>0</v>
      </c>
      <c r="D47" s="25">
        <f>SUM(D48:D49)</f>
        <v>0</v>
      </c>
      <c r="E47" s="26">
        <f>SUM(E48:E49)</f>
        <v>0</v>
      </c>
    </row>
    <row r="48" spans="1:5" ht="15.75" thickBot="1" x14ac:dyDescent="0.3">
      <c r="A48" s="31" t="s">
        <v>670</v>
      </c>
      <c r="B48" s="32" t="s">
        <v>669</v>
      </c>
      <c r="C48" s="33">
        <v>0</v>
      </c>
      <c r="D48" s="33"/>
      <c r="E48" s="34">
        <f>C48+D48</f>
        <v>0</v>
      </c>
    </row>
    <row r="49" spans="1:5" ht="15.75" thickBot="1" x14ac:dyDescent="0.3">
      <c r="A49" s="31" t="s">
        <v>671</v>
      </c>
      <c r="B49" s="32" t="s">
        <v>672</v>
      </c>
      <c r="C49" s="33">
        <v>0</v>
      </c>
      <c r="D49" s="33"/>
      <c r="E49" s="34">
        <f>C49+D49</f>
        <v>0</v>
      </c>
    </row>
    <row r="50" spans="1:5" ht="48" thickBot="1" x14ac:dyDescent="0.3">
      <c r="A50" s="23">
        <v>1.9</v>
      </c>
      <c r="B50" s="35" t="s">
        <v>673</v>
      </c>
      <c r="C50" s="25">
        <v>0</v>
      </c>
      <c r="D50" s="25">
        <v>0</v>
      </c>
      <c r="E50" s="26">
        <v>0</v>
      </c>
    </row>
    <row r="51" spans="1:5" ht="16.5" thickBot="1" x14ac:dyDescent="0.3">
      <c r="A51" s="36">
        <v>2</v>
      </c>
      <c r="B51" s="37" t="s">
        <v>674</v>
      </c>
      <c r="C51" s="38">
        <v>0</v>
      </c>
      <c r="D51" s="38">
        <f>SUM(D52+D53+D54+D55+D56)</f>
        <v>0</v>
      </c>
      <c r="E51" s="39">
        <f>SUM(E52+E53+E54+E55+E56)</f>
        <v>0</v>
      </c>
    </row>
    <row r="52" spans="1:5" ht="16.5" thickBot="1" x14ac:dyDescent="0.3">
      <c r="A52" s="23">
        <v>2.1</v>
      </c>
      <c r="B52" s="35" t="s">
        <v>675</v>
      </c>
      <c r="C52" s="25">
        <v>0</v>
      </c>
      <c r="D52" s="25">
        <v>0</v>
      </c>
      <c r="E52" s="26">
        <v>0</v>
      </c>
    </row>
    <row r="53" spans="1:5" ht="16.5" thickBot="1" x14ac:dyDescent="0.3">
      <c r="A53" s="23">
        <v>2.2000000000000002</v>
      </c>
      <c r="B53" s="35" t="s">
        <v>676</v>
      </c>
      <c r="C53" s="25">
        <v>0</v>
      </c>
      <c r="D53" s="25">
        <v>0</v>
      </c>
      <c r="E53" s="26">
        <v>0</v>
      </c>
    </row>
    <row r="54" spans="1:5" ht="16.5" thickBot="1" x14ac:dyDescent="0.3">
      <c r="A54" s="23">
        <v>2.2999999999999998</v>
      </c>
      <c r="B54" s="35" t="s">
        <v>677</v>
      </c>
      <c r="C54" s="25">
        <v>0</v>
      </c>
      <c r="D54" s="25">
        <v>0</v>
      </c>
      <c r="E54" s="26">
        <v>0</v>
      </c>
    </row>
    <row r="55" spans="1:5" ht="16.5" thickBot="1" x14ac:dyDescent="0.3">
      <c r="A55" s="23">
        <v>2.4</v>
      </c>
      <c r="B55" s="35" t="s">
        <v>678</v>
      </c>
      <c r="C55" s="25">
        <v>0</v>
      </c>
      <c r="D55" s="25">
        <v>0</v>
      </c>
      <c r="E55" s="26">
        <v>0</v>
      </c>
    </row>
    <row r="56" spans="1:5" ht="16.5" thickBot="1" x14ac:dyDescent="0.3">
      <c r="A56" s="23">
        <v>2.5</v>
      </c>
      <c r="B56" s="35" t="s">
        <v>679</v>
      </c>
      <c r="C56" s="25">
        <v>0</v>
      </c>
      <c r="D56" s="25">
        <v>0</v>
      </c>
      <c r="E56" s="26">
        <v>0</v>
      </c>
    </row>
    <row r="57" spans="1:5" ht="16.5" thickBot="1" x14ac:dyDescent="0.3">
      <c r="A57" s="36">
        <v>3</v>
      </c>
      <c r="B57" s="37" t="s">
        <v>680</v>
      </c>
      <c r="C57" s="38">
        <v>6997427.8099999996</v>
      </c>
      <c r="D57" s="38">
        <f>SUM(D58+D61)</f>
        <v>0</v>
      </c>
      <c r="E57" s="39">
        <f>SUM(E58+E61)</f>
        <v>6997427.8099999996</v>
      </c>
    </row>
    <row r="58" spans="1:5" ht="16.5" thickBot="1" x14ac:dyDescent="0.3">
      <c r="A58" s="23">
        <v>3.1</v>
      </c>
      <c r="B58" s="35" t="s">
        <v>681</v>
      </c>
      <c r="C58" s="25">
        <v>6997427.8099999996</v>
      </c>
      <c r="D58" s="25">
        <f>SUM(D59)</f>
        <v>0</v>
      </c>
      <c r="E58" s="26">
        <f>SUM(E59)</f>
        <v>6997427.8099999996</v>
      </c>
    </row>
    <row r="59" spans="1:5" ht="16.5" thickBot="1" x14ac:dyDescent="0.3">
      <c r="A59" s="27" t="s">
        <v>474</v>
      </c>
      <c r="B59" s="28" t="s">
        <v>682</v>
      </c>
      <c r="C59" s="29">
        <v>6997427.8099999996</v>
      </c>
      <c r="D59" s="29">
        <f>SUM(D60)</f>
        <v>0</v>
      </c>
      <c r="E59" s="30">
        <f>SUM(E60)</f>
        <v>6997427.8099999996</v>
      </c>
    </row>
    <row r="60" spans="1:5" ht="15.75" thickBot="1" x14ac:dyDescent="0.3">
      <c r="A60" s="31" t="s">
        <v>683</v>
      </c>
      <c r="B60" s="32" t="s">
        <v>684</v>
      </c>
      <c r="C60" s="33">
        <v>6997427.8099999996</v>
      </c>
      <c r="D60" s="33"/>
      <c r="E60" s="34">
        <f>C60+D60</f>
        <v>6997427.8099999996</v>
      </c>
    </row>
    <row r="61" spans="1:5" ht="48" thickBot="1" x14ac:dyDescent="0.3">
      <c r="A61" s="23">
        <v>3.9</v>
      </c>
      <c r="B61" s="35" t="s">
        <v>685</v>
      </c>
      <c r="C61" s="25">
        <v>0</v>
      </c>
      <c r="D61" s="25">
        <v>0</v>
      </c>
      <c r="E61" s="26">
        <v>0</v>
      </c>
    </row>
    <row r="62" spans="1:5" ht="16.5" thickBot="1" x14ac:dyDescent="0.3">
      <c r="A62" s="36">
        <v>4</v>
      </c>
      <c r="B62" s="37" t="s">
        <v>686</v>
      </c>
      <c r="C62" s="38">
        <v>1096110939.3699999</v>
      </c>
      <c r="D62" s="38">
        <f>SUM(D63+D83+D167+D174+D189)</f>
        <v>0</v>
      </c>
      <c r="E62" s="39">
        <f>SUM(E63+E83+E167+E174+E189)</f>
        <v>1096110939.3699999</v>
      </c>
    </row>
    <row r="63" spans="1:5" ht="32.25" thickBot="1" x14ac:dyDescent="0.3">
      <c r="A63" s="23">
        <v>4.0999999999999996</v>
      </c>
      <c r="B63" s="35" t="s">
        <v>687</v>
      </c>
      <c r="C63" s="25">
        <v>28230740</v>
      </c>
      <c r="D63" s="25">
        <f>SUM(D64+D70+D72+D77)</f>
        <v>0</v>
      </c>
      <c r="E63" s="26">
        <f>SUM(E64+E70+E72+E77)</f>
        <v>28230740</v>
      </c>
    </row>
    <row r="64" spans="1:5" ht="16.5" thickBot="1" x14ac:dyDescent="0.3">
      <c r="A64" s="27" t="s">
        <v>688</v>
      </c>
      <c r="B64" s="28" t="s">
        <v>689</v>
      </c>
      <c r="C64" s="29">
        <v>23364964</v>
      </c>
      <c r="D64" s="29">
        <f>SUM(D65:D69)</f>
        <v>0</v>
      </c>
      <c r="E64" s="30">
        <f>SUM(E65:E69)</f>
        <v>23364964</v>
      </c>
    </row>
    <row r="65" spans="1:5" ht="15.75" thickBot="1" x14ac:dyDescent="0.3">
      <c r="A65" s="31" t="s">
        <v>690</v>
      </c>
      <c r="B65" s="32" t="s">
        <v>691</v>
      </c>
      <c r="C65" s="33">
        <v>196799</v>
      </c>
      <c r="D65" s="33"/>
      <c r="E65" s="34">
        <f>C65+D65</f>
        <v>196799</v>
      </c>
    </row>
    <row r="66" spans="1:5" ht="15.75" thickBot="1" x14ac:dyDescent="0.3">
      <c r="A66" s="31" t="s">
        <v>692</v>
      </c>
      <c r="B66" s="32" t="s">
        <v>693</v>
      </c>
      <c r="C66" s="33">
        <v>5341767</v>
      </c>
      <c r="D66" s="33"/>
      <c r="E66" s="34">
        <f>C66+D66</f>
        <v>5341767</v>
      </c>
    </row>
    <row r="67" spans="1:5" ht="15.75" thickBot="1" x14ac:dyDescent="0.3">
      <c r="A67" s="31" t="s">
        <v>694</v>
      </c>
      <c r="B67" s="32" t="s">
        <v>695</v>
      </c>
      <c r="C67" s="33">
        <v>17582176</v>
      </c>
      <c r="D67" s="33"/>
      <c r="E67" s="34">
        <f>C67+D67</f>
        <v>17582176</v>
      </c>
    </row>
    <row r="68" spans="1:5" ht="15.75" thickBot="1" x14ac:dyDescent="0.3">
      <c r="A68" s="31" t="s">
        <v>696</v>
      </c>
      <c r="B68" s="32" t="s">
        <v>697</v>
      </c>
      <c r="C68" s="33">
        <v>171433</v>
      </c>
      <c r="D68" s="33"/>
      <c r="E68" s="34">
        <f>C68+D68</f>
        <v>171433</v>
      </c>
    </row>
    <row r="69" spans="1:5" ht="15.75" thickBot="1" x14ac:dyDescent="0.3">
      <c r="A69" s="31" t="s">
        <v>698</v>
      </c>
      <c r="B69" s="32" t="s">
        <v>699</v>
      </c>
      <c r="C69" s="33">
        <v>72789</v>
      </c>
      <c r="D69" s="33"/>
      <c r="E69" s="34">
        <f>C69+D69</f>
        <v>72789</v>
      </c>
    </row>
    <row r="70" spans="1:5" ht="16.5" thickBot="1" x14ac:dyDescent="0.3">
      <c r="A70" s="27" t="s">
        <v>700</v>
      </c>
      <c r="B70" s="28" t="s">
        <v>701</v>
      </c>
      <c r="C70" s="29">
        <v>1562025</v>
      </c>
      <c r="D70" s="29">
        <f>SUM(D71)</f>
        <v>0</v>
      </c>
      <c r="E70" s="30">
        <f>SUM(E71)</f>
        <v>1562025</v>
      </c>
    </row>
    <row r="71" spans="1:5" ht="15.75" thickBot="1" x14ac:dyDescent="0.3">
      <c r="A71" s="31" t="s">
        <v>702</v>
      </c>
      <c r="B71" s="32" t="s">
        <v>703</v>
      </c>
      <c r="C71" s="33">
        <v>1562025</v>
      </c>
      <c r="D71" s="33"/>
      <c r="E71" s="34">
        <f>C71+D71</f>
        <v>1562025</v>
      </c>
    </row>
    <row r="72" spans="1:5" ht="16.5" thickBot="1" x14ac:dyDescent="0.3">
      <c r="A72" s="27" t="s">
        <v>704</v>
      </c>
      <c r="B72" s="28" t="s">
        <v>705</v>
      </c>
      <c r="C72" s="29">
        <v>2720237</v>
      </c>
      <c r="D72" s="29">
        <f>SUM(D73:D76)</f>
        <v>0</v>
      </c>
      <c r="E72" s="30">
        <f>SUM(E73:E76)</f>
        <v>2720237</v>
      </c>
    </row>
    <row r="73" spans="1:5" ht="15.75" thickBot="1" x14ac:dyDescent="0.3">
      <c r="A73" s="31" t="s">
        <v>706</v>
      </c>
      <c r="B73" s="32" t="s">
        <v>707</v>
      </c>
      <c r="C73" s="33">
        <v>446045</v>
      </c>
      <c r="D73" s="33"/>
      <c r="E73" s="34">
        <f>C73+D73</f>
        <v>446045</v>
      </c>
    </row>
    <row r="74" spans="1:5" ht="15.75" thickBot="1" x14ac:dyDescent="0.3">
      <c r="A74" s="31" t="s">
        <v>708</v>
      </c>
      <c r="B74" s="40" t="s">
        <v>709</v>
      </c>
      <c r="C74" s="33">
        <v>2256400</v>
      </c>
      <c r="D74" s="33"/>
      <c r="E74" s="34">
        <f>C74+D74</f>
        <v>2256400</v>
      </c>
    </row>
    <row r="75" spans="1:5" ht="15.75" thickBot="1" x14ac:dyDescent="0.3">
      <c r="A75" s="31" t="s">
        <v>710</v>
      </c>
      <c r="B75" s="32" t="s">
        <v>711</v>
      </c>
      <c r="C75" s="33">
        <v>0</v>
      </c>
      <c r="D75" s="33"/>
      <c r="E75" s="34">
        <f>C75+D75</f>
        <v>0</v>
      </c>
    </row>
    <row r="76" spans="1:5" ht="15.75" thickBot="1" x14ac:dyDescent="0.3">
      <c r="A76" s="31" t="s">
        <v>712</v>
      </c>
      <c r="B76" s="32" t="s">
        <v>713</v>
      </c>
      <c r="C76" s="33">
        <v>17792</v>
      </c>
      <c r="D76" s="33"/>
      <c r="E76" s="34">
        <f>C76+D76</f>
        <v>17792</v>
      </c>
    </row>
    <row r="77" spans="1:5" ht="32.25" thickBot="1" x14ac:dyDescent="0.3">
      <c r="A77" s="27" t="s">
        <v>714</v>
      </c>
      <c r="B77" s="28" t="s">
        <v>715</v>
      </c>
      <c r="C77" s="29">
        <v>583514</v>
      </c>
      <c r="D77" s="29">
        <f>SUM(D78:D82)</f>
        <v>0</v>
      </c>
      <c r="E77" s="30">
        <f>SUM(E78:E82)</f>
        <v>583514</v>
      </c>
    </row>
    <row r="78" spans="1:5" ht="15.75" thickBot="1" x14ac:dyDescent="0.3">
      <c r="A78" s="31" t="s">
        <v>716</v>
      </c>
      <c r="B78" s="32" t="s">
        <v>717</v>
      </c>
      <c r="C78" s="33">
        <v>583514</v>
      </c>
      <c r="D78" s="33"/>
      <c r="E78" s="34">
        <f>C78+D78</f>
        <v>583514</v>
      </c>
    </row>
    <row r="79" spans="1:5" ht="15.75" thickBot="1" x14ac:dyDescent="0.3">
      <c r="A79" s="31" t="s">
        <v>718</v>
      </c>
      <c r="B79" s="32" t="s">
        <v>719</v>
      </c>
      <c r="C79" s="33">
        <v>0</v>
      </c>
      <c r="D79" s="33"/>
      <c r="E79" s="34">
        <f>C79+D79</f>
        <v>0</v>
      </c>
    </row>
    <row r="80" spans="1:5" ht="15.75" thickBot="1" x14ac:dyDescent="0.3">
      <c r="A80" s="31" t="s">
        <v>720</v>
      </c>
      <c r="B80" s="32" t="s">
        <v>721</v>
      </c>
      <c r="C80" s="33">
        <v>0</v>
      </c>
      <c r="D80" s="33"/>
      <c r="E80" s="34">
        <f>C80+D80</f>
        <v>0</v>
      </c>
    </row>
    <row r="81" spans="1:5" ht="15.75" thickBot="1" x14ac:dyDescent="0.3">
      <c r="A81" s="31" t="s">
        <v>722</v>
      </c>
      <c r="B81" s="32" t="s">
        <v>723</v>
      </c>
      <c r="C81" s="33">
        <v>0</v>
      </c>
      <c r="D81" s="33"/>
      <c r="E81" s="34">
        <f>C81+D81</f>
        <v>0</v>
      </c>
    </row>
    <row r="82" spans="1:5" ht="15.75" thickBot="1" x14ac:dyDescent="0.3">
      <c r="A82" s="31" t="s">
        <v>724</v>
      </c>
      <c r="B82" s="32" t="s">
        <v>725</v>
      </c>
      <c r="C82" s="33">
        <v>0</v>
      </c>
      <c r="D82" s="33"/>
      <c r="E82" s="34">
        <f>C82+D82</f>
        <v>0</v>
      </c>
    </row>
    <row r="83" spans="1:5" ht="16.5" thickBot="1" x14ac:dyDescent="0.3">
      <c r="A83" s="23">
        <v>4.3</v>
      </c>
      <c r="B83" s="35" t="s">
        <v>726</v>
      </c>
      <c r="C83" s="25">
        <v>981536948.37</v>
      </c>
      <c r="D83" s="25">
        <f>SUM(D84+D89+D93+D101+D106+D112+D116+D120+D125+D132+D142+D151+D155+D160)</f>
        <v>0</v>
      </c>
      <c r="E83" s="26">
        <f>SUM(E84+E89+E93+E101+E106+E112+E116+E120+E125+E132+E142+E151+E155+E160)</f>
        <v>981536948.37</v>
      </c>
    </row>
    <row r="84" spans="1:5" ht="16.5" thickBot="1" x14ac:dyDescent="0.3">
      <c r="A84" s="27" t="s">
        <v>727</v>
      </c>
      <c r="B84" s="28" t="s">
        <v>728</v>
      </c>
      <c r="C84" s="29">
        <v>70901672</v>
      </c>
      <c r="D84" s="29">
        <f>SUM(D85:D88)</f>
        <v>0</v>
      </c>
      <c r="E84" s="30">
        <f>SUM(E85:E88)</f>
        <v>70901672</v>
      </c>
    </row>
    <row r="85" spans="1:5" ht="15.75" thickBot="1" x14ac:dyDescent="0.3">
      <c r="A85" s="31" t="s">
        <v>729</v>
      </c>
      <c r="B85" s="32" t="s">
        <v>730</v>
      </c>
      <c r="C85" s="33">
        <v>35526926</v>
      </c>
      <c r="D85" s="33">
        <v>0</v>
      </c>
      <c r="E85" s="34">
        <f>C85+D85</f>
        <v>35526926</v>
      </c>
    </row>
    <row r="86" spans="1:5" ht="30.75" thickBot="1" x14ac:dyDescent="0.3">
      <c r="A86" s="31" t="s">
        <v>731</v>
      </c>
      <c r="B86" s="32" t="s">
        <v>732</v>
      </c>
      <c r="C86" s="33">
        <v>20492696</v>
      </c>
      <c r="D86" s="33">
        <v>0</v>
      </c>
      <c r="E86" s="34">
        <f>C86+D86</f>
        <v>20492696</v>
      </c>
    </row>
    <row r="87" spans="1:5" ht="30.75" thickBot="1" x14ac:dyDescent="0.3">
      <c r="A87" s="31" t="s">
        <v>733</v>
      </c>
      <c r="B87" s="32" t="s">
        <v>734</v>
      </c>
      <c r="C87" s="33">
        <v>5436364</v>
      </c>
      <c r="D87" s="33">
        <v>0</v>
      </c>
      <c r="E87" s="34">
        <f>C87+D87</f>
        <v>5436364</v>
      </c>
    </row>
    <row r="88" spans="1:5" ht="15.75" thickBot="1" x14ac:dyDescent="0.3">
      <c r="A88" s="31" t="s">
        <v>735</v>
      </c>
      <c r="B88" s="32" t="s">
        <v>736</v>
      </c>
      <c r="C88" s="33">
        <v>9445686</v>
      </c>
      <c r="D88" s="33">
        <v>0</v>
      </c>
      <c r="E88" s="34">
        <f>C88+D88</f>
        <v>9445686</v>
      </c>
    </row>
    <row r="89" spans="1:5" ht="16.5" thickBot="1" x14ac:dyDescent="0.3">
      <c r="A89" s="27" t="s">
        <v>737</v>
      </c>
      <c r="B89" s="28" t="s">
        <v>738</v>
      </c>
      <c r="C89" s="29">
        <v>38321511</v>
      </c>
      <c r="D89" s="29">
        <f>SUM(D90:D92)</f>
        <v>0</v>
      </c>
      <c r="E89" s="30">
        <f>SUM(E90:E92)</f>
        <v>38321511</v>
      </c>
    </row>
    <row r="90" spans="1:5" ht="15.75" thickBot="1" x14ac:dyDescent="0.3">
      <c r="A90" s="31" t="s">
        <v>739</v>
      </c>
      <c r="B90" s="32" t="s">
        <v>740</v>
      </c>
      <c r="C90" s="33">
        <v>37482232</v>
      </c>
      <c r="D90" s="33"/>
      <c r="E90" s="34">
        <f>C90+D90</f>
        <v>37482232</v>
      </c>
    </row>
    <row r="91" spans="1:5" ht="15.75" thickBot="1" x14ac:dyDescent="0.3">
      <c r="A91" s="31" t="s">
        <v>741</v>
      </c>
      <c r="B91" s="32" t="s">
        <v>742</v>
      </c>
      <c r="C91" s="33">
        <v>839279</v>
      </c>
      <c r="D91" s="33"/>
      <c r="E91" s="34">
        <f>C91+D91</f>
        <v>839279</v>
      </c>
    </row>
    <row r="92" spans="1:5" ht="15.75" thickBot="1" x14ac:dyDescent="0.3">
      <c r="A92" s="31" t="s">
        <v>743</v>
      </c>
      <c r="B92" s="32" t="s">
        <v>744</v>
      </c>
      <c r="C92" s="33">
        <v>0</v>
      </c>
      <c r="D92" s="33"/>
      <c r="E92" s="34">
        <f>C92+D92</f>
        <v>0</v>
      </c>
    </row>
    <row r="93" spans="1:5" ht="32.25" thickBot="1" x14ac:dyDescent="0.3">
      <c r="A93" s="27" t="s">
        <v>745</v>
      </c>
      <c r="B93" s="28" t="s">
        <v>746</v>
      </c>
      <c r="C93" s="29">
        <v>138134287</v>
      </c>
      <c r="D93" s="29">
        <f>SUM(D94:D100)</f>
        <v>0</v>
      </c>
      <c r="E93" s="30">
        <f>SUM(E94:E100)</f>
        <v>138134287</v>
      </c>
    </row>
    <row r="94" spans="1:5" ht="15.75" thickBot="1" x14ac:dyDescent="0.3">
      <c r="A94" s="31" t="s">
        <v>747</v>
      </c>
      <c r="B94" s="32" t="s">
        <v>748</v>
      </c>
      <c r="C94" s="33">
        <v>121154703</v>
      </c>
      <c r="D94" s="33">
        <v>0</v>
      </c>
      <c r="E94" s="34">
        <f t="shared" ref="E94:E100" si="1">C94+D94</f>
        <v>121154703</v>
      </c>
    </row>
    <row r="95" spans="1:5" ht="15.75" thickBot="1" x14ac:dyDescent="0.3">
      <c r="A95" s="31" t="s">
        <v>749</v>
      </c>
      <c r="B95" s="32" t="s">
        <v>750</v>
      </c>
      <c r="C95" s="33">
        <v>7706938</v>
      </c>
      <c r="D95" s="33">
        <v>0</v>
      </c>
      <c r="E95" s="34">
        <f t="shared" si="1"/>
        <v>7706938</v>
      </c>
    </row>
    <row r="96" spans="1:5" ht="15.75" thickBot="1" x14ac:dyDescent="0.3">
      <c r="A96" s="31" t="s">
        <v>751</v>
      </c>
      <c r="B96" s="32" t="s">
        <v>752</v>
      </c>
      <c r="C96" s="33">
        <v>716293</v>
      </c>
      <c r="D96" s="33">
        <v>0</v>
      </c>
      <c r="E96" s="34">
        <f t="shared" si="1"/>
        <v>716293</v>
      </c>
    </row>
    <row r="97" spans="1:5" ht="15.75" thickBot="1" x14ac:dyDescent="0.3">
      <c r="A97" s="31" t="s">
        <v>753</v>
      </c>
      <c r="B97" s="32" t="s">
        <v>754</v>
      </c>
      <c r="C97" s="33">
        <v>0</v>
      </c>
      <c r="D97" s="33">
        <v>0</v>
      </c>
      <c r="E97" s="34">
        <f t="shared" si="1"/>
        <v>0</v>
      </c>
    </row>
    <row r="98" spans="1:5" ht="15.75" thickBot="1" x14ac:dyDescent="0.3">
      <c r="A98" s="31" t="s">
        <v>755</v>
      </c>
      <c r="B98" s="32" t="s">
        <v>756</v>
      </c>
      <c r="C98" s="33">
        <v>752748</v>
      </c>
      <c r="D98" s="33">
        <v>0</v>
      </c>
      <c r="E98" s="34">
        <f t="shared" si="1"/>
        <v>752748</v>
      </c>
    </row>
    <row r="99" spans="1:5" ht="15.75" thickBot="1" x14ac:dyDescent="0.3">
      <c r="A99" s="31" t="s">
        <v>757</v>
      </c>
      <c r="B99" s="32" t="s">
        <v>758</v>
      </c>
      <c r="C99" s="33">
        <v>6647158</v>
      </c>
      <c r="D99" s="33">
        <v>0</v>
      </c>
      <c r="E99" s="34">
        <f t="shared" si="1"/>
        <v>6647158</v>
      </c>
    </row>
    <row r="100" spans="1:5" ht="15.75" thickBot="1" x14ac:dyDescent="0.3">
      <c r="A100" s="31" t="s">
        <v>759</v>
      </c>
      <c r="B100" s="32" t="s">
        <v>760</v>
      </c>
      <c r="C100" s="33">
        <v>1156447</v>
      </c>
      <c r="D100" s="33">
        <v>0</v>
      </c>
      <c r="E100" s="34">
        <f t="shared" si="1"/>
        <v>1156447</v>
      </c>
    </row>
    <row r="101" spans="1:5" ht="16.5" thickBot="1" x14ac:dyDescent="0.3">
      <c r="A101" s="27" t="s">
        <v>761</v>
      </c>
      <c r="B101" s="28" t="s">
        <v>762</v>
      </c>
      <c r="C101" s="29">
        <v>1932627</v>
      </c>
      <c r="D101" s="29">
        <f>SUM(D102:D105)</f>
        <v>0</v>
      </c>
      <c r="E101" s="30">
        <f>SUM(E102:E105)</f>
        <v>1932627</v>
      </c>
    </row>
    <row r="102" spans="1:5" ht="15.75" thickBot="1" x14ac:dyDescent="0.3">
      <c r="A102" s="31" t="s">
        <v>763</v>
      </c>
      <c r="B102" s="32" t="s">
        <v>764</v>
      </c>
      <c r="C102" s="33">
        <v>894210</v>
      </c>
      <c r="D102" s="33">
        <v>0</v>
      </c>
      <c r="E102" s="34">
        <f>C102+D102</f>
        <v>894210</v>
      </c>
    </row>
    <row r="103" spans="1:5" ht="15.75" thickBot="1" x14ac:dyDescent="0.3">
      <c r="A103" s="31" t="s">
        <v>765</v>
      </c>
      <c r="B103" s="32" t="s">
        <v>766</v>
      </c>
      <c r="C103" s="33">
        <v>457201</v>
      </c>
      <c r="D103" s="33">
        <v>0</v>
      </c>
      <c r="E103" s="34">
        <f>C103+D103</f>
        <v>457201</v>
      </c>
    </row>
    <row r="104" spans="1:5" ht="15.75" thickBot="1" x14ac:dyDescent="0.3">
      <c r="A104" s="31" t="s">
        <v>767</v>
      </c>
      <c r="B104" s="32" t="s">
        <v>768</v>
      </c>
      <c r="C104" s="33">
        <v>0</v>
      </c>
      <c r="D104" s="33">
        <v>0</v>
      </c>
      <c r="E104" s="34">
        <f>C104+D104</f>
        <v>0</v>
      </c>
    </row>
    <row r="105" spans="1:5" ht="15.75" thickBot="1" x14ac:dyDescent="0.3">
      <c r="A105" s="31" t="s">
        <v>769</v>
      </c>
      <c r="B105" s="32" t="s">
        <v>770</v>
      </c>
      <c r="C105" s="33">
        <v>581216</v>
      </c>
      <c r="D105" s="33">
        <v>0</v>
      </c>
      <c r="E105" s="34">
        <f>C105+D105</f>
        <v>581216</v>
      </c>
    </row>
    <row r="106" spans="1:5" ht="16.5" thickBot="1" x14ac:dyDescent="0.3">
      <c r="A106" s="27" t="s">
        <v>771</v>
      </c>
      <c r="B106" s="28" t="s">
        <v>772</v>
      </c>
      <c r="C106" s="29">
        <v>92834483.370000005</v>
      </c>
      <c r="D106" s="29">
        <f>SUM(D107:D111)</f>
        <v>0</v>
      </c>
      <c r="E106" s="30">
        <f>SUM(E107:E111)</f>
        <v>92834483.370000005</v>
      </c>
    </row>
    <row r="107" spans="1:5" ht="15.75" thickBot="1" x14ac:dyDescent="0.3">
      <c r="A107" s="31" t="s">
        <v>773</v>
      </c>
      <c r="B107" s="32" t="s">
        <v>774</v>
      </c>
      <c r="C107" s="33">
        <v>4388642.37</v>
      </c>
      <c r="D107" s="33">
        <v>0</v>
      </c>
      <c r="E107" s="34">
        <f>C107+D107</f>
        <v>4388642.37</v>
      </c>
    </row>
    <row r="108" spans="1:5" ht="15.75" thickBot="1" x14ac:dyDescent="0.3">
      <c r="A108" s="31" t="s">
        <v>775</v>
      </c>
      <c r="B108" s="32" t="s">
        <v>776</v>
      </c>
      <c r="C108" s="33">
        <v>83984238</v>
      </c>
      <c r="D108" s="33">
        <v>0</v>
      </c>
      <c r="E108" s="34">
        <f>C108+D108</f>
        <v>83984238</v>
      </c>
    </row>
    <row r="109" spans="1:5" ht="15.75" thickBot="1" x14ac:dyDescent="0.3">
      <c r="A109" s="31" t="s">
        <v>777</v>
      </c>
      <c r="B109" s="32" t="s">
        <v>778</v>
      </c>
      <c r="C109" s="33">
        <v>0</v>
      </c>
      <c r="D109" s="33">
        <v>0</v>
      </c>
      <c r="E109" s="34">
        <f>C109+D109</f>
        <v>0</v>
      </c>
    </row>
    <row r="110" spans="1:5" ht="15.75" thickBot="1" x14ac:dyDescent="0.3">
      <c r="A110" s="31" t="s">
        <v>779</v>
      </c>
      <c r="B110" s="32" t="s">
        <v>780</v>
      </c>
      <c r="C110" s="33">
        <v>3847022</v>
      </c>
      <c r="D110" s="33">
        <v>0</v>
      </c>
      <c r="E110" s="34">
        <f>C110+D110</f>
        <v>3847022</v>
      </c>
    </row>
    <row r="111" spans="1:5" ht="15.75" thickBot="1" x14ac:dyDescent="0.3">
      <c r="A111" s="31" t="s">
        <v>781</v>
      </c>
      <c r="B111" s="32" t="s">
        <v>782</v>
      </c>
      <c r="C111" s="33">
        <v>614581</v>
      </c>
      <c r="D111" s="33">
        <v>0</v>
      </c>
      <c r="E111" s="34">
        <f>C111+D111</f>
        <v>614581</v>
      </c>
    </row>
    <row r="112" spans="1:5" ht="16.5" thickBot="1" x14ac:dyDescent="0.3">
      <c r="A112" s="27" t="s">
        <v>783</v>
      </c>
      <c r="B112" s="28" t="s">
        <v>784</v>
      </c>
      <c r="C112" s="29">
        <v>5673634</v>
      </c>
      <c r="D112" s="29">
        <f>SUM(D113:D115)</f>
        <v>0</v>
      </c>
      <c r="E112" s="30">
        <f>SUM(E113:E115)</f>
        <v>5673634</v>
      </c>
    </row>
    <row r="113" spans="1:5" ht="15.75" thickBot="1" x14ac:dyDescent="0.3">
      <c r="A113" s="31" t="s">
        <v>785</v>
      </c>
      <c r="B113" s="32" t="s">
        <v>786</v>
      </c>
      <c r="C113" s="33">
        <v>0</v>
      </c>
      <c r="D113" s="33">
        <v>0</v>
      </c>
      <c r="E113" s="34">
        <f>C113+D113</f>
        <v>0</v>
      </c>
    </row>
    <row r="114" spans="1:5" ht="15.75" thickBot="1" x14ac:dyDescent="0.3">
      <c r="A114" s="31" t="s">
        <v>787</v>
      </c>
      <c r="B114" s="32" t="s">
        <v>788</v>
      </c>
      <c r="C114" s="33">
        <v>5592262</v>
      </c>
      <c r="D114" s="33">
        <v>0</v>
      </c>
      <c r="E114" s="34">
        <f>C114+D114</f>
        <v>5592262</v>
      </c>
    </row>
    <row r="115" spans="1:5" ht="15.75" thickBot="1" x14ac:dyDescent="0.3">
      <c r="A115" s="31" t="s">
        <v>789</v>
      </c>
      <c r="B115" s="32" t="s">
        <v>790</v>
      </c>
      <c r="C115" s="33">
        <v>81372</v>
      </c>
      <c r="D115" s="33">
        <v>0</v>
      </c>
      <c r="E115" s="34">
        <f>C115+D115</f>
        <v>81372</v>
      </c>
    </row>
    <row r="116" spans="1:5" ht="16.5" thickBot="1" x14ac:dyDescent="0.3">
      <c r="A116" s="27" t="s">
        <v>791</v>
      </c>
      <c r="B116" s="28" t="s">
        <v>792</v>
      </c>
      <c r="C116" s="29">
        <v>0</v>
      </c>
      <c r="D116" s="29">
        <f>SUM(D117:D119)</f>
        <v>0</v>
      </c>
      <c r="E116" s="30">
        <f>SUM(E117:E119)</f>
        <v>0</v>
      </c>
    </row>
    <row r="117" spans="1:5" ht="30.75" thickBot="1" x14ac:dyDescent="0.3">
      <c r="A117" s="31" t="s">
        <v>793</v>
      </c>
      <c r="B117" s="32" t="s">
        <v>794</v>
      </c>
      <c r="C117" s="33">
        <v>0</v>
      </c>
      <c r="D117" s="33">
        <v>0</v>
      </c>
      <c r="E117" s="34">
        <f>C117+D117</f>
        <v>0</v>
      </c>
    </row>
    <row r="118" spans="1:5" ht="30.75" thickBot="1" x14ac:dyDescent="0.3">
      <c r="A118" s="31" t="s">
        <v>795</v>
      </c>
      <c r="B118" s="32" t="s">
        <v>796</v>
      </c>
      <c r="C118" s="33">
        <v>0</v>
      </c>
      <c r="D118" s="33">
        <v>0</v>
      </c>
      <c r="E118" s="34">
        <f>C118+D118</f>
        <v>0</v>
      </c>
    </row>
    <row r="119" spans="1:5" ht="30.75" thickBot="1" x14ac:dyDescent="0.3">
      <c r="A119" s="31" t="s">
        <v>797</v>
      </c>
      <c r="B119" s="32" t="s">
        <v>798</v>
      </c>
      <c r="C119" s="33">
        <v>0</v>
      </c>
      <c r="D119" s="33">
        <v>0</v>
      </c>
      <c r="E119" s="34">
        <f>C119+D119</f>
        <v>0</v>
      </c>
    </row>
    <row r="120" spans="1:5" ht="16.5" thickBot="1" x14ac:dyDescent="0.3">
      <c r="A120" s="27" t="s">
        <v>799</v>
      </c>
      <c r="B120" s="28" t="s">
        <v>800</v>
      </c>
      <c r="C120" s="29">
        <v>144686</v>
      </c>
      <c r="D120" s="29">
        <f>SUM(D121:D124)</f>
        <v>0</v>
      </c>
      <c r="E120" s="30">
        <f>SUM(E121:E124)</f>
        <v>144686</v>
      </c>
    </row>
    <row r="121" spans="1:5" ht="15.75" thickBot="1" x14ac:dyDescent="0.3">
      <c r="A121" s="31" t="s">
        <v>801</v>
      </c>
      <c r="B121" s="32" t="s">
        <v>802</v>
      </c>
      <c r="C121" s="33">
        <v>86365</v>
      </c>
      <c r="D121" s="33">
        <v>0</v>
      </c>
      <c r="E121" s="34">
        <f>C121+D121</f>
        <v>86365</v>
      </c>
    </row>
    <row r="122" spans="1:5" ht="15.75" thickBot="1" x14ac:dyDescent="0.3">
      <c r="A122" s="31" t="s">
        <v>803</v>
      </c>
      <c r="B122" s="32" t="s">
        <v>804</v>
      </c>
      <c r="C122" s="33">
        <v>0</v>
      </c>
      <c r="D122" s="33">
        <v>0</v>
      </c>
      <c r="E122" s="34">
        <f>C122+D122</f>
        <v>0</v>
      </c>
    </row>
    <row r="123" spans="1:5" ht="15.75" thickBot="1" x14ac:dyDescent="0.3">
      <c r="A123" s="31" t="s">
        <v>805</v>
      </c>
      <c r="B123" s="32" t="s">
        <v>806</v>
      </c>
      <c r="C123" s="33">
        <v>0</v>
      </c>
      <c r="D123" s="33">
        <v>0</v>
      </c>
      <c r="E123" s="34">
        <f>C123+D123</f>
        <v>0</v>
      </c>
    </row>
    <row r="124" spans="1:5" ht="15.75" thickBot="1" x14ac:dyDescent="0.3">
      <c r="A124" s="31" t="s">
        <v>807</v>
      </c>
      <c r="B124" s="32" t="s">
        <v>808</v>
      </c>
      <c r="C124" s="33">
        <v>58321</v>
      </c>
      <c r="D124" s="33">
        <v>0</v>
      </c>
      <c r="E124" s="34">
        <f>C124+D124</f>
        <v>58321</v>
      </c>
    </row>
    <row r="125" spans="1:5" ht="32.25" thickBot="1" x14ac:dyDescent="0.3">
      <c r="A125" s="27" t="s">
        <v>809</v>
      </c>
      <c r="B125" s="28" t="s">
        <v>810</v>
      </c>
      <c r="C125" s="29">
        <v>307791</v>
      </c>
      <c r="D125" s="29">
        <f>SUM(D126:D131)</f>
        <v>0</v>
      </c>
      <c r="E125" s="30">
        <f>SUM(E126:E131)</f>
        <v>307791</v>
      </c>
    </row>
    <row r="126" spans="1:5" ht="15.75" thickBot="1" x14ac:dyDescent="0.3">
      <c r="A126" s="31" t="s">
        <v>811</v>
      </c>
      <c r="B126" s="32" t="s">
        <v>812</v>
      </c>
      <c r="C126" s="33">
        <v>276519</v>
      </c>
      <c r="D126" s="33">
        <v>0</v>
      </c>
      <c r="E126" s="34">
        <f t="shared" ref="E126:E131" si="2">C126+D126</f>
        <v>276519</v>
      </c>
    </row>
    <row r="127" spans="1:5" ht="15.75" thickBot="1" x14ac:dyDescent="0.3">
      <c r="A127" s="31" t="s">
        <v>813</v>
      </c>
      <c r="B127" s="32" t="s">
        <v>814</v>
      </c>
      <c r="C127" s="33">
        <v>0</v>
      </c>
      <c r="D127" s="33">
        <v>0</v>
      </c>
      <c r="E127" s="34">
        <f t="shared" si="2"/>
        <v>0</v>
      </c>
    </row>
    <row r="128" spans="1:5" ht="15.75" thickBot="1" x14ac:dyDescent="0.3">
      <c r="A128" s="31" t="s">
        <v>815</v>
      </c>
      <c r="B128" s="32" t="s">
        <v>816</v>
      </c>
      <c r="C128" s="33">
        <v>0</v>
      </c>
      <c r="D128" s="33">
        <v>0</v>
      </c>
      <c r="E128" s="34">
        <f t="shared" si="2"/>
        <v>0</v>
      </c>
    </row>
    <row r="129" spans="1:5" ht="15.75" thickBot="1" x14ac:dyDescent="0.3">
      <c r="A129" s="31" t="s">
        <v>817</v>
      </c>
      <c r="B129" s="32" t="s">
        <v>818</v>
      </c>
      <c r="C129" s="33">
        <v>13217</v>
      </c>
      <c r="D129" s="33">
        <v>0</v>
      </c>
      <c r="E129" s="34">
        <f t="shared" si="2"/>
        <v>13217</v>
      </c>
    </row>
    <row r="130" spans="1:5" ht="15.75" thickBot="1" x14ac:dyDescent="0.3">
      <c r="A130" s="31" t="s">
        <v>819</v>
      </c>
      <c r="B130" s="32" t="s">
        <v>820</v>
      </c>
      <c r="C130" s="33">
        <v>17780</v>
      </c>
      <c r="D130" s="33">
        <v>0</v>
      </c>
      <c r="E130" s="34">
        <f t="shared" si="2"/>
        <v>17780</v>
      </c>
    </row>
    <row r="131" spans="1:5" ht="15.75" thickBot="1" x14ac:dyDescent="0.3">
      <c r="A131" s="31" t="s">
        <v>821</v>
      </c>
      <c r="B131" s="32" t="s">
        <v>770</v>
      </c>
      <c r="C131" s="33">
        <v>275</v>
      </c>
      <c r="D131" s="33">
        <v>0</v>
      </c>
      <c r="E131" s="34">
        <f t="shared" si="2"/>
        <v>275</v>
      </c>
    </row>
    <row r="132" spans="1:5" ht="16.5" thickBot="1" x14ac:dyDescent="0.3">
      <c r="A132" s="27" t="s">
        <v>822</v>
      </c>
      <c r="B132" s="28" t="s">
        <v>823</v>
      </c>
      <c r="C132" s="29">
        <v>588318243</v>
      </c>
      <c r="D132" s="29">
        <f>SUM(D133:D141)</f>
        <v>0</v>
      </c>
      <c r="E132" s="30">
        <f>SUM(E133:E141)</f>
        <v>588318243</v>
      </c>
    </row>
    <row r="133" spans="1:5" ht="15.75" thickBot="1" x14ac:dyDescent="0.3">
      <c r="A133" s="31" t="s">
        <v>824</v>
      </c>
      <c r="B133" s="32" t="s">
        <v>825</v>
      </c>
      <c r="C133" s="33">
        <v>243800541</v>
      </c>
      <c r="D133" s="33">
        <v>0</v>
      </c>
      <c r="E133" s="34">
        <f t="shared" ref="E133:E141" si="3">C133+D133</f>
        <v>243800541</v>
      </c>
    </row>
    <row r="134" spans="1:5" ht="15.75" thickBot="1" x14ac:dyDescent="0.3">
      <c r="A134" s="31" t="s">
        <v>826</v>
      </c>
      <c r="B134" s="32" t="s">
        <v>827</v>
      </c>
      <c r="C134" s="33">
        <v>32603465</v>
      </c>
      <c r="D134" s="33">
        <v>0</v>
      </c>
      <c r="E134" s="34">
        <f t="shared" si="3"/>
        <v>32603465</v>
      </c>
    </row>
    <row r="135" spans="1:5" ht="15.75" thickBot="1" x14ac:dyDescent="0.3">
      <c r="A135" s="31" t="s">
        <v>828</v>
      </c>
      <c r="B135" s="32" t="s">
        <v>829</v>
      </c>
      <c r="C135" s="33">
        <v>24710078</v>
      </c>
      <c r="D135" s="33">
        <v>0</v>
      </c>
      <c r="E135" s="34">
        <f t="shared" si="3"/>
        <v>24710078</v>
      </c>
    </row>
    <row r="136" spans="1:5" ht="15.75" thickBot="1" x14ac:dyDescent="0.3">
      <c r="A136" s="31" t="s">
        <v>830</v>
      </c>
      <c r="B136" s="32" t="s">
        <v>831</v>
      </c>
      <c r="C136" s="33">
        <v>2286688</v>
      </c>
      <c r="D136" s="33">
        <v>0</v>
      </c>
      <c r="E136" s="34">
        <f t="shared" si="3"/>
        <v>2286688</v>
      </c>
    </row>
    <row r="137" spans="1:5" ht="15.75" thickBot="1" x14ac:dyDescent="0.3">
      <c r="A137" s="31" t="s">
        <v>832</v>
      </c>
      <c r="B137" s="32" t="s">
        <v>833</v>
      </c>
      <c r="C137" s="33">
        <v>70276959</v>
      </c>
      <c r="D137" s="33">
        <v>0</v>
      </c>
      <c r="E137" s="34">
        <f t="shared" si="3"/>
        <v>70276959</v>
      </c>
    </row>
    <row r="138" spans="1:5" ht="15.75" thickBot="1" x14ac:dyDescent="0.3">
      <c r="A138" s="31" t="s">
        <v>834</v>
      </c>
      <c r="B138" s="32" t="s">
        <v>835</v>
      </c>
      <c r="C138" s="33">
        <v>10540624</v>
      </c>
      <c r="D138" s="33">
        <v>0</v>
      </c>
      <c r="E138" s="34">
        <f t="shared" si="3"/>
        <v>10540624</v>
      </c>
    </row>
    <row r="139" spans="1:5" ht="15.75" thickBot="1" x14ac:dyDescent="0.3">
      <c r="A139" s="31" t="s">
        <v>836</v>
      </c>
      <c r="B139" s="32" t="s">
        <v>837</v>
      </c>
      <c r="C139" s="33">
        <v>194227412</v>
      </c>
      <c r="D139" s="33">
        <v>0</v>
      </c>
      <c r="E139" s="34">
        <f t="shared" si="3"/>
        <v>194227412</v>
      </c>
    </row>
    <row r="140" spans="1:5" ht="15.75" thickBot="1" x14ac:dyDescent="0.3">
      <c r="A140" s="31" t="s">
        <v>838</v>
      </c>
      <c r="B140" s="32" t="s">
        <v>839</v>
      </c>
      <c r="C140" s="33">
        <v>9592675</v>
      </c>
      <c r="D140" s="33">
        <v>0</v>
      </c>
      <c r="E140" s="34">
        <f t="shared" si="3"/>
        <v>9592675</v>
      </c>
    </row>
    <row r="141" spans="1:5" ht="15.75" thickBot="1" x14ac:dyDescent="0.3">
      <c r="A141" s="31" t="s">
        <v>840</v>
      </c>
      <c r="B141" s="32" t="s">
        <v>841</v>
      </c>
      <c r="C141" s="33">
        <v>279801</v>
      </c>
      <c r="D141" s="33">
        <v>0</v>
      </c>
      <c r="E141" s="34">
        <f t="shared" si="3"/>
        <v>279801</v>
      </c>
    </row>
    <row r="142" spans="1:5" ht="16.5" thickBot="1" x14ac:dyDescent="0.3">
      <c r="A142" s="27" t="s">
        <v>842</v>
      </c>
      <c r="B142" s="28" t="s">
        <v>843</v>
      </c>
      <c r="C142" s="29">
        <v>2634081</v>
      </c>
      <c r="D142" s="29">
        <f>SUM(D143:D150)</f>
        <v>0</v>
      </c>
      <c r="E142" s="30">
        <f>SUM(E143:E150)</f>
        <v>2634081</v>
      </c>
    </row>
    <row r="143" spans="1:5" ht="15.75" thickBot="1" x14ac:dyDescent="0.3">
      <c r="A143" s="31" t="s">
        <v>844</v>
      </c>
      <c r="B143" s="32" t="s">
        <v>845</v>
      </c>
      <c r="C143" s="33">
        <v>284966</v>
      </c>
      <c r="D143" s="33">
        <v>0</v>
      </c>
      <c r="E143" s="34">
        <f t="shared" ref="E143:E150" si="4">C143+D143</f>
        <v>284966</v>
      </c>
    </row>
    <row r="144" spans="1:5" ht="15.75" thickBot="1" x14ac:dyDescent="0.3">
      <c r="A144" s="31" t="s">
        <v>846</v>
      </c>
      <c r="B144" s="32" t="s">
        <v>847</v>
      </c>
      <c r="C144" s="33">
        <v>0</v>
      </c>
      <c r="D144" s="33">
        <v>0</v>
      </c>
      <c r="E144" s="34">
        <f t="shared" si="4"/>
        <v>0</v>
      </c>
    </row>
    <row r="145" spans="1:5" ht="15.75" thickBot="1" x14ac:dyDescent="0.3">
      <c r="A145" s="31" t="s">
        <v>848</v>
      </c>
      <c r="B145" s="32" t="s">
        <v>849</v>
      </c>
      <c r="C145" s="33">
        <v>0</v>
      </c>
      <c r="D145" s="33">
        <v>0</v>
      </c>
      <c r="E145" s="34">
        <f t="shared" si="4"/>
        <v>0</v>
      </c>
    </row>
    <row r="146" spans="1:5" ht="15.75" thickBot="1" x14ac:dyDescent="0.3">
      <c r="A146" s="31" t="s">
        <v>850</v>
      </c>
      <c r="B146" s="32" t="s">
        <v>851</v>
      </c>
      <c r="C146" s="33">
        <v>0</v>
      </c>
      <c r="D146" s="33">
        <v>0</v>
      </c>
      <c r="E146" s="34">
        <f t="shared" si="4"/>
        <v>0</v>
      </c>
    </row>
    <row r="147" spans="1:5" ht="15.75" thickBot="1" x14ac:dyDescent="0.3">
      <c r="A147" s="31" t="s">
        <v>852</v>
      </c>
      <c r="B147" s="32" t="s">
        <v>853</v>
      </c>
      <c r="C147" s="33">
        <v>0</v>
      </c>
      <c r="D147" s="33">
        <v>0</v>
      </c>
      <c r="E147" s="34">
        <f t="shared" si="4"/>
        <v>0</v>
      </c>
    </row>
    <row r="148" spans="1:5" ht="15.75" thickBot="1" x14ac:dyDescent="0.3">
      <c r="A148" s="31" t="s">
        <v>854</v>
      </c>
      <c r="B148" s="32" t="s">
        <v>855</v>
      </c>
      <c r="C148" s="33">
        <v>2345097</v>
      </c>
      <c r="D148" s="33">
        <v>0</v>
      </c>
      <c r="E148" s="34">
        <f t="shared" si="4"/>
        <v>2345097</v>
      </c>
    </row>
    <row r="149" spans="1:5" ht="15.75" thickBot="1" x14ac:dyDescent="0.3">
      <c r="A149" s="31" t="s">
        <v>856</v>
      </c>
      <c r="B149" s="32" t="s">
        <v>857</v>
      </c>
      <c r="C149" s="33">
        <v>0</v>
      </c>
      <c r="D149" s="33">
        <v>0</v>
      </c>
      <c r="E149" s="34">
        <f t="shared" si="4"/>
        <v>0</v>
      </c>
    </row>
    <row r="150" spans="1:5" ht="15.75" thickBot="1" x14ac:dyDescent="0.3">
      <c r="A150" s="31" t="s">
        <v>858</v>
      </c>
      <c r="B150" s="32" t="s">
        <v>859</v>
      </c>
      <c r="C150" s="33">
        <v>4018</v>
      </c>
      <c r="D150" s="33">
        <v>0</v>
      </c>
      <c r="E150" s="34">
        <f t="shared" si="4"/>
        <v>4018</v>
      </c>
    </row>
    <row r="151" spans="1:5" ht="16.5" thickBot="1" x14ac:dyDescent="0.3">
      <c r="A151" s="27" t="s">
        <v>860</v>
      </c>
      <c r="B151" s="28" t="s">
        <v>861</v>
      </c>
      <c r="C151" s="29">
        <v>706178</v>
      </c>
      <c r="D151" s="29">
        <f>SUM(D152:D154)</f>
        <v>0</v>
      </c>
      <c r="E151" s="30">
        <f>SUM(E152:E154)</f>
        <v>706178</v>
      </c>
    </row>
    <row r="152" spans="1:5" ht="15.75" thickBot="1" x14ac:dyDescent="0.3">
      <c r="A152" s="31" t="s">
        <v>862</v>
      </c>
      <c r="B152" s="32" t="s">
        <v>863</v>
      </c>
      <c r="C152" s="33">
        <v>362301</v>
      </c>
      <c r="D152" s="33">
        <v>0</v>
      </c>
      <c r="E152" s="34">
        <f>C152+D152</f>
        <v>362301</v>
      </c>
    </row>
    <row r="153" spans="1:5" ht="15.75" thickBot="1" x14ac:dyDescent="0.3">
      <c r="A153" s="31" t="s">
        <v>864</v>
      </c>
      <c r="B153" s="32" t="s">
        <v>865</v>
      </c>
      <c r="C153" s="33">
        <v>281361</v>
      </c>
      <c r="D153" s="33">
        <v>0</v>
      </c>
      <c r="E153" s="34">
        <f>C153+D153</f>
        <v>281361</v>
      </c>
    </row>
    <row r="154" spans="1:5" ht="15.75" thickBot="1" x14ac:dyDescent="0.3">
      <c r="A154" s="31" t="s">
        <v>866</v>
      </c>
      <c r="B154" s="32" t="s">
        <v>867</v>
      </c>
      <c r="C154" s="33">
        <v>62516</v>
      </c>
      <c r="D154" s="33">
        <v>0</v>
      </c>
      <c r="E154" s="34">
        <f>C154+D154</f>
        <v>62516</v>
      </c>
    </row>
    <row r="155" spans="1:5" ht="16.5" thickBot="1" x14ac:dyDescent="0.3">
      <c r="A155" s="27" t="s">
        <v>868</v>
      </c>
      <c r="B155" s="28" t="s">
        <v>869</v>
      </c>
      <c r="C155" s="29">
        <v>32548130</v>
      </c>
      <c r="D155" s="29">
        <f>SUM(D156:D159)</f>
        <v>0</v>
      </c>
      <c r="E155" s="30">
        <f>SUM(E156:E159)</f>
        <v>32548130</v>
      </c>
    </row>
    <row r="156" spans="1:5" ht="15.75" thickBot="1" x14ac:dyDescent="0.3">
      <c r="A156" s="31" t="s">
        <v>870</v>
      </c>
      <c r="B156" s="32" t="s">
        <v>871</v>
      </c>
      <c r="C156" s="33">
        <v>25750012</v>
      </c>
      <c r="D156" s="33">
        <v>0</v>
      </c>
      <c r="E156" s="34">
        <f>C156+D156</f>
        <v>25750012</v>
      </c>
    </row>
    <row r="157" spans="1:5" ht="15.75" thickBot="1" x14ac:dyDescent="0.3">
      <c r="A157" s="31" t="s">
        <v>872</v>
      </c>
      <c r="B157" s="32" t="s">
        <v>873</v>
      </c>
      <c r="C157" s="33">
        <v>402474</v>
      </c>
      <c r="D157" s="33">
        <v>0</v>
      </c>
      <c r="E157" s="34">
        <f>C157+D157</f>
        <v>402474</v>
      </c>
    </row>
    <row r="158" spans="1:5" ht="15.75" thickBot="1" x14ac:dyDescent="0.3">
      <c r="A158" s="31" t="s">
        <v>874</v>
      </c>
      <c r="B158" s="32" t="s">
        <v>875</v>
      </c>
      <c r="C158" s="33">
        <v>1490880</v>
      </c>
      <c r="D158" s="33">
        <v>0</v>
      </c>
      <c r="E158" s="34">
        <f>C158+D158</f>
        <v>1490880</v>
      </c>
    </row>
    <row r="159" spans="1:5" ht="15.75" thickBot="1" x14ac:dyDescent="0.3">
      <c r="A159" s="31" t="s">
        <v>876</v>
      </c>
      <c r="B159" s="32" t="s">
        <v>877</v>
      </c>
      <c r="C159" s="33">
        <v>4904764</v>
      </c>
      <c r="D159" s="33">
        <v>0</v>
      </c>
      <c r="E159" s="34">
        <f>C159+D159</f>
        <v>4904764</v>
      </c>
    </row>
    <row r="160" spans="1:5" ht="16.5" thickBot="1" x14ac:dyDescent="0.3">
      <c r="A160" s="27" t="s">
        <v>878</v>
      </c>
      <c r="B160" s="28" t="s">
        <v>879</v>
      </c>
      <c r="C160" s="29">
        <v>9079625</v>
      </c>
      <c r="D160" s="29">
        <f>SUM(D161:D166)</f>
        <v>0</v>
      </c>
      <c r="E160" s="30">
        <f>SUM(E161:E166)</f>
        <v>9079625</v>
      </c>
    </row>
    <row r="161" spans="1:5" ht="15.75" thickBot="1" x14ac:dyDescent="0.3">
      <c r="A161" s="31" t="s">
        <v>880</v>
      </c>
      <c r="B161" s="32" t="s">
        <v>881</v>
      </c>
      <c r="C161" s="33">
        <v>32032</v>
      </c>
      <c r="D161" s="33">
        <v>0</v>
      </c>
      <c r="E161" s="34">
        <f t="shared" ref="E161:E166" si="5">C161+D161</f>
        <v>32032</v>
      </c>
    </row>
    <row r="162" spans="1:5" ht="15.75" thickBot="1" x14ac:dyDescent="0.3">
      <c r="A162" s="31" t="s">
        <v>882</v>
      </c>
      <c r="B162" s="32" t="s">
        <v>883</v>
      </c>
      <c r="C162" s="33">
        <v>370949</v>
      </c>
      <c r="D162" s="33">
        <v>0</v>
      </c>
      <c r="E162" s="34">
        <f t="shared" si="5"/>
        <v>370949</v>
      </c>
    </row>
    <row r="163" spans="1:5" ht="15.75" thickBot="1" x14ac:dyDescent="0.3">
      <c r="A163" s="31" t="s">
        <v>884</v>
      </c>
      <c r="B163" s="32" t="s">
        <v>885</v>
      </c>
      <c r="C163" s="33">
        <v>9391</v>
      </c>
      <c r="D163" s="33">
        <v>0</v>
      </c>
      <c r="E163" s="34">
        <f t="shared" si="5"/>
        <v>9391</v>
      </c>
    </row>
    <row r="164" spans="1:5" ht="15.75" thickBot="1" x14ac:dyDescent="0.3">
      <c r="A164" s="31" t="s">
        <v>886</v>
      </c>
      <c r="B164" s="32" t="s">
        <v>887</v>
      </c>
      <c r="C164" s="33">
        <v>0</v>
      </c>
      <c r="D164" s="33">
        <v>0</v>
      </c>
      <c r="E164" s="34">
        <f t="shared" si="5"/>
        <v>0</v>
      </c>
    </row>
    <row r="165" spans="1:5" ht="15.75" thickBot="1" x14ac:dyDescent="0.3">
      <c r="A165" s="31" t="s">
        <v>888</v>
      </c>
      <c r="B165" s="32" t="s">
        <v>889</v>
      </c>
      <c r="C165" s="33">
        <v>3797779</v>
      </c>
      <c r="D165" s="33">
        <v>0</v>
      </c>
      <c r="E165" s="34">
        <f t="shared" si="5"/>
        <v>3797779</v>
      </c>
    </row>
    <row r="166" spans="1:5" ht="15.75" thickBot="1" x14ac:dyDescent="0.3">
      <c r="A166" s="31" t="s">
        <v>890</v>
      </c>
      <c r="B166" s="32" t="s">
        <v>891</v>
      </c>
      <c r="C166" s="33">
        <v>4869474</v>
      </c>
      <c r="D166" s="33">
        <v>0</v>
      </c>
      <c r="E166" s="34">
        <f t="shared" si="5"/>
        <v>4869474</v>
      </c>
    </row>
    <row r="167" spans="1:5" ht="16.5" thickBot="1" x14ac:dyDescent="0.3">
      <c r="A167" s="23">
        <v>4.4000000000000004</v>
      </c>
      <c r="B167" s="35" t="s">
        <v>892</v>
      </c>
      <c r="C167" s="25">
        <v>13430104</v>
      </c>
      <c r="D167" s="25">
        <f>SUM(D168)</f>
        <v>0</v>
      </c>
      <c r="E167" s="26">
        <f>SUM(E168)</f>
        <v>13430104</v>
      </c>
    </row>
    <row r="168" spans="1:5" ht="16.5" thickBot="1" x14ac:dyDescent="0.3">
      <c r="A168" s="27" t="s">
        <v>893</v>
      </c>
      <c r="B168" s="28" t="s">
        <v>894</v>
      </c>
      <c r="C168" s="29">
        <v>13430104</v>
      </c>
      <c r="D168" s="29">
        <f>SUM(D169:D173)</f>
        <v>0</v>
      </c>
      <c r="E168" s="30">
        <f>SUM(E169:E173)</f>
        <v>13430104</v>
      </c>
    </row>
    <row r="169" spans="1:5" ht="15.75" thickBot="1" x14ac:dyDescent="0.3">
      <c r="A169" s="31" t="s">
        <v>895</v>
      </c>
      <c r="B169" s="32" t="s">
        <v>896</v>
      </c>
      <c r="C169" s="33">
        <v>774074</v>
      </c>
      <c r="D169" s="33">
        <v>0</v>
      </c>
      <c r="E169" s="34">
        <f>C169+D169</f>
        <v>774074</v>
      </c>
    </row>
    <row r="170" spans="1:5" ht="15.75" thickBot="1" x14ac:dyDescent="0.3">
      <c r="A170" s="31" t="s">
        <v>897</v>
      </c>
      <c r="B170" s="32" t="s">
        <v>898</v>
      </c>
      <c r="C170" s="33">
        <v>991178</v>
      </c>
      <c r="D170" s="33">
        <v>0</v>
      </c>
      <c r="E170" s="34">
        <f>C170+D170</f>
        <v>991178</v>
      </c>
    </row>
    <row r="171" spans="1:5" ht="15.75" thickBot="1" x14ac:dyDescent="0.3">
      <c r="A171" s="31" t="s">
        <v>899</v>
      </c>
      <c r="B171" s="32" t="s">
        <v>900</v>
      </c>
      <c r="C171" s="33">
        <v>0</v>
      </c>
      <c r="D171" s="33">
        <v>0</v>
      </c>
      <c r="E171" s="34">
        <f>C171+D171</f>
        <v>0</v>
      </c>
    </row>
    <row r="172" spans="1:5" ht="15.75" thickBot="1" x14ac:dyDescent="0.3">
      <c r="A172" s="31" t="s">
        <v>901</v>
      </c>
      <c r="B172" s="32" t="s">
        <v>902</v>
      </c>
      <c r="C172" s="33">
        <v>11664852</v>
      </c>
      <c r="D172" s="33">
        <v>0</v>
      </c>
      <c r="E172" s="34">
        <f>C172+D172</f>
        <v>11664852</v>
      </c>
    </row>
    <row r="173" spans="1:5" ht="15.75" thickBot="1" x14ac:dyDescent="0.3">
      <c r="A173" s="31" t="s">
        <v>903</v>
      </c>
      <c r="B173" s="32" t="s">
        <v>904</v>
      </c>
      <c r="C173" s="33">
        <v>0</v>
      </c>
      <c r="D173" s="33">
        <v>0</v>
      </c>
      <c r="E173" s="34">
        <f>C173+D173</f>
        <v>0</v>
      </c>
    </row>
    <row r="174" spans="1:5" ht="16.5" thickBot="1" x14ac:dyDescent="0.3">
      <c r="A174" s="23">
        <v>4.5</v>
      </c>
      <c r="B174" s="35" t="s">
        <v>905</v>
      </c>
      <c r="C174" s="25">
        <v>72913147</v>
      </c>
      <c r="D174" s="25">
        <f>SUM(D175+D177+D179+D181+D185+D187)</f>
        <v>0</v>
      </c>
      <c r="E174" s="26">
        <f>SUM(E175+E177+E179+E181+E185+E187)</f>
        <v>72913147</v>
      </c>
    </row>
    <row r="175" spans="1:5" ht="16.5" thickBot="1" x14ac:dyDescent="0.3">
      <c r="A175" s="27" t="s">
        <v>906</v>
      </c>
      <c r="B175" s="28" t="s">
        <v>642</v>
      </c>
      <c r="C175" s="29">
        <v>21883684</v>
      </c>
      <c r="D175" s="29">
        <f>SUM(D176)</f>
        <v>0</v>
      </c>
      <c r="E175" s="30">
        <f>SUM(E176)</f>
        <v>21883684</v>
      </c>
    </row>
    <row r="176" spans="1:5" ht="15.75" thickBot="1" x14ac:dyDescent="0.3">
      <c r="A176" s="31" t="s">
        <v>907</v>
      </c>
      <c r="B176" s="32" t="s">
        <v>644</v>
      </c>
      <c r="C176" s="33">
        <v>21883684</v>
      </c>
      <c r="D176" s="33">
        <v>0</v>
      </c>
      <c r="E176" s="34">
        <f>C176+D176</f>
        <v>21883684</v>
      </c>
    </row>
    <row r="177" spans="1:5" ht="16.5" thickBot="1" x14ac:dyDescent="0.3">
      <c r="A177" s="27" t="s">
        <v>908</v>
      </c>
      <c r="B177" s="28" t="s">
        <v>645</v>
      </c>
      <c r="C177" s="29">
        <v>37711748</v>
      </c>
      <c r="D177" s="29">
        <f>SUM(D178)</f>
        <v>0</v>
      </c>
      <c r="E177" s="30">
        <f>SUM(E178)</f>
        <v>37711748</v>
      </c>
    </row>
    <row r="178" spans="1:5" ht="15.75" thickBot="1" x14ac:dyDescent="0.3">
      <c r="A178" s="31" t="s">
        <v>909</v>
      </c>
      <c r="B178" s="32" t="s">
        <v>647</v>
      </c>
      <c r="C178" s="33">
        <v>37711748</v>
      </c>
      <c r="D178" s="33">
        <v>0</v>
      </c>
      <c r="E178" s="34">
        <f>C178+D178</f>
        <v>37711748</v>
      </c>
    </row>
    <row r="179" spans="1:5" ht="16.5" thickBot="1" x14ac:dyDescent="0.3">
      <c r="A179" s="27" t="s">
        <v>910</v>
      </c>
      <c r="B179" s="28" t="s">
        <v>649</v>
      </c>
      <c r="C179" s="29">
        <v>3107807</v>
      </c>
      <c r="D179" s="29">
        <f>SUM(D180)</f>
        <v>0</v>
      </c>
      <c r="E179" s="30">
        <f>SUM(E180)</f>
        <v>3107807</v>
      </c>
    </row>
    <row r="180" spans="1:5" ht="15.75" thickBot="1" x14ac:dyDescent="0.3">
      <c r="A180" s="31" t="s">
        <v>911</v>
      </c>
      <c r="B180" s="32" t="s">
        <v>651</v>
      </c>
      <c r="C180" s="33">
        <v>3107807</v>
      </c>
      <c r="D180" s="33">
        <v>0</v>
      </c>
      <c r="E180" s="34">
        <f>C180+D180</f>
        <v>3107807</v>
      </c>
    </row>
    <row r="181" spans="1:5" ht="16.5" thickBot="1" x14ac:dyDescent="0.3">
      <c r="A181" s="27" t="s">
        <v>912</v>
      </c>
      <c r="B181" s="28" t="s">
        <v>653</v>
      </c>
      <c r="C181" s="29">
        <v>4823774</v>
      </c>
      <c r="D181" s="29">
        <f>SUM(D182:D184)</f>
        <v>0</v>
      </c>
      <c r="E181" s="30">
        <f>SUM(E182:E184)</f>
        <v>4823774</v>
      </c>
    </row>
    <row r="182" spans="1:5" ht="15.75" thickBot="1" x14ac:dyDescent="0.3">
      <c r="A182" s="31" t="s">
        <v>913</v>
      </c>
      <c r="B182" s="32" t="s">
        <v>655</v>
      </c>
      <c r="C182" s="33">
        <v>4823774</v>
      </c>
      <c r="D182" s="33">
        <v>0</v>
      </c>
      <c r="E182" s="34">
        <f>C182+D182</f>
        <v>4823774</v>
      </c>
    </row>
    <row r="183" spans="1:5" ht="15.75" thickBot="1" x14ac:dyDescent="0.3">
      <c r="A183" s="31" t="s">
        <v>914</v>
      </c>
      <c r="B183" s="32" t="s">
        <v>657</v>
      </c>
      <c r="C183" s="33">
        <v>0</v>
      </c>
      <c r="D183" s="33">
        <v>0</v>
      </c>
      <c r="E183" s="34">
        <f>C183+D183</f>
        <v>0</v>
      </c>
    </row>
    <row r="184" spans="1:5" ht="15.75" thickBot="1" x14ac:dyDescent="0.3">
      <c r="A184" s="31" t="s">
        <v>915</v>
      </c>
      <c r="B184" s="32" t="s">
        <v>659</v>
      </c>
      <c r="C184" s="33">
        <v>0</v>
      </c>
      <c r="D184" s="33">
        <v>0</v>
      </c>
      <c r="E184" s="34">
        <f>C184+D184</f>
        <v>0</v>
      </c>
    </row>
    <row r="185" spans="1:5" ht="16.5" thickBot="1" x14ac:dyDescent="0.3">
      <c r="A185" s="27" t="s">
        <v>916</v>
      </c>
      <c r="B185" s="28" t="s">
        <v>661</v>
      </c>
      <c r="C185" s="29">
        <v>5386134</v>
      </c>
      <c r="D185" s="29">
        <f>SUM(D186)</f>
        <v>0</v>
      </c>
      <c r="E185" s="30">
        <f>SUM(E186)</f>
        <v>5386134</v>
      </c>
    </row>
    <row r="186" spans="1:5" ht="15.75" thickBot="1" x14ac:dyDescent="0.3">
      <c r="A186" s="31" t="s">
        <v>917</v>
      </c>
      <c r="B186" s="32" t="s">
        <v>661</v>
      </c>
      <c r="C186" s="33">
        <v>5386134</v>
      </c>
      <c r="D186" s="33">
        <v>0</v>
      </c>
      <c r="E186" s="34">
        <f>C186+D186</f>
        <v>5386134</v>
      </c>
    </row>
    <row r="187" spans="1:5" ht="16.5" thickBot="1" x14ac:dyDescent="0.3">
      <c r="A187" s="27" t="s">
        <v>918</v>
      </c>
      <c r="B187" s="28" t="s">
        <v>664</v>
      </c>
      <c r="C187" s="29">
        <v>0</v>
      </c>
      <c r="D187" s="29">
        <f>SUM(D188)</f>
        <v>0</v>
      </c>
      <c r="E187" s="30">
        <f>SUM(E188)</f>
        <v>0</v>
      </c>
    </row>
    <row r="188" spans="1:5" ht="15.75" thickBot="1" x14ac:dyDescent="0.3">
      <c r="A188" s="31" t="s">
        <v>919</v>
      </c>
      <c r="B188" s="32" t="s">
        <v>666</v>
      </c>
      <c r="C188" s="33">
        <v>0</v>
      </c>
      <c r="D188" s="33">
        <v>0</v>
      </c>
      <c r="E188" s="34">
        <f>C188+D188</f>
        <v>0</v>
      </c>
    </row>
    <row r="189" spans="1:5" ht="48" thickBot="1" x14ac:dyDescent="0.3">
      <c r="A189" s="23">
        <v>4.9000000000000004</v>
      </c>
      <c r="B189" s="35" t="s">
        <v>920</v>
      </c>
      <c r="C189" s="25">
        <v>0</v>
      </c>
      <c r="D189" s="25">
        <f>SUM(D190)</f>
        <v>0</v>
      </c>
      <c r="E189" s="26">
        <f>SUM(E190)</f>
        <v>0</v>
      </c>
    </row>
    <row r="190" spans="1:5" ht="32.25" thickBot="1" x14ac:dyDescent="0.3">
      <c r="A190" s="27" t="s">
        <v>921</v>
      </c>
      <c r="B190" s="28" t="s">
        <v>922</v>
      </c>
      <c r="C190" s="29">
        <v>0</v>
      </c>
      <c r="D190" s="29">
        <f>SUM(D191)</f>
        <v>0</v>
      </c>
      <c r="E190" s="30">
        <f>SUM(E191)</f>
        <v>0</v>
      </c>
    </row>
    <row r="191" spans="1:5" ht="30.75" thickBot="1" x14ac:dyDescent="0.3">
      <c r="A191" s="31" t="s">
        <v>923</v>
      </c>
      <c r="B191" s="32" t="s">
        <v>924</v>
      </c>
      <c r="C191" s="33">
        <v>0</v>
      </c>
      <c r="D191" s="33">
        <v>0</v>
      </c>
      <c r="E191" s="34">
        <f>C191+D191</f>
        <v>0</v>
      </c>
    </row>
    <row r="192" spans="1:5" ht="16.5" thickBot="1" x14ac:dyDescent="0.3">
      <c r="A192" s="36">
        <v>5</v>
      </c>
      <c r="B192" s="37" t="s">
        <v>925</v>
      </c>
      <c r="C192" s="38">
        <v>96093119</v>
      </c>
      <c r="D192" s="38">
        <f>SUM(D193+D215)</f>
        <v>0</v>
      </c>
      <c r="E192" s="39">
        <f>SUM(E193+E215)</f>
        <v>96093119</v>
      </c>
    </row>
    <row r="193" spans="1:5" ht="16.5" thickBot="1" x14ac:dyDescent="0.3">
      <c r="A193" s="23">
        <v>5.0999999999999996</v>
      </c>
      <c r="B193" s="35" t="s">
        <v>925</v>
      </c>
      <c r="C193" s="25">
        <v>96093119</v>
      </c>
      <c r="D193" s="25">
        <f>SUM(D194+D200+D205)</f>
        <v>0</v>
      </c>
      <c r="E193" s="26">
        <f>SUM(E194+E200+E205)</f>
        <v>96093119</v>
      </c>
    </row>
    <row r="194" spans="1:5" ht="32.25" thickBot="1" x14ac:dyDescent="0.3">
      <c r="A194" s="27" t="s">
        <v>926</v>
      </c>
      <c r="B194" s="28" t="s">
        <v>927</v>
      </c>
      <c r="C194" s="29">
        <v>1519964</v>
      </c>
      <c r="D194" s="29">
        <f>SUM(D195:D199)</f>
        <v>0</v>
      </c>
      <c r="E194" s="30">
        <f>SUM(E195:E199)</f>
        <v>1519964</v>
      </c>
    </row>
    <row r="195" spans="1:5" ht="15.75" thickBot="1" x14ac:dyDescent="0.3">
      <c r="A195" s="31" t="s">
        <v>928</v>
      </c>
      <c r="B195" s="32" t="s">
        <v>717</v>
      </c>
      <c r="C195" s="33">
        <v>0</v>
      </c>
      <c r="D195" s="33">
        <v>0</v>
      </c>
      <c r="E195" s="34">
        <f>C195+D195</f>
        <v>0</v>
      </c>
    </row>
    <row r="196" spans="1:5" ht="15.75" thickBot="1" x14ac:dyDescent="0.3">
      <c r="A196" s="31" t="s">
        <v>929</v>
      </c>
      <c r="B196" s="32" t="s">
        <v>719</v>
      </c>
      <c r="C196" s="33">
        <v>0</v>
      </c>
      <c r="D196" s="33">
        <v>0</v>
      </c>
      <c r="E196" s="34">
        <f>C196+D196</f>
        <v>0</v>
      </c>
    </row>
    <row r="197" spans="1:5" ht="15.75" thickBot="1" x14ac:dyDescent="0.3">
      <c r="A197" s="31" t="s">
        <v>930</v>
      </c>
      <c r="B197" s="32" t="s">
        <v>721</v>
      </c>
      <c r="C197" s="33">
        <v>0</v>
      </c>
      <c r="D197" s="33">
        <v>0</v>
      </c>
      <c r="E197" s="34">
        <f>C197+D197</f>
        <v>0</v>
      </c>
    </row>
    <row r="198" spans="1:5" ht="15.75" thickBot="1" x14ac:dyDescent="0.3">
      <c r="A198" s="31" t="s">
        <v>931</v>
      </c>
      <c r="B198" s="32" t="s">
        <v>723</v>
      </c>
      <c r="C198" s="33">
        <v>0</v>
      </c>
      <c r="D198" s="33">
        <v>0</v>
      </c>
      <c r="E198" s="34">
        <f>C198+D198</f>
        <v>0</v>
      </c>
    </row>
    <row r="199" spans="1:5" ht="15.75" thickBot="1" x14ac:dyDescent="0.3">
      <c r="A199" s="31" t="s">
        <v>932</v>
      </c>
      <c r="B199" s="32" t="s">
        <v>725</v>
      </c>
      <c r="C199" s="33">
        <v>1519964</v>
      </c>
      <c r="D199" s="33">
        <v>0</v>
      </c>
      <c r="E199" s="34">
        <f>C199+D199</f>
        <v>1519964</v>
      </c>
    </row>
    <row r="200" spans="1:5" ht="16.5" thickBot="1" x14ac:dyDescent="0.3">
      <c r="A200" s="27" t="s">
        <v>933</v>
      </c>
      <c r="B200" s="28" t="s">
        <v>934</v>
      </c>
      <c r="C200" s="29">
        <v>0</v>
      </c>
      <c r="D200" s="29">
        <f>SUM(D201:D204)</f>
        <v>0</v>
      </c>
      <c r="E200" s="30">
        <f>SUM(E201:E204)</f>
        <v>0</v>
      </c>
    </row>
    <row r="201" spans="1:5" ht="15.75" thickBot="1" x14ac:dyDescent="0.3">
      <c r="A201" s="31" t="s">
        <v>935</v>
      </c>
      <c r="B201" s="32" t="s">
        <v>707</v>
      </c>
      <c r="C201" s="33">
        <v>0</v>
      </c>
      <c r="D201" s="33">
        <v>0</v>
      </c>
      <c r="E201" s="34">
        <f>C201+D201</f>
        <v>0</v>
      </c>
    </row>
    <row r="202" spans="1:5" ht="15.75" thickBot="1" x14ac:dyDescent="0.3">
      <c r="A202" s="31" t="s">
        <v>936</v>
      </c>
      <c r="B202" s="32" t="s">
        <v>709</v>
      </c>
      <c r="C202" s="33">
        <v>0</v>
      </c>
      <c r="D202" s="33">
        <v>0</v>
      </c>
      <c r="E202" s="34">
        <f>C202+D202</f>
        <v>0</v>
      </c>
    </row>
    <row r="203" spans="1:5" ht="15.75" thickBot="1" x14ac:dyDescent="0.3">
      <c r="A203" s="31" t="s">
        <v>937</v>
      </c>
      <c r="B203" s="32" t="s">
        <v>711</v>
      </c>
      <c r="C203" s="33">
        <v>0</v>
      </c>
      <c r="D203" s="33">
        <v>0</v>
      </c>
      <c r="E203" s="34">
        <f>C203+D203</f>
        <v>0</v>
      </c>
    </row>
    <row r="204" spans="1:5" ht="15.75" thickBot="1" x14ac:dyDescent="0.3">
      <c r="A204" s="31" t="s">
        <v>938</v>
      </c>
      <c r="B204" s="32" t="s">
        <v>939</v>
      </c>
      <c r="C204" s="33">
        <v>0</v>
      </c>
      <c r="D204" s="33">
        <v>0</v>
      </c>
      <c r="E204" s="34">
        <f>C204+D204</f>
        <v>0</v>
      </c>
    </row>
    <row r="205" spans="1:5" ht="16.5" thickBot="1" x14ac:dyDescent="0.3">
      <c r="A205" s="27" t="s">
        <v>940</v>
      </c>
      <c r="B205" s="28" t="s">
        <v>941</v>
      </c>
      <c r="C205" s="29">
        <v>94573155</v>
      </c>
      <c r="D205" s="29">
        <f>SUM(D206:D214)</f>
        <v>0</v>
      </c>
      <c r="E205" s="30">
        <f>SUM(E206:E214)</f>
        <v>94573155</v>
      </c>
    </row>
    <row r="206" spans="1:5" ht="15.75" thickBot="1" x14ac:dyDescent="0.3">
      <c r="A206" s="31" t="s">
        <v>942</v>
      </c>
      <c r="B206" s="32" t="s">
        <v>943</v>
      </c>
      <c r="C206" s="33">
        <v>18448697</v>
      </c>
      <c r="D206" s="33">
        <v>0</v>
      </c>
      <c r="E206" s="34">
        <f t="shared" ref="E206:E214" si="6">C206+D206</f>
        <v>18448697</v>
      </c>
    </row>
    <row r="207" spans="1:5" ht="15.75" thickBot="1" x14ac:dyDescent="0.3">
      <c r="A207" s="31" t="s">
        <v>944</v>
      </c>
      <c r="B207" s="32" t="s">
        <v>945</v>
      </c>
      <c r="C207" s="33">
        <v>243675</v>
      </c>
      <c r="D207" s="33">
        <v>0</v>
      </c>
      <c r="E207" s="34">
        <f t="shared" si="6"/>
        <v>243675</v>
      </c>
    </row>
    <row r="208" spans="1:5" ht="15.75" thickBot="1" x14ac:dyDescent="0.3">
      <c r="A208" s="31" t="s">
        <v>946</v>
      </c>
      <c r="B208" s="32" t="s">
        <v>947</v>
      </c>
      <c r="C208" s="33">
        <v>0</v>
      </c>
      <c r="D208" s="33">
        <v>0</v>
      </c>
      <c r="E208" s="34">
        <f t="shared" si="6"/>
        <v>0</v>
      </c>
    </row>
    <row r="209" spans="1:5" ht="15.75" thickBot="1" x14ac:dyDescent="0.3">
      <c r="A209" s="31" t="s">
        <v>948</v>
      </c>
      <c r="B209" s="32" t="s">
        <v>949</v>
      </c>
      <c r="C209" s="33">
        <v>0</v>
      </c>
      <c r="D209" s="33">
        <v>0</v>
      </c>
      <c r="E209" s="34">
        <f t="shared" si="6"/>
        <v>0</v>
      </c>
    </row>
    <row r="210" spans="1:5" ht="15.75" thickBot="1" x14ac:dyDescent="0.3">
      <c r="A210" s="31" t="s">
        <v>950</v>
      </c>
      <c r="B210" s="32" t="s">
        <v>951</v>
      </c>
      <c r="C210" s="33">
        <v>0</v>
      </c>
      <c r="D210" s="33">
        <v>0</v>
      </c>
      <c r="E210" s="34">
        <f t="shared" si="6"/>
        <v>0</v>
      </c>
    </row>
    <row r="211" spans="1:5" ht="15.75" thickBot="1" x14ac:dyDescent="0.3">
      <c r="A211" s="31" t="s">
        <v>952</v>
      </c>
      <c r="B211" s="32" t="s">
        <v>953</v>
      </c>
      <c r="C211" s="33">
        <v>0</v>
      </c>
      <c r="D211" s="33">
        <v>0</v>
      </c>
      <c r="E211" s="34">
        <f t="shared" si="6"/>
        <v>0</v>
      </c>
    </row>
    <row r="212" spans="1:5" ht="15.75" thickBot="1" x14ac:dyDescent="0.3">
      <c r="A212" s="31" t="s">
        <v>954</v>
      </c>
      <c r="B212" s="32" t="s">
        <v>955</v>
      </c>
      <c r="C212" s="33">
        <v>0</v>
      </c>
      <c r="D212" s="33">
        <v>0</v>
      </c>
      <c r="E212" s="34">
        <f t="shared" si="6"/>
        <v>0</v>
      </c>
    </row>
    <row r="213" spans="1:5" ht="15.75" thickBot="1" x14ac:dyDescent="0.3">
      <c r="A213" s="31" t="s">
        <v>956</v>
      </c>
      <c r="B213" s="32" t="s">
        <v>957</v>
      </c>
      <c r="C213" s="33">
        <v>43384</v>
      </c>
      <c r="D213" s="33">
        <v>0</v>
      </c>
      <c r="E213" s="34">
        <f t="shared" si="6"/>
        <v>43384</v>
      </c>
    </row>
    <row r="214" spans="1:5" ht="15.75" thickBot="1" x14ac:dyDescent="0.3">
      <c r="A214" s="31" t="s">
        <v>958</v>
      </c>
      <c r="B214" s="32" t="s">
        <v>959</v>
      </c>
      <c r="C214" s="33">
        <v>75837399</v>
      </c>
      <c r="D214" s="33">
        <v>0</v>
      </c>
      <c r="E214" s="34">
        <f t="shared" si="6"/>
        <v>75837399</v>
      </c>
    </row>
    <row r="215" spans="1:5" ht="48" thickBot="1" x14ac:dyDescent="0.3">
      <c r="A215" s="23">
        <v>5.9</v>
      </c>
      <c r="B215" s="35" t="s">
        <v>960</v>
      </c>
      <c r="C215" s="25">
        <v>0</v>
      </c>
      <c r="D215" s="25">
        <v>0</v>
      </c>
      <c r="E215" s="26">
        <v>0</v>
      </c>
    </row>
    <row r="216" spans="1:5" ht="16.5" thickBot="1" x14ac:dyDescent="0.3">
      <c r="A216" s="36">
        <v>6</v>
      </c>
      <c r="B216" s="37" t="s">
        <v>961</v>
      </c>
      <c r="C216" s="38">
        <v>143426303.38</v>
      </c>
      <c r="D216" s="38">
        <f>SUM(D217+D232+D233+D236)</f>
        <v>0</v>
      </c>
      <c r="E216" s="39">
        <f>SUM(E217+E232+E233+E236)</f>
        <v>143426303.38</v>
      </c>
    </row>
    <row r="217" spans="1:5" ht="16.5" thickBot="1" x14ac:dyDescent="0.3">
      <c r="A217" s="23">
        <v>6.1</v>
      </c>
      <c r="B217" s="35" t="s">
        <v>961</v>
      </c>
      <c r="C217" s="25">
        <v>136261988.38</v>
      </c>
      <c r="D217" s="25">
        <f>SUM(D218+D220+D222+D224+D226+D228+D230)</f>
        <v>0</v>
      </c>
      <c r="E217" s="26">
        <f>SUM(E218+E220+E222+E224+E226+E228+E230)</f>
        <v>136261988.38</v>
      </c>
    </row>
    <row r="218" spans="1:5" ht="16.5" thickBot="1" x14ac:dyDescent="0.3">
      <c r="A218" s="27" t="s">
        <v>962</v>
      </c>
      <c r="B218" s="28" t="s">
        <v>645</v>
      </c>
      <c r="C218" s="29">
        <v>17156963</v>
      </c>
      <c r="D218" s="29">
        <f>SUM(D219)</f>
        <v>0</v>
      </c>
      <c r="E218" s="30">
        <f>SUM(E219)</f>
        <v>17156963</v>
      </c>
    </row>
    <row r="219" spans="1:5" ht="15.75" thickBot="1" x14ac:dyDescent="0.3">
      <c r="A219" s="31" t="s">
        <v>963</v>
      </c>
      <c r="B219" s="32" t="s">
        <v>647</v>
      </c>
      <c r="C219" s="33">
        <v>17156963</v>
      </c>
      <c r="D219" s="33">
        <v>0</v>
      </c>
      <c r="E219" s="34">
        <f>C219+D219</f>
        <v>17156963</v>
      </c>
    </row>
    <row r="220" spans="1:5" ht="16.5" thickBot="1" x14ac:dyDescent="0.3">
      <c r="A220" s="27" t="s">
        <v>964</v>
      </c>
      <c r="B220" s="28" t="s">
        <v>965</v>
      </c>
      <c r="C220" s="29">
        <v>1435654</v>
      </c>
      <c r="D220" s="29">
        <f>SUM(D221)</f>
        <v>0</v>
      </c>
      <c r="E220" s="30">
        <f>SUM(E221)</f>
        <v>1435654</v>
      </c>
    </row>
    <row r="221" spans="1:5" ht="15.75" thickBot="1" x14ac:dyDescent="0.3">
      <c r="A221" s="31" t="s">
        <v>966</v>
      </c>
      <c r="B221" s="32" t="s">
        <v>965</v>
      </c>
      <c r="C221" s="33">
        <v>1435654</v>
      </c>
      <c r="D221" s="33">
        <v>0</v>
      </c>
      <c r="E221" s="34">
        <f>C221+D221</f>
        <v>1435654</v>
      </c>
    </row>
    <row r="222" spans="1:5" ht="16.5" thickBot="1" x14ac:dyDescent="0.3">
      <c r="A222" s="27" t="s">
        <v>967</v>
      </c>
      <c r="B222" s="28" t="s">
        <v>968</v>
      </c>
      <c r="C222" s="29">
        <v>3250140.2800000003</v>
      </c>
      <c r="D222" s="29">
        <f>SUM(D223)</f>
        <v>0</v>
      </c>
      <c r="E222" s="30">
        <f>SUM(E223)</f>
        <v>3250140.2800000003</v>
      </c>
    </row>
    <row r="223" spans="1:5" ht="15.75" thickBot="1" x14ac:dyDescent="0.3">
      <c r="A223" s="31" t="s">
        <v>969</v>
      </c>
      <c r="B223" s="32" t="s">
        <v>968</v>
      </c>
      <c r="C223" s="33">
        <v>3250140.2800000003</v>
      </c>
      <c r="D223" s="33">
        <v>0</v>
      </c>
      <c r="E223" s="34">
        <f>C223+D223</f>
        <v>3250140.2800000003</v>
      </c>
    </row>
    <row r="224" spans="1:5" ht="16.5" thickBot="1" x14ac:dyDescent="0.3">
      <c r="A224" s="27" t="s">
        <v>970</v>
      </c>
      <c r="B224" s="28" t="s">
        <v>971</v>
      </c>
      <c r="C224" s="29">
        <v>0</v>
      </c>
      <c r="D224" s="29">
        <f>SUM(D225)</f>
        <v>0</v>
      </c>
      <c r="E224" s="30">
        <f>SUM(E225)</f>
        <v>0</v>
      </c>
    </row>
    <row r="225" spans="1:5" ht="15.75" thickBot="1" x14ac:dyDescent="0.3">
      <c r="A225" s="31" t="s">
        <v>972</v>
      </c>
      <c r="B225" s="32" t="s">
        <v>973</v>
      </c>
      <c r="C225" s="33">
        <v>0</v>
      </c>
      <c r="D225" s="33">
        <v>0</v>
      </c>
      <c r="E225" s="34">
        <f>C225+D225</f>
        <v>0</v>
      </c>
    </row>
    <row r="226" spans="1:5" ht="32.25" thickBot="1" x14ac:dyDescent="0.3">
      <c r="A226" s="27" t="s">
        <v>974</v>
      </c>
      <c r="B226" s="28" t="s">
        <v>975</v>
      </c>
      <c r="C226" s="29">
        <v>0</v>
      </c>
      <c r="D226" s="29">
        <f>SUM(D227)</f>
        <v>0</v>
      </c>
      <c r="E226" s="30">
        <f>SUM(E227)</f>
        <v>0</v>
      </c>
    </row>
    <row r="227" spans="1:5" ht="15.75" thickBot="1" x14ac:dyDescent="0.3">
      <c r="A227" s="31" t="s">
        <v>976</v>
      </c>
      <c r="B227" s="32" t="s">
        <v>975</v>
      </c>
      <c r="C227" s="33">
        <v>0</v>
      </c>
      <c r="D227" s="33">
        <v>0</v>
      </c>
      <c r="E227" s="34">
        <f>C227+D227</f>
        <v>0</v>
      </c>
    </row>
    <row r="228" spans="1:5" ht="16.5" thickBot="1" x14ac:dyDescent="0.3">
      <c r="A228" s="27" t="s">
        <v>977</v>
      </c>
      <c r="B228" s="28" t="s">
        <v>978</v>
      </c>
      <c r="C228" s="29">
        <v>0</v>
      </c>
      <c r="D228" s="29">
        <f>SUM(D229)</f>
        <v>0</v>
      </c>
      <c r="E228" s="30">
        <f>SUM(E229)</f>
        <v>0</v>
      </c>
    </row>
    <row r="229" spans="1:5" ht="15.75" thickBot="1" x14ac:dyDescent="0.3">
      <c r="A229" s="31" t="s">
        <v>979</v>
      </c>
      <c r="B229" s="32" t="s">
        <v>978</v>
      </c>
      <c r="C229" s="33">
        <v>0</v>
      </c>
      <c r="D229" s="33">
        <v>0</v>
      </c>
      <c r="E229" s="34">
        <f>C229+D229</f>
        <v>0</v>
      </c>
    </row>
    <row r="230" spans="1:5" ht="16.5" thickBot="1" x14ac:dyDescent="0.3">
      <c r="A230" s="27" t="s">
        <v>980</v>
      </c>
      <c r="B230" s="28" t="s">
        <v>981</v>
      </c>
      <c r="C230" s="29">
        <v>114419231.09999999</v>
      </c>
      <c r="D230" s="29">
        <f>SUM(D231)</f>
        <v>0</v>
      </c>
      <c r="E230" s="30">
        <f>SUM(E231)</f>
        <v>114419231.09999999</v>
      </c>
    </row>
    <row r="231" spans="1:5" ht="15.75" thickBot="1" x14ac:dyDescent="0.3">
      <c r="A231" s="31" t="s">
        <v>982</v>
      </c>
      <c r="B231" s="32" t="s">
        <v>983</v>
      </c>
      <c r="C231" s="33">
        <v>114419231.09999999</v>
      </c>
      <c r="D231" s="33">
        <v>0</v>
      </c>
      <c r="E231" s="34">
        <f>C231+D231</f>
        <v>114419231.09999999</v>
      </c>
    </row>
    <row r="232" spans="1:5" ht="16.5" thickBot="1" x14ac:dyDescent="0.3">
      <c r="A232" s="23">
        <v>6.2</v>
      </c>
      <c r="B232" s="35" t="s">
        <v>984</v>
      </c>
      <c r="C232" s="25">
        <v>0</v>
      </c>
      <c r="D232" s="25">
        <v>0</v>
      </c>
      <c r="E232" s="26">
        <v>0</v>
      </c>
    </row>
    <row r="233" spans="1:5" ht="16.5" thickBot="1" x14ac:dyDescent="0.3">
      <c r="A233" s="23">
        <v>6.3</v>
      </c>
      <c r="B233" s="35" t="s">
        <v>985</v>
      </c>
      <c r="C233" s="25">
        <v>7164315</v>
      </c>
      <c r="D233" s="25">
        <f>SUM(D234)</f>
        <v>0</v>
      </c>
      <c r="E233" s="26">
        <f>SUM(E234)</f>
        <v>7164315</v>
      </c>
    </row>
    <row r="234" spans="1:5" ht="16.5" thickBot="1" x14ac:dyDescent="0.3">
      <c r="A234" s="27" t="s">
        <v>986</v>
      </c>
      <c r="B234" s="28" t="s">
        <v>664</v>
      </c>
      <c r="C234" s="29">
        <v>7164315</v>
      </c>
      <c r="D234" s="29">
        <f>SUM(D235)</f>
        <v>0</v>
      </c>
      <c r="E234" s="30">
        <f>SUM(E235)</f>
        <v>7164315</v>
      </c>
    </row>
    <row r="235" spans="1:5" ht="15.75" thickBot="1" x14ac:dyDescent="0.3">
      <c r="A235" s="31" t="s">
        <v>987</v>
      </c>
      <c r="B235" s="32" t="s">
        <v>988</v>
      </c>
      <c r="C235" s="33">
        <v>7164315</v>
      </c>
      <c r="D235" s="33">
        <v>0</v>
      </c>
      <c r="E235" s="34">
        <f>C235+D235</f>
        <v>7164315</v>
      </c>
    </row>
    <row r="236" spans="1:5" ht="48" thickBot="1" x14ac:dyDescent="0.3">
      <c r="A236" s="23">
        <v>6.9</v>
      </c>
      <c r="B236" s="35" t="s">
        <v>989</v>
      </c>
      <c r="C236" s="25">
        <v>0</v>
      </c>
      <c r="D236" s="25">
        <f>SUM(D237)</f>
        <v>0</v>
      </c>
      <c r="E236" s="26">
        <f>SUM(E237)</f>
        <v>0</v>
      </c>
    </row>
    <row r="237" spans="1:5" ht="32.25" thickBot="1" x14ac:dyDescent="0.3">
      <c r="A237" s="23" t="s">
        <v>990</v>
      </c>
      <c r="B237" s="35" t="s">
        <v>991</v>
      </c>
      <c r="C237" s="25">
        <v>0</v>
      </c>
      <c r="D237" s="25">
        <f>SUM(D238)</f>
        <v>0</v>
      </c>
      <c r="E237" s="26">
        <f>SUM(E238)</f>
        <v>0</v>
      </c>
    </row>
    <row r="238" spans="1:5" ht="30.75" thickBot="1" x14ac:dyDescent="0.3">
      <c r="A238" s="31" t="s">
        <v>992</v>
      </c>
      <c r="B238" s="32" t="s">
        <v>993</v>
      </c>
      <c r="C238" s="33">
        <v>0</v>
      </c>
      <c r="D238" s="33">
        <v>0</v>
      </c>
      <c r="E238" s="34">
        <f>C238+D238</f>
        <v>0</v>
      </c>
    </row>
    <row r="239" spans="1:5" ht="32.25" thickBot="1" x14ac:dyDescent="0.3">
      <c r="A239" s="36">
        <v>7</v>
      </c>
      <c r="B239" s="37" t="s">
        <v>994</v>
      </c>
      <c r="C239" s="38">
        <v>0</v>
      </c>
      <c r="D239" s="38">
        <f>SUM(D240+D241+D242+D243+D244+D245+D246+D247+D248+D249)</f>
        <v>0</v>
      </c>
      <c r="E239" s="39">
        <f>SUM(E240+E241+E242+E243+E244+E245+E246+E247+E248+E249)</f>
        <v>0</v>
      </c>
    </row>
    <row r="240" spans="1:5" ht="32.25" thickBot="1" x14ac:dyDescent="0.3">
      <c r="A240" s="23">
        <v>7.1</v>
      </c>
      <c r="B240" s="35" t="s">
        <v>995</v>
      </c>
      <c r="C240" s="25">
        <v>0</v>
      </c>
      <c r="D240" s="25">
        <v>0</v>
      </c>
      <c r="E240" s="26">
        <v>0</v>
      </c>
    </row>
    <row r="241" spans="1:5" ht="32.25" thickBot="1" x14ac:dyDescent="0.3">
      <c r="A241" s="23">
        <v>7.2</v>
      </c>
      <c r="B241" s="35" t="s">
        <v>996</v>
      </c>
      <c r="C241" s="25">
        <v>0</v>
      </c>
      <c r="D241" s="25">
        <v>0</v>
      </c>
      <c r="E241" s="26">
        <v>0</v>
      </c>
    </row>
    <row r="242" spans="1:5" ht="48" thickBot="1" x14ac:dyDescent="0.3">
      <c r="A242" s="23">
        <v>7.3</v>
      </c>
      <c r="B242" s="35" t="s">
        <v>997</v>
      </c>
      <c r="C242" s="25">
        <v>0</v>
      </c>
      <c r="D242" s="25">
        <v>0</v>
      </c>
      <c r="E242" s="26">
        <v>0</v>
      </c>
    </row>
    <row r="243" spans="1:5" ht="48" thickBot="1" x14ac:dyDescent="0.3">
      <c r="A243" s="23">
        <v>7.4</v>
      </c>
      <c r="B243" s="35" t="s">
        <v>998</v>
      </c>
      <c r="C243" s="25">
        <v>0</v>
      </c>
      <c r="D243" s="25">
        <v>0</v>
      </c>
      <c r="E243" s="26">
        <v>0</v>
      </c>
    </row>
    <row r="244" spans="1:5" ht="48" thickBot="1" x14ac:dyDescent="0.3">
      <c r="A244" s="23">
        <v>7.5</v>
      </c>
      <c r="B244" s="35" t="s">
        <v>999</v>
      </c>
      <c r="C244" s="25">
        <v>0</v>
      </c>
      <c r="D244" s="25">
        <v>0</v>
      </c>
      <c r="E244" s="26">
        <v>0</v>
      </c>
    </row>
    <row r="245" spans="1:5" ht="48" thickBot="1" x14ac:dyDescent="0.3">
      <c r="A245" s="23">
        <v>7.6</v>
      </c>
      <c r="B245" s="35" t="s">
        <v>1000</v>
      </c>
      <c r="C245" s="25">
        <v>0</v>
      </c>
      <c r="D245" s="25">
        <v>0</v>
      </c>
      <c r="E245" s="26">
        <v>0</v>
      </c>
    </row>
    <row r="246" spans="1:5" ht="48" thickBot="1" x14ac:dyDescent="0.3">
      <c r="A246" s="23">
        <v>7.7</v>
      </c>
      <c r="B246" s="35" t="s">
        <v>1001</v>
      </c>
      <c r="C246" s="25">
        <v>0</v>
      </c>
      <c r="D246" s="25">
        <v>0</v>
      </c>
      <c r="E246" s="26">
        <v>0</v>
      </c>
    </row>
    <row r="247" spans="1:5" ht="48" thickBot="1" x14ac:dyDescent="0.3">
      <c r="A247" s="23">
        <v>7.8</v>
      </c>
      <c r="B247" s="35" t="s">
        <v>1002</v>
      </c>
      <c r="C247" s="25">
        <v>0</v>
      </c>
      <c r="D247" s="25">
        <v>0</v>
      </c>
      <c r="E247" s="26">
        <v>0</v>
      </c>
    </row>
    <row r="248" spans="1:5" ht="16.5" thickBot="1" x14ac:dyDescent="0.3">
      <c r="A248" s="23">
        <v>7.9</v>
      </c>
      <c r="B248" s="35" t="s">
        <v>1003</v>
      </c>
      <c r="C248" s="25">
        <v>0</v>
      </c>
      <c r="D248" s="25">
        <f>SUM(D249)</f>
        <v>0</v>
      </c>
      <c r="E248" s="26">
        <f>SUM(E249)</f>
        <v>0</v>
      </c>
    </row>
    <row r="249" spans="1:5" ht="16.5" thickBot="1" x14ac:dyDescent="0.3">
      <c r="A249" s="41" t="s">
        <v>1004</v>
      </c>
      <c r="B249" s="28" t="s">
        <v>1005</v>
      </c>
      <c r="C249" s="29">
        <v>0</v>
      </c>
      <c r="D249" s="29">
        <f>SUM(D250)</f>
        <v>0</v>
      </c>
      <c r="E249" s="30">
        <f>SUM(E250)</f>
        <v>0</v>
      </c>
    </row>
    <row r="250" spans="1:5" ht="15.75" thickBot="1" x14ac:dyDescent="0.3">
      <c r="A250" s="31" t="s">
        <v>1006</v>
      </c>
      <c r="B250" s="32" t="s">
        <v>1007</v>
      </c>
      <c r="C250" s="33">
        <v>0</v>
      </c>
      <c r="D250" s="33">
        <v>0</v>
      </c>
      <c r="E250" s="34">
        <f>C250+D250</f>
        <v>0</v>
      </c>
    </row>
    <row r="251" spans="1:5" ht="48" thickBot="1" x14ac:dyDescent="0.3">
      <c r="A251" s="36">
        <v>8</v>
      </c>
      <c r="B251" s="37" t="s">
        <v>1008</v>
      </c>
      <c r="C251" s="38">
        <v>2219608790.3199997</v>
      </c>
      <c r="D251" s="38">
        <f>SUM(D252+D263+D269+D274+D280)</f>
        <v>1329337.03</v>
      </c>
      <c r="E251" s="39">
        <f>SUM(E252+E263+E269+E274+E280)</f>
        <v>2220938127.3499999</v>
      </c>
    </row>
    <row r="252" spans="1:5" ht="16.5" thickBot="1" x14ac:dyDescent="0.3">
      <c r="A252" s="23">
        <v>8.1</v>
      </c>
      <c r="B252" s="35" t="s">
        <v>1009</v>
      </c>
      <c r="C252" s="25">
        <v>1398067372.25</v>
      </c>
      <c r="D252" s="25">
        <f>SUM(D253+D261)</f>
        <v>0</v>
      </c>
      <c r="E252" s="26">
        <f>SUM(E253+E261)</f>
        <v>1398067372.25</v>
      </c>
    </row>
    <row r="253" spans="1:5" ht="16.5" thickBot="1" x14ac:dyDescent="0.3">
      <c r="A253" s="27" t="s">
        <v>1010</v>
      </c>
      <c r="B253" s="28" t="s">
        <v>1011</v>
      </c>
      <c r="C253" s="29">
        <v>1192207706.0599999</v>
      </c>
      <c r="D253" s="29">
        <f>SUM(D254:D260)</f>
        <v>0</v>
      </c>
      <c r="E253" s="30">
        <f>SUM(E254:E260)</f>
        <v>1192207706.0599999</v>
      </c>
    </row>
    <row r="254" spans="1:5" ht="15.75" thickBot="1" x14ac:dyDescent="0.3">
      <c r="A254" s="31" t="s">
        <v>1012</v>
      </c>
      <c r="B254" s="32" t="s">
        <v>1013</v>
      </c>
      <c r="C254" s="33">
        <v>589914556.05999994</v>
      </c>
      <c r="D254" s="33">
        <v>0</v>
      </c>
      <c r="E254" s="34">
        <f t="shared" ref="E254:E260" si="7">C254+D254</f>
        <v>589914556.05999994</v>
      </c>
    </row>
    <row r="255" spans="1:5" ht="15.75" thickBot="1" x14ac:dyDescent="0.3">
      <c r="A255" s="31" t="s">
        <v>1014</v>
      </c>
      <c r="B255" s="32" t="s">
        <v>1015</v>
      </c>
      <c r="C255" s="33">
        <v>103718180</v>
      </c>
      <c r="D255" s="33">
        <v>0</v>
      </c>
      <c r="E255" s="34">
        <f t="shared" si="7"/>
        <v>103718180</v>
      </c>
    </row>
    <row r="256" spans="1:5" ht="15.75" thickBot="1" x14ac:dyDescent="0.3">
      <c r="A256" s="31" t="s">
        <v>1016</v>
      </c>
      <c r="B256" s="32" t="s">
        <v>1017</v>
      </c>
      <c r="C256" s="33">
        <v>63063286</v>
      </c>
      <c r="D256" s="33">
        <v>0</v>
      </c>
      <c r="E256" s="34">
        <f t="shared" si="7"/>
        <v>63063286</v>
      </c>
    </row>
    <row r="257" spans="1:5" ht="15.75" thickBot="1" x14ac:dyDescent="0.3">
      <c r="A257" s="31" t="s">
        <v>1018</v>
      </c>
      <c r="B257" s="32" t="s">
        <v>1019</v>
      </c>
      <c r="C257" s="33">
        <v>14997295</v>
      </c>
      <c r="D257" s="33">
        <v>0</v>
      </c>
      <c r="E257" s="34">
        <f t="shared" si="7"/>
        <v>14997295</v>
      </c>
    </row>
    <row r="258" spans="1:5" ht="15.75" thickBot="1" x14ac:dyDescent="0.3">
      <c r="A258" s="31" t="s">
        <v>1020</v>
      </c>
      <c r="B258" s="32" t="s">
        <v>1021</v>
      </c>
      <c r="C258" s="33">
        <v>34824345</v>
      </c>
      <c r="D258" s="33">
        <v>0</v>
      </c>
      <c r="E258" s="34">
        <f t="shared" si="7"/>
        <v>34824345</v>
      </c>
    </row>
    <row r="259" spans="1:5" ht="15.75" thickBot="1" x14ac:dyDescent="0.3">
      <c r="A259" s="31" t="s">
        <v>1022</v>
      </c>
      <c r="B259" s="32" t="s">
        <v>1023</v>
      </c>
      <c r="C259" s="33">
        <v>215377591</v>
      </c>
      <c r="D259" s="33">
        <v>0</v>
      </c>
      <c r="E259" s="34">
        <f t="shared" si="7"/>
        <v>215377591</v>
      </c>
    </row>
    <row r="260" spans="1:5" ht="15.75" thickBot="1" x14ac:dyDescent="0.3">
      <c r="A260" s="31" t="s">
        <v>1024</v>
      </c>
      <c r="B260" s="32" t="s">
        <v>1025</v>
      </c>
      <c r="C260" s="33">
        <v>170312453</v>
      </c>
      <c r="D260" s="33">
        <v>0</v>
      </c>
      <c r="E260" s="34">
        <f t="shared" si="7"/>
        <v>170312453</v>
      </c>
    </row>
    <row r="261" spans="1:5" ht="16.5" thickBot="1" x14ac:dyDescent="0.3">
      <c r="A261" s="27" t="s">
        <v>1026</v>
      </c>
      <c r="B261" s="28" t="s">
        <v>1027</v>
      </c>
      <c r="C261" s="29">
        <v>205859666.19</v>
      </c>
      <c r="D261" s="29">
        <f>SUM(D262)</f>
        <v>0</v>
      </c>
      <c r="E261" s="30">
        <f>SUM(E262)</f>
        <v>205859666.19</v>
      </c>
    </row>
    <row r="262" spans="1:5" ht="15.75" thickBot="1" x14ac:dyDescent="0.3">
      <c r="A262" s="31" t="s">
        <v>1028</v>
      </c>
      <c r="B262" s="32" t="s">
        <v>1029</v>
      </c>
      <c r="C262" s="33">
        <v>205859666.19</v>
      </c>
      <c r="D262" s="33">
        <v>0</v>
      </c>
      <c r="E262" s="34">
        <f>C262+D262</f>
        <v>205859666.19</v>
      </c>
    </row>
    <row r="263" spans="1:5" ht="16.5" thickBot="1" x14ac:dyDescent="0.3">
      <c r="A263" s="23">
        <v>8.1999999999999993</v>
      </c>
      <c r="B263" s="35" t="s">
        <v>1030</v>
      </c>
      <c r="C263" s="25">
        <v>783783446</v>
      </c>
      <c r="D263" s="25">
        <f>SUM(D264)</f>
        <v>1300000</v>
      </c>
      <c r="E263" s="26">
        <f>SUM(E264)</f>
        <v>785083446</v>
      </c>
    </row>
    <row r="264" spans="1:5" ht="16.5" thickBot="1" x14ac:dyDescent="0.3">
      <c r="A264" s="27" t="s">
        <v>1031</v>
      </c>
      <c r="B264" s="28" t="s">
        <v>1032</v>
      </c>
      <c r="C264" s="29">
        <v>783783446</v>
      </c>
      <c r="D264" s="29">
        <f>SUM(D265:D268)</f>
        <v>1300000</v>
      </c>
      <c r="E264" s="30">
        <f>SUM(E265:E268)</f>
        <v>785083446</v>
      </c>
    </row>
    <row r="265" spans="1:5" ht="15.75" thickBot="1" x14ac:dyDescent="0.3">
      <c r="A265" s="31" t="s">
        <v>1033</v>
      </c>
      <c r="B265" s="32" t="s">
        <v>1034</v>
      </c>
      <c r="C265" s="33">
        <v>111711689</v>
      </c>
      <c r="D265" s="33">
        <v>0</v>
      </c>
      <c r="E265" s="34">
        <f>C265+D265</f>
        <v>111711689</v>
      </c>
    </row>
    <row r="266" spans="1:5" ht="30.75" thickBot="1" x14ac:dyDescent="0.3">
      <c r="A266" s="31" t="s">
        <v>1035</v>
      </c>
      <c r="B266" s="32" t="s">
        <v>1036</v>
      </c>
      <c r="C266" s="33">
        <v>1600000</v>
      </c>
      <c r="D266" s="33">
        <v>0</v>
      </c>
      <c r="E266" s="34">
        <f>C266+D266</f>
        <v>1600000</v>
      </c>
    </row>
    <row r="267" spans="1:5" ht="15.75" thickBot="1" x14ac:dyDescent="0.3">
      <c r="A267" s="31" t="s">
        <v>1037</v>
      </c>
      <c r="B267" s="32" t="s">
        <v>1038</v>
      </c>
      <c r="C267" s="33">
        <v>668471757</v>
      </c>
      <c r="D267" s="33">
        <v>0</v>
      </c>
      <c r="E267" s="34">
        <f>C267+D267</f>
        <v>668471757</v>
      </c>
    </row>
    <row r="268" spans="1:5" ht="30.75" thickBot="1" x14ac:dyDescent="0.3">
      <c r="A268" s="31" t="s">
        <v>1039</v>
      </c>
      <c r="B268" s="32" t="s">
        <v>1040</v>
      </c>
      <c r="C268" s="33">
        <v>2000000</v>
      </c>
      <c r="D268" s="33">
        <v>1300000</v>
      </c>
      <c r="E268" s="34">
        <f>C268+D268</f>
        <v>3300000</v>
      </c>
    </row>
    <row r="269" spans="1:5" ht="16.5" thickBot="1" x14ac:dyDescent="0.3">
      <c r="A269" s="23">
        <v>8.3000000000000007</v>
      </c>
      <c r="B269" s="35" t="s">
        <v>1041</v>
      </c>
      <c r="C269" s="25">
        <v>21431379.469999999</v>
      </c>
      <c r="D269" s="25">
        <f>SUM(D270)</f>
        <v>29337.03</v>
      </c>
      <c r="E269" s="26">
        <f>SUM(E270)</f>
        <v>21460716.5</v>
      </c>
    </row>
    <row r="270" spans="1:5" ht="16.5" thickBot="1" x14ac:dyDescent="0.3">
      <c r="A270" s="27" t="s">
        <v>1042</v>
      </c>
      <c r="B270" s="28" t="s">
        <v>1043</v>
      </c>
      <c r="C270" s="29">
        <v>21431379.469999999</v>
      </c>
      <c r="D270" s="29">
        <f>SUM(D271:D273)</f>
        <v>29337.03</v>
      </c>
      <c r="E270" s="30">
        <f>SUM(E271:E273)</f>
        <v>21460716.5</v>
      </c>
    </row>
    <row r="271" spans="1:5" ht="15.75" thickBot="1" x14ac:dyDescent="0.3">
      <c r="A271" s="31" t="s">
        <v>1044</v>
      </c>
      <c r="B271" s="32" t="s">
        <v>1045</v>
      </c>
      <c r="C271" s="33">
        <v>20617904.48</v>
      </c>
      <c r="D271" s="33">
        <v>29337.03</v>
      </c>
      <c r="E271" s="34">
        <f>C271+D271</f>
        <v>20647241.510000002</v>
      </c>
    </row>
    <row r="272" spans="1:5" ht="15.75" thickBot="1" x14ac:dyDescent="0.3">
      <c r="A272" s="31" t="s">
        <v>1046</v>
      </c>
      <c r="B272" s="32" t="s">
        <v>1047</v>
      </c>
      <c r="C272" s="33">
        <v>813474.99000000022</v>
      </c>
      <c r="D272" s="33">
        <v>0</v>
      </c>
      <c r="E272" s="34">
        <f>C272+D272</f>
        <v>813474.99000000022</v>
      </c>
    </row>
    <row r="273" spans="1:5" ht="15.75" thickBot="1" x14ac:dyDescent="0.3">
      <c r="A273" s="31" t="s">
        <v>1048</v>
      </c>
      <c r="B273" s="32" t="s">
        <v>1049</v>
      </c>
      <c r="C273" s="33">
        <v>0</v>
      </c>
      <c r="D273" s="33">
        <v>0</v>
      </c>
      <c r="E273" s="34">
        <f>C273+D273</f>
        <v>0</v>
      </c>
    </row>
    <row r="274" spans="1:5" ht="16.5" thickBot="1" x14ac:dyDescent="0.3">
      <c r="A274" s="23">
        <v>8.4</v>
      </c>
      <c r="B274" s="35" t="s">
        <v>1050</v>
      </c>
      <c r="C274" s="29">
        <v>16326592.6</v>
      </c>
      <c r="D274" s="29">
        <f>SUM(D275)</f>
        <v>0</v>
      </c>
      <c r="E274" s="30">
        <f>SUM(E275)</f>
        <v>16326592.6</v>
      </c>
    </row>
    <row r="275" spans="1:5" ht="16.5" thickBot="1" x14ac:dyDescent="0.3">
      <c r="A275" s="23" t="s">
        <v>1051</v>
      </c>
      <c r="B275" s="35" t="s">
        <v>1052</v>
      </c>
      <c r="C275" s="29">
        <v>16326592.6</v>
      </c>
      <c r="D275" s="29">
        <f>SUM(D276:D279)</f>
        <v>0</v>
      </c>
      <c r="E275" s="30">
        <f>SUM(E276:E279)</f>
        <v>16326592.6</v>
      </c>
    </row>
    <row r="276" spans="1:5" ht="15.75" thickBot="1" x14ac:dyDescent="0.3">
      <c r="A276" s="31" t="s">
        <v>1053</v>
      </c>
      <c r="B276" s="32" t="s">
        <v>1054</v>
      </c>
      <c r="C276" s="33">
        <v>22515</v>
      </c>
      <c r="D276" s="33">
        <v>0</v>
      </c>
      <c r="E276" s="34">
        <f>C276+D276</f>
        <v>22515</v>
      </c>
    </row>
    <row r="277" spans="1:5" ht="15.75" thickBot="1" x14ac:dyDescent="0.3">
      <c r="A277" s="31" t="s">
        <v>1055</v>
      </c>
      <c r="B277" s="32" t="s">
        <v>1056</v>
      </c>
      <c r="C277" s="33">
        <v>3065257</v>
      </c>
      <c r="D277" s="33">
        <v>0</v>
      </c>
      <c r="E277" s="34">
        <f>C277+D277</f>
        <v>3065257</v>
      </c>
    </row>
    <row r="278" spans="1:5" ht="15.75" thickBot="1" x14ac:dyDescent="0.3">
      <c r="A278" s="31" t="s">
        <v>1057</v>
      </c>
      <c r="B278" s="32" t="s">
        <v>1058</v>
      </c>
      <c r="C278" s="33">
        <v>13238820.6</v>
      </c>
      <c r="D278" s="33">
        <v>0</v>
      </c>
      <c r="E278" s="34">
        <f>C278+D278</f>
        <v>13238820.6</v>
      </c>
    </row>
    <row r="279" spans="1:5" ht="15.75" thickBot="1" x14ac:dyDescent="0.3">
      <c r="A279" s="31" t="s">
        <v>1059</v>
      </c>
      <c r="B279" s="32" t="s">
        <v>1060</v>
      </c>
      <c r="C279" s="33">
        <v>0</v>
      </c>
      <c r="D279" s="33">
        <v>0</v>
      </c>
      <c r="E279" s="34">
        <f>C279+D279</f>
        <v>0</v>
      </c>
    </row>
    <row r="280" spans="1:5" ht="16.5" thickBot="1" x14ac:dyDescent="0.3">
      <c r="A280" s="23">
        <v>8.5</v>
      </c>
      <c r="B280" s="35" t="s">
        <v>1061</v>
      </c>
      <c r="C280" s="25">
        <v>0</v>
      </c>
      <c r="D280" s="25">
        <v>0</v>
      </c>
      <c r="E280" s="26">
        <v>0</v>
      </c>
    </row>
    <row r="281" spans="1:5" ht="32.25" thickBot="1" x14ac:dyDescent="0.3">
      <c r="A281" s="36">
        <v>9</v>
      </c>
      <c r="B281" s="37" t="s">
        <v>1062</v>
      </c>
      <c r="C281" s="38">
        <v>23000247.190000001</v>
      </c>
      <c r="D281" s="38">
        <f>SUM(D282+D285+D290+D291)</f>
        <v>0</v>
      </c>
      <c r="E281" s="39">
        <f>SUM(E282+E285+E290+E291)</f>
        <v>23000247.190000001</v>
      </c>
    </row>
    <row r="282" spans="1:5" ht="16.5" thickBot="1" x14ac:dyDescent="0.3">
      <c r="A282" s="23">
        <v>9.1</v>
      </c>
      <c r="B282" s="35" t="s">
        <v>1063</v>
      </c>
      <c r="C282" s="25">
        <v>0</v>
      </c>
      <c r="D282" s="25">
        <f>SUM(D283)</f>
        <v>0</v>
      </c>
      <c r="E282" s="26">
        <f>SUM(E283)</f>
        <v>0</v>
      </c>
    </row>
    <row r="283" spans="1:5" ht="16.5" thickBot="1" x14ac:dyDescent="0.3">
      <c r="A283" s="27" t="s">
        <v>1064</v>
      </c>
      <c r="B283" s="28" t="s">
        <v>1065</v>
      </c>
      <c r="C283" s="29">
        <v>0</v>
      </c>
      <c r="D283" s="29">
        <f>SUM(D284)</f>
        <v>0</v>
      </c>
      <c r="E283" s="30">
        <f>SUM(E284)</f>
        <v>0</v>
      </c>
    </row>
    <row r="284" spans="1:5" ht="15.75" thickBot="1" x14ac:dyDescent="0.3">
      <c r="A284" s="31" t="s">
        <v>1066</v>
      </c>
      <c r="B284" s="32" t="s">
        <v>1065</v>
      </c>
      <c r="C284" s="33">
        <v>0</v>
      </c>
      <c r="D284" s="33">
        <v>0</v>
      </c>
      <c r="E284" s="34">
        <f>C284+D284</f>
        <v>0</v>
      </c>
    </row>
    <row r="285" spans="1:5" ht="16.5" thickBot="1" x14ac:dyDescent="0.3">
      <c r="A285" s="23">
        <v>9.3000000000000007</v>
      </c>
      <c r="B285" s="35" t="s">
        <v>477</v>
      </c>
      <c r="C285" s="25">
        <v>23000247.190000001</v>
      </c>
      <c r="D285" s="25">
        <f>SUM(D286)</f>
        <v>0</v>
      </c>
      <c r="E285" s="26">
        <f>SUM(E286)</f>
        <v>23000247.190000001</v>
      </c>
    </row>
    <row r="286" spans="1:5" ht="16.5" thickBot="1" x14ac:dyDescent="0.3">
      <c r="A286" s="27" t="s">
        <v>1067</v>
      </c>
      <c r="B286" s="28" t="s">
        <v>1068</v>
      </c>
      <c r="C286" s="29">
        <v>23000247.190000001</v>
      </c>
      <c r="D286" s="29">
        <f>SUM(D287)</f>
        <v>0</v>
      </c>
      <c r="E286" s="30">
        <f>SUM(E287)</f>
        <v>23000247.190000001</v>
      </c>
    </row>
    <row r="287" spans="1:5" ht="15.75" thickBot="1" x14ac:dyDescent="0.3">
      <c r="A287" s="31" t="s">
        <v>1069</v>
      </c>
      <c r="B287" s="32" t="s">
        <v>1068</v>
      </c>
      <c r="C287" s="33">
        <v>23000247.190000001</v>
      </c>
      <c r="D287" s="33">
        <v>0</v>
      </c>
      <c r="E287" s="34">
        <f>C287+D287</f>
        <v>23000247.190000001</v>
      </c>
    </row>
    <row r="288" spans="1:5" ht="16.5" thickBot="1" x14ac:dyDescent="0.3">
      <c r="A288" s="27" t="s">
        <v>1070</v>
      </c>
      <c r="B288" s="28" t="s">
        <v>1071</v>
      </c>
      <c r="C288" s="29">
        <v>0</v>
      </c>
      <c r="D288" s="29">
        <v>0</v>
      </c>
      <c r="E288" s="30">
        <v>0</v>
      </c>
    </row>
    <row r="289" spans="1:5" ht="15.75" thickBot="1" x14ac:dyDescent="0.3">
      <c r="A289" s="31" t="s">
        <v>1072</v>
      </c>
      <c r="B289" s="32" t="s">
        <v>1071</v>
      </c>
      <c r="C289" s="33">
        <v>0</v>
      </c>
      <c r="D289" s="33">
        <v>0</v>
      </c>
      <c r="E289" s="34">
        <f>C289+D289</f>
        <v>0</v>
      </c>
    </row>
    <row r="290" spans="1:5" ht="16.5" thickBot="1" x14ac:dyDescent="0.3">
      <c r="A290" s="23">
        <v>9.5</v>
      </c>
      <c r="B290" s="35" t="s">
        <v>1073</v>
      </c>
      <c r="C290" s="25">
        <v>0</v>
      </c>
      <c r="D290" s="25">
        <v>0</v>
      </c>
      <c r="E290" s="26">
        <v>0</v>
      </c>
    </row>
    <row r="291" spans="1:5" ht="32.25" thickBot="1" x14ac:dyDescent="0.3">
      <c r="A291" s="23">
        <v>9.6999999999999993</v>
      </c>
      <c r="B291" s="35" t="s">
        <v>1074</v>
      </c>
      <c r="C291" s="25">
        <v>0</v>
      </c>
      <c r="D291" s="25">
        <v>0</v>
      </c>
      <c r="E291" s="26">
        <v>0</v>
      </c>
    </row>
    <row r="292" spans="1:5" ht="16.5" thickBot="1" x14ac:dyDescent="0.3">
      <c r="A292" s="36">
        <v>10</v>
      </c>
      <c r="B292" s="37" t="s">
        <v>1075</v>
      </c>
      <c r="C292" s="38">
        <v>0</v>
      </c>
      <c r="D292" s="38">
        <f>SUM(D293+D299+D300)</f>
        <v>0</v>
      </c>
      <c r="E292" s="39">
        <f>SUM(E293+E299+E300)</f>
        <v>0</v>
      </c>
    </row>
    <row r="293" spans="1:5" ht="16.5" thickBot="1" x14ac:dyDescent="0.3">
      <c r="A293" s="23">
        <v>10.1</v>
      </c>
      <c r="B293" s="35" t="s">
        <v>1076</v>
      </c>
      <c r="C293" s="25">
        <v>0</v>
      </c>
      <c r="D293" s="25">
        <f>SUM(D294)</f>
        <v>0</v>
      </c>
      <c r="E293" s="26">
        <f>SUM(E294)</f>
        <v>0</v>
      </c>
    </row>
    <row r="294" spans="1:5" ht="16.5" thickBot="1" x14ac:dyDescent="0.3">
      <c r="A294" s="27" t="s">
        <v>1077</v>
      </c>
      <c r="B294" s="28" t="s">
        <v>1078</v>
      </c>
      <c r="C294" s="29">
        <v>0</v>
      </c>
      <c r="D294" s="29">
        <f>SUM(D295:D298)</f>
        <v>0</v>
      </c>
      <c r="E294" s="30">
        <f>SUM(E295:E298)</f>
        <v>0</v>
      </c>
    </row>
    <row r="295" spans="1:5" ht="30.75" thickBot="1" x14ac:dyDescent="0.3">
      <c r="A295" s="31" t="s">
        <v>1079</v>
      </c>
      <c r="B295" s="32" t="s">
        <v>1080</v>
      </c>
      <c r="C295" s="33">
        <v>0</v>
      </c>
      <c r="D295" s="33">
        <v>0</v>
      </c>
      <c r="E295" s="34">
        <f>C295+D295</f>
        <v>0</v>
      </c>
    </row>
    <row r="296" spans="1:5" ht="30.75" thickBot="1" x14ac:dyDescent="0.3">
      <c r="A296" s="31" t="s">
        <v>1081</v>
      </c>
      <c r="B296" s="32" t="s">
        <v>1082</v>
      </c>
      <c r="C296" s="33">
        <v>0</v>
      </c>
      <c r="D296" s="33">
        <v>0</v>
      </c>
      <c r="E296" s="34">
        <f>C296+D296</f>
        <v>0</v>
      </c>
    </row>
    <row r="297" spans="1:5" ht="30.75" thickBot="1" x14ac:dyDescent="0.3">
      <c r="A297" s="31" t="s">
        <v>1083</v>
      </c>
      <c r="B297" s="32" t="s">
        <v>1084</v>
      </c>
      <c r="C297" s="33">
        <v>0</v>
      </c>
      <c r="D297" s="33">
        <v>0</v>
      </c>
      <c r="E297" s="34">
        <f>C297+D297</f>
        <v>0</v>
      </c>
    </row>
    <row r="298" spans="1:5" ht="30.75" thickBot="1" x14ac:dyDescent="0.3">
      <c r="A298" s="31" t="s">
        <v>1085</v>
      </c>
      <c r="B298" s="32" t="s">
        <v>1086</v>
      </c>
      <c r="C298" s="33">
        <v>0</v>
      </c>
      <c r="D298" s="33">
        <v>0</v>
      </c>
      <c r="E298" s="34">
        <f>C298+D298</f>
        <v>0</v>
      </c>
    </row>
    <row r="299" spans="1:5" ht="16.5" thickBot="1" x14ac:dyDescent="0.3">
      <c r="A299" s="23">
        <v>10.199999999999999</v>
      </c>
      <c r="B299" s="35" t="s">
        <v>1087</v>
      </c>
      <c r="C299" s="25">
        <v>0</v>
      </c>
      <c r="D299" s="25">
        <v>0</v>
      </c>
      <c r="E299" s="26">
        <v>0</v>
      </c>
    </row>
    <row r="300" spans="1:5" ht="16.5" thickBot="1" x14ac:dyDescent="0.3">
      <c r="A300" s="42">
        <v>10.3</v>
      </c>
      <c r="B300" s="43" t="s">
        <v>1088</v>
      </c>
      <c r="C300" s="44">
        <v>0</v>
      </c>
      <c r="D300" s="44">
        <v>0</v>
      </c>
      <c r="E300" s="45">
        <v>0</v>
      </c>
    </row>
  </sheetData>
  <autoFilter ref="A3:E300" xr:uid="{00000000-0001-0000-0200-000000000000}"/>
  <mergeCells count="7">
    <mergeCell ref="A1:E1"/>
    <mergeCell ref="A2:E2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&amp;RPag.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Hoja1</vt:lpstr>
      <vt:lpstr>Base</vt:lpstr>
      <vt:lpstr>Fuente</vt:lpstr>
      <vt:lpstr>Administrativa</vt:lpstr>
      <vt:lpstr>Capitulo</vt:lpstr>
      <vt:lpstr>Economica</vt:lpstr>
      <vt:lpstr>Finalidad</vt:lpstr>
      <vt:lpstr>Objeto</vt:lpstr>
      <vt:lpstr>Programa Proyecto</vt:lpstr>
      <vt:lpstr>Tipo de gasto</vt:lpstr>
      <vt:lpstr>6000</vt:lpstr>
      <vt:lpstr>9000</vt:lpstr>
      <vt:lpstr>Apoyo</vt:lpstr>
      <vt:lpstr>Estado del presupuesto</vt:lpstr>
      <vt:lpstr>Ley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ROSALES RODRIGUEZ - PC-0543</dc:creator>
  <cp:lastModifiedBy>JUAN PABLO ROSALES RODRIGUEZ - PC-0543</cp:lastModifiedBy>
  <cp:lastPrinted>2025-01-24T19:38:12Z</cp:lastPrinted>
  <dcterms:created xsi:type="dcterms:W3CDTF">2024-12-13T16:33:22Z</dcterms:created>
  <dcterms:modified xsi:type="dcterms:W3CDTF">2025-01-24T19:39:00Z</dcterms:modified>
</cp:coreProperties>
</file>